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kumenty\"/>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D01 D01- 0 Pol" sheetId="13" r:id="rId5"/>
    <sheet name="D01 D01- 1 Pol" sheetId="14" r:id="rId6"/>
    <sheet name="D01 D01- 2 Pol" sheetId="15" r:id="rId7"/>
    <sheet name="D01 D01- 4 Pol" sheetId="16" r:id="rId8"/>
    <sheet name="D01 D01- 5 Pol" sheetId="17" r:id="rId9"/>
    <sheet name="D01 D01- 6 Pol" sheetId="18" r:id="rId10"/>
    <sheet name="D01 D01- 7 Pol" sheetId="19" r:id="rId11"/>
    <sheet name="D01 D01- 8 Pol" sheetId="20" r:id="rId12"/>
    <sheet name="D01 D01- 9 Pol" sheetId="21" r:id="rId13"/>
    <sheet name="D01 D01-10 Pol" sheetId="22" r:id="rId14"/>
    <sheet name="D02 D02-1 Pol" sheetId="23" r:id="rId15"/>
    <sheet name="D02 D02-1 P1" sheetId="24" r:id="rId16"/>
    <sheet name="D02 D02-2a Pol" sheetId="25" r:id="rId17"/>
    <sheet name="D02 D02-2b Pol" sheetId="26" r:id="rId18"/>
    <sheet name="D02 D02-3a Pol" sheetId="27" r:id="rId19"/>
    <sheet name="D02 D02-3b Pol" sheetId="28" r:id="rId20"/>
    <sheet name="D02 D02-3c Pol" sheetId="29" r:id="rId21"/>
    <sheet name="D02 D02-4 Pol" sheetId="30" r:id="rId22"/>
    <sheet name="D03 D03 Pol" sheetId="31" r:id="rId23"/>
  </sheets>
  <externalReferences>
    <externalReference r:id="rId24"/>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'D01 D01- 0 Pol'!$1:$7</definedName>
    <definedName name="_xlnm.Print_Titles" localSheetId="5">'D01 D01- 1 Pol'!$1:$7</definedName>
    <definedName name="_xlnm.Print_Titles" localSheetId="6">'D01 D01- 2 Pol'!$1:$7</definedName>
    <definedName name="_xlnm.Print_Titles" localSheetId="7">'D01 D01- 4 Pol'!$1:$7</definedName>
    <definedName name="_xlnm.Print_Titles" localSheetId="8">'D01 D01- 5 Pol'!$1:$7</definedName>
    <definedName name="_xlnm.Print_Titles" localSheetId="9">'D01 D01- 6 Pol'!$1:$7</definedName>
    <definedName name="_xlnm.Print_Titles" localSheetId="10">'D01 D01- 7 Pol'!$1:$7</definedName>
    <definedName name="_xlnm.Print_Titles" localSheetId="11">'D01 D01- 8 Pol'!$1:$7</definedName>
    <definedName name="_xlnm.Print_Titles" localSheetId="12">'D01 D01- 9 Pol'!$1:$7</definedName>
    <definedName name="_xlnm.Print_Titles" localSheetId="13">'D01 D01-10 Pol'!$1:$7</definedName>
    <definedName name="_xlnm.Print_Titles" localSheetId="15">'D02 D02-1 P1'!$1:$7</definedName>
    <definedName name="_xlnm.Print_Titles" localSheetId="14">'D02 D02-1 Pol'!$1:$7</definedName>
    <definedName name="_xlnm.Print_Titles" localSheetId="16">'D02 D02-2a Pol'!$1:$7</definedName>
    <definedName name="_xlnm.Print_Titles" localSheetId="17">'D02 D02-2b Pol'!$1:$7</definedName>
    <definedName name="_xlnm.Print_Titles" localSheetId="18">'D02 D02-3a Pol'!$1:$7</definedName>
    <definedName name="_xlnm.Print_Titles" localSheetId="19">'D02 D02-3b Pol'!$1:$7</definedName>
    <definedName name="_xlnm.Print_Titles" localSheetId="20">'D02 D02-3c Pol'!$1:$7</definedName>
    <definedName name="_xlnm.Print_Titles" localSheetId="21">'D02 D02-4 Pol'!$1:$7</definedName>
    <definedName name="_xlnm.Print_Titles" localSheetId="22">'D03 D03 Pol'!$1:$7</definedName>
    <definedName name="oadresa">Stavba!$D$6</definedName>
    <definedName name="Objednatel" localSheetId="1">Stavba!$D$5</definedName>
    <definedName name="Objekt" localSheetId="1">Stavba!$B$38</definedName>
    <definedName name="_xlnm.Print_Area" localSheetId="3">'00 00 Naklady'!$A$1:$Y$70</definedName>
    <definedName name="_xlnm.Print_Area" localSheetId="4">'D01 D01- 0 Pol'!$A$1:$Y$430</definedName>
    <definedName name="_xlnm.Print_Area" localSheetId="5">'D01 D01- 1 Pol'!$A$1:$Y$3232</definedName>
    <definedName name="_xlnm.Print_Area" localSheetId="6">'D01 D01- 2 Pol'!$A$1:$Y$764</definedName>
    <definedName name="_xlnm.Print_Area" localSheetId="7">'D01 D01- 4 Pol'!$A$1:$Y$259</definedName>
    <definedName name="_xlnm.Print_Area" localSheetId="8">'D01 D01- 5 Pol'!$A$1:$Y$283</definedName>
    <definedName name="_xlnm.Print_Area" localSheetId="9">'D01 D01- 6 Pol'!$A$1:$Y$349</definedName>
    <definedName name="_xlnm.Print_Area" localSheetId="10">'D01 D01- 7 Pol'!$A$1:$Y$431</definedName>
    <definedName name="_xlnm.Print_Area" localSheetId="11">'D01 D01- 8 Pol'!$A$1:$Y$630</definedName>
    <definedName name="_xlnm.Print_Area" localSheetId="12">'D01 D01- 9 Pol'!$A$1:$Y$91</definedName>
    <definedName name="_xlnm.Print_Area" localSheetId="13">'D01 D01-10 Pol'!$A$1:$Y$226</definedName>
    <definedName name="_xlnm.Print_Area" localSheetId="15">'D02 D02-1 P1'!$A$1:$Y$277</definedName>
    <definedName name="_xlnm.Print_Area" localSheetId="14">'D02 D02-1 Pol'!$A$1:$Y$668</definedName>
    <definedName name="_xlnm.Print_Area" localSheetId="16">'D02 D02-2a Pol'!$A$1:$Y$47</definedName>
    <definedName name="_xlnm.Print_Area" localSheetId="17">'D02 D02-2b Pol'!$A$1:$Y$298</definedName>
    <definedName name="_xlnm.Print_Area" localSheetId="18">'D02 D02-3a Pol'!$A$1:$Y$279</definedName>
    <definedName name="_xlnm.Print_Area" localSheetId="19">'D02 D02-3b Pol'!$A$1:$Y$45</definedName>
    <definedName name="_xlnm.Print_Area" localSheetId="20">'D02 D02-3c Pol'!$A$1:$Y$39</definedName>
    <definedName name="_xlnm.Print_Area" localSheetId="21">'D02 D02-4 Pol'!$A$1:$Y$145</definedName>
    <definedName name="_xlnm.Print_Area" localSheetId="22">'D03 D03 Pol'!$A$1:$Y$112</definedName>
    <definedName name="_xlnm.Print_Area" localSheetId="1">Stavba!$A$1:$J$352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351" i="1" l="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G64" i="1"/>
  <c r="F64" i="1"/>
  <c r="G63" i="1"/>
  <c r="F63" i="1"/>
  <c r="G62" i="1"/>
  <c r="F62" i="1"/>
  <c r="G61" i="1"/>
  <c r="F61" i="1"/>
  <c r="G60" i="1"/>
  <c r="F60" i="1"/>
  <c r="G59" i="1"/>
  <c r="F59" i="1"/>
  <c r="G58" i="1"/>
  <c r="F58" i="1"/>
  <c r="G57" i="1"/>
  <c r="F57" i="1"/>
  <c r="G56" i="1"/>
  <c r="F56" i="1"/>
  <c r="G55" i="1"/>
  <c r="F55" i="1"/>
  <c r="G54" i="1"/>
  <c r="F54" i="1"/>
  <c r="H54" i="1" s="1"/>
  <c r="I54" i="1" s="1"/>
  <c r="G53" i="1"/>
  <c r="F53" i="1"/>
  <c r="G52" i="1"/>
  <c r="F52" i="1"/>
  <c r="G51" i="1"/>
  <c r="F51" i="1"/>
  <c r="G50" i="1"/>
  <c r="F50" i="1"/>
  <c r="G49" i="1"/>
  <c r="F49" i="1"/>
  <c r="G48" i="1"/>
  <c r="F48" i="1"/>
  <c r="G47" i="1"/>
  <c r="F47" i="1"/>
  <c r="G46" i="1"/>
  <c r="F46" i="1"/>
  <c r="G45" i="1"/>
  <c r="F45" i="1"/>
  <c r="G44" i="1"/>
  <c r="F44" i="1"/>
  <c r="G43" i="1"/>
  <c r="F43" i="1"/>
  <c r="G41" i="1"/>
  <c r="F41" i="1"/>
  <c r="G40" i="1"/>
  <c r="F40" i="1"/>
  <c r="G39" i="1"/>
  <c r="H39" i="1" s="1"/>
  <c r="H65" i="1" s="1"/>
  <c r="F39" i="1"/>
  <c r="G111" i="31"/>
  <c r="BA90" i="31"/>
  <c r="BA73" i="31"/>
  <c r="BA22" i="31"/>
  <c r="G9" i="31"/>
  <c r="M9" i="31" s="1"/>
  <c r="I9" i="31"/>
  <c r="K9" i="31"/>
  <c r="K8" i="31" s="1"/>
  <c r="O9" i="31"/>
  <c r="O8" i="31" s="1"/>
  <c r="Q9" i="31"/>
  <c r="V9" i="31"/>
  <c r="V8" i="31" s="1"/>
  <c r="G11" i="31"/>
  <c r="I11" i="31"/>
  <c r="I8" i="31" s="1"/>
  <c r="K11" i="31"/>
  <c r="M11" i="31"/>
  <c r="O11" i="31"/>
  <c r="Q11" i="31"/>
  <c r="Q8" i="31" s="1"/>
  <c r="V11" i="31"/>
  <c r="G13" i="31"/>
  <c r="M13" i="31" s="1"/>
  <c r="I13" i="31"/>
  <c r="K13" i="31"/>
  <c r="O13" i="31"/>
  <c r="Q13" i="31"/>
  <c r="V13" i="31"/>
  <c r="G15" i="31"/>
  <c r="I15" i="31"/>
  <c r="K15" i="31"/>
  <c r="M15" i="31"/>
  <c r="O15" i="31"/>
  <c r="Q15" i="31"/>
  <c r="V15" i="31"/>
  <c r="G18" i="31"/>
  <c r="M18" i="31" s="1"/>
  <c r="I18" i="31"/>
  <c r="K18" i="31"/>
  <c r="O18" i="31"/>
  <c r="Q18" i="31"/>
  <c r="V18" i="31"/>
  <c r="G21" i="31"/>
  <c r="I21" i="31"/>
  <c r="K21" i="31"/>
  <c r="M21" i="31"/>
  <c r="O21" i="31"/>
  <c r="Q21" i="31"/>
  <c r="V21" i="31"/>
  <c r="G24" i="31"/>
  <c r="M24" i="31" s="1"/>
  <c r="I24" i="31"/>
  <c r="K24" i="31"/>
  <c r="O24" i="31"/>
  <c r="Q24" i="31"/>
  <c r="V24" i="31"/>
  <c r="G27" i="31"/>
  <c r="I27" i="31"/>
  <c r="K27" i="31"/>
  <c r="M27" i="31"/>
  <c r="O27" i="31"/>
  <c r="Q27" i="31"/>
  <c r="V27" i="31"/>
  <c r="G29" i="31"/>
  <c r="M29" i="31" s="1"/>
  <c r="I29" i="31"/>
  <c r="K29" i="31"/>
  <c r="O29" i="31"/>
  <c r="Q29" i="31"/>
  <c r="V29" i="31"/>
  <c r="G31" i="31"/>
  <c r="I31" i="31"/>
  <c r="K31" i="31"/>
  <c r="M31" i="31"/>
  <c r="O31" i="31"/>
  <c r="Q31" i="31"/>
  <c r="V31" i="31"/>
  <c r="G33" i="31"/>
  <c r="M33" i="31" s="1"/>
  <c r="I33" i="31"/>
  <c r="K33" i="31"/>
  <c r="O33" i="31"/>
  <c r="Q33" i="31"/>
  <c r="V33" i="31"/>
  <c r="G35" i="31"/>
  <c r="I35" i="31"/>
  <c r="K35" i="31"/>
  <c r="M35" i="31"/>
  <c r="O35" i="31"/>
  <c r="Q35" i="31"/>
  <c r="V35" i="31"/>
  <c r="G37" i="31"/>
  <c r="O37" i="31"/>
  <c r="G38" i="31"/>
  <c r="I38" i="31"/>
  <c r="I37" i="31" s="1"/>
  <c r="K38" i="31"/>
  <c r="M38" i="31"/>
  <c r="O38" i="31"/>
  <c r="Q38" i="31"/>
  <c r="Q37" i="31" s="1"/>
  <c r="V38" i="31"/>
  <c r="G40" i="31"/>
  <c r="M40" i="31" s="1"/>
  <c r="I40" i="31"/>
  <c r="K40" i="31"/>
  <c r="K37" i="31" s="1"/>
  <c r="O40" i="31"/>
  <c r="Q40" i="31"/>
  <c r="V40" i="31"/>
  <c r="V37" i="31" s="1"/>
  <c r="G43" i="31"/>
  <c r="M43" i="31" s="1"/>
  <c r="M42" i="31" s="1"/>
  <c r="I43" i="31"/>
  <c r="I42" i="31" s="1"/>
  <c r="K43" i="31"/>
  <c r="K42" i="31" s="1"/>
  <c r="O43" i="31"/>
  <c r="O42" i="31" s="1"/>
  <c r="Q43" i="31"/>
  <c r="Q42" i="31" s="1"/>
  <c r="V43" i="31"/>
  <c r="V42" i="31" s="1"/>
  <c r="I46" i="31"/>
  <c r="Q46" i="31"/>
  <c r="G47" i="31"/>
  <c r="G46" i="31" s="1"/>
  <c r="I47" i="31"/>
  <c r="K47" i="31"/>
  <c r="K46" i="31" s="1"/>
  <c r="O47" i="31"/>
  <c r="O46" i="31" s="1"/>
  <c r="Q47" i="31"/>
  <c r="V47" i="31"/>
  <c r="V46" i="31" s="1"/>
  <c r="G49" i="31"/>
  <c r="I49" i="31"/>
  <c r="K49" i="31"/>
  <c r="M49" i="31"/>
  <c r="O49" i="31"/>
  <c r="Q49" i="31"/>
  <c r="V49" i="31"/>
  <c r="G52" i="31"/>
  <c r="I52" i="31"/>
  <c r="I51" i="31" s="1"/>
  <c r="K52" i="31"/>
  <c r="M52" i="31"/>
  <c r="O52" i="31"/>
  <c r="Q52" i="31"/>
  <c r="Q51" i="31" s="1"/>
  <c r="V52" i="31"/>
  <c r="G54" i="31"/>
  <c r="M54" i="31" s="1"/>
  <c r="I54" i="31"/>
  <c r="K54" i="31"/>
  <c r="K51" i="31" s="1"/>
  <c r="O54" i="31"/>
  <c r="Q54" i="31"/>
  <c r="V54" i="31"/>
  <c r="V51" i="31" s="1"/>
  <c r="G56" i="31"/>
  <c r="I56" i="31"/>
  <c r="K56" i="31"/>
  <c r="M56" i="31"/>
  <c r="O56" i="31"/>
  <c r="Q56" i="31"/>
  <c r="V56" i="31"/>
  <c r="G58" i="31"/>
  <c r="M58" i="31" s="1"/>
  <c r="I58" i="31"/>
  <c r="K58" i="31"/>
  <c r="O58" i="31"/>
  <c r="O51" i="31" s="1"/>
  <c r="Q58" i="31"/>
  <c r="V58" i="31"/>
  <c r="G60" i="31"/>
  <c r="I60" i="31"/>
  <c r="K60" i="31"/>
  <c r="M60" i="31"/>
  <c r="O60" i="31"/>
  <c r="Q60" i="31"/>
  <c r="V60" i="31"/>
  <c r="G62" i="31"/>
  <c r="M62" i="31" s="1"/>
  <c r="I62" i="31"/>
  <c r="K62" i="31"/>
  <c r="O62" i="31"/>
  <c r="Q62" i="31"/>
  <c r="V62" i="31"/>
  <c r="G64" i="31"/>
  <c r="I64" i="31"/>
  <c r="K64" i="31"/>
  <c r="M64" i="31"/>
  <c r="O64" i="31"/>
  <c r="Q64" i="31"/>
  <c r="V64" i="31"/>
  <c r="G66" i="31"/>
  <c r="M66" i="31" s="1"/>
  <c r="I66" i="31"/>
  <c r="K66" i="31"/>
  <c r="O66" i="31"/>
  <c r="Q66" i="31"/>
  <c r="V66" i="31"/>
  <c r="G68" i="31"/>
  <c r="I68" i="31"/>
  <c r="K68" i="31"/>
  <c r="M68" i="31"/>
  <c r="O68" i="31"/>
  <c r="Q68" i="31"/>
  <c r="V68" i="31"/>
  <c r="G70" i="31"/>
  <c r="M70" i="31" s="1"/>
  <c r="I70" i="31"/>
  <c r="K70" i="31"/>
  <c r="O70" i="31"/>
  <c r="Q70" i="31"/>
  <c r="V70" i="31"/>
  <c r="G72" i="31"/>
  <c r="I72" i="31"/>
  <c r="K72" i="31"/>
  <c r="M72" i="31"/>
  <c r="O72" i="31"/>
  <c r="Q72" i="31"/>
  <c r="V72" i="31"/>
  <c r="G75" i="31"/>
  <c r="M75" i="31" s="1"/>
  <c r="I75" i="31"/>
  <c r="K75" i="31"/>
  <c r="O75" i="31"/>
  <c r="Q75" i="31"/>
  <c r="V75" i="31"/>
  <c r="G78" i="31"/>
  <c r="I78" i="31"/>
  <c r="K78" i="31"/>
  <c r="M78" i="31"/>
  <c r="O78" i="31"/>
  <c r="Q78" i="31"/>
  <c r="V78" i="31"/>
  <c r="G80" i="31"/>
  <c r="M80" i="31" s="1"/>
  <c r="I80" i="31"/>
  <c r="K80" i="31"/>
  <c r="O80" i="31"/>
  <c r="Q80" i="31"/>
  <c r="V80" i="31"/>
  <c r="G82" i="31"/>
  <c r="I82" i="31"/>
  <c r="K82" i="31"/>
  <c r="M82" i="31"/>
  <c r="O82" i="31"/>
  <c r="Q82" i="31"/>
  <c r="V82" i="31"/>
  <c r="G84" i="31"/>
  <c r="M84" i="31" s="1"/>
  <c r="I84" i="31"/>
  <c r="K84" i="31"/>
  <c r="O84" i="31"/>
  <c r="Q84" i="31"/>
  <c r="V84" i="31"/>
  <c r="G86" i="31"/>
  <c r="I86" i="31"/>
  <c r="K86" i="31"/>
  <c r="M86" i="31"/>
  <c r="O86" i="31"/>
  <c r="Q86" i="31"/>
  <c r="V86" i="31"/>
  <c r="G89" i="31"/>
  <c r="I89" i="31"/>
  <c r="I88" i="31" s="1"/>
  <c r="K89" i="31"/>
  <c r="M89" i="31"/>
  <c r="O89" i="31"/>
  <c r="Q89" i="31"/>
  <c r="Q88" i="31" s="1"/>
  <c r="V89" i="31"/>
  <c r="G92" i="31"/>
  <c r="G88" i="31" s="1"/>
  <c r="I92" i="31"/>
  <c r="K92" i="31"/>
  <c r="O92" i="31"/>
  <c r="O88" i="31" s="1"/>
  <c r="Q92" i="31"/>
  <c r="V92" i="31"/>
  <c r="G94" i="31"/>
  <c r="I94" i="31"/>
  <c r="K94" i="31"/>
  <c r="M94" i="31"/>
  <c r="O94" i="31"/>
  <c r="Q94" i="31"/>
  <c r="V94" i="31"/>
  <c r="G96" i="31"/>
  <c r="M96" i="31" s="1"/>
  <c r="I96" i="31"/>
  <c r="K96" i="31"/>
  <c r="K88" i="31" s="1"/>
  <c r="O96" i="31"/>
  <c r="Q96" i="31"/>
  <c r="V96" i="31"/>
  <c r="V88" i="31" s="1"/>
  <c r="I98" i="31"/>
  <c r="Q98" i="31"/>
  <c r="G99" i="31"/>
  <c r="M99" i="31" s="1"/>
  <c r="M98" i="31" s="1"/>
  <c r="I99" i="31"/>
  <c r="K99" i="31"/>
  <c r="K98" i="31" s="1"/>
  <c r="O99" i="31"/>
  <c r="O98" i="31" s="1"/>
  <c r="Q99" i="31"/>
  <c r="V99" i="31"/>
  <c r="V98" i="31" s="1"/>
  <c r="I102" i="31"/>
  <c r="Q102" i="31"/>
  <c r="G103" i="31"/>
  <c r="G102" i="31" s="1"/>
  <c r="I103" i="31"/>
  <c r="K103" i="31"/>
  <c r="K102" i="31" s="1"/>
  <c r="O103" i="31"/>
  <c r="O102" i="31" s="1"/>
  <c r="Q103" i="31"/>
  <c r="V103" i="31"/>
  <c r="V102" i="31" s="1"/>
  <c r="G105" i="31"/>
  <c r="I105" i="31"/>
  <c r="K105" i="31"/>
  <c r="M105" i="31"/>
  <c r="O105" i="31"/>
  <c r="Q105" i="31"/>
  <c r="V105" i="31"/>
  <c r="G107" i="31"/>
  <c r="M107" i="31" s="1"/>
  <c r="I107" i="31"/>
  <c r="K107" i="31"/>
  <c r="O107" i="31"/>
  <c r="Q107" i="31"/>
  <c r="V107" i="31"/>
  <c r="AE111" i="31"/>
  <c r="AF111" i="31"/>
  <c r="G144" i="30"/>
  <c r="G9" i="30"/>
  <c r="G8" i="30" s="1"/>
  <c r="I9" i="30"/>
  <c r="I8" i="30" s="1"/>
  <c r="K9" i="30"/>
  <c r="K8" i="30" s="1"/>
  <c r="O9" i="30"/>
  <c r="O8" i="30" s="1"/>
  <c r="Q9" i="30"/>
  <c r="Q8" i="30" s="1"/>
  <c r="V9" i="30"/>
  <c r="V8" i="30" s="1"/>
  <c r="G12" i="30"/>
  <c r="M12" i="30" s="1"/>
  <c r="I12" i="30"/>
  <c r="K12" i="30"/>
  <c r="O12" i="30"/>
  <c r="Q12" i="30"/>
  <c r="V12" i="30"/>
  <c r="G15" i="30"/>
  <c r="I15" i="30"/>
  <c r="K15" i="30"/>
  <c r="M15" i="30"/>
  <c r="O15" i="30"/>
  <c r="Q15" i="30"/>
  <c r="V15" i="30"/>
  <c r="G18" i="30"/>
  <c r="I18" i="30"/>
  <c r="K18" i="30"/>
  <c r="M18" i="30"/>
  <c r="O18" i="30"/>
  <c r="Q18" i="30"/>
  <c r="V18" i="30"/>
  <c r="G21" i="30"/>
  <c r="M21" i="30" s="1"/>
  <c r="I21" i="30"/>
  <c r="K21" i="30"/>
  <c r="O21" i="30"/>
  <c r="Q21" i="30"/>
  <c r="V21" i="30"/>
  <c r="G24" i="30"/>
  <c r="M24" i="30" s="1"/>
  <c r="I24" i="30"/>
  <c r="K24" i="30"/>
  <c r="O24" i="30"/>
  <c r="Q24" i="30"/>
  <c r="V24" i="30"/>
  <c r="G27" i="30"/>
  <c r="I27" i="30"/>
  <c r="K27" i="30"/>
  <c r="M27" i="30"/>
  <c r="O27" i="30"/>
  <c r="Q27" i="30"/>
  <c r="V27" i="30"/>
  <c r="G30" i="30"/>
  <c r="I30" i="30"/>
  <c r="K30" i="30"/>
  <c r="M30" i="30"/>
  <c r="O30" i="30"/>
  <c r="Q30" i="30"/>
  <c r="V30" i="30"/>
  <c r="G33" i="30"/>
  <c r="M33" i="30" s="1"/>
  <c r="I33" i="30"/>
  <c r="K33" i="30"/>
  <c r="O33" i="30"/>
  <c r="Q33" i="30"/>
  <c r="V33" i="30"/>
  <c r="G36" i="30"/>
  <c r="M36" i="30" s="1"/>
  <c r="I36" i="30"/>
  <c r="K36" i="30"/>
  <c r="O36" i="30"/>
  <c r="Q36" i="30"/>
  <c r="V36" i="30"/>
  <c r="G39" i="30"/>
  <c r="I39" i="30"/>
  <c r="K39" i="30"/>
  <c r="M39" i="30"/>
  <c r="O39" i="30"/>
  <c r="Q39" i="30"/>
  <c r="V39" i="30"/>
  <c r="G42" i="30"/>
  <c r="I42" i="30"/>
  <c r="K42" i="30"/>
  <c r="M42" i="30"/>
  <c r="O42" i="30"/>
  <c r="Q42" i="30"/>
  <c r="V42" i="30"/>
  <c r="G45" i="30"/>
  <c r="M45" i="30" s="1"/>
  <c r="I45" i="30"/>
  <c r="K45" i="30"/>
  <c r="O45" i="30"/>
  <c r="Q45" i="30"/>
  <c r="V45" i="30"/>
  <c r="I48" i="30"/>
  <c r="Q48" i="30"/>
  <c r="G49" i="30"/>
  <c r="I49" i="30"/>
  <c r="K49" i="30"/>
  <c r="K48" i="30" s="1"/>
  <c r="M49" i="30"/>
  <c r="M48" i="30" s="1"/>
  <c r="O49" i="30"/>
  <c r="Q49" i="30"/>
  <c r="V49" i="30"/>
  <c r="V48" i="30" s="1"/>
  <c r="G52" i="30"/>
  <c r="G48" i="30" s="1"/>
  <c r="I52" i="30"/>
  <c r="K52" i="30"/>
  <c r="M52" i="30"/>
  <c r="O52" i="30"/>
  <c r="O48" i="30" s="1"/>
  <c r="Q52" i="30"/>
  <c r="V52" i="30"/>
  <c r="G55" i="30"/>
  <c r="O55" i="30"/>
  <c r="G56" i="30"/>
  <c r="M56" i="30" s="1"/>
  <c r="M55" i="30" s="1"/>
  <c r="I56" i="30"/>
  <c r="I55" i="30" s="1"/>
  <c r="K56" i="30"/>
  <c r="K55" i="30" s="1"/>
  <c r="O56" i="30"/>
  <c r="Q56" i="30"/>
  <c r="Q55" i="30" s="1"/>
  <c r="V56" i="30"/>
  <c r="V55" i="30" s="1"/>
  <c r="G59" i="30"/>
  <c r="I59" i="30"/>
  <c r="K59" i="30"/>
  <c r="M59" i="30"/>
  <c r="O59" i="30"/>
  <c r="Q59" i="30"/>
  <c r="V59" i="30"/>
  <c r="G63" i="30"/>
  <c r="G62" i="30" s="1"/>
  <c r="I63" i="30"/>
  <c r="I62" i="30" s="1"/>
  <c r="K63" i="30"/>
  <c r="O63" i="30"/>
  <c r="O62" i="30" s="1"/>
  <c r="Q63" i="30"/>
  <c r="Q62" i="30" s="1"/>
  <c r="V63" i="30"/>
  <c r="G66" i="30"/>
  <c r="M66" i="30" s="1"/>
  <c r="I66" i="30"/>
  <c r="K66" i="30"/>
  <c r="K62" i="30" s="1"/>
  <c r="O66" i="30"/>
  <c r="Q66" i="30"/>
  <c r="V66" i="30"/>
  <c r="V62" i="30" s="1"/>
  <c r="G70" i="30"/>
  <c r="G69" i="30" s="1"/>
  <c r="I70" i="30"/>
  <c r="K70" i="30"/>
  <c r="M70" i="30"/>
  <c r="O70" i="30"/>
  <c r="O69" i="30" s="1"/>
  <c r="Q70" i="30"/>
  <c r="V70" i="30"/>
  <c r="G73" i="30"/>
  <c r="M73" i="30" s="1"/>
  <c r="I73" i="30"/>
  <c r="I69" i="30" s="1"/>
  <c r="K73" i="30"/>
  <c r="O73" i="30"/>
  <c r="Q73" i="30"/>
  <c r="Q69" i="30" s="1"/>
  <c r="V73" i="30"/>
  <c r="G76" i="30"/>
  <c r="M76" i="30" s="1"/>
  <c r="I76" i="30"/>
  <c r="K76" i="30"/>
  <c r="O76" i="30"/>
  <c r="Q76" i="30"/>
  <c r="V76" i="30"/>
  <c r="G79" i="30"/>
  <c r="I79" i="30"/>
  <c r="K79" i="30"/>
  <c r="K69" i="30" s="1"/>
  <c r="M79" i="30"/>
  <c r="O79" i="30"/>
  <c r="Q79" i="30"/>
  <c r="V79" i="30"/>
  <c r="V69" i="30" s="1"/>
  <c r="G82" i="30"/>
  <c r="I82" i="30"/>
  <c r="K82" i="30"/>
  <c r="M82" i="30"/>
  <c r="O82" i="30"/>
  <c r="Q82" i="30"/>
  <c r="V82" i="30"/>
  <c r="G85" i="30"/>
  <c r="M85" i="30" s="1"/>
  <c r="I85" i="30"/>
  <c r="K85" i="30"/>
  <c r="O85" i="30"/>
  <c r="Q85" i="30"/>
  <c r="V85" i="30"/>
  <c r="G88" i="30"/>
  <c r="M88" i="30" s="1"/>
  <c r="I88" i="30"/>
  <c r="K88" i="30"/>
  <c r="O88" i="30"/>
  <c r="Q88" i="30"/>
  <c r="V88" i="30"/>
  <c r="G92" i="30"/>
  <c r="G91" i="30" s="1"/>
  <c r="I92" i="30"/>
  <c r="I91" i="30" s="1"/>
  <c r="K92" i="30"/>
  <c r="M92" i="30"/>
  <c r="O92" i="30"/>
  <c r="O91" i="30" s="1"/>
  <c r="Q92" i="30"/>
  <c r="Q91" i="30" s="1"/>
  <c r="V92" i="30"/>
  <c r="G95" i="30"/>
  <c r="M95" i="30" s="1"/>
  <c r="I95" i="30"/>
  <c r="K95" i="30"/>
  <c r="O95" i="30"/>
  <c r="Q95" i="30"/>
  <c r="V95" i="30"/>
  <c r="G98" i="30"/>
  <c r="I98" i="30"/>
  <c r="K98" i="30"/>
  <c r="M98" i="30"/>
  <c r="O98" i="30"/>
  <c r="Q98" i="30"/>
  <c r="V98" i="30"/>
  <c r="G101" i="30"/>
  <c r="I101" i="30"/>
  <c r="K101" i="30"/>
  <c r="K91" i="30" s="1"/>
  <c r="M101" i="30"/>
  <c r="O101" i="30"/>
  <c r="Q101" i="30"/>
  <c r="V101" i="30"/>
  <c r="V91" i="30" s="1"/>
  <c r="G104" i="30"/>
  <c r="I104" i="30"/>
  <c r="K104" i="30"/>
  <c r="M104" i="30"/>
  <c r="O104" i="30"/>
  <c r="Q104" i="30"/>
  <c r="V104" i="30"/>
  <c r="G107" i="30"/>
  <c r="M107" i="30" s="1"/>
  <c r="I107" i="30"/>
  <c r="K107" i="30"/>
  <c r="O107" i="30"/>
  <c r="Q107" i="30"/>
  <c r="V107" i="30"/>
  <c r="G110" i="30"/>
  <c r="I110" i="30"/>
  <c r="K110" i="30"/>
  <c r="M110" i="30"/>
  <c r="O110" i="30"/>
  <c r="Q110" i="30"/>
  <c r="V110" i="30"/>
  <c r="G113" i="30"/>
  <c r="I113" i="30"/>
  <c r="K113" i="30"/>
  <c r="M113" i="30"/>
  <c r="O113" i="30"/>
  <c r="Q113" i="30"/>
  <c r="V113" i="30"/>
  <c r="G116" i="30"/>
  <c r="I116" i="30"/>
  <c r="K116" i="30"/>
  <c r="M116" i="30"/>
  <c r="O116" i="30"/>
  <c r="Q116" i="30"/>
  <c r="V116" i="30"/>
  <c r="G119" i="30"/>
  <c r="M119" i="30" s="1"/>
  <c r="I119" i="30"/>
  <c r="K119" i="30"/>
  <c r="O119" i="30"/>
  <c r="Q119" i="30"/>
  <c r="V119" i="30"/>
  <c r="G122" i="30"/>
  <c r="I122" i="30"/>
  <c r="K122" i="30"/>
  <c r="M122" i="30"/>
  <c r="O122" i="30"/>
  <c r="Q122" i="30"/>
  <c r="V122" i="30"/>
  <c r="G125" i="30"/>
  <c r="I125" i="30"/>
  <c r="K125" i="30"/>
  <c r="M125" i="30"/>
  <c r="O125" i="30"/>
  <c r="Q125" i="30"/>
  <c r="V125" i="30"/>
  <c r="G128" i="30"/>
  <c r="I128" i="30"/>
  <c r="K128" i="30"/>
  <c r="M128" i="30"/>
  <c r="O128" i="30"/>
  <c r="Q128" i="30"/>
  <c r="V128" i="30"/>
  <c r="G131" i="30"/>
  <c r="M131" i="30" s="1"/>
  <c r="I131" i="30"/>
  <c r="K131" i="30"/>
  <c r="O131" i="30"/>
  <c r="Q131" i="30"/>
  <c r="V131" i="30"/>
  <c r="G134" i="30"/>
  <c r="I134" i="30"/>
  <c r="K134" i="30"/>
  <c r="M134" i="30"/>
  <c r="O134" i="30"/>
  <c r="Q134" i="30"/>
  <c r="V134" i="30"/>
  <c r="G137" i="30"/>
  <c r="I137" i="30"/>
  <c r="K137" i="30"/>
  <c r="M137" i="30"/>
  <c r="O137" i="30"/>
  <c r="Q137" i="30"/>
  <c r="V137" i="30"/>
  <c r="G140" i="30"/>
  <c r="I140" i="30"/>
  <c r="K140" i="30"/>
  <c r="M140" i="30"/>
  <c r="O140" i="30"/>
  <c r="Q140" i="30"/>
  <c r="V140" i="30"/>
  <c r="AE144" i="30"/>
  <c r="G38" i="29"/>
  <c r="BA17" i="29"/>
  <c r="G9" i="29"/>
  <c r="G8" i="29" s="1"/>
  <c r="I9" i="29"/>
  <c r="I8" i="29" s="1"/>
  <c r="K9" i="29"/>
  <c r="K8" i="29" s="1"/>
  <c r="O9" i="29"/>
  <c r="O8" i="29" s="1"/>
  <c r="Q9" i="29"/>
  <c r="Q8" i="29" s="1"/>
  <c r="V9" i="29"/>
  <c r="V8" i="29" s="1"/>
  <c r="G12" i="29"/>
  <c r="I12" i="29"/>
  <c r="K12" i="29"/>
  <c r="M12" i="29"/>
  <c r="O12" i="29"/>
  <c r="Q12" i="29"/>
  <c r="V12" i="29"/>
  <c r="G14" i="29"/>
  <c r="I14" i="29"/>
  <c r="K14" i="29"/>
  <c r="M14" i="29"/>
  <c r="O14" i="29"/>
  <c r="Q14" i="29"/>
  <c r="V14" i="29"/>
  <c r="G16" i="29"/>
  <c r="M16" i="29" s="1"/>
  <c r="I16" i="29"/>
  <c r="K16" i="29"/>
  <c r="O16" i="29"/>
  <c r="Q16" i="29"/>
  <c r="V16" i="29"/>
  <c r="G19" i="29"/>
  <c r="M19" i="29" s="1"/>
  <c r="I19" i="29"/>
  <c r="K19" i="29"/>
  <c r="O19" i="29"/>
  <c r="Q19" i="29"/>
  <c r="V19" i="29"/>
  <c r="G21" i="29"/>
  <c r="I21" i="29"/>
  <c r="K21" i="29"/>
  <c r="M21" i="29"/>
  <c r="O21" i="29"/>
  <c r="Q21" i="29"/>
  <c r="V21" i="29"/>
  <c r="G24" i="29"/>
  <c r="I24" i="29"/>
  <c r="K24" i="29"/>
  <c r="M24" i="29"/>
  <c r="O24" i="29"/>
  <c r="Q24" i="29"/>
  <c r="V24" i="29"/>
  <c r="G26" i="29"/>
  <c r="M26" i="29" s="1"/>
  <c r="I26" i="29"/>
  <c r="K26" i="29"/>
  <c r="O26" i="29"/>
  <c r="Q26" i="29"/>
  <c r="V26" i="29"/>
  <c r="G28" i="29"/>
  <c r="M28" i="29" s="1"/>
  <c r="I28" i="29"/>
  <c r="K28" i="29"/>
  <c r="O28" i="29"/>
  <c r="Q28" i="29"/>
  <c r="V28" i="29"/>
  <c r="G31" i="29"/>
  <c r="I31" i="29"/>
  <c r="K31" i="29"/>
  <c r="M31" i="29"/>
  <c r="O31" i="29"/>
  <c r="Q31" i="29"/>
  <c r="V31" i="29"/>
  <c r="G33" i="29"/>
  <c r="I33" i="29"/>
  <c r="K33" i="29"/>
  <c r="M33" i="29"/>
  <c r="O33" i="29"/>
  <c r="Q33" i="29"/>
  <c r="V33" i="29"/>
  <c r="G35" i="29"/>
  <c r="M35" i="29" s="1"/>
  <c r="I35" i="29"/>
  <c r="K35" i="29"/>
  <c r="O35" i="29"/>
  <c r="Q35" i="29"/>
  <c r="V35" i="29"/>
  <c r="AE38" i="29"/>
  <c r="AF38" i="29"/>
  <c r="G44" i="28"/>
  <c r="G8" i="28"/>
  <c r="O8" i="28"/>
  <c r="G9" i="28"/>
  <c r="M9" i="28" s="1"/>
  <c r="M8" i="28" s="1"/>
  <c r="I9" i="28"/>
  <c r="I8" i="28" s="1"/>
  <c r="K9" i="28"/>
  <c r="K8" i="28" s="1"/>
  <c r="O9" i="28"/>
  <c r="Q9" i="28"/>
  <c r="Q8" i="28" s="1"/>
  <c r="V9" i="28"/>
  <c r="V8" i="28" s="1"/>
  <c r="G15" i="28"/>
  <c r="I15" i="28"/>
  <c r="K15" i="28"/>
  <c r="M15" i="28"/>
  <c r="O15" i="28"/>
  <c r="Q15" i="28"/>
  <c r="V15" i="28"/>
  <c r="G18" i="28"/>
  <c r="G17" i="28" s="1"/>
  <c r="I18" i="28"/>
  <c r="I17" i="28" s="1"/>
  <c r="K18" i="28"/>
  <c r="K17" i="28" s="1"/>
  <c r="O18" i="28"/>
  <c r="O17" i="28" s="1"/>
  <c r="Q18" i="28"/>
  <c r="Q17" i="28" s="1"/>
  <c r="V18" i="28"/>
  <c r="V17" i="28" s="1"/>
  <c r="G27" i="28"/>
  <c r="M27" i="28" s="1"/>
  <c r="I27" i="28"/>
  <c r="K27" i="28"/>
  <c r="O27" i="28"/>
  <c r="Q27" i="28"/>
  <c r="V27" i="28"/>
  <c r="G32" i="28"/>
  <c r="I32" i="28"/>
  <c r="K32" i="28"/>
  <c r="M32" i="28"/>
  <c r="O32" i="28"/>
  <c r="Q32" i="28"/>
  <c r="V32" i="28"/>
  <c r="G35" i="28"/>
  <c r="G34" i="28" s="1"/>
  <c r="I35" i="28"/>
  <c r="I34" i="28" s="1"/>
  <c r="K35" i="28"/>
  <c r="K34" i="28" s="1"/>
  <c r="O35" i="28"/>
  <c r="O34" i="28" s="1"/>
  <c r="Q35" i="28"/>
  <c r="Q34" i="28" s="1"/>
  <c r="V35" i="28"/>
  <c r="V34" i="28" s="1"/>
  <c r="G37" i="28"/>
  <c r="I37" i="28"/>
  <c r="K37" i="28"/>
  <c r="M37" i="28"/>
  <c r="O37" i="28"/>
  <c r="Q37" i="28"/>
  <c r="V37" i="28"/>
  <c r="G39" i="28"/>
  <c r="I39" i="28"/>
  <c r="K39" i="28"/>
  <c r="M39" i="28"/>
  <c r="O39" i="28"/>
  <c r="Q39" i="28"/>
  <c r="V39" i="28"/>
  <c r="G41" i="28"/>
  <c r="I41" i="28"/>
  <c r="K41" i="28"/>
  <c r="M41" i="28"/>
  <c r="O41" i="28"/>
  <c r="Q41" i="28"/>
  <c r="V41" i="28"/>
  <c r="AE44" i="28"/>
  <c r="AF44" i="28"/>
  <c r="G278" i="27"/>
  <c r="BA263" i="27"/>
  <c r="BA211" i="27"/>
  <c r="BA109" i="27"/>
  <c r="BA53" i="27"/>
  <c r="BA24" i="27"/>
  <c r="G9" i="27"/>
  <c r="G8" i="27" s="1"/>
  <c r="I9" i="27"/>
  <c r="I8" i="27" s="1"/>
  <c r="K9" i="27"/>
  <c r="K8" i="27" s="1"/>
  <c r="O9" i="27"/>
  <c r="O8" i="27" s="1"/>
  <c r="Q9" i="27"/>
  <c r="Q8" i="27" s="1"/>
  <c r="V9" i="27"/>
  <c r="V8" i="27" s="1"/>
  <c r="G11" i="27"/>
  <c r="I11" i="27"/>
  <c r="K11" i="27"/>
  <c r="M11" i="27"/>
  <c r="O11" i="27"/>
  <c r="Q11" i="27"/>
  <c r="V11" i="27"/>
  <c r="G13" i="27"/>
  <c r="I13" i="27"/>
  <c r="K13" i="27"/>
  <c r="M13" i="27"/>
  <c r="O13" i="27"/>
  <c r="Q13" i="27"/>
  <c r="V13" i="27"/>
  <c r="G15" i="27"/>
  <c r="M15" i="27" s="1"/>
  <c r="I15" i="27"/>
  <c r="K15" i="27"/>
  <c r="O15" i="27"/>
  <c r="Q15" i="27"/>
  <c r="V15" i="27"/>
  <c r="G17" i="27"/>
  <c r="M17" i="27" s="1"/>
  <c r="I17" i="27"/>
  <c r="K17" i="27"/>
  <c r="O17" i="27"/>
  <c r="Q17" i="27"/>
  <c r="V17" i="27"/>
  <c r="G19" i="27"/>
  <c r="I19" i="27"/>
  <c r="K19" i="27"/>
  <c r="M19" i="27"/>
  <c r="O19" i="27"/>
  <c r="Q19" i="27"/>
  <c r="V19" i="27"/>
  <c r="G21" i="27"/>
  <c r="I21" i="27"/>
  <c r="K21" i="27"/>
  <c r="M21" i="27"/>
  <c r="O21" i="27"/>
  <c r="Q21" i="27"/>
  <c r="V21" i="27"/>
  <c r="G23" i="27"/>
  <c r="M23" i="27" s="1"/>
  <c r="I23" i="27"/>
  <c r="K23" i="27"/>
  <c r="O23" i="27"/>
  <c r="Q23" i="27"/>
  <c r="V23" i="27"/>
  <c r="G26" i="27"/>
  <c r="M26" i="27" s="1"/>
  <c r="I26" i="27"/>
  <c r="K26" i="27"/>
  <c r="O26" i="27"/>
  <c r="Q26" i="27"/>
  <c r="V26" i="27"/>
  <c r="G28" i="27"/>
  <c r="M28" i="27" s="1"/>
  <c r="I28" i="27"/>
  <c r="K28" i="27"/>
  <c r="O28" i="27"/>
  <c r="Q28" i="27"/>
  <c r="V28" i="27"/>
  <c r="G30" i="27"/>
  <c r="I30" i="27"/>
  <c r="K30" i="27"/>
  <c r="M30" i="27"/>
  <c r="O30" i="27"/>
  <c r="Q30" i="27"/>
  <c r="V30" i="27"/>
  <c r="G32" i="27"/>
  <c r="M32" i="27" s="1"/>
  <c r="I32" i="27"/>
  <c r="K32" i="27"/>
  <c r="O32" i="27"/>
  <c r="Q32" i="27"/>
  <c r="V32" i="27"/>
  <c r="G35" i="27"/>
  <c r="M35" i="27" s="1"/>
  <c r="I35" i="27"/>
  <c r="K35" i="27"/>
  <c r="O35" i="27"/>
  <c r="Q35" i="27"/>
  <c r="V35" i="27"/>
  <c r="G37" i="27"/>
  <c r="M37" i="27" s="1"/>
  <c r="I37" i="27"/>
  <c r="K37" i="27"/>
  <c r="O37" i="27"/>
  <c r="Q37" i="27"/>
  <c r="V37" i="27"/>
  <c r="G39" i="27"/>
  <c r="I39" i="27"/>
  <c r="K39" i="27"/>
  <c r="M39" i="27"/>
  <c r="O39" i="27"/>
  <c r="Q39" i="27"/>
  <c r="V39" i="27"/>
  <c r="G41" i="27"/>
  <c r="M41" i="27" s="1"/>
  <c r="I41" i="27"/>
  <c r="K41" i="27"/>
  <c r="O41" i="27"/>
  <c r="Q41" i="27"/>
  <c r="V41" i="27"/>
  <c r="G43" i="27"/>
  <c r="M43" i="27" s="1"/>
  <c r="I43" i="27"/>
  <c r="K43" i="27"/>
  <c r="O43" i="27"/>
  <c r="Q43" i="27"/>
  <c r="V43" i="27"/>
  <c r="G45" i="27"/>
  <c r="M45" i="27" s="1"/>
  <c r="I45" i="27"/>
  <c r="K45" i="27"/>
  <c r="O45" i="27"/>
  <c r="Q45" i="27"/>
  <c r="V45" i="27"/>
  <c r="G47" i="27"/>
  <c r="I47" i="27"/>
  <c r="K47" i="27"/>
  <c r="M47" i="27"/>
  <c r="O47" i="27"/>
  <c r="Q47" i="27"/>
  <c r="V47" i="27"/>
  <c r="G49" i="27"/>
  <c r="M49" i="27" s="1"/>
  <c r="I49" i="27"/>
  <c r="K49" i="27"/>
  <c r="O49" i="27"/>
  <c r="Q49" i="27"/>
  <c r="V49" i="27"/>
  <c r="G52" i="27"/>
  <c r="I52" i="27"/>
  <c r="I51" i="27" s="1"/>
  <c r="K52" i="27"/>
  <c r="K51" i="27" s="1"/>
  <c r="M52" i="27"/>
  <c r="O52" i="27"/>
  <c r="Q52" i="27"/>
  <c r="Q51" i="27" s="1"/>
  <c r="V52" i="27"/>
  <c r="V51" i="27" s="1"/>
  <c r="G55" i="27"/>
  <c r="I55" i="27"/>
  <c r="K55" i="27"/>
  <c r="M55" i="27"/>
  <c r="O55" i="27"/>
  <c r="Q55" i="27"/>
  <c r="V55" i="27"/>
  <c r="G58" i="27"/>
  <c r="I58" i="27"/>
  <c r="K58" i="27"/>
  <c r="M58" i="27"/>
  <c r="O58" i="27"/>
  <c r="Q58" i="27"/>
  <c r="V58" i="27"/>
  <c r="G62" i="27"/>
  <c r="G51" i="27" s="1"/>
  <c r="I62" i="27"/>
  <c r="K62" i="27"/>
  <c r="O62" i="27"/>
  <c r="O51" i="27" s="1"/>
  <c r="Q62" i="27"/>
  <c r="V62" i="27"/>
  <c r="G66" i="27"/>
  <c r="I66" i="27"/>
  <c r="K66" i="27"/>
  <c r="M66" i="27"/>
  <c r="O66" i="27"/>
  <c r="Q66" i="27"/>
  <c r="V66" i="27"/>
  <c r="G70" i="27"/>
  <c r="I70" i="27"/>
  <c r="K70" i="27"/>
  <c r="M70" i="27"/>
  <c r="O70" i="27"/>
  <c r="Q70" i="27"/>
  <c r="V70" i="27"/>
  <c r="G74" i="27"/>
  <c r="I74" i="27"/>
  <c r="K74" i="27"/>
  <c r="M74" i="27"/>
  <c r="O74" i="27"/>
  <c r="Q74" i="27"/>
  <c r="V74" i="27"/>
  <c r="G78" i="27"/>
  <c r="M78" i="27" s="1"/>
  <c r="I78" i="27"/>
  <c r="K78" i="27"/>
  <c r="O78" i="27"/>
  <c r="Q78" i="27"/>
  <c r="V78" i="27"/>
  <c r="G81" i="27"/>
  <c r="I81" i="27"/>
  <c r="K81" i="27"/>
  <c r="M81" i="27"/>
  <c r="O81" i="27"/>
  <c r="Q81" i="27"/>
  <c r="V81" i="27"/>
  <c r="G83" i="27"/>
  <c r="I83" i="27"/>
  <c r="K83" i="27"/>
  <c r="M83" i="27"/>
  <c r="O83" i="27"/>
  <c r="Q83" i="27"/>
  <c r="V83" i="27"/>
  <c r="G85" i="27"/>
  <c r="I85" i="27"/>
  <c r="K85" i="27"/>
  <c r="M85" i="27"/>
  <c r="O85" i="27"/>
  <c r="Q85" i="27"/>
  <c r="V85" i="27"/>
  <c r="G87" i="27"/>
  <c r="M87" i="27" s="1"/>
  <c r="I87" i="27"/>
  <c r="K87" i="27"/>
  <c r="O87" i="27"/>
  <c r="Q87" i="27"/>
  <c r="V87" i="27"/>
  <c r="G89" i="27"/>
  <c r="I89" i="27"/>
  <c r="K89" i="27"/>
  <c r="M89" i="27"/>
  <c r="O89" i="27"/>
  <c r="Q89" i="27"/>
  <c r="V89" i="27"/>
  <c r="G91" i="27"/>
  <c r="I91" i="27"/>
  <c r="K91" i="27"/>
  <c r="M91" i="27"/>
  <c r="O91" i="27"/>
  <c r="Q91" i="27"/>
  <c r="V91" i="27"/>
  <c r="G93" i="27"/>
  <c r="I93" i="27"/>
  <c r="K93" i="27"/>
  <c r="M93" i="27"/>
  <c r="O93" i="27"/>
  <c r="Q93" i="27"/>
  <c r="V93" i="27"/>
  <c r="G95" i="27"/>
  <c r="M95" i="27" s="1"/>
  <c r="I95" i="27"/>
  <c r="K95" i="27"/>
  <c r="O95" i="27"/>
  <c r="Q95" i="27"/>
  <c r="V95" i="27"/>
  <c r="G97" i="27"/>
  <c r="I97" i="27"/>
  <c r="K97" i="27"/>
  <c r="M97" i="27"/>
  <c r="O97" i="27"/>
  <c r="Q97" i="27"/>
  <c r="V97" i="27"/>
  <c r="G99" i="27"/>
  <c r="I99" i="27"/>
  <c r="K99" i="27"/>
  <c r="M99" i="27"/>
  <c r="O99" i="27"/>
  <c r="Q99" i="27"/>
  <c r="V99" i="27"/>
  <c r="G101" i="27"/>
  <c r="I101" i="27"/>
  <c r="K101" i="27"/>
  <c r="M101" i="27"/>
  <c r="O101" i="27"/>
  <c r="Q101" i="27"/>
  <c r="V101" i="27"/>
  <c r="G103" i="27"/>
  <c r="M103" i="27" s="1"/>
  <c r="I103" i="27"/>
  <c r="K103" i="27"/>
  <c r="O103" i="27"/>
  <c r="Q103" i="27"/>
  <c r="V103" i="27"/>
  <c r="G105" i="27"/>
  <c r="M105" i="27" s="1"/>
  <c r="I105" i="27"/>
  <c r="K105" i="27"/>
  <c r="O105" i="27"/>
  <c r="Q105" i="27"/>
  <c r="V105" i="27"/>
  <c r="G108" i="27"/>
  <c r="I108" i="27"/>
  <c r="I107" i="27" s="1"/>
  <c r="K108" i="27"/>
  <c r="M108" i="27"/>
  <c r="O108" i="27"/>
  <c r="Q108" i="27"/>
  <c r="Q107" i="27" s="1"/>
  <c r="V108" i="27"/>
  <c r="G111" i="27"/>
  <c r="G107" i="27" s="1"/>
  <c r="I111" i="27"/>
  <c r="K111" i="27"/>
  <c r="O111" i="27"/>
  <c r="O107" i="27" s="1"/>
  <c r="Q111" i="27"/>
  <c r="V111" i="27"/>
  <c r="G114" i="27"/>
  <c r="I114" i="27"/>
  <c r="K114" i="27"/>
  <c r="M114" i="27"/>
  <c r="O114" i="27"/>
  <c r="Q114" i="27"/>
  <c r="V114" i="27"/>
  <c r="G118" i="27"/>
  <c r="M118" i="27" s="1"/>
  <c r="I118" i="27"/>
  <c r="K118" i="27"/>
  <c r="K107" i="27" s="1"/>
  <c r="O118" i="27"/>
  <c r="Q118" i="27"/>
  <c r="V118" i="27"/>
  <c r="V107" i="27" s="1"/>
  <c r="G120" i="27"/>
  <c r="I120" i="27"/>
  <c r="K120" i="27"/>
  <c r="M120" i="27"/>
  <c r="O120" i="27"/>
  <c r="Q120" i="27"/>
  <c r="V120" i="27"/>
  <c r="G124" i="27"/>
  <c r="M124" i="27" s="1"/>
  <c r="I124" i="27"/>
  <c r="K124" i="27"/>
  <c r="O124" i="27"/>
  <c r="Q124" i="27"/>
  <c r="V124" i="27"/>
  <c r="G128" i="27"/>
  <c r="I128" i="27"/>
  <c r="K128" i="27"/>
  <c r="M128" i="27"/>
  <c r="O128" i="27"/>
  <c r="Q128" i="27"/>
  <c r="V128" i="27"/>
  <c r="G130" i="27"/>
  <c r="M130" i="27" s="1"/>
  <c r="I130" i="27"/>
  <c r="K130" i="27"/>
  <c r="O130" i="27"/>
  <c r="Q130" i="27"/>
  <c r="V130" i="27"/>
  <c r="G132" i="27"/>
  <c r="I132" i="27"/>
  <c r="K132" i="27"/>
  <c r="M132" i="27"/>
  <c r="O132" i="27"/>
  <c r="Q132" i="27"/>
  <c r="V132" i="27"/>
  <c r="G136" i="27"/>
  <c r="M136" i="27" s="1"/>
  <c r="I136" i="27"/>
  <c r="K136" i="27"/>
  <c r="O136" i="27"/>
  <c r="Q136" i="27"/>
  <c r="V136" i="27"/>
  <c r="G140" i="27"/>
  <c r="I140" i="27"/>
  <c r="K140" i="27"/>
  <c r="M140" i="27"/>
  <c r="O140" i="27"/>
  <c r="Q140" i="27"/>
  <c r="V140" i="27"/>
  <c r="G144" i="27"/>
  <c r="M144" i="27" s="1"/>
  <c r="I144" i="27"/>
  <c r="K144" i="27"/>
  <c r="O144" i="27"/>
  <c r="Q144" i="27"/>
  <c r="V144" i="27"/>
  <c r="G148" i="27"/>
  <c r="I148" i="27"/>
  <c r="K148" i="27"/>
  <c r="M148" i="27"/>
  <c r="O148" i="27"/>
  <c r="Q148" i="27"/>
  <c r="V148" i="27"/>
  <c r="G152" i="27"/>
  <c r="M152" i="27" s="1"/>
  <c r="I152" i="27"/>
  <c r="K152" i="27"/>
  <c r="O152" i="27"/>
  <c r="Q152" i="27"/>
  <c r="V152" i="27"/>
  <c r="G154" i="27"/>
  <c r="I154" i="27"/>
  <c r="K154" i="27"/>
  <c r="M154" i="27"/>
  <c r="O154" i="27"/>
  <c r="Q154" i="27"/>
  <c r="V154" i="27"/>
  <c r="G156" i="27"/>
  <c r="M156" i="27" s="1"/>
  <c r="I156" i="27"/>
  <c r="K156" i="27"/>
  <c r="O156" i="27"/>
  <c r="Q156" i="27"/>
  <c r="V156" i="27"/>
  <c r="G160" i="27"/>
  <c r="I160" i="27"/>
  <c r="K160" i="27"/>
  <c r="M160" i="27"/>
  <c r="O160" i="27"/>
  <c r="Q160" i="27"/>
  <c r="V160" i="27"/>
  <c r="G164" i="27"/>
  <c r="M164" i="27" s="1"/>
  <c r="I164" i="27"/>
  <c r="K164" i="27"/>
  <c r="O164" i="27"/>
  <c r="Q164" i="27"/>
  <c r="V164" i="27"/>
  <c r="G168" i="27"/>
  <c r="I168" i="27"/>
  <c r="K168" i="27"/>
  <c r="M168" i="27"/>
  <c r="O168" i="27"/>
  <c r="Q168" i="27"/>
  <c r="V168" i="27"/>
  <c r="G172" i="27"/>
  <c r="M172" i="27" s="1"/>
  <c r="I172" i="27"/>
  <c r="K172" i="27"/>
  <c r="O172" i="27"/>
  <c r="Q172" i="27"/>
  <c r="V172" i="27"/>
  <c r="G176" i="27"/>
  <c r="I176" i="27"/>
  <c r="K176" i="27"/>
  <c r="M176" i="27"/>
  <c r="O176" i="27"/>
  <c r="Q176" i="27"/>
  <c r="V176" i="27"/>
  <c r="G180" i="27"/>
  <c r="M180" i="27" s="1"/>
  <c r="I180" i="27"/>
  <c r="K180" i="27"/>
  <c r="O180" i="27"/>
  <c r="Q180" i="27"/>
  <c r="V180" i="27"/>
  <c r="G184" i="27"/>
  <c r="I184" i="27"/>
  <c r="K184" i="27"/>
  <c r="M184" i="27"/>
  <c r="O184" i="27"/>
  <c r="Q184" i="27"/>
  <c r="V184" i="27"/>
  <c r="G186" i="27"/>
  <c r="M186" i="27" s="1"/>
  <c r="I186" i="27"/>
  <c r="K186" i="27"/>
  <c r="O186" i="27"/>
  <c r="Q186" i="27"/>
  <c r="V186" i="27"/>
  <c r="G188" i="27"/>
  <c r="I188" i="27"/>
  <c r="K188" i="27"/>
  <c r="M188" i="27"/>
  <c r="O188" i="27"/>
  <c r="Q188" i="27"/>
  <c r="V188" i="27"/>
  <c r="G190" i="27"/>
  <c r="M190" i="27" s="1"/>
  <c r="I190" i="27"/>
  <c r="K190" i="27"/>
  <c r="O190" i="27"/>
  <c r="Q190" i="27"/>
  <c r="V190" i="27"/>
  <c r="G192" i="27"/>
  <c r="I192" i="27"/>
  <c r="K192" i="27"/>
  <c r="M192" i="27"/>
  <c r="O192" i="27"/>
  <c r="Q192" i="27"/>
  <c r="V192" i="27"/>
  <c r="G194" i="27"/>
  <c r="M194" i="27" s="1"/>
  <c r="I194" i="27"/>
  <c r="K194" i="27"/>
  <c r="O194" i="27"/>
  <c r="Q194" i="27"/>
  <c r="V194" i="27"/>
  <c r="G197" i="27"/>
  <c r="I197" i="27"/>
  <c r="K197" i="27"/>
  <c r="M197" i="27"/>
  <c r="O197" i="27"/>
  <c r="Q197" i="27"/>
  <c r="V197" i="27"/>
  <c r="G199" i="27"/>
  <c r="M199" i="27" s="1"/>
  <c r="I199" i="27"/>
  <c r="K199" i="27"/>
  <c r="O199" i="27"/>
  <c r="Q199" i="27"/>
  <c r="V199" i="27"/>
  <c r="G201" i="27"/>
  <c r="I201" i="27"/>
  <c r="K201" i="27"/>
  <c r="M201" i="27"/>
  <c r="O201" i="27"/>
  <c r="Q201" i="27"/>
  <c r="V201" i="27"/>
  <c r="G203" i="27"/>
  <c r="M203" i="27" s="1"/>
  <c r="I203" i="27"/>
  <c r="K203" i="27"/>
  <c r="O203" i="27"/>
  <c r="Q203" i="27"/>
  <c r="V203" i="27"/>
  <c r="G205" i="27"/>
  <c r="I205" i="27"/>
  <c r="K205" i="27"/>
  <c r="M205" i="27"/>
  <c r="O205" i="27"/>
  <c r="Q205" i="27"/>
  <c r="V205" i="27"/>
  <c r="G207" i="27"/>
  <c r="M207" i="27" s="1"/>
  <c r="I207" i="27"/>
  <c r="K207" i="27"/>
  <c r="O207" i="27"/>
  <c r="Q207" i="27"/>
  <c r="V207" i="27"/>
  <c r="G210" i="27"/>
  <c r="M210" i="27" s="1"/>
  <c r="I210" i="27"/>
  <c r="I209" i="27" s="1"/>
  <c r="K210" i="27"/>
  <c r="K209" i="27" s="1"/>
  <c r="O210" i="27"/>
  <c r="Q210" i="27"/>
  <c r="Q209" i="27" s="1"/>
  <c r="V210" i="27"/>
  <c r="V209" i="27" s="1"/>
  <c r="G213" i="27"/>
  <c r="I213" i="27"/>
  <c r="K213" i="27"/>
  <c r="M213" i="27"/>
  <c r="O213" i="27"/>
  <c r="Q213" i="27"/>
  <c r="V213" i="27"/>
  <c r="G215" i="27"/>
  <c r="G209" i="27" s="1"/>
  <c r="I215" i="27"/>
  <c r="K215" i="27"/>
  <c r="M215" i="27"/>
  <c r="O215" i="27"/>
  <c r="O209" i="27" s="1"/>
  <c r="Q215" i="27"/>
  <c r="V215" i="27"/>
  <c r="G217" i="27"/>
  <c r="M217" i="27" s="1"/>
  <c r="I217" i="27"/>
  <c r="K217" i="27"/>
  <c r="O217" i="27"/>
  <c r="Q217" i="27"/>
  <c r="V217" i="27"/>
  <c r="G219" i="27"/>
  <c r="M219" i="27" s="1"/>
  <c r="I219" i="27"/>
  <c r="K219" i="27"/>
  <c r="O219" i="27"/>
  <c r="Q219" i="27"/>
  <c r="V219" i="27"/>
  <c r="G221" i="27"/>
  <c r="I221" i="27"/>
  <c r="K221" i="27"/>
  <c r="M221" i="27"/>
  <c r="O221" i="27"/>
  <c r="Q221" i="27"/>
  <c r="V221" i="27"/>
  <c r="G223" i="27"/>
  <c r="I223" i="27"/>
  <c r="K223" i="27"/>
  <c r="M223" i="27"/>
  <c r="O223" i="27"/>
  <c r="Q223" i="27"/>
  <c r="V223" i="27"/>
  <c r="G225" i="27"/>
  <c r="M225" i="27" s="1"/>
  <c r="I225" i="27"/>
  <c r="K225" i="27"/>
  <c r="O225" i="27"/>
  <c r="Q225" i="27"/>
  <c r="V225" i="27"/>
  <c r="G227" i="27"/>
  <c r="M227" i="27" s="1"/>
  <c r="I227" i="27"/>
  <c r="K227" i="27"/>
  <c r="O227" i="27"/>
  <c r="Q227" i="27"/>
  <c r="V227" i="27"/>
  <c r="G229" i="27"/>
  <c r="I229" i="27"/>
  <c r="K229" i="27"/>
  <c r="M229" i="27"/>
  <c r="O229" i="27"/>
  <c r="Q229" i="27"/>
  <c r="V229" i="27"/>
  <c r="G231" i="27"/>
  <c r="I231" i="27"/>
  <c r="K231" i="27"/>
  <c r="M231" i="27"/>
  <c r="O231" i="27"/>
  <c r="Q231" i="27"/>
  <c r="V231" i="27"/>
  <c r="G233" i="27"/>
  <c r="M233" i="27" s="1"/>
  <c r="I233" i="27"/>
  <c r="K233" i="27"/>
  <c r="O233" i="27"/>
  <c r="Q233" i="27"/>
  <c r="V233" i="27"/>
  <c r="G235" i="27"/>
  <c r="M235" i="27" s="1"/>
  <c r="I235" i="27"/>
  <c r="K235" i="27"/>
  <c r="O235" i="27"/>
  <c r="Q235" i="27"/>
  <c r="V235" i="27"/>
  <c r="G237" i="27"/>
  <c r="I237" i="27"/>
  <c r="K237" i="27"/>
  <c r="M237" i="27"/>
  <c r="O237" i="27"/>
  <c r="Q237" i="27"/>
  <c r="V237" i="27"/>
  <c r="G239" i="27"/>
  <c r="I239" i="27"/>
  <c r="K239" i="27"/>
  <c r="M239" i="27"/>
  <c r="O239" i="27"/>
  <c r="Q239" i="27"/>
  <c r="V239" i="27"/>
  <c r="G241" i="27"/>
  <c r="M241" i="27" s="1"/>
  <c r="I241" i="27"/>
  <c r="K241" i="27"/>
  <c r="O241" i="27"/>
  <c r="Q241" i="27"/>
  <c r="V241" i="27"/>
  <c r="G243" i="27"/>
  <c r="M243" i="27" s="1"/>
  <c r="I243" i="27"/>
  <c r="K243" i="27"/>
  <c r="O243" i="27"/>
  <c r="Q243" i="27"/>
  <c r="V243" i="27"/>
  <c r="G245" i="27"/>
  <c r="I245" i="27"/>
  <c r="K245" i="27"/>
  <c r="M245" i="27"/>
  <c r="O245" i="27"/>
  <c r="Q245" i="27"/>
  <c r="V245" i="27"/>
  <c r="G247" i="27"/>
  <c r="I247" i="27"/>
  <c r="K247" i="27"/>
  <c r="M247" i="27"/>
  <c r="O247" i="27"/>
  <c r="Q247" i="27"/>
  <c r="V247" i="27"/>
  <c r="G249" i="27"/>
  <c r="M249" i="27" s="1"/>
  <c r="I249" i="27"/>
  <c r="K249" i="27"/>
  <c r="O249" i="27"/>
  <c r="Q249" i="27"/>
  <c r="V249" i="27"/>
  <c r="G251" i="27"/>
  <c r="I251" i="27"/>
  <c r="K251" i="27"/>
  <c r="M251" i="27"/>
  <c r="O251" i="27"/>
  <c r="Q251" i="27"/>
  <c r="V251" i="27"/>
  <c r="G253" i="27"/>
  <c r="I253" i="27"/>
  <c r="K253" i="27"/>
  <c r="M253" i="27"/>
  <c r="O253" i="27"/>
  <c r="Q253" i="27"/>
  <c r="V253" i="27"/>
  <c r="G256" i="27"/>
  <c r="M256" i="27" s="1"/>
  <c r="I256" i="27"/>
  <c r="I255" i="27" s="1"/>
  <c r="K256" i="27"/>
  <c r="K255" i="27" s="1"/>
  <c r="O256" i="27"/>
  <c r="Q256" i="27"/>
  <c r="Q255" i="27" s="1"/>
  <c r="V256" i="27"/>
  <c r="V255" i="27" s="1"/>
  <c r="G258" i="27"/>
  <c r="I258" i="27"/>
  <c r="K258" i="27"/>
  <c r="M258" i="27"/>
  <c r="O258" i="27"/>
  <c r="Q258" i="27"/>
  <c r="V258" i="27"/>
  <c r="G260" i="27"/>
  <c r="I260" i="27"/>
  <c r="K260" i="27"/>
  <c r="M260" i="27"/>
  <c r="O260" i="27"/>
  <c r="Q260" i="27"/>
  <c r="V260" i="27"/>
  <c r="G262" i="27"/>
  <c r="G255" i="27" s="1"/>
  <c r="I262" i="27"/>
  <c r="K262" i="27"/>
  <c r="O262" i="27"/>
  <c r="O255" i="27" s="1"/>
  <c r="Q262" i="27"/>
  <c r="V262" i="27"/>
  <c r="G265" i="27"/>
  <c r="M265" i="27" s="1"/>
  <c r="I265" i="27"/>
  <c r="K265" i="27"/>
  <c r="O265" i="27"/>
  <c r="Q265" i="27"/>
  <c r="V265" i="27"/>
  <c r="G267" i="27"/>
  <c r="M267" i="27" s="1"/>
  <c r="I267" i="27"/>
  <c r="K267" i="27"/>
  <c r="O267" i="27"/>
  <c r="Q267" i="27"/>
  <c r="V267" i="27"/>
  <c r="G269" i="27"/>
  <c r="I269" i="27"/>
  <c r="K269" i="27"/>
  <c r="M269" i="27"/>
  <c r="O269" i="27"/>
  <c r="Q269" i="27"/>
  <c r="V269" i="27"/>
  <c r="G272" i="27"/>
  <c r="M272" i="27" s="1"/>
  <c r="I272" i="27"/>
  <c r="K272" i="27"/>
  <c r="O272" i="27"/>
  <c r="Q272" i="27"/>
  <c r="V272" i="27"/>
  <c r="G274" i="27"/>
  <c r="O274" i="27"/>
  <c r="G275" i="27"/>
  <c r="I275" i="27"/>
  <c r="I274" i="27" s="1"/>
  <c r="K275" i="27"/>
  <c r="K274" i="27" s="1"/>
  <c r="M275" i="27"/>
  <c r="M274" i="27" s="1"/>
  <c r="O275" i="27"/>
  <c r="Q275" i="27"/>
  <c r="Q274" i="27" s="1"/>
  <c r="V275" i="27"/>
  <c r="V274" i="27" s="1"/>
  <c r="AE278" i="27"/>
  <c r="AF278" i="27"/>
  <c r="G297" i="26"/>
  <c r="G8" i="26"/>
  <c r="O8" i="26"/>
  <c r="G9" i="26"/>
  <c r="I9" i="26"/>
  <c r="I8" i="26" s="1"/>
  <c r="K9" i="26"/>
  <c r="M9" i="26"/>
  <c r="O9" i="26"/>
  <c r="Q9" i="26"/>
  <c r="Q8" i="26" s="1"/>
  <c r="V9" i="26"/>
  <c r="G11" i="26"/>
  <c r="M11" i="26" s="1"/>
  <c r="I11" i="26"/>
  <c r="K11" i="26"/>
  <c r="K8" i="26" s="1"/>
  <c r="O11" i="26"/>
  <c r="Q11" i="26"/>
  <c r="V11" i="26"/>
  <c r="V8" i="26" s="1"/>
  <c r="G13" i="26"/>
  <c r="I13" i="26"/>
  <c r="K13" i="26"/>
  <c r="M13" i="26"/>
  <c r="O13" i="26"/>
  <c r="Q13" i="26"/>
  <c r="V13" i="26"/>
  <c r="G16" i="26"/>
  <c r="I16" i="26"/>
  <c r="I15" i="26" s="1"/>
  <c r="K16" i="26"/>
  <c r="M16" i="26"/>
  <c r="O16" i="26"/>
  <c r="Q16" i="26"/>
  <c r="Q15" i="26" s="1"/>
  <c r="V16" i="26"/>
  <c r="G18" i="26"/>
  <c r="M18" i="26" s="1"/>
  <c r="I18" i="26"/>
  <c r="K18" i="26"/>
  <c r="K15" i="26" s="1"/>
  <c r="O18" i="26"/>
  <c r="Q18" i="26"/>
  <c r="V18" i="26"/>
  <c r="V15" i="26" s="1"/>
  <c r="G20" i="26"/>
  <c r="I20" i="26"/>
  <c r="K20" i="26"/>
  <c r="M20" i="26"/>
  <c r="O20" i="26"/>
  <c r="Q20" i="26"/>
  <c r="V20" i="26"/>
  <c r="G22" i="26"/>
  <c r="G15" i="26" s="1"/>
  <c r="I22" i="26"/>
  <c r="K22" i="26"/>
  <c r="O22" i="26"/>
  <c r="O15" i="26" s="1"/>
  <c r="Q22" i="26"/>
  <c r="V22" i="26"/>
  <c r="G24" i="26"/>
  <c r="I24" i="26"/>
  <c r="K24" i="26"/>
  <c r="M24" i="26"/>
  <c r="O24" i="26"/>
  <c r="Q24" i="26"/>
  <c r="V24" i="26"/>
  <c r="G26" i="26"/>
  <c r="M26" i="26" s="1"/>
  <c r="I26" i="26"/>
  <c r="K26" i="26"/>
  <c r="O26" i="26"/>
  <c r="Q26" i="26"/>
  <c r="V26" i="26"/>
  <c r="G28" i="26"/>
  <c r="I28" i="26"/>
  <c r="K28" i="26"/>
  <c r="M28" i="26"/>
  <c r="O28" i="26"/>
  <c r="Q28" i="26"/>
  <c r="V28" i="26"/>
  <c r="G30" i="26"/>
  <c r="O30" i="26"/>
  <c r="G31" i="26"/>
  <c r="I31" i="26"/>
  <c r="I30" i="26" s="1"/>
  <c r="K31" i="26"/>
  <c r="M31" i="26"/>
  <c r="O31" i="26"/>
  <c r="Q31" i="26"/>
  <c r="Q30" i="26" s="1"/>
  <c r="V31" i="26"/>
  <c r="G33" i="26"/>
  <c r="M33" i="26" s="1"/>
  <c r="I33" i="26"/>
  <c r="K33" i="26"/>
  <c r="K30" i="26" s="1"/>
  <c r="O33" i="26"/>
  <c r="Q33" i="26"/>
  <c r="V33" i="26"/>
  <c r="V30" i="26" s="1"/>
  <c r="G35" i="26"/>
  <c r="I35" i="26"/>
  <c r="K35" i="26"/>
  <c r="M35" i="26"/>
  <c r="O35" i="26"/>
  <c r="Q35" i="26"/>
  <c r="V35" i="26"/>
  <c r="G37" i="26"/>
  <c r="O37" i="26"/>
  <c r="G38" i="26"/>
  <c r="I38" i="26"/>
  <c r="I37" i="26" s="1"/>
  <c r="K38" i="26"/>
  <c r="M38" i="26"/>
  <c r="O38" i="26"/>
  <c r="Q38" i="26"/>
  <c r="Q37" i="26" s="1"/>
  <c r="V38" i="26"/>
  <c r="G40" i="26"/>
  <c r="M40" i="26" s="1"/>
  <c r="I40" i="26"/>
  <c r="K40" i="26"/>
  <c r="K37" i="26" s="1"/>
  <c r="O40" i="26"/>
  <c r="Q40" i="26"/>
  <c r="V40" i="26"/>
  <c r="V37" i="26" s="1"/>
  <c r="G46" i="26"/>
  <c r="G45" i="26" s="1"/>
  <c r="I46" i="26"/>
  <c r="K46" i="26"/>
  <c r="K45" i="26" s="1"/>
  <c r="O46" i="26"/>
  <c r="O45" i="26" s="1"/>
  <c r="Q46" i="26"/>
  <c r="V46" i="26"/>
  <c r="V45" i="26" s="1"/>
  <c r="G48" i="26"/>
  <c r="I48" i="26"/>
  <c r="I45" i="26" s="1"/>
  <c r="K48" i="26"/>
  <c r="M48" i="26"/>
  <c r="O48" i="26"/>
  <c r="Q48" i="26"/>
  <c r="Q45" i="26" s="1"/>
  <c r="V48" i="26"/>
  <c r="K54" i="26"/>
  <c r="V54" i="26"/>
  <c r="G55" i="26"/>
  <c r="I55" i="26"/>
  <c r="I54" i="26" s="1"/>
  <c r="K55" i="26"/>
  <c r="M55" i="26"/>
  <c r="O55" i="26"/>
  <c r="Q55" i="26"/>
  <c r="Q54" i="26" s="1"/>
  <c r="V55" i="26"/>
  <c r="G57" i="26"/>
  <c r="G54" i="26" s="1"/>
  <c r="I57" i="26"/>
  <c r="K57" i="26"/>
  <c r="O57" i="26"/>
  <c r="O54" i="26" s="1"/>
  <c r="Q57" i="26"/>
  <c r="V57" i="26"/>
  <c r="I61" i="26"/>
  <c r="Q61" i="26"/>
  <c r="G62" i="26"/>
  <c r="M62" i="26" s="1"/>
  <c r="M61" i="26" s="1"/>
  <c r="I62" i="26"/>
  <c r="K62" i="26"/>
  <c r="K61" i="26" s="1"/>
  <c r="O62" i="26"/>
  <c r="O61" i="26" s="1"/>
  <c r="Q62" i="26"/>
  <c r="V62" i="26"/>
  <c r="V61" i="26" s="1"/>
  <c r="G64" i="26"/>
  <c r="I64" i="26"/>
  <c r="K64" i="26"/>
  <c r="M64" i="26"/>
  <c r="O64" i="26"/>
  <c r="Q64" i="26"/>
  <c r="V64" i="26"/>
  <c r="G66" i="26"/>
  <c r="O66" i="26"/>
  <c r="G67" i="26"/>
  <c r="I67" i="26"/>
  <c r="I66" i="26" s="1"/>
  <c r="K67" i="26"/>
  <c r="M67" i="26"/>
  <c r="O67" i="26"/>
  <c r="Q67" i="26"/>
  <c r="Q66" i="26" s="1"/>
  <c r="V67" i="26"/>
  <c r="G69" i="26"/>
  <c r="M69" i="26" s="1"/>
  <c r="I69" i="26"/>
  <c r="K69" i="26"/>
  <c r="K66" i="26" s="1"/>
  <c r="O69" i="26"/>
  <c r="Q69" i="26"/>
  <c r="V69" i="26"/>
  <c r="V66" i="26" s="1"/>
  <c r="G74" i="26"/>
  <c r="G73" i="26" s="1"/>
  <c r="I74" i="26"/>
  <c r="K74" i="26"/>
  <c r="K73" i="26" s="1"/>
  <c r="O74" i="26"/>
  <c r="O73" i="26" s="1"/>
  <c r="Q74" i="26"/>
  <c r="V74" i="26"/>
  <c r="V73" i="26" s="1"/>
  <c r="G76" i="26"/>
  <c r="I76" i="26"/>
  <c r="I73" i="26" s="1"/>
  <c r="K76" i="26"/>
  <c r="M76" i="26"/>
  <c r="O76" i="26"/>
  <c r="Q76" i="26"/>
  <c r="Q73" i="26" s="1"/>
  <c r="V76" i="26"/>
  <c r="K78" i="26"/>
  <c r="V78" i="26"/>
  <c r="G79" i="26"/>
  <c r="I79" i="26"/>
  <c r="I78" i="26" s="1"/>
  <c r="K79" i="26"/>
  <c r="M79" i="26"/>
  <c r="O79" i="26"/>
  <c r="Q79" i="26"/>
  <c r="Q78" i="26" s="1"/>
  <c r="V79" i="26"/>
  <c r="G81" i="26"/>
  <c r="G78" i="26" s="1"/>
  <c r="I81" i="26"/>
  <c r="K81" i="26"/>
  <c r="O81" i="26"/>
  <c r="O78" i="26" s="1"/>
  <c r="Q81" i="26"/>
  <c r="V81" i="26"/>
  <c r="G88" i="26"/>
  <c r="M88" i="26" s="1"/>
  <c r="M87" i="26" s="1"/>
  <c r="I88" i="26"/>
  <c r="K88" i="26"/>
  <c r="K87" i="26" s="1"/>
  <c r="O88" i="26"/>
  <c r="O87" i="26" s="1"/>
  <c r="Q88" i="26"/>
  <c r="V88" i="26"/>
  <c r="V87" i="26" s="1"/>
  <c r="G90" i="26"/>
  <c r="I90" i="26"/>
  <c r="K90" i="26"/>
  <c r="M90" i="26"/>
  <c r="O90" i="26"/>
  <c r="Q90" i="26"/>
  <c r="V90" i="26"/>
  <c r="G92" i="26"/>
  <c r="M92" i="26" s="1"/>
  <c r="I92" i="26"/>
  <c r="K92" i="26"/>
  <c r="O92" i="26"/>
  <c r="Q92" i="26"/>
  <c r="V92" i="26"/>
  <c r="G94" i="26"/>
  <c r="I94" i="26"/>
  <c r="I87" i="26" s="1"/>
  <c r="K94" i="26"/>
  <c r="M94" i="26"/>
  <c r="O94" i="26"/>
  <c r="Q94" i="26"/>
  <c r="Q87" i="26" s="1"/>
  <c r="V94" i="26"/>
  <c r="K96" i="26"/>
  <c r="V96" i="26"/>
  <c r="G97" i="26"/>
  <c r="I97" i="26"/>
  <c r="I96" i="26" s="1"/>
  <c r="K97" i="26"/>
  <c r="M97" i="26"/>
  <c r="O97" i="26"/>
  <c r="Q97" i="26"/>
  <c r="Q96" i="26" s="1"/>
  <c r="V97" i="26"/>
  <c r="G99" i="26"/>
  <c r="G96" i="26" s="1"/>
  <c r="I99" i="26"/>
  <c r="K99" i="26"/>
  <c r="O99" i="26"/>
  <c r="O96" i="26" s="1"/>
  <c r="Q99" i="26"/>
  <c r="V99" i="26"/>
  <c r="I105" i="26"/>
  <c r="Q105" i="26"/>
  <c r="G106" i="26"/>
  <c r="M106" i="26" s="1"/>
  <c r="M105" i="26" s="1"/>
  <c r="I106" i="26"/>
  <c r="K106" i="26"/>
  <c r="K105" i="26" s="1"/>
  <c r="O106" i="26"/>
  <c r="O105" i="26" s="1"/>
  <c r="Q106" i="26"/>
  <c r="V106" i="26"/>
  <c r="V105" i="26" s="1"/>
  <c r="G111" i="26"/>
  <c r="I111" i="26"/>
  <c r="K111" i="26"/>
  <c r="M111" i="26"/>
  <c r="O111" i="26"/>
  <c r="Q111" i="26"/>
  <c r="V111" i="26"/>
  <c r="G116" i="26"/>
  <c r="O116" i="26"/>
  <c r="G117" i="26"/>
  <c r="I117" i="26"/>
  <c r="I116" i="26" s="1"/>
  <c r="K117" i="26"/>
  <c r="M117" i="26"/>
  <c r="O117" i="26"/>
  <c r="Q117" i="26"/>
  <c r="Q116" i="26" s="1"/>
  <c r="V117" i="26"/>
  <c r="G119" i="26"/>
  <c r="M119" i="26" s="1"/>
  <c r="I119" i="26"/>
  <c r="K119" i="26"/>
  <c r="K116" i="26" s="1"/>
  <c r="O119" i="26"/>
  <c r="Q119" i="26"/>
  <c r="V119" i="26"/>
  <c r="V116" i="26" s="1"/>
  <c r="G125" i="26"/>
  <c r="G124" i="26" s="1"/>
  <c r="I125" i="26"/>
  <c r="K125" i="26"/>
  <c r="K124" i="26" s="1"/>
  <c r="O125" i="26"/>
  <c r="O124" i="26" s="1"/>
  <c r="Q125" i="26"/>
  <c r="V125" i="26"/>
  <c r="V124" i="26" s="1"/>
  <c r="G127" i="26"/>
  <c r="I127" i="26"/>
  <c r="I124" i="26" s="1"/>
  <c r="K127" i="26"/>
  <c r="M127" i="26"/>
  <c r="O127" i="26"/>
  <c r="Q127" i="26"/>
  <c r="Q124" i="26" s="1"/>
  <c r="V127" i="26"/>
  <c r="K134" i="26"/>
  <c r="V134" i="26"/>
  <c r="G135" i="26"/>
  <c r="I135" i="26"/>
  <c r="I134" i="26" s="1"/>
  <c r="K135" i="26"/>
  <c r="M135" i="26"/>
  <c r="O135" i="26"/>
  <c r="Q135" i="26"/>
  <c r="Q134" i="26" s="1"/>
  <c r="V135" i="26"/>
  <c r="G137" i="26"/>
  <c r="G134" i="26" s="1"/>
  <c r="I137" i="26"/>
  <c r="K137" i="26"/>
  <c r="O137" i="26"/>
  <c r="O134" i="26" s="1"/>
  <c r="Q137" i="26"/>
  <c r="V137" i="26"/>
  <c r="I139" i="26"/>
  <c r="Q139" i="26"/>
  <c r="G140" i="26"/>
  <c r="M140" i="26" s="1"/>
  <c r="M139" i="26" s="1"/>
  <c r="I140" i="26"/>
  <c r="K140" i="26"/>
  <c r="K139" i="26" s="1"/>
  <c r="O140" i="26"/>
  <c r="O139" i="26" s="1"/>
  <c r="Q140" i="26"/>
  <c r="V140" i="26"/>
  <c r="V139" i="26" s="1"/>
  <c r="G142" i="26"/>
  <c r="I142" i="26"/>
  <c r="K142" i="26"/>
  <c r="M142" i="26"/>
  <c r="O142" i="26"/>
  <c r="Q142" i="26"/>
  <c r="V142" i="26"/>
  <c r="G144" i="26"/>
  <c r="O144" i="26"/>
  <c r="G145" i="26"/>
  <c r="I145" i="26"/>
  <c r="I144" i="26" s="1"/>
  <c r="K145" i="26"/>
  <c r="M145" i="26"/>
  <c r="O145" i="26"/>
  <c r="Q145" i="26"/>
  <c r="Q144" i="26" s="1"/>
  <c r="V145" i="26"/>
  <c r="G147" i="26"/>
  <c r="M147" i="26" s="1"/>
  <c r="I147" i="26"/>
  <c r="K147" i="26"/>
  <c r="K144" i="26" s="1"/>
  <c r="O147" i="26"/>
  <c r="Q147" i="26"/>
  <c r="V147" i="26"/>
  <c r="V144" i="26" s="1"/>
  <c r="G153" i="26"/>
  <c r="G152" i="26" s="1"/>
  <c r="I153" i="26"/>
  <c r="K153" i="26"/>
  <c r="K152" i="26" s="1"/>
  <c r="O153" i="26"/>
  <c r="O152" i="26" s="1"/>
  <c r="Q153" i="26"/>
  <c r="V153" i="26"/>
  <c r="V152" i="26" s="1"/>
  <c r="G155" i="26"/>
  <c r="I155" i="26"/>
  <c r="I152" i="26" s="1"/>
  <c r="K155" i="26"/>
  <c r="M155" i="26"/>
  <c r="O155" i="26"/>
  <c r="Q155" i="26"/>
  <c r="Q152" i="26" s="1"/>
  <c r="V155" i="26"/>
  <c r="K162" i="26"/>
  <c r="V162" i="26"/>
  <c r="G163" i="26"/>
  <c r="I163" i="26"/>
  <c r="I162" i="26" s="1"/>
  <c r="K163" i="26"/>
  <c r="M163" i="26"/>
  <c r="O163" i="26"/>
  <c r="Q163" i="26"/>
  <c r="Q162" i="26" s="1"/>
  <c r="V163" i="26"/>
  <c r="G165" i="26"/>
  <c r="G162" i="26" s="1"/>
  <c r="I165" i="26"/>
  <c r="K165" i="26"/>
  <c r="O165" i="26"/>
  <c r="O162" i="26" s="1"/>
  <c r="Q165" i="26"/>
  <c r="V165" i="26"/>
  <c r="I169" i="26"/>
  <c r="Q169" i="26"/>
  <c r="G170" i="26"/>
  <c r="M170" i="26" s="1"/>
  <c r="M169" i="26" s="1"/>
  <c r="I170" i="26"/>
  <c r="K170" i="26"/>
  <c r="K169" i="26" s="1"/>
  <c r="O170" i="26"/>
  <c r="O169" i="26" s="1"/>
  <c r="Q170" i="26"/>
  <c r="V170" i="26"/>
  <c r="V169" i="26" s="1"/>
  <c r="G172" i="26"/>
  <c r="I172" i="26"/>
  <c r="K172" i="26"/>
  <c r="M172" i="26"/>
  <c r="O172" i="26"/>
  <c r="Q172" i="26"/>
  <c r="V172" i="26"/>
  <c r="G178" i="26"/>
  <c r="O178" i="26"/>
  <c r="G179" i="26"/>
  <c r="I179" i="26"/>
  <c r="I178" i="26" s="1"/>
  <c r="K179" i="26"/>
  <c r="M179" i="26"/>
  <c r="O179" i="26"/>
  <c r="Q179" i="26"/>
  <c r="Q178" i="26" s="1"/>
  <c r="V179" i="26"/>
  <c r="G183" i="26"/>
  <c r="M183" i="26" s="1"/>
  <c r="I183" i="26"/>
  <c r="K183" i="26"/>
  <c r="K178" i="26" s="1"/>
  <c r="O183" i="26"/>
  <c r="Q183" i="26"/>
  <c r="V183" i="26"/>
  <c r="V178" i="26" s="1"/>
  <c r="G186" i="26"/>
  <c r="G185" i="26" s="1"/>
  <c r="I186" i="26"/>
  <c r="K186" i="26"/>
  <c r="K185" i="26" s="1"/>
  <c r="O186" i="26"/>
  <c r="O185" i="26" s="1"/>
  <c r="Q186" i="26"/>
  <c r="V186" i="26"/>
  <c r="V185" i="26" s="1"/>
  <c r="G188" i="26"/>
  <c r="I188" i="26"/>
  <c r="I185" i="26" s="1"/>
  <c r="K188" i="26"/>
  <c r="M188" i="26"/>
  <c r="O188" i="26"/>
  <c r="Q188" i="26"/>
  <c r="Q185" i="26" s="1"/>
  <c r="V188" i="26"/>
  <c r="K192" i="26"/>
  <c r="V192" i="26"/>
  <c r="G193" i="26"/>
  <c r="I193" i="26"/>
  <c r="I192" i="26" s="1"/>
  <c r="K193" i="26"/>
  <c r="M193" i="26"/>
  <c r="O193" i="26"/>
  <c r="Q193" i="26"/>
  <c r="Q192" i="26" s="1"/>
  <c r="V193" i="26"/>
  <c r="G195" i="26"/>
  <c r="G192" i="26" s="1"/>
  <c r="I195" i="26"/>
  <c r="K195" i="26"/>
  <c r="O195" i="26"/>
  <c r="O192" i="26" s="1"/>
  <c r="Q195" i="26"/>
  <c r="V195" i="26"/>
  <c r="I202" i="26"/>
  <c r="Q202" i="26"/>
  <c r="G203" i="26"/>
  <c r="M203" i="26" s="1"/>
  <c r="M202" i="26" s="1"/>
  <c r="I203" i="26"/>
  <c r="K203" i="26"/>
  <c r="K202" i="26" s="1"/>
  <c r="O203" i="26"/>
  <c r="O202" i="26" s="1"/>
  <c r="Q203" i="26"/>
  <c r="V203" i="26"/>
  <c r="V202" i="26" s="1"/>
  <c r="G205" i="26"/>
  <c r="I205" i="26"/>
  <c r="K205" i="26"/>
  <c r="M205" i="26"/>
  <c r="O205" i="26"/>
  <c r="Q205" i="26"/>
  <c r="V205" i="26"/>
  <c r="G211" i="26"/>
  <c r="I211" i="26"/>
  <c r="I210" i="26" s="1"/>
  <c r="K211" i="26"/>
  <c r="M211" i="26"/>
  <c r="O211" i="26"/>
  <c r="Q211" i="26"/>
  <c r="Q210" i="26" s="1"/>
  <c r="V211" i="26"/>
  <c r="G213" i="26"/>
  <c r="M213" i="26" s="1"/>
  <c r="I213" i="26"/>
  <c r="K213" i="26"/>
  <c r="K210" i="26" s="1"/>
  <c r="O213" i="26"/>
  <c r="Q213" i="26"/>
  <c r="V213" i="26"/>
  <c r="V210" i="26" s="1"/>
  <c r="G215" i="26"/>
  <c r="I215" i="26"/>
  <c r="K215" i="26"/>
  <c r="M215" i="26"/>
  <c r="O215" i="26"/>
  <c r="Q215" i="26"/>
  <c r="V215" i="26"/>
  <c r="G217" i="26"/>
  <c r="G210" i="26" s="1"/>
  <c r="I217" i="26"/>
  <c r="K217" i="26"/>
  <c r="O217" i="26"/>
  <c r="O210" i="26" s="1"/>
  <c r="Q217" i="26"/>
  <c r="V217" i="26"/>
  <c r="G219" i="26"/>
  <c r="I219" i="26"/>
  <c r="K219" i="26"/>
  <c r="M219" i="26"/>
  <c r="O219" i="26"/>
  <c r="Q219" i="26"/>
  <c r="V219" i="26"/>
  <c r="G221" i="26"/>
  <c r="M221" i="26" s="1"/>
  <c r="I221" i="26"/>
  <c r="K221" i="26"/>
  <c r="O221" i="26"/>
  <c r="Q221" i="26"/>
  <c r="V221" i="26"/>
  <c r="G223" i="26"/>
  <c r="I223" i="26"/>
  <c r="K223" i="26"/>
  <c r="M223" i="26"/>
  <c r="O223" i="26"/>
  <c r="Q223" i="26"/>
  <c r="V223" i="26"/>
  <c r="G225" i="26"/>
  <c r="M225" i="26" s="1"/>
  <c r="I225" i="26"/>
  <c r="K225" i="26"/>
  <c r="O225" i="26"/>
  <c r="Q225" i="26"/>
  <c r="V225" i="26"/>
  <c r="G227" i="26"/>
  <c r="I227" i="26"/>
  <c r="K227" i="26"/>
  <c r="M227" i="26"/>
  <c r="O227" i="26"/>
  <c r="Q227" i="26"/>
  <c r="V227" i="26"/>
  <c r="G229" i="26"/>
  <c r="M229" i="26" s="1"/>
  <c r="I229" i="26"/>
  <c r="K229" i="26"/>
  <c r="O229" i="26"/>
  <c r="Q229" i="26"/>
  <c r="V229" i="26"/>
  <c r="G231" i="26"/>
  <c r="I231" i="26"/>
  <c r="K231" i="26"/>
  <c r="M231" i="26"/>
  <c r="O231" i="26"/>
  <c r="Q231" i="26"/>
  <c r="V231" i="26"/>
  <c r="G233" i="26"/>
  <c r="M233" i="26" s="1"/>
  <c r="I233" i="26"/>
  <c r="K233" i="26"/>
  <c r="O233" i="26"/>
  <c r="Q233" i="26"/>
  <c r="V233" i="26"/>
  <c r="G235" i="26"/>
  <c r="I235" i="26"/>
  <c r="K235" i="26"/>
  <c r="M235" i="26"/>
  <c r="O235" i="26"/>
  <c r="Q235" i="26"/>
  <c r="V235" i="26"/>
  <c r="G237" i="26"/>
  <c r="M237" i="26" s="1"/>
  <c r="I237" i="26"/>
  <c r="K237" i="26"/>
  <c r="O237" i="26"/>
  <c r="Q237" i="26"/>
  <c r="V237" i="26"/>
  <c r="G239" i="26"/>
  <c r="I239" i="26"/>
  <c r="K239" i="26"/>
  <c r="M239" i="26"/>
  <c r="O239" i="26"/>
  <c r="Q239" i="26"/>
  <c r="V239" i="26"/>
  <c r="G241" i="26"/>
  <c r="M241" i="26" s="1"/>
  <c r="I241" i="26"/>
  <c r="K241" i="26"/>
  <c r="O241" i="26"/>
  <c r="Q241" i="26"/>
  <c r="V241" i="26"/>
  <c r="G245" i="26"/>
  <c r="I245" i="26"/>
  <c r="K245" i="26"/>
  <c r="M245" i="26"/>
  <c r="O245" i="26"/>
  <c r="Q245" i="26"/>
  <c r="V245" i="26"/>
  <c r="G247" i="26"/>
  <c r="M247" i="26" s="1"/>
  <c r="I247" i="26"/>
  <c r="K247" i="26"/>
  <c r="O247" i="26"/>
  <c r="Q247" i="26"/>
  <c r="V247" i="26"/>
  <c r="G249" i="26"/>
  <c r="I249" i="26"/>
  <c r="K249" i="26"/>
  <c r="M249" i="26"/>
  <c r="O249" i="26"/>
  <c r="Q249" i="26"/>
  <c r="V249" i="26"/>
  <c r="G251" i="26"/>
  <c r="M251" i="26" s="1"/>
  <c r="I251" i="26"/>
  <c r="K251" i="26"/>
  <c r="O251" i="26"/>
  <c r="Q251" i="26"/>
  <c r="V251" i="26"/>
  <c r="G253" i="26"/>
  <c r="I253" i="26"/>
  <c r="K253" i="26"/>
  <c r="M253" i="26"/>
  <c r="O253" i="26"/>
  <c r="Q253" i="26"/>
  <c r="V253" i="26"/>
  <c r="G255" i="26"/>
  <c r="M255" i="26" s="1"/>
  <c r="I255" i="26"/>
  <c r="K255" i="26"/>
  <c r="O255" i="26"/>
  <c r="Q255" i="26"/>
  <c r="V255" i="26"/>
  <c r="G258" i="26"/>
  <c r="G257" i="26" s="1"/>
  <c r="I258" i="26"/>
  <c r="K258" i="26"/>
  <c r="K257" i="26" s="1"/>
  <c r="O258" i="26"/>
  <c r="O257" i="26" s="1"/>
  <c r="Q258" i="26"/>
  <c r="V258" i="26"/>
  <c r="V257" i="26" s="1"/>
  <c r="G260" i="26"/>
  <c r="I260" i="26"/>
  <c r="I257" i="26" s="1"/>
  <c r="K260" i="26"/>
  <c r="M260" i="26"/>
  <c r="O260" i="26"/>
  <c r="Q260" i="26"/>
  <c r="Q257" i="26" s="1"/>
  <c r="V260" i="26"/>
  <c r="G262" i="26"/>
  <c r="M262" i="26" s="1"/>
  <c r="I262" i="26"/>
  <c r="K262" i="26"/>
  <c r="O262" i="26"/>
  <c r="Q262" i="26"/>
  <c r="V262" i="26"/>
  <c r="G264" i="26"/>
  <c r="I264" i="26"/>
  <c r="K264" i="26"/>
  <c r="M264" i="26"/>
  <c r="O264" i="26"/>
  <c r="Q264" i="26"/>
  <c r="V264" i="26"/>
  <c r="G266" i="26"/>
  <c r="O266" i="26"/>
  <c r="G267" i="26"/>
  <c r="I267" i="26"/>
  <c r="I266" i="26" s="1"/>
  <c r="K267" i="26"/>
  <c r="M267" i="26"/>
  <c r="O267" i="26"/>
  <c r="Q267" i="26"/>
  <c r="Q266" i="26" s="1"/>
  <c r="V267" i="26"/>
  <c r="G269" i="26"/>
  <c r="M269" i="26" s="1"/>
  <c r="I269" i="26"/>
  <c r="K269" i="26"/>
  <c r="K266" i="26" s="1"/>
  <c r="O269" i="26"/>
  <c r="Q269" i="26"/>
  <c r="V269" i="26"/>
  <c r="V266" i="26" s="1"/>
  <c r="G274" i="26"/>
  <c r="G273" i="26" s="1"/>
  <c r="I274" i="26"/>
  <c r="K274" i="26"/>
  <c r="K273" i="26" s="1"/>
  <c r="O274" i="26"/>
  <c r="O273" i="26" s="1"/>
  <c r="Q274" i="26"/>
  <c r="V274" i="26"/>
  <c r="V273" i="26" s="1"/>
  <c r="G276" i="26"/>
  <c r="I276" i="26"/>
  <c r="I273" i="26" s="1"/>
  <c r="K276" i="26"/>
  <c r="M276" i="26"/>
  <c r="O276" i="26"/>
  <c r="Q276" i="26"/>
  <c r="Q273" i="26" s="1"/>
  <c r="V276" i="26"/>
  <c r="K280" i="26"/>
  <c r="V280" i="26"/>
  <c r="G281" i="26"/>
  <c r="I281" i="26"/>
  <c r="I280" i="26" s="1"/>
  <c r="K281" i="26"/>
  <c r="M281" i="26"/>
  <c r="O281" i="26"/>
  <c r="Q281" i="26"/>
  <c r="Q280" i="26" s="1"/>
  <c r="V281" i="26"/>
  <c r="G283" i="26"/>
  <c r="G280" i="26" s="1"/>
  <c r="I283" i="26"/>
  <c r="K283" i="26"/>
  <c r="O283" i="26"/>
  <c r="O280" i="26" s="1"/>
  <c r="Q283" i="26"/>
  <c r="V283" i="26"/>
  <c r="I293" i="26"/>
  <c r="Q293" i="26"/>
  <c r="G294" i="26"/>
  <c r="M294" i="26" s="1"/>
  <c r="M293" i="26" s="1"/>
  <c r="I294" i="26"/>
  <c r="K294" i="26"/>
  <c r="K293" i="26" s="1"/>
  <c r="O294" i="26"/>
  <c r="O293" i="26" s="1"/>
  <c r="Q294" i="26"/>
  <c r="V294" i="26"/>
  <c r="V293" i="26" s="1"/>
  <c r="AE297" i="26"/>
  <c r="G46" i="25"/>
  <c r="G9" i="25"/>
  <c r="M9" i="25" s="1"/>
  <c r="I9" i="25"/>
  <c r="I8" i="25" s="1"/>
  <c r="K9" i="25"/>
  <c r="K8" i="25" s="1"/>
  <c r="O9" i="25"/>
  <c r="Q9" i="25"/>
  <c r="Q8" i="25" s="1"/>
  <c r="V9" i="25"/>
  <c r="V8" i="25" s="1"/>
  <c r="G18" i="25"/>
  <c r="I18" i="25"/>
  <c r="K18" i="25"/>
  <c r="M18" i="25"/>
  <c r="O18" i="25"/>
  <c r="Q18" i="25"/>
  <c r="V18" i="25"/>
  <c r="G24" i="25"/>
  <c r="G8" i="25" s="1"/>
  <c r="I24" i="25"/>
  <c r="K24" i="25"/>
  <c r="M24" i="25"/>
  <c r="O24" i="25"/>
  <c r="O8" i="25" s="1"/>
  <c r="Q24" i="25"/>
  <c r="V24" i="25"/>
  <c r="G26" i="25"/>
  <c r="M26" i="25" s="1"/>
  <c r="I26" i="25"/>
  <c r="K26" i="25"/>
  <c r="O26" i="25"/>
  <c r="Q26" i="25"/>
  <c r="V26" i="25"/>
  <c r="G28" i="25"/>
  <c r="M28" i="25" s="1"/>
  <c r="I28" i="25"/>
  <c r="K28" i="25"/>
  <c r="O28" i="25"/>
  <c r="Q28" i="25"/>
  <c r="V28" i="25"/>
  <c r="G30" i="25"/>
  <c r="I30" i="25"/>
  <c r="K30" i="25"/>
  <c r="M30" i="25"/>
  <c r="O30" i="25"/>
  <c r="Q30" i="25"/>
  <c r="V30" i="25"/>
  <c r="G32" i="25"/>
  <c r="I32" i="25"/>
  <c r="K32" i="25"/>
  <c r="M32" i="25"/>
  <c r="O32" i="25"/>
  <c r="Q32" i="25"/>
  <c r="V32" i="25"/>
  <c r="G34" i="25"/>
  <c r="M34" i="25" s="1"/>
  <c r="I34" i="25"/>
  <c r="K34" i="25"/>
  <c r="O34" i="25"/>
  <c r="Q34" i="25"/>
  <c r="V34" i="25"/>
  <c r="G37" i="25"/>
  <c r="I37" i="25"/>
  <c r="K37" i="25"/>
  <c r="K36" i="25" s="1"/>
  <c r="M37" i="25"/>
  <c r="O37" i="25"/>
  <c r="Q37" i="25"/>
  <c r="V37" i="25"/>
  <c r="V36" i="25" s="1"/>
  <c r="G39" i="25"/>
  <c r="G36" i="25" s="1"/>
  <c r="I39" i="25"/>
  <c r="K39" i="25"/>
  <c r="M39" i="25"/>
  <c r="O39" i="25"/>
  <c r="O36" i="25" s="1"/>
  <c r="Q39" i="25"/>
  <c r="V39" i="25"/>
  <c r="G41" i="25"/>
  <c r="M41" i="25" s="1"/>
  <c r="I41" i="25"/>
  <c r="K41" i="25"/>
  <c r="O41" i="25"/>
  <c r="Q41" i="25"/>
  <c r="V41" i="25"/>
  <c r="G43" i="25"/>
  <c r="M43" i="25" s="1"/>
  <c r="I43" i="25"/>
  <c r="I36" i="25" s="1"/>
  <c r="K43" i="25"/>
  <c r="O43" i="25"/>
  <c r="Q43" i="25"/>
  <c r="Q36" i="25" s="1"/>
  <c r="V43" i="25"/>
  <c r="AE46" i="25"/>
  <c r="G276" i="24"/>
  <c r="G9" i="24"/>
  <c r="M9" i="24" s="1"/>
  <c r="I9" i="24"/>
  <c r="I8" i="24" s="1"/>
  <c r="K9" i="24"/>
  <c r="K8" i="24" s="1"/>
  <c r="O9" i="24"/>
  <c r="Q9" i="24"/>
  <c r="Q8" i="24" s="1"/>
  <c r="V9" i="24"/>
  <c r="V8" i="24" s="1"/>
  <c r="G11" i="24"/>
  <c r="I11" i="24"/>
  <c r="K11" i="24"/>
  <c r="M11" i="24"/>
  <c r="O11" i="24"/>
  <c r="Q11" i="24"/>
  <c r="V11" i="24"/>
  <c r="G16" i="24"/>
  <c r="I16" i="24"/>
  <c r="K16" i="24"/>
  <c r="M16" i="24"/>
  <c r="O16" i="24"/>
  <c r="Q16" i="24"/>
  <c r="V16" i="24"/>
  <c r="G18" i="24"/>
  <c r="G8" i="24" s="1"/>
  <c r="I18" i="24"/>
  <c r="K18" i="24"/>
  <c r="O18" i="24"/>
  <c r="O8" i="24" s="1"/>
  <c r="Q18" i="24"/>
  <c r="V18" i="24"/>
  <c r="G20" i="24"/>
  <c r="I20" i="24"/>
  <c r="K20" i="24"/>
  <c r="M20" i="24"/>
  <c r="O20" i="24"/>
  <c r="Q20" i="24"/>
  <c r="V20" i="24"/>
  <c r="G22" i="24"/>
  <c r="M22" i="24" s="1"/>
  <c r="I22" i="24"/>
  <c r="K22" i="24"/>
  <c r="O22" i="24"/>
  <c r="Q22" i="24"/>
  <c r="V22" i="24"/>
  <c r="G36" i="24"/>
  <c r="I36" i="24"/>
  <c r="K36" i="24"/>
  <c r="M36" i="24"/>
  <c r="O36" i="24"/>
  <c r="Q36" i="24"/>
  <c r="V36" i="24"/>
  <c r="G42" i="24"/>
  <c r="M42" i="24" s="1"/>
  <c r="I42" i="24"/>
  <c r="K42" i="24"/>
  <c r="O42" i="24"/>
  <c r="Q42" i="24"/>
  <c r="V42" i="24"/>
  <c r="G47" i="24"/>
  <c r="I47" i="24"/>
  <c r="K47" i="24"/>
  <c r="M47" i="24"/>
  <c r="O47" i="24"/>
  <c r="Q47" i="24"/>
  <c r="V47" i="24"/>
  <c r="G50" i="24"/>
  <c r="I50" i="24"/>
  <c r="I49" i="24" s="1"/>
  <c r="K50" i="24"/>
  <c r="M50" i="24"/>
  <c r="O50" i="24"/>
  <c r="Q50" i="24"/>
  <c r="Q49" i="24" s="1"/>
  <c r="V50" i="24"/>
  <c r="G55" i="24"/>
  <c r="G49" i="24" s="1"/>
  <c r="I55" i="24"/>
  <c r="K55" i="24"/>
  <c r="O55" i="24"/>
  <c r="O49" i="24" s="1"/>
  <c r="Q55" i="24"/>
  <c r="V55" i="24"/>
  <c r="G57" i="24"/>
  <c r="I57" i="24"/>
  <c r="K57" i="24"/>
  <c r="M57" i="24"/>
  <c r="O57" i="24"/>
  <c r="Q57" i="24"/>
  <c r="V57" i="24"/>
  <c r="G61" i="24"/>
  <c r="M61" i="24" s="1"/>
  <c r="I61" i="24"/>
  <c r="K61" i="24"/>
  <c r="K49" i="24" s="1"/>
  <c r="O61" i="24"/>
  <c r="Q61" i="24"/>
  <c r="V61" i="24"/>
  <c r="V49" i="24" s="1"/>
  <c r="G65" i="24"/>
  <c r="I65" i="24"/>
  <c r="K65" i="24"/>
  <c r="M65" i="24"/>
  <c r="O65" i="24"/>
  <c r="Q65" i="24"/>
  <c r="V65" i="24"/>
  <c r="G69" i="24"/>
  <c r="M69" i="24" s="1"/>
  <c r="I69" i="24"/>
  <c r="K69" i="24"/>
  <c r="O69" i="24"/>
  <c r="Q69" i="24"/>
  <c r="V69" i="24"/>
  <c r="G73" i="24"/>
  <c r="I73" i="24"/>
  <c r="K73" i="24"/>
  <c r="M73" i="24"/>
  <c r="O73" i="24"/>
  <c r="Q73" i="24"/>
  <c r="V73" i="24"/>
  <c r="G75" i="24"/>
  <c r="M75" i="24" s="1"/>
  <c r="I75" i="24"/>
  <c r="K75" i="24"/>
  <c r="O75" i="24"/>
  <c r="Q75" i="24"/>
  <c r="V75" i="24"/>
  <c r="G81" i="24"/>
  <c r="I81" i="24"/>
  <c r="K81" i="24"/>
  <c r="M81" i="24"/>
  <c r="O81" i="24"/>
  <c r="Q81" i="24"/>
  <c r="V81" i="24"/>
  <c r="G87" i="24"/>
  <c r="M87" i="24" s="1"/>
  <c r="I87" i="24"/>
  <c r="K87" i="24"/>
  <c r="O87" i="24"/>
  <c r="Q87" i="24"/>
  <c r="V87" i="24"/>
  <c r="I92" i="24"/>
  <c r="Q92" i="24"/>
  <c r="G93" i="24"/>
  <c r="M93" i="24" s="1"/>
  <c r="M92" i="24" s="1"/>
  <c r="I93" i="24"/>
  <c r="K93" i="24"/>
  <c r="K92" i="24" s="1"/>
  <c r="O93" i="24"/>
  <c r="O92" i="24" s="1"/>
  <c r="Q93" i="24"/>
  <c r="V93" i="24"/>
  <c r="V92" i="24" s="1"/>
  <c r="G107" i="24"/>
  <c r="G106" i="24" s="1"/>
  <c r="I107" i="24"/>
  <c r="I106" i="24" s="1"/>
  <c r="K107" i="24"/>
  <c r="K106" i="24" s="1"/>
  <c r="O107" i="24"/>
  <c r="O106" i="24" s="1"/>
  <c r="Q107" i="24"/>
  <c r="Q106" i="24" s="1"/>
  <c r="V107" i="24"/>
  <c r="V106" i="24" s="1"/>
  <c r="G120" i="24"/>
  <c r="O120" i="24"/>
  <c r="G121" i="24"/>
  <c r="I121" i="24"/>
  <c r="I120" i="24" s="1"/>
  <c r="K121" i="24"/>
  <c r="K120" i="24" s="1"/>
  <c r="M121" i="24"/>
  <c r="M120" i="24" s="1"/>
  <c r="O121" i="24"/>
  <c r="Q121" i="24"/>
  <c r="Q120" i="24" s="1"/>
  <c r="V121" i="24"/>
  <c r="V120" i="24" s="1"/>
  <c r="G136" i="24"/>
  <c r="G135" i="24" s="1"/>
  <c r="I136" i="24"/>
  <c r="I135" i="24" s="1"/>
  <c r="K136" i="24"/>
  <c r="M136" i="24"/>
  <c r="O136" i="24"/>
  <c r="O135" i="24" s="1"/>
  <c r="Q136" i="24"/>
  <c r="Q135" i="24" s="1"/>
  <c r="V136" i="24"/>
  <c r="G159" i="24"/>
  <c r="M159" i="24" s="1"/>
  <c r="I159" i="24"/>
  <c r="K159" i="24"/>
  <c r="O159" i="24"/>
  <c r="Q159" i="24"/>
  <c r="V159" i="24"/>
  <c r="G182" i="24"/>
  <c r="I182" i="24"/>
  <c r="K182" i="24"/>
  <c r="M182" i="24"/>
  <c r="O182" i="24"/>
  <c r="Q182" i="24"/>
  <c r="V182" i="24"/>
  <c r="G205" i="24"/>
  <c r="I205" i="24"/>
  <c r="K205" i="24"/>
  <c r="K135" i="24" s="1"/>
  <c r="M205" i="24"/>
  <c r="O205" i="24"/>
  <c r="Q205" i="24"/>
  <c r="V205" i="24"/>
  <c r="V135" i="24" s="1"/>
  <c r="G228" i="24"/>
  <c r="I228" i="24"/>
  <c r="K228" i="24"/>
  <c r="M228" i="24"/>
  <c r="O228" i="24"/>
  <c r="Q228" i="24"/>
  <c r="V228" i="24"/>
  <c r="G251" i="24"/>
  <c r="M251" i="24" s="1"/>
  <c r="I251" i="24"/>
  <c r="K251" i="24"/>
  <c r="O251" i="24"/>
  <c r="Q251" i="24"/>
  <c r="V251" i="24"/>
  <c r="AE276" i="24"/>
  <c r="AF276" i="24"/>
  <c r="G667" i="23"/>
  <c r="BA401" i="23"/>
  <c r="BA241" i="23"/>
  <c r="BA233" i="23"/>
  <c r="BA202" i="23"/>
  <c r="BA197" i="23"/>
  <c r="BA81" i="23"/>
  <c r="G9" i="23"/>
  <c r="I9" i="23"/>
  <c r="I8" i="23" s="1"/>
  <c r="K9" i="23"/>
  <c r="M9" i="23"/>
  <c r="O9" i="23"/>
  <c r="Q9" i="23"/>
  <c r="Q8" i="23" s="1"/>
  <c r="V9" i="23"/>
  <c r="G23" i="23"/>
  <c r="M23" i="23" s="1"/>
  <c r="I23" i="23"/>
  <c r="K23" i="23"/>
  <c r="K8" i="23" s="1"/>
  <c r="O23" i="23"/>
  <c r="Q23" i="23"/>
  <c r="V23" i="23"/>
  <c r="V8" i="23" s="1"/>
  <c r="G32" i="23"/>
  <c r="I32" i="23"/>
  <c r="K32" i="23"/>
  <c r="M32" i="23"/>
  <c r="O32" i="23"/>
  <c r="Q32" i="23"/>
  <c r="V32" i="23"/>
  <c r="G41" i="23"/>
  <c r="M41" i="23" s="1"/>
  <c r="I41" i="23"/>
  <c r="K41" i="23"/>
  <c r="O41" i="23"/>
  <c r="O8" i="23" s="1"/>
  <c r="Q41" i="23"/>
  <c r="V41" i="23"/>
  <c r="G64" i="23"/>
  <c r="I64" i="23"/>
  <c r="K64" i="23"/>
  <c r="M64" i="23"/>
  <c r="O64" i="23"/>
  <c r="Q64" i="23"/>
  <c r="V64" i="23"/>
  <c r="G72" i="23"/>
  <c r="M72" i="23" s="1"/>
  <c r="I72" i="23"/>
  <c r="K72" i="23"/>
  <c r="O72" i="23"/>
  <c r="Q72" i="23"/>
  <c r="V72" i="23"/>
  <c r="G80" i="23"/>
  <c r="I80" i="23"/>
  <c r="K80" i="23"/>
  <c r="M80" i="23"/>
  <c r="O80" i="23"/>
  <c r="Q80" i="23"/>
  <c r="V80" i="23"/>
  <c r="G104" i="23"/>
  <c r="M104" i="23" s="1"/>
  <c r="I104" i="23"/>
  <c r="K104" i="23"/>
  <c r="O104" i="23"/>
  <c r="Q104" i="23"/>
  <c r="V104" i="23"/>
  <c r="G116" i="23"/>
  <c r="I116" i="23"/>
  <c r="K116" i="23"/>
  <c r="M116" i="23"/>
  <c r="O116" i="23"/>
  <c r="Q116" i="23"/>
  <c r="V116" i="23"/>
  <c r="G120" i="23"/>
  <c r="M120" i="23" s="1"/>
  <c r="I120" i="23"/>
  <c r="K120" i="23"/>
  <c r="O120" i="23"/>
  <c r="Q120" i="23"/>
  <c r="V120" i="23"/>
  <c r="G132" i="23"/>
  <c r="I132" i="23"/>
  <c r="K132" i="23"/>
  <c r="M132" i="23"/>
  <c r="O132" i="23"/>
  <c r="Q132" i="23"/>
  <c r="V132" i="23"/>
  <c r="G135" i="23"/>
  <c r="M135" i="23" s="1"/>
  <c r="I135" i="23"/>
  <c r="K135" i="23"/>
  <c r="O135" i="23"/>
  <c r="Q135" i="23"/>
  <c r="V135" i="23"/>
  <c r="G147" i="23"/>
  <c r="I147" i="23"/>
  <c r="K147" i="23"/>
  <c r="M147" i="23"/>
  <c r="O147" i="23"/>
  <c r="Q147" i="23"/>
  <c r="V147" i="23"/>
  <c r="G151" i="23"/>
  <c r="M151" i="23" s="1"/>
  <c r="I151" i="23"/>
  <c r="K151" i="23"/>
  <c r="O151" i="23"/>
  <c r="Q151" i="23"/>
  <c r="V151" i="23"/>
  <c r="G155" i="23"/>
  <c r="M155" i="23" s="1"/>
  <c r="I155" i="23"/>
  <c r="I154" i="23" s="1"/>
  <c r="K155" i="23"/>
  <c r="K154" i="23" s="1"/>
  <c r="O155" i="23"/>
  <c r="O154" i="23" s="1"/>
  <c r="Q155" i="23"/>
  <c r="Q154" i="23" s="1"/>
  <c r="V155" i="23"/>
  <c r="V154" i="23" s="1"/>
  <c r="G166" i="23"/>
  <c r="I166" i="23"/>
  <c r="K166" i="23"/>
  <c r="M166" i="23"/>
  <c r="O166" i="23"/>
  <c r="Q166" i="23"/>
  <c r="V166" i="23"/>
  <c r="G177" i="23"/>
  <c r="M177" i="23" s="1"/>
  <c r="I177" i="23"/>
  <c r="K177" i="23"/>
  <c r="O177" i="23"/>
  <c r="Q177" i="23"/>
  <c r="V177" i="23"/>
  <c r="G181" i="23"/>
  <c r="I181" i="23"/>
  <c r="K181" i="23"/>
  <c r="M181" i="23"/>
  <c r="O181" i="23"/>
  <c r="Q181" i="23"/>
  <c r="V181" i="23"/>
  <c r="G184" i="23"/>
  <c r="O184" i="23"/>
  <c r="G185" i="23"/>
  <c r="I185" i="23"/>
  <c r="I184" i="23" s="1"/>
  <c r="K185" i="23"/>
  <c r="M185" i="23"/>
  <c r="O185" i="23"/>
  <c r="Q185" i="23"/>
  <c r="Q184" i="23" s="1"/>
  <c r="V185" i="23"/>
  <c r="G191" i="23"/>
  <c r="M191" i="23" s="1"/>
  <c r="I191" i="23"/>
  <c r="K191" i="23"/>
  <c r="K184" i="23" s="1"/>
  <c r="O191" i="23"/>
  <c r="Q191" i="23"/>
  <c r="V191" i="23"/>
  <c r="V184" i="23" s="1"/>
  <c r="G196" i="23"/>
  <c r="M196" i="23" s="1"/>
  <c r="M195" i="23" s="1"/>
  <c r="I196" i="23"/>
  <c r="K196" i="23"/>
  <c r="K195" i="23" s="1"/>
  <c r="O196" i="23"/>
  <c r="O195" i="23" s="1"/>
  <c r="Q196" i="23"/>
  <c r="V196" i="23"/>
  <c r="V195" i="23" s="1"/>
  <c r="G201" i="23"/>
  <c r="I201" i="23"/>
  <c r="I195" i="23" s="1"/>
  <c r="K201" i="23"/>
  <c r="M201" i="23"/>
  <c r="O201" i="23"/>
  <c r="Q201" i="23"/>
  <c r="Q195" i="23" s="1"/>
  <c r="V201" i="23"/>
  <c r="G208" i="23"/>
  <c r="I208" i="23"/>
  <c r="I207" i="23" s="1"/>
  <c r="K208" i="23"/>
  <c r="M208" i="23"/>
  <c r="O208" i="23"/>
  <c r="Q208" i="23"/>
  <c r="Q207" i="23" s="1"/>
  <c r="V208" i="23"/>
  <c r="G217" i="23"/>
  <c r="G207" i="23" s="1"/>
  <c r="I217" i="23"/>
  <c r="K217" i="23"/>
  <c r="K207" i="23" s="1"/>
  <c r="O217" i="23"/>
  <c r="O207" i="23" s="1"/>
  <c r="Q217" i="23"/>
  <c r="V217" i="23"/>
  <c r="V207" i="23" s="1"/>
  <c r="G225" i="23"/>
  <c r="I225" i="23"/>
  <c r="K225" i="23"/>
  <c r="M225" i="23"/>
  <c r="O225" i="23"/>
  <c r="Q225" i="23"/>
  <c r="V225" i="23"/>
  <c r="G232" i="23"/>
  <c r="M232" i="23" s="1"/>
  <c r="I232" i="23"/>
  <c r="K232" i="23"/>
  <c r="O232" i="23"/>
  <c r="Q232" i="23"/>
  <c r="V232" i="23"/>
  <c r="G240" i="23"/>
  <c r="I240" i="23"/>
  <c r="K240" i="23"/>
  <c r="M240" i="23"/>
  <c r="O240" i="23"/>
  <c r="Q240" i="23"/>
  <c r="V240" i="23"/>
  <c r="G249" i="23"/>
  <c r="M249" i="23" s="1"/>
  <c r="I249" i="23"/>
  <c r="K249" i="23"/>
  <c r="O249" i="23"/>
  <c r="Q249" i="23"/>
  <c r="V249" i="23"/>
  <c r="G256" i="23"/>
  <c r="I256" i="23"/>
  <c r="K256" i="23"/>
  <c r="M256" i="23"/>
  <c r="O256" i="23"/>
  <c r="Q256" i="23"/>
  <c r="V256" i="23"/>
  <c r="G259" i="23"/>
  <c r="M259" i="23" s="1"/>
  <c r="I259" i="23"/>
  <c r="K259" i="23"/>
  <c r="O259" i="23"/>
  <c r="Q259" i="23"/>
  <c r="V259" i="23"/>
  <c r="G267" i="23"/>
  <c r="I267" i="23"/>
  <c r="K267" i="23"/>
  <c r="M267" i="23"/>
  <c r="O267" i="23"/>
  <c r="Q267" i="23"/>
  <c r="V267" i="23"/>
  <c r="G275" i="23"/>
  <c r="O275" i="23"/>
  <c r="G276" i="23"/>
  <c r="I276" i="23"/>
  <c r="I275" i="23" s="1"/>
  <c r="K276" i="23"/>
  <c r="M276" i="23"/>
  <c r="O276" i="23"/>
  <c r="Q276" i="23"/>
  <c r="Q275" i="23" s="1"/>
  <c r="V276" i="23"/>
  <c r="G280" i="23"/>
  <c r="M280" i="23" s="1"/>
  <c r="I280" i="23"/>
  <c r="K280" i="23"/>
  <c r="K275" i="23" s="1"/>
  <c r="O280" i="23"/>
  <c r="Q280" i="23"/>
  <c r="V280" i="23"/>
  <c r="V275" i="23" s="1"/>
  <c r="G290" i="23"/>
  <c r="M290" i="23" s="1"/>
  <c r="M289" i="23" s="1"/>
  <c r="I290" i="23"/>
  <c r="K290" i="23"/>
  <c r="K289" i="23" s="1"/>
  <c r="O290" i="23"/>
  <c r="O289" i="23" s="1"/>
  <c r="Q290" i="23"/>
  <c r="V290" i="23"/>
  <c r="V289" i="23" s="1"/>
  <c r="G294" i="23"/>
  <c r="I294" i="23"/>
  <c r="I289" i="23" s="1"/>
  <c r="K294" i="23"/>
  <c r="M294" i="23"/>
  <c r="O294" i="23"/>
  <c r="Q294" i="23"/>
  <c r="Q289" i="23" s="1"/>
  <c r="V294" i="23"/>
  <c r="G305" i="23"/>
  <c r="I305" i="23"/>
  <c r="I304" i="23" s="1"/>
  <c r="K305" i="23"/>
  <c r="M305" i="23"/>
  <c r="O305" i="23"/>
  <c r="Q305" i="23"/>
  <c r="Q304" i="23" s="1"/>
  <c r="V305" i="23"/>
  <c r="G314" i="23"/>
  <c r="G304" i="23" s="1"/>
  <c r="I314" i="23"/>
  <c r="K314" i="23"/>
  <c r="K304" i="23" s="1"/>
  <c r="O314" i="23"/>
  <c r="O304" i="23" s="1"/>
  <c r="Q314" i="23"/>
  <c r="V314" i="23"/>
  <c r="V304" i="23" s="1"/>
  <c r="G318" i="23"/>
  <c r="I318" i="23"/>
  <c r="K318" i="23"/>
  <c r="M318" i="23"/>
  <c r="O318" i="23"/>
  <c r="Q318" i="23"/>
  <c r="V318" i="23"/>
  <c r="G327" i="23"/>
  <c r="M327" i="23" s="1"/>
  <c r="I327" i="23"/>
  <c r="K327" i="23"/>
  <c r="O327" i="23"/>
  <c r="Q327" i="23"/>
  <c r="V327" i="23"/>
  <c r="G331" i="23"/>
  <c r="I331" i="23"/>
  <c r="K331" i="23"/>
  <c r="M331" i="23"/>
  <c r="O331" i="23"/>
  <c r="Q331" i="23"/>
  <c r="V331" i="23"/>
  <c r="G335" i="23"/>
  <c r="M335" i="23" s="1"/>
  <c r="I335" i="23"/>
  <c r="K335" i="23"/>
  <c r="O335" i="23"/>
  <c r="Q335" i="23"/>
  <c r="V335" i="23"/>
  <c r="G338" i="23"/>
  <c r="I338" i="23"/>
  <c r="K338" i="23"/>
  <c r="M338" i="23"/>
  <c r="O338" i="23"/>
  <c r="Q338" i="23"/>
  <c r="V338" i="23"/>
  <c r="G345" i="23"/>
  <c r="M345" i="23" s="1"/>
  <c r="I345" i="23"/>
  <c r="K345" i="23"/>
  <c r="O345" i="23"/>
  <c r="Q345" i="23"/>
  <c r="V345" i="23"/>
  <c r="G348" i="23"/>
  <c r="I348" i="23"/>
  <c r="K348" i="23"/>
  <c r="M348" i="23"/>
  <c r="O348" i="23"/>
  <c r="Q348" i="23"/>
  <c r="V348" i="23"/>
  <c r="G357" i="23"/>
  <c r="M357" i="23" s="1"/>
  <c r="I357" i="23"/>
  <c r="K357" i="23"/>
  <c r="O357" i="23"/>
  <c r="Q357" i="23"/>
  <c r="V357" i="23"/>
  <c r="G365" i="23"/>
  <c r="G364" i="23" s="1"/>
  <c r="I365" i="23"/>
  <c r="K365" i="23"/>
  <c r="K364" i="23" s="1"/>
  <c r="O365" i="23"/>
  <c r="O364" i="23" s="1"/>
  <c r="Q365" i="23"/>
  <c r="V365" i="23"/>
  <c r="V364" i="23" s="1"/>
  <c r="G367" i="23"/>
  <c r="I367" i="23"/>
  <c r="I364" i="23" s="1"/>
  <c r="K367" i="23"/>
  <c r="M367" i="23"/>
  <c r="O367" i="23"/>
  <c r="Q367" i="23"/>
  <c r="Q364" i="23" s="1"/>
  <c r="V367" i="23"/>
  <c r="G371" i="23"/>
  <c r="I371" i="23"/>
  <c r="I370" i="23" s="1"/>
  <c r="K371" i="23"/>
  <c r="M371" i="23"/>
  <c r="O371" i="23"/>
  <c r="Q371" i="23"/>
  <c r="Q370" i="23" s="1"/>
  <c r="V371" i="23"/>
  <c r="G381" i="23"/>
  <c r="M381" i="23" s="1"/>
  <c r="I381" i="23"/>
  <c r="K381" i="23"/>
  <c r="K370" i="23" s="1"/>
  <c r="O381" i="23"/>
  <c r="Q381" i="23"/>
  <c r="V381" i="23"/>
  <c r="V370" i="23" s="1"/>
  <c r="G390" i="23"/>
  <c r="I390" i="23"/>
  <c r="K390" i="23"/>
  <c r="M390" i="23"/>
  <c r="O390" i="23"/>
  <c r="Q390" i="23"/>
  <c r="V390" i="23"/>
  <c r="G396" i="23"/>
  <c r="M396" i="23" s="1"/>
  <c r="I396" i="23"/>
  <c r="K396" i="23"/>
  <c r="O396" i="23"/>
  <c r="O370" i="23" s="1"/>
  <c r="Q396" i="23"/>
  <c r="V396" i="23"/>
  <c r="I399" i="23"/>
  <c r="Q399" i="23"/>
  <c r="G400" i="23"/>
  <c r="G399" i="23" s="1"/>
  <c r="I400" i="23"/>
  <c r="K400" i="23"/>
  <c r="K399" i="23" s="1"/>
  <c r="O400" i="23"/>
  <c r="O399" i="23" s="1"/>
  <c r="Q400" i="23"/>
  <c r="V400" i="23"/>
  <c r="V399" i="23" s="1"/>
  <c r="G409" i="23"/>
  <c r="I409" i="23"/>
  <c r="K409" i="23"/>
  <c r="M409" i="23"/>
  <c r="O409" i="23"/>
  <c r="Q409" i="23"/>
  <c r="V409" i="23"/>
  <c r="G411" i="23"/>
  <c r="K411" i="23"/>
  <c r="O411" i="23"/>
  <c r="V411" i="23"/>
  <c r="G412" i="23"/>
  <c r="I412" i="23"/>
  <c r="I411" i="23" s="1"/>
  <c r="K412" i="23"/>
  <c r="M412" i="23"/>
  <c r="M411" i="23" s="1"/>
  <c r="O412" i="23"/>
  <c r="Q412" i="23"/>
  <c r="Q411" i="23" s="1"/>
  <c r="V412" i="23"/>
  <c r="G416" i="23"/>
  <c r="I416" i="23"/>
  <c r="I415" i="23" s="1"/>
  <c r="K416" i="23"/>
  <c r="M416" i="23"/>
  <c r="O416" i="23"/>
  <c r="Q416" i="23"/>
  <c r="Q415" i="23" s="1"/>
  <c r="V416" i="23"/>
  <c r="G419" i="23"/>
  <c r="G415" i="23" s="1"/>
  <c r="I419" i="23"/>
  <c r="K419" i="23"/>
  <c r="O419" i="23"/>
  <c r="O415" i="23" s="1"/>
  <c r="Q419" i="23"/>
  <c r="V419" i="23"/>
  <c r="G422" i="23"/>
  <c r="I422" i="23"/>
  <c r="K422" i="23"/>
  <c r="M422" i="23"/>
  <c r="O422" i="23"/>
  <c r="Q422" i="23"/>
  <c r="V422" i="23"/>
  <c r="G425" i="23"/>
  <c r="M425" i="23" s="1"/>
  <c r="I425" i="23"/>
  <c r="K425" i="23"/>
  <c r="K415" i="23" s="1"/>
  <c r="O425" i="23"/>
  <c r="Q425" i="23"/>
  <c r="V425" i="23"/>
  <c r="V415" i="23" s="1"/>
  <c r="G428" i="23"/>
  <c r="I428" i="23"/>
  <c r="K428" i="23"/>
  <c r="M428" i="23"/>
  <c r="O428" i="23"/>
  <c r="Q428" i="23"/>
  <c r="V428" i="23"/>
  <c r="G431" i="23"/>
  <c r="M431" i="23" s="1"/>
  <c r="I431" i="23"/>
  <c r="K431" i="23"/>
  <c r="O431" i="23"/>
  <c r="Q431" i="23"/>
  <c r="V431" i="23"/>
  <c r="G435" i="23"/>
  <c r="G434" i="23" s="1"/>
  <c r="I435" i="23"/>
  <c r="K435" i="23"/>
  <c r="K434" i="23" s="1"/>
  <c r="O435" i="23"/>
  <c r="O434" i="23" s="1"/>
  <c r="Q435" i="23"/>
  <c r="V435" i="23"/>
  <c r="V434" i="23" s="1"/>
  <c r="G438" i="23"/>
  <c r="I438" i="23"/>
  <c r="K438" i="23"/>
  <c r="M438" i="23"/>
  <c r="O438" i="23"/>
  <c r="Q438" i="23"/>
  <c r="V438" i="23"/>
  <c r="G441" i="23"/>
  <c r="M441" i="23" s="1"/>
  <c r="I441" i="23"/>
  <c r="K441" i="23"/>
  <c r="O441" i="23"/>
  <c r="Q441" i="23"/>
  <c r="V441" i="23"/>
  <c r="G445" i="23"/>
  <c r="I445" i="23"/>
  <c r="I434" i="23" s="1"/>
  <c r="K445" i="23"/>
  <c r="M445" i="23"/>
  <c r="O445" i="23"/>
  <c r="Q445" i="23"/>
  <c r="Q434" i="23" s="1"/>
  <c r="V445" i="23"/>
  <c r="G449" i="23"/>
  <c r="I449" i="23"/>
  <c r="I448" i="23" s="1"/>
  <c r="K449" i="23"/>
  <c r="M449" i="23"/>
  <c r="O449" i="23"/>
  <c r="Q449" i="23"/>
  <c r="Q448" i="23" s="1"/>
  <c r="V449" i="23"/>
  <c r="G454" i="23"/>
  <c r="G448" i="23" s="1"/>
  <c r="I454" i="23"/>
  <c r="K454" i="23"/>
  <c r="O454" i="23"/>
  <c r="O448" i="23" s="1"/>
  <c r="Q454" i="23"/>
  <c r="V454" i="23"/>
  <c r="G459" i="23"/>
  <c r="I459" i="23"/>
  <c r="K459" i="23"/>
  <c r="M459" i="23"/>
  <c r="O459" i="23"/>
  <c r="Q459" i="23"/>
  <c r="V459" i="23"/>
  <c r="G463" i="23"/>
  <c r="M463" i="23" s="1"/>
  <c r="I463" i="23"/>
  <c r="K463" i="23"/>
  <c r="K448" i="23" s="1"/>
  <c r="O463" i="23"/>
  <c r="Q463" i="23"/>
  <c r="V463" i="23"/>
  <c r="V448" i="23" s="1"/>
  <c r="G467" i="23"/>
  <c r="I467" i="23"/>
  <c r="K467" i="23"/>
  <c r="M467" i="23"/>
  <c r="O467" i="23"/>
  <c r="Q467" i="23"/>
  <c r="V467" i="23"/>
  <c r="G470" i="23"/>
  <c r="O470" i="23"/>
  <c r="G471" i="23"/>
  <c r="I471" i="23"/>
  <c r="I470" i="23" s="1"/>
  <c r="K471" i="23"/>
  <c r="M471" i="23"/>
  <c r="O471" i="23"/>
  <c r="Q471" i="23"/>
  <c r="Q470" i="23" s="1"/>
  <c r="V471" i="23"/>
  <c r="G475" i="23"/>
  <c r="M475" i="23" s="1"/>
  <c r="I475" i="23"/>
  <c r="K475" i="23"/>
  <c r="K470" i="23" s="1"/>
  <c r="O475" i="23"/>
  <c r="Q475" i="23"/>
  <c r="V475" i="23"/>
  <c r="V470" i="23" s="1"/>
  <c r="G479" i="23"/>
  <c r="M479" i="23" s="1"/>
  <c r="I479" i="23"/>
  <c r="K479" i="23"/>
  <c r="K478" i="23" s="1"/>
  <c r="O479" i="23"/>
  <c r="O478" i="23" s="1"/>
  <c r="Q479" i="23"/>
  <c r="V479" i="23"/>
  <c r="V478" i="23" s="1"/>
  <c r="G483" i="23"/>
  <c r="I483" i="23"/>
  <c r="I478" i="23" s="1"/>
  <c r="K483" i="23"/>
  <c r="M483" i="23"/>
  <c r="O483" i="23"/>
  <c r="Q483" i="23"/>
  <c r="Q478" i="23" s="1"/>
  <c r="V483" i="23"/>
  <c r="G487" i="23"/>
  <c r="M487" i="23" s="1"/>
  <c r="I487" i="23"/>
  <c r="K487" i="23"/>
  <c r="O487" i="23"/>
  <c r="Q487" i="23"/>
  <c r="V487" i="23"/>
  <c r="G491" i="23"/>
  <c r="M491" i="23" s="1"/>
  <c r="I491" i="23"/>
  <c r="K491" i="23"/>
  <c r="K490" i="23" s="1"/>
  <c r="O491" i="23"/>
  <c r="O490" i="23" s="1"/>
  <c r="Q491" i="23"/>
  <c r="V491" i="23"/>
  <c r="V490" i="23" s="1"/>
  <c r="G495" i="23"/>
  <c r="I495" i="23"/>
  <c r="I490" i="23" s="1"/>
  <c r="K495" i="23"/>
  <c r="M495" i="23"/>
  <c r="O495" i="23"/>
  <c r="Q495" i="23"/>
  <c r="Q490" i="23" s="1"/>
  <c r="V495" i="23"/>
  <c r="G499" i="23"/>
  <c r="M499" i="23" s="1"/>
  <c r="I499" i="23"/>
  <c r="K499" i="23"/>
  <c r="O499" i="23"/>
  <c r="Q499" i="23"/>
  <c r="V499" i="23"/>
  <c r="G503" i="23"/>
  <c r="I503" i="23"/>
  <c r="K503" i="23"/>
  <c r="M503" i="23"/>
  <c r="O503" i="23"/>
  <c r="Q503" i="23"/>
  <c r="V503" i="23"/>
  <c r="G507" i="23"/>
  <c r="M507" i="23" s="1"/>
  <c r="I507" i="23"/>
  <c r="K507" i="23"/>
  <c r="O507" i="23"/>
  <c r="Q507" i="23"/>
  <c r="V507" i="23"/>
  <c r="G511" i="23"/>
  <c r="I511" i="23"/>
  <c r="K511" i="23"/>
  <c r="M511" i="23"/>
  <c r="O511" i="23"/>
  <c r="Q511" i="23"/>
  <c r="V511" i="23"/>
  <c r="G515" i="23"/>
  <c r="M515" i="23" s="1"/>
  <c r="I515" i="23"/>
  <c r="K515" i="23"/>
  <c r="O515" i="23"/>
  <c r="Q515" i="23"/>
  <c r="V515" i="23"/>
  <c r="G519" i="23"/>
  <c r="I519" i="23"/>
  <c r="K519" i="23"/>
  <c r="M519" i="23"/>
  <c r="O519" i="23"/>
  <c r="Q519" i="23"/>
  <c r="V519" i="23"/>
  <c r="G523" i="23"/>
  <c r="M523" i="23" s="1"/>
  <c r="I523" i="23"/>
  <c r="K523" i="23"/>
  <c r="O523" i="23"/>
  <c r="Q523" i="23"/>
  <c r="V523" i="23"/>
  <c r="G527" i="23"/>
  <c r="I527" i="23"/>
  <c r="K527" i="23"/>
  <c r="M527" i="23"/>
  <c r="O527" i="23"/>
  <c r="Q527" i="23"/>
  <c r="V527" i="23"/>
  <c r="G531" i="23"/>
  <c r="M531" i="23" s="1"/>
  <c r="I531" i="23"/>
  <c r="K531" i="23"/>
  <c r="O531" i="23"/>
  <c r="Q531" i="23"/>
  <c r="V531" i="23"/>
  <c r="G535" i="23"/>
  <c r="I535" i="23"/>
  <c r="K535" i="23"/>
  <c r="M535" i="23"/>
  <c r="O535" i="23"/>
  <c r="Q535" i="23"/>
  <c r="V535" i="23"/>
  <c r="G539" i="23"/>
  <c r="M539" i="23" s="1"/>
  <c r="I539" i="23"/>
  <c r="K539" i="23"/>
  <c r="O539" i="23"/>
  <c r="Q539" i="23"/>
  <c r="V539" i="23"/>
  <c r="G543" i="23"/>
  <c r="I543" i="23"/>
  <c r="K543" i="23"/>
  <c r="M543" i="23"/>
  <c r="O543" i="23"/>
  <c r="Q543" i="23"/>
  <c r="V543" i="23"/>
  <c r="G547" i="23"/>
  <c r="M547" i="23" s="1"/>
  <c r="I547" i="23"/>
  <c r="K547" i="23"/>
  <c r="O547" i="23"/>
  <c r="Q547" i="23"/>
  <c r="V547" i="23"/>
  <c r="G551" i="23"/>
  <c r="I551" i="23"/>
  <c r="K551" i="23"/>
  <c r="M551" i="23"/>
  <c r="O551" i="23"/>
  <c r="Q551" i="23"/>
  <c r="V551" i="23"/>
  <c r="G555" i="23"/>
  <c r="M555" i="23" s="1"/>
  <c r="I555" i="23"/>
  <c r="K555" i="23"/>
  <c r="O555" i="23"/>
  <c r="Q555" i="23"/>
  <c r="V555" i="23"/>
  <c r="G559" i="23"/>
  <c r="I559" i="23"/>
  <c r="K559" i="23"/>
  <c r="M559" i="23"/>
  <c r="O559" i="23"/>
  <c r="Q559" i="23"/>
  <c r="V559" i="23"/>
  <c r="G563" i="23"/>
  <c r="M563" i="23" s="1"/>
  <c r="I563" i="23"/>
  <c r="K563" i="23"/>
  <c r="O563" i="23"/>
  <c r="Q563" i="23"/>
  <c r="V563" i="23"/>
  <c r="G567" i="23"/>
  <c r="I567" i="23"/>
  <c r="K567" i="23"/>
  <c r="M567" i="23"/>
  <c r="O567" i="23"/>
  <c r="Q567" i="23"/>
  <c r="V567" i="23"/>
  <c r="G571" i="23"/>
  <c r="M571" i="23" s="1"/>
  <c r="I571" i="23"/>
  <c r="K571" i="23"/>
  <c r="O571" i="23"/>
  <c r="Q571" i="23"/>
  <c r="V571" i="23"/>
  <c r="G575" i="23"/>
  <c r="I575" i="23"/>
  <c r="K575" i="23"/>
  <c r="M575" i="23"/>
  <c r="O575" i="23"/>
  <c r="Q575" i="23"/>
  <c r="V575" i="23"/>
  <c r="G579" i="23"/>
  <c r="M579" i="23" s="1"/>
  <c r="I579" i="23"/>
  <c r="K579" i="23"/>
  <c r="O579" i="23"/>
  <c r="Q579" i="23"/>
  <c r="V579" i="23"/>
  <c r="G583" i="23"/>
  <c r="I583" i="23"/>
  <c r="K583" i="23"/>
  <c r="M583" i="23"/>
  <c r="O583" i="23"/>
  <c r="Q583" i="23"/>
  <c r="V583" i="23"/>
  <c r="G587" i="23"/>
  <c r="M587" i="23" s="1"/>
  <c r="I587" i="23"/>
  <c r="K587" i="23"/>
  <c r="O587" i="23"/>
  <c r="Q587" i="23"/>
  <c r="V587" i="23"/>
  <c r="G591" i="23"/>
  <c r="I591" i="23"/>
  <c r="K591" i="23"/>
  <c r="M591" i="23"/>
  <c r="O591" i="23"/>
  <c r="Q591" i="23"/>
  <c r="V591" i="23"/>
  <c r="G595" i="23"/>
  <c r="M595" i="23" s="1"/>
  <c r="I595" i="23"/>
  <c r="K595" i="23"/>
  <c r="O595" i="23"/>
  <c r="Q595" i="23"/>
  <c r="V595" i="23"/>
  <c r="G599" i="23"/>
  <c r="I599" i="23"/>
  <c r="K599" i="23"/>
  <c r="M599" i="23"/>
  <c r="O599" i="23"/>
  <c r="Q599" i="23"/>
  <c r="V599" i="23"/>
  <c r="G603" i="23"/>
  <c r="M603" i="23" s="1"/>
  <c r="I603" i="23"/>
  <c r="K603" i="23"/>
  <c r="O603" i="23"/>
  <c r="Q603" i="23"/>
  <c r="V603" i="23"/>
  <c r="G611" i="23"/>
  <c r="I611" i="23"/>
  <c r="K611" i="23"/>
  <c r="M611" i="23"/>
  <c r="O611" i="23"/>
  <c r="Q611" i="23"/>
  <c r="V611" i="23"/>
  <c r="G615" i="23"/>
  <c r="I615" i="23"/>
  <c r="I614" i="23" s="1"/>
  <c r="K615" i="23"/>
  <c r="M615" i="23"/>
  <c r="O615" i="23"/>
  <c r="Q615" i="23"/>
  <c r="Q614" i="23" s="1"/>
  <c r="V615" i="23"/>
  <c r="G618" i="23"/>
  <c r="G614" i="23" s="1"/>
  <c r="I618" i="23"/>
  <c r="K618" i="23"/>
  <c r="O618" i="23"/>
  <c r="O614" i="23" s="1"/>
  <c r="Q618" i="23"/>
  <c r="V618" i="23"/>
  <c r="G621" i="23"/>
  <c r="I621" i="23"/>
  <c r="K621" i="23"/>
  <c r="M621" i="23"/>
  <c r="O621" i="23"/>
  <c r="Q621" i="23"/>
  <c r="V621" i="23"/>
  <c r="G629" i="23"/>
  <c r="M629" i="23" s="1"/>
  <c r="I629" i="23"/>
  <c r="K629" i="23"/>
  <c r="K614" i="23" s="1"/>
  <c r="O629" i="23"/>
  <c r="Q629" i="23"/>
  <c r="V629" i="23"/>
  <c r="V614" i="23" s="1"/>
  <c r="G632" i="23"/>
  <c r="I632" i="23"/>
  <c r="K632" i="23"/>
  <c r="M632" i="23"/>
  <c r="O632" i="23"/>
  <c r="Q632" i="23"/>
  <c r="V632" i="23"/>
  <c r="G635" i="23"/>
  <c r="M635" i="23" s="1"/>
  <c r="I635" i="23"/>
  <c r="K635" i="23"/>
  <c r="O635" i="23"/>
  <c r="Q635" i="23"/>
  <c r="V635" i="23"/>
  <c r="G638" i="23"/>
  <c r="I638" i="23"/>
  <c r="K638" i="23"/>
  <c r="M638" i="23"/>
  <c r="O638" i="23"/>
  <c r="Q638" i="23"/>
  <c r="V638" i="23"/>
  <c r="G641" i="23"/>
  <c r="K641" i="23"/>
  <c r="O641" i="23"/>
  <c r="V641" i="23"/>
  <c r="G642" i="23"/>
  <c r="I642" i="23"/>
  <c r="I641" i="23" s="1"/>
  <c r="K642" i="23"/>
  <c r="M642" i="23"/>
  <c r="M641" i="23" s="1"/>
  <c r="O642" i="23"/>
  <c r="Q642" i="23"/>
  <c r="Q641" i="23" s="1"/>
  <c r="V642" i="23"/>
  <c r="G652" i="23"/>
  <c r="K652" i="23"/>
  <c r="O652" i="23"/>
  <c r="V652" i="23"/>
  <c r="G653" i="23"/>
  <c r="I653" i="23"/>
  <c r="I652" i="23" s="1"/>
  <c r="K653" i="23"/>
  <c r="M653" i="23"/>
  <c r="M652" i="23" s="1"/>
  <c r="O653" i="23"/>
  <c r="Q653" i="23"/>
  <c r="Q652" i="23" s="1"/>
  <c r="V653" i="23"/>
  <c r="G658" i="23"/>
  <c r="I658" i="23"/>
  <c r="I657" i="23" s="1"/>
  <c r="K658" i="23"/>
  <c r="M658" i="23"/>
  <c r="O658" i="23"/>
  <c r="Q658" i="23"/>
  <c r="Q657" i="23" s="1"/>
  <c r="V658" i="23"/>
  <c r="G660" i="23"/>
  <c r="G657" i="23" s="1"/>
  <c r="I660" i="23"/>
  <c r="K660" i="23"/>
  <c r="O660" i="23"/>
  <c r="O657" i="23" s="1"/>
  <c r="Q660" i="23"/>
  <c r="V660" i="23"/>
  <c r="G662" i="23"/>
  <c r="I662" i="23"/>
  <c r="K662" i="23"/>
  <c r="M662" i="23"/>
  <c r="O662" i="23"/>
  <c r="Q662" i="23"/>
  <c r="V662" i="23"/>
  <c r="G664" i="23"/>
  <c r="M664" i="23" s="1"/>
  <c r="I664" i="23"/>
  <c r="K664" i="23"/>
  <c r="K657" i="23" s="1"/>
  <c r="O664" i="23"/>
  <c r="Q664" i="23"/>
  <c r="V664" i="23"/>
  <c r="V657" i="23" s="1"/>
  <c r="AE667" i="23"/>
  <c r="AF667" i="23"/>
  <c r="G225" i="22"/>
  <c r="G9" i="22"/>
  <c r="M9" i="22" s="1"/>
  <c r="I9" i="22"/>
  <c r="I8" i="22" s="1"/>
  <c r="K9" i="22"/>
  <c r="K8" i="22" s="1"/>
  <c r="O9" i="22"/>
  <c r="Q9" i="22"/>
  <c r="Q8" i="22" s="1"/>
  <c r="V9" i="22"/>
  <c r="V8" i="22" s="1"/>
  <c r="G12" i="22"/>
  <c r="I12" i="22"/>
  <c r="K12" i="22"/>
  <c r="M12" i="22"/>
  <c r="O12" i="22"/>
  <c r="Q12" i="22"/>
  <c r="V12" i="22"/>
  <c r="G14" i="22"/>
  <c r="I14" i="22"/>
  <c r="K14" i="22"/>
  <c r="M14" i="22"/>
  <c r="O14" i="22"/>
  <c r="Q14" i="22"/>
  <c r="V14" i="22"/>
  <c r="G16" i="22"/>
  <c r="G8" i="22" s="1"/>
  <c r="I16" i="22"/>
  <c r="K16" i="22"/>
  <c r="O16" i="22"/>
  <c r="O8" i="22" s="1"/>
  <c r="Q16" i="22"/>
  <c r="V16" i="22"/>
  <c r="G18" i="22"/>
  <c r="M18" i="22" s="1"/>
  <c r="I18" i="22"/>
  <c r="K18" i="22"/>
  <c r="O18" i="22"/>
  <c r="Q18" i="22"/>
  <c r="V18" i="22"/>
  <c r="G20" i="22"/>
  <c r="I20" i="22"/>
  <c r="K20" i="22"/>
  <c r="M20" i="22"/>
  <c r="O20" i="22"/>
  <c r="Q20" i="22"/>
  <c r="V20" i="22"/>
  <c r="G22" i="22"/>
  <c r="I22" i="22"/>
  <c r="K22" i="22"/>
  <c r="M22" i="22"/>
  <c r="O22" i="22"/>
  <c r="Q22" i="22"/>
  <c r="V22" i="22"/>
  <c r="G24" i="22"/>
  <c r="M24" i="22" s="1"/>
  <c r="I24" i="22"/>
  <c r="K24" i="22"/>
  <c r="O24" i="22"/>
  <c r="Q24" i="22"/>
  <c r="V24" i="22"/>
  <c r="G26" i="22"/>
  <c r="M26" i="22" s="1"/>
  <c r="I26" i="22"/>
  <c r="K26" i="22"/>
  <c r="O26" i="22"/>
  <c r="Q26" i="22"/>
  <c r="V26" i="22"/>
  <c r="G28" i="22"/>
  <c r="I28" i="22"/>
  <c r="K28" i="22"/>
  <c r="M28" i="22"/>
  <c r="O28" i="22"/>
  <c r="Q28" i="22"/>
  <c r="V28" i="22"/>
  <c r="G30" i="22"/>
  <c r="I30" i="22"/>
  <c r="K30" i="22"/>
  <c r="M30" i="22"/>
  <c r="O30" i="22"/>
  <c r="Q30" i="22"/>
  <c r="V30" i="22"/>
  <c r="G33" i="22"/>
  <c r="M33" i="22" s="1"/>
  <c r="I33" i="22"/>
  <c r="I32" i="22" s="1"/>
  <c r="K33" i="22"/>
  <c r="K32" i="22" s="1"/>
  <c r="O33" i="22"/>
  <c r="Q33" i="22"/>
  <c r="Q32" i="22" s="1"/>
  <c r="V33" i="22"/>
  <c r="V32" i="22" s="1"/>
  <c r="G35" i="22"/>
  <c r="I35" i="22"/>
  <c r="K35" i="22"/>
  <c r="M35" i="22"/>
  <c r="O35" i="22"/>
  <c r="Q35" i="22"/>
  <c r="V35" i="22"/>
  <c r="G37" i="22"/>
  <c r="I37" i="22"/>
  <c r="K37" i="22"/>
  <c r="M37" i="22"/>
  <c r="O37" i="22"/>
  <c r="Q37" i="22"/>
  <c r="V37" i="22"/>
  <c r="G39" i="22"/>
  <c r="G32" i="22" s="1"/>
  <c r="I39" i="22"/>
  <c r="K39" i="22"/>
  <c r="O39" i="22"/>
  <c r="O32" i="22" s="1"/>
  <c r="Q39" i="22"/>
  <c r="V39" i="22"/>
  <c r="G41" i="22"/>
  <c r="I41" i="22"/>
  <c r="K41" i="22"/>
  <c r="M41" i="22"/>
  <c r="O41" i="22"/>
  <c r="Q41" i="22"/>
  <c r="V41" i="22"/>
  <c r="G43" i="22"/>
  <c r="M43" i="22" s="1"/>
  <c r="I43" i="22"/>
  <c r="K43" i="22"/>
  <c r="O43" i="22"/>
  <c r="Q43" i="22"/>
  <c r="V43" i="22"/>
  <c r="G46" i="22"/>
  <c r="G45" i="22" s="1"/>
  <c r="I46" i="22"/>
  <c r="I45" i="22" s="1"/>
  <c r="K46" i="22"/>
  <c r="K45" i="22" s="1"/>
  <c r="O46" i="22"/>
  <c r="O45" i="22" s="1"/>
  <c r="Q46" i="22"/>
  <c r="Q45" i="22" s="1"/>
  <c r="V46" i="22"/>
  <c r="V45" i="22" s="1"/>
  <c r="G48" i="22"/>
  <c r="I48" i="22"/>
  <c r="K48" i="22"/>
  <c r="M48" i="22"/>
  <c r="O48" i="22"/>
  <c r="Q48" i="22"/>
  <c r="V48" i="22"/>
  <c r="G50" i="22"/>
  <c r="I50" i="22"/>
  <c r="K50" i="22"/>
  <c r="M50" i="22"/>
  <c r="O50" i="22"/>
  <c r="Q50" i="22"/>
  <c r="V50" i="22"/>
  <c r="G52" i="22"/>
  <c r="I52" i="22"/>
  <c r="K52" i="22"/>
  <c r="M52" i="22"/>
  <c r="O52" i="22"/>
  <c r="Q52" i="22"/>
  <c r="V52" i="22"/>
  <c r="G54" i="22"/>
  <c r="M54" i="22" s="1"/>
  <c r="I54" i="22"/>
  <c r="K54" i="22"/>
  <c r="O54" i="22"/>
  <c r="Q54" i="22"/>
  <c r="V54" i="22"/>
  <c r="G56" i="22"/>
  <c r="I56" i="22"/>
  <c r="K56" i="22"/>
  <c r="M56" i="22"/>
  <c r="O56" i="22"/>
  <c r="Q56" i="22"/>
  <c r="V56" i="22"/>
  <c r="G58" i="22"/>
  <c r="I58" i="22"/>
  <c r="K58" i="22"/>
  <c r="M58" i="22"/>
  <c r="O58" i="22"/>
  <c r="Q58" i="22"/>
  <c r="V58" i="22"/>
  <c r="G60" i="22"/>
  <c r="I60" i="22"/>
  <c r="K60" i="22"/>
  <c r="M60" i="22"/>
  <c r="O60" i="22"/>
  <c r="Q60" i="22"/>
  <c r="V60" i="22"/>
  <c r="G62" i="22"/>
  <c r="M62" i="22" s="1"/>
  <c r="I62" i="22"/>
  <c r="K62" i="22"/>
  <c r="O62" i="22"/>
  <c r="Q62" i="22"/>
  <c r="V62" i="22"/>
  <c r="G64" i="22"/>
  <c r="I64" i="22"/>
  <c r="K64" i="22"/>
  <c r="M64" i="22"/>
  <c r="O64" i="22"/>
  <c r="Q64" i="22"/>
  <c r="V64" i="22"/>
  <c r="G66" i="22"/>
  <c r="I66" i="22"/>
  <c r="K66" i="22"/>
  <c r="M66" i="22"/>
  <c r="O66" i="22"/>
  <c r="Q66" i="22"/>
  <c r="V66" i="22"/>
  <c r="G68" i="22"/>
  <c r="I68" i="22"/>
  <c r="K68" i="22"/>
  <c r="M68" i="22"/>
  <c r="O68" i="22"/>
  <c r="Q68" i="22"/>
  <c r="V68" i="22"/>
  <c r="G70" i="22"/>
  <c r="M70" i="22" s="1"/>
  <c r="I70" i="22"/>
  <c r="K70" i="22"/>
  <c r="O70" i="22"/>
  <c r="Q70" i="22"/>
  <c r="V70" i="22"/>
  <c r="G72" i="22"/>
  <c r="I72" i="22"/>
  <c r="K72" i="22"/>
  <c r="M72" i="22"/>
  <c r="O72" i="22"/>
  <c r="Q72" i="22"/>
  <c r="V72" i="22"/>
  <c r="G74" i="22"/>
  <c r="I74" i="22"/>
  <c r="K74" i="22"/>
  <c r="M74" i="22"/>
  <c r="O74" i="22"/>
  <c r="Q74" i="22"/>
  <c r="V74" i="22"/>
  <c r="G76" i="22"/>
  <c r="I76" i="22"/>
  <c r="K76" i="22"/>
  <c r="M76" i="22"/>
  <c r="O76" i="22"/>
  <c r="Q76" i="22"/>
  <c r="V76" i="22"/>
  <c r="G78" i="22"/>
  <c r="M78" i="22" s="1"/>
  <c r="I78" i="22"/>
  <c r="K78" i="22"/>
  <c r="O78" i="22"/>
  <c r="Q78" i="22"/>
  <c r="V78" i="22"/>
  <c r="G80" i="22"/>
  <c r="I80" i="22"/>
  <c r="K80" i="22"/>
  <c r="M80" i="22"/>
  <c r="O80" i="22"/>
  <c r="Q80" i="22"/>
  <c r="V80" i="22"/>
  <c r="G82" i="22"/>
  <c r="I82" i="22"/>
  <c r="K82" i="22"/>
  <c r="M82" i="22"/>
  <c r="O82" i="22"/>
  <c r="Q82" i="22"/>
  <c r="V82" i="22"/>
  <c r="G84" i="22"/>
  <c r="I84" i="22"/>
  <c r="K84" i="22"/>
  <c r="M84" i="22"/>
  <c r="O84" i="22"/>
  <c r="Q84" i="22"/>
  <c r="V84" i="22"/>
  <c r="G86" i="22"/>
  <c r="M86" i="22" s="1"/>
  <c r="I86" i="22"/>
  <c r="K86" i="22"/>
  <c r="O86" i="22"/>
  <c r="Q86" i="22"/>
  <c r="V86" i="22"/>
  <c r="G88" i="22"/>
  <c r="I88" i="22"/>
  <c r="K88" i="22"/>
  <c r="M88" i="22"/>
  <c r="O88" i="22"/>
  <c r="Q88" i="22"/>
  <c r="V88" i="22"/>
  <c r="G90" i="22"/>
  <c r="I90" i="22"/>
  <c r="K90" i="22"/>
  <c r="M90" i="22"/>
  <c r="O90" i="22"/>
  <c r="Q90" i="22"/>
  <c r="V90" i="22"/>
  <c r="G93" i="22"/>
  <c r="G92" i="22" s="1"/>
  <c r="I93" i="22"/>
  <c r="I92" i="22" s="1"/>
  <c r="K93" i="22"/>
  <c r="K92" i="22" s="1"/>
  <c r="O93" i="22"/>
  <c r="O92" i="22" s="1"/>
  <c r="Q93" i="22"/>
  <c r="Q92" i="22" s="1"/>
  <c r="V93" i="22"/>
  <c r="V92" i="22" s="1"/>
  <c r="G95" i="22"/>
  <c r="I95" i="22"/>
  <c r="K95" i="22"/>
  <c r="M95" i="22"/>
  <c r="O95" i="22"/>
  <c r="Q95" i="22"/>
  <c r="V95" i="22"/>
  <c r="G98" i="22"/>
  <c r="I98" i="22"/>
  <c r="I97" i="22" s="1"/>
  <c r="K98" i="22"/>
  <c r="M98" i="22"/>
  <c r="O98" i="22"/>
  <c r="Q98" i="22"/>
  <c r="Q97" i="22" s="1"/>
  <c r="V98" i="22"/>
  <c r="G100" i="22"/>
  <c r="G97" i="22" s="1"/>
  <c r="I100" i="22"/>
  <c r="K100" i="22"/>
  <c r="O100" i="22"/>
  <c r="O97" i="22" s="1"/>
  <c r="Q100" i="22"/>
  <c r="V100" i="22"/>
  <c r="G102" i="22"/>
  <c r="I102" i="22"/>
  <c r="K102" i="22"/>
  <c r="M102" i="22"/>
  <c r="O102" i="22"/>
  <c r="Q102" i="22"/>
  <c r="V102" i="22"/>
  <c r="G104" i="22"/>
  <c r="M104" i="22" s="1"/>
  <c r="I104" i="22"/>
  <c r="K104" i="22"/>
  <c r="K97" i="22" s="1"/>
  <c r="O104" i="22"/>
  <c r="Q104" i="22"/>
  <c r="V104" i="22"/>
  <c r="V97" i="22" s="1"/>
  <c r="G106" i="22"/>
  <c r="I106" i="22"/>
  <c r="K106" i="22"/>
  <c r="M106" i="22"/>
  <c r="O106" i="22"/>
  <c r="Q106" i="22"/>
  <c r="V106" i="22"/>
  <c r="G108" i="22"/>
  <c r="M108" i="22" s="1"/>
  <c r="I108" i="22"/>
  <c r="K108" i="22"/>
  <c r="O108" i="22"/>
  <c r="Q108" i="22"/>
  <c r="V108" i="22"/>
  <c r="G110" i="22"/>
  <c r="I110" i="22"/>
  <c r="K110" i="22"/>
  <c r="M110" i="22"/>
  <c r="O110" i="22"/>
  <c r="Q110" i="22"/>
  <c r="V110" i="22"/>
  <c r="G112" i="22"/>
  <c r="M112" i="22" s="1"/>
  <c r="I112" i="22"/>
  <c r="K112" i="22"/>
  <c r="O112" i="22"/>
  <c r="Q112" i="22"/>
  <c r="V112" i="22"/>
  <c r="G114" i="22"/>
  <c r="I114" i="22"/>
  <c r="K114" i="22"/>
  <c r="M114" i="22"/>
  <c r="O114" i="22"/>
  <c r="Q114" i="22"/>
  <c r="V114" i="22"/>
  <c r="G116" i="22"/>
  <c r="M116" i="22" s="1"/>
  <c r="I116" i="22"/>
  <c r="K116" i="22"/>
  <c r="O116" i="22"/>
  <c r="Q116" i="22"/>
  <c r="V116" i="22"/>
  <c r="G118" i="22"/>
  <c r="I118" i="22"/>
  <c r="K118" i="22"/>
  <c r="M118" i="22"/>
  <c r="O118" i="22"/>
  <c r="Q118" i="22"/>
  <c r="V118" i="22"/>
  <c r="G120" i="22"/>
  <c r="M120" i="22" s="1"/>
  <c r="I120" i="22"/>
  <c r="K120" i="22"/>
  <c r="O120" i="22"/>
  <c r="Q120" i="22"/>
  <c r="V120" i="22"/>
  <c r="G122" i="22"/>
  <c r="I122" i="22"/>
  <c r="K122" i="22"/>
  <c r="M122" i="22"/>
  <c r="O122" i="22"/>
  <c r="Q122" i="22"/>
  <c r="V122" i="22"/>
  <c r="G124" i="22"/>
  <c r="M124" i="22" s="1"/>
  <c r="I124" i="22"/>
  <c r="K124" i="22"/>
  <c r="O124" i="22"/>
  <c r="Q124" i="22"/>
  <c r="V124" i="22"/>
  <c r="G126" i="22"/>
  <c r="I126" i="22"/>
  <c r="K126" i="22"/>
  <c r="M126" i="22"/>
  <c r="O126" i="22"/>
  <c r="Q126" i="22"/>
  <c r="V126" i="22"/>
  <c r="G128" i="22"/>
  <c r="M128" i="22" s="1"/>
  <c r="I128" i="22"/>
  <c r="K128" i="22"/>
  <c r="O128" i="22"/>
  <c r="Q128" i="22"/>
  <c r="V128" i="22"/>
  <c r="G130" i="22"/>
  <c r="I130" i="22"/>
  <c r="K130" i="22"/>
  <c r="M130" i="22"/>
  <c r="O130" i="22"/>
  <c r="Q130" i="22"/>
  <c r="V130" i="22"/>
  <c r="G132" i="22"/>
  <c r="M132" i="22" s="1"/>
  <c r="I132" i="22"/>
  <c r="K132" i="22"/>
  <c r="O132" i="22"/>
  <c r="Q132" i="22"/>
  <c r="V132" i="22"/>
  <c r="G134" i="22"/>
  <c r="I134" i="22"/>
  <c r="K134" i="22"/>
  <c r="M134" i="22"/>
  <c r="O134" i="22"/>
  <c r="Q134" i="22"/>
  <c r="V134" i="22"/>
  <c r="G136" i="22"/>
  <c r="M136" i="22" s="1"/>
  <c r="I136" i="22"/>
  <c r="K136" i="22"/>
  <c r="O136" i="22"/>
  <c r="Q136" i="22"/>
  <c r="V136" i="22"/>
  <c r="G138" i="22"/>
  <c r="I138" i="22"/>
  <c r="K138" i="22"/>
  <c r="M138" i="22"/>
  <c r="O138" i="22"/>
  <c r="Q138" i="22"/>
  <c r="V138" i="22"/>
  <c r="G140" i="22"/>
  <c r="M140" i="22" s="1"/>
  <c r="I140" i="22"/>
  <c r="K140" i="22"/>
  <c r="O140" i="22"/>
  <c r="Q140" i="22"/>
  <c r="V140" i="22"/>
  <c r="G142" i="22"/>
  <c r="I142" i="22"/>
  <c r="K142" i="22"/>
  <c r="M142" i="22"/>
  <c r="O142" i="22"/>
  <c r="Q142" i="22"/>
  <c r="V142" i="22"/>
  <c r="G144" i="22"/>
  <c r="M144" i="22" s="1"/>
  <c r="I144" i="22"/>
  <c r="K144" i="22"/>
  <c r="O144" i="22"/>
  <c r="Q144" i="22"/>
  <c r="V144" i="22"/>
  <c r="G146" i="22"/>
  <c r="I146" i="22"/>
  <c r="K146" i="22"/>
  <c r="M146" i="22"/>
  <c r="O146" i="22"/>
  <c r="Q146" i="22"/>
  <c r="V146" i="22"/>
  <c r="G148" i="22"/>
  <c r="M148" i="22" s="1"/>
  <c r="I148" i="22"/>
  <c r="K148" i="22"/>
  <c r="O148" i="22"/>
  <c r="Q148" i="22"/>
  <c r="V148" i="22"/>
  <c r="G150" i="22"/>
  <c r="I150" i="22"/>
  <c r="K150" i="22"/>
  <c r="M150" i="22"/>
  <c r="O150" i="22"/>
  <c r="Q150" i="22"/>
  <c r="V150" i="22"/>
  <c r="G152" i="22"/>
  <c r="M152" i="22" s="1"/>
  <c r="I152" i="22"/>
  <c r="K152" i="22"/>
  <c r="O152" i="22"/>
  <c r="Q152" i="22"/>
  <c r="V152" i="22"/>
  <c r="G155" i="22"/>
  <c r="G154" i="22" s="1"/>
  <c r="I155" i="22"/>
  <c r="I154" i="22" s="1"/>
  <c r="K155" i="22"/>
  <c r="K154" i="22" s="1"/>
  <c r="O155" i="22"/>
  <c r="O154" i="22" s="1"/>
  <c r="Q155" i="22"/>
  <c r="Q154" i="22" s="1"/>
  <c r="V155" i="22"/>
  <c r="V154" i="22" s="1"/>
  <c r="G157" i="22"/>
  <c r="I157" i="22"/>
  <c r="K157" i="22"/>
  <c r="M157" i="22"/>
  <c r="O157" i="22"/>
  <c r="Q157" i="22"/>
  <c r="V157" i="22"/>
  <c r="G159" i="22"/>
  <c r="I159" i="22"/>
  <c r="K159" i="22"/>
  <c r="M159" i="22"/>
  <c r="O159" i="22"/>
  <c r="Q159" i="22"/>
  <c r="V159" i="22"/>
  <c r="G161" i="22"/>
  <c r="I161" i="22"/>
  <c r="K161" i="22"/>
  <c r="M161" i="22"/>
  <c r="O161" i="22"/>
  <c r="Q161" i="22"/>
  <c r="V161" i="22"/>
  <c r="G163" i="22"/>
  <c r="M163" i="22" s="1"/>
  <c r="I163" i="22"/>
  <c r="K163" i="22"/>
  <c r="O163" i="22"/>
  <c r="Q163" i="22"/>
  <c r="V163" i="22"/>
  <c r="G165" i="22"/>
  <c r="I165" i="22"/>
  <c r="K165" i="22"/>
  <c r="M165" i="22"/>
  <c r="O165" i="22"/>
  <c r="Q165" i="22"/>
  <c r="V165" i="22"/>
  <c r="G167" i="22"/>
  <c r="I167" i="22"/>
  <c r="K167" i="22"/>
  <c r="M167" i="22"/>
  <c r="O167" i="22"/>
  <c r="Q167" i="22"/>
  <c r="V167" i="22"/>
  <c r="G169" i="22"/>
  <c r="I169" i="22"/>
  <c r="K169" i="22"/>
  <c r="M169" i="22"/>
  <c r="O169" i="22"/>
  <c r="Q169" i="22"/>
  <c r="V169" i="22"/>
  <c r="G171" i="22"/>
  <c r="M171" i="22" s="1"/>
  <c r="I171" i="22"/>
  <c r="K171" i="22"/>
  <c r="O171" i="22"/>
  <c r="Q171" i="22"/>
  <c r="V171" i="22"/>
  <c r="G173" i="22"/>
  <c r="I173" i="22"/>
  <c r="K173" i="22"/>
  <c r="M173" i="22"/>
  <c r="O173" i="22"/>
  <c r="Q173" i="22"/>
  <c r="V173" i="22"/>
  <c r="G175" i="22"/>
  <c r="I175" i="22"/>
  <c r="K175" i="22"/>
  <c r="M175" i="22"/>
  <c r="O175" i="22"/>
  <c r="Q175" i="22"/>
  <c r="V175" i="22"/>
  <c r="G177" i="22"/>
  <c r="I177" i="22"/>
  <c r="K177" i="22"/>
  <c r="M177" i="22"/>
  <c r="O177" i="22"/>
  <c r="Q177" i="22"/>
  <c r="V177" i="22"/>
  <c r="G179" i="22"/>
  <c r="M179" i="22" s="1"/>
  <c r="I179" i="22"/>
  <c r="K179" i="22"/>
  <c r="O179" i="22"/>
  <c r="Q179" i="22"/>
  <c r="V179" i="22"/>
  <c r="G181" i="22"/>
  <c r="I181" i="22"/>
  <c r="K181" i="22"/>
  <c r="M181" i="22"/>
  <c r="O181" i="22"/>
  <c r="Q181" i="22"/>
  <c r="V181" i="22"/>
  <c r="G183" i="22"/>
  <c r="I183" i="22"/>
  <c r="K183" i="22"/>
  <c r="M183" i="22"/>
  <c r="O183" i="22"/>
  <c r="Q183" i="22"/>
  <c r="V183" i="22"/>
  <c r="G185" i="22"/>
  <c r="I185" i="22"/>
  <c r="K185" i="22"/>
  <c r="M185" i="22"/>
  <c r="O185" i="22"/>
  <c r="Q185" i="22"/>
  <c r="V185" i="22"/>
  <c r="G187" i="22"/>
  <c r="M187" i="22" s="1"/>
  <c r="I187" i="22"/>
  <c r="K187" i="22"/>
  <c r="O187" i="22"/>
  <c r="Q187" i="22"/>
  <c r="V187" i="22"/>
  <c r="G189" i="22"/>
  <c r="I189" i="22"/>
  <c r="K189" i="22"/>
  <c r="M189" i="22"/>
  <c r="O189" i="22"/>
  <c r="Q189" i="22"/>
  <c r="V189" i="22"/>
  <c r="G191" i="22"/>
  <c r="I191" i="22"/>
  <c r="K191" i="22"/>
  <c r="M191" i="22"/>
  <c r="O191" i="22"/>
  <c r="Q191" i="22"/>
  <c r="V191" i="22"/>
  <c r="G193" i="22"/>
  <c r="I193" i="22"/>
  <c r="K193" i="22"/>
  <c r="M193" i="22"/>
  <c r="O193" i="22"/>
  <c r="Q193" i="22"/>
  <c r="V193" i="22"/>
  <c r="G195" i="22"/>
  <c r="M195" i="22" s="1"/>
  <c r="I195" i="22"/>
  <c r="K195" i="22"/>
  <c r="O195" i="22"/>
  <c r="Q195" i="22"/>
  <c r="V195" i="22"/>
  <c r="G197" i="22"/>
  <c r="I197" i="22"/>
  <c r="K197" i="22"/>
  <c r="M197" i="22"/>
  <c r="O197" i="22"/>
  <c r="Q197" i="22"/>
  <c r="V197" i="22"/>
  <c r="G199" i="22"/>
  <c r="I199" i="22"/>
  <c r="K199" i="22"/>
  <c r="M199" i="22"/>
  <c r="O199" i="22"/>
  <c r="Q199" i="22"/>
  <c r="V199" i="22"/>
  <c r="G201" i="22"/>
  <c r="I201" i="22"/>
  <c r="K201" i="22"/>
  <c r="M201" i="22"/>
  <c r="O201" i="22"/>
  <c r="Q201" i="22"/>
  <c r="V201" i="22"/>
  <c r="G203" i="22"/>
  <c r="M203" i="22" s="1"/>
  <c r="I203" i="22"/>
  <c r="K203" i="22"/>
  <c r="O203" i="22"/>
  <c r="Q203" i="22"/>
  <c r="V203" i="22"/>
  <c r="G205" i="22"/>
  <c r="I205" i="22"/>
  <c r="K205" i="22"/>
  <c r="M205" i="22"/>
  <c r="O205" i="22"/>
  <c r="Q205" i="22"/>
  <c r="V205" i="22"/>
  <c r="G208" i="22"/>
  <c r="G207" i="22" s="1"/>
  <c r="I208" i="22"/>
  <c r="I207" i="22" s="1"/>
  <c r="K208" i="22"/>
  <c r="M208" i="22"/>
  <c r="O208" i="22"/>
  <c r="Q208" i="22"/>
  <c r="Q207" i="22" s="1"/>
  <c r="V208" i="22"/>
  <c r="G210" i="22"/>
  <c r="M210" i="22" s="1"/>
  <c r="I210" i="22"/>
  <c r="K210" i="22"/>
  <c r="O210" i="22"/>
  <c r="O207" i="22" s="1"/>
  <c r="Q210" i="22"/>
  <c r="V210" i="22"/>
  <c r="G212" i="22"/>
  <c r="I212" i="22"/>
  <c r="K212" i="22"/>
  <c r="M212" i="22"/>
  <c r="O212" i="22"/>
  <c r="Q212" i="22"/>
  <c r="V212" i="22"/>
  <c r="G214" i="22"/>
  <c r="M214" i="22" s="1"/>
  <c r="I214" i="22"/>
  <c r="K214" i="22"/>
  <c r="K207" i="22" s="1"/>
  <c r="O214" i="22"/>
  <c r="Q214" i="22"/>
  <c r="V214" i="22"/>
  <c r="V207" i="22" s="1"/>
  <c r="G216" i="22"/>
  <c r="I216" i="22"/>
  <c r="K216" i="22"/>
  <c r="M216" i="22"/>
  <c r="O216" i="22"/>
  <c r="Q216" i="22"/>
  <c r="V216" i="22"/>
  <c r="G218" i="22"/>
  <c r="M218" i="22" s="1"/>
  <c r="I218" i="22"/>
  <c r="K218" i="22"/>
  <c r="O218" i="22"/>
  <c r="Q218" i="22"/>
  <c r="V218" i="22"/>
  <c r="G220" i="22"/>
  <c r="I220" i="22"/>
  <c r="K220" i="22"/>
  <c r="M220" i="22"/>
  <c r="O220" i="22"/>
  <c r="Q220" i="22"/>
  <c r="V220" i="22"/>
  <c r="G222" i="22"/>
  <c r="M222" i="22" s="1"/>
  <c r="I222" i="22"/>
  <c r="K222" i="22"/>
  <c r="O222" i="22"/>
  <c r="Q222" i="22"/>
  <c r="V222" i="22"/>
  <c r="AE225" i="22"/>
  <c r="AF225" i="22"/>
  <c r="G90" i="21"/>
  <c r="BA10" i="21"/>
  <c r="G9" i="21"/>
  <c r="M9" i="21" s="1"/>
  <c r="I9" i="21"/>
  <c r="I8" i="21" s="1"/>
  <c r="K9" i="21"/>
  <c r="K8" i="21" s="1"/>
  <c r="O9" i="21"/>
  <c r="Q9" i="21"/>
  <c r="Q8" i="21" s="1"/>
  <c r="V9" i="21"/>
  <c r="V8" i="21" s="1"/>
  <c r="G12" i="21"/>
  <c r="I12" i="21"/>
  <c r="K12" i="21"/>
  <c r="M12" i="21"/>
  <c r="O12" i="21"/>
  <c r="Q12" i="21"/>
  <c r="V12" i="21"/>
  <c r="G15" i="21"/>
  <c r="I15" i="21"/>
  <c r="K15" i="21"/>
  <c r="M15" i="21"/>
  <c r="O15" i="21"/>
  <c r="Q15" i="21"/>
  <c r="V15" i="21"/>
  <c r="G17" i="21"/>
  <c r="M17" i="21" s="1"/>
  <c r="I17" i="21"/>
  <c r="K17" i="21"/>
  <c r="O17" i="21"/>
  <c r="O8" i="21" s="1"/>
  <c r="Q17" i="21"/>
  <c r="V17" i="21"/>
  <c r="G19" i="21"/>
  <c r="M19" i="21" s="1"/>
  <c r="I19" i="21"/>
  <c r="K19" i="21"/>
  <c r="O19" i="21"/>
  <c r="Q19" i="21"/>
  <c r="V19" i="21"/>
  <c r="G21" i="21"/>
  <c r="I21" i="21"/>
  <c r="K21" i="21"/>
  <c r="M21" i="21"/>
  <c r="O21" i="21"/>
  <c r="Q21" i="21"/>
  <c r="V21" i="21"/>
  <c r="G23" i="21"/>
  <c r="I23" i="21"/>
  <c r="K23" i="21"/>
  <c r="M23" i="21"/>
  <c r="O23" i="21"/>
  <c r="Q23" i="21"/>
  <c r="V23" i="21"/>
  <c r="G25" i="21"/>
  <c r="M25" i="21" s="1"/>
  <c r="I25" i="21"/>
  <c r="K25" i="21"/>
  <c r="O25" i="21"/>
  <c r="Q25" i="21"/>
  <c r="V25" i="21"/>
  <c r="G27" i="21"/>
  <c r="I27" i="21"/>
  <c r="O27" i="21"/>
  <c r="Q27" i="21"/>
  <c r="G28" i="21"/>
  <c r="I28" i="21"/>
  <c r="K28" i="21"/>
  <c r="K27" i="21" s="1"/>
  <c r="M28" i="21"/>
  <c r="M27" i="21" s="1"/>
  <c r="O28" i="21"/>
  <c r="Q28" i="21"/>
  <c r="V28" i="21"/>
  <c r="V27" i="21" s="1"/>
  <c r="G32" i="21"/>
  <c r="M32" i="21" s="1"/>
  <c r="I32" i="21"/>
  <c r="I31" i="21" s="1"/>
  <c r="K32" i="21"/>
  <c r="O32" i="21"/>
  <c r="O31" i="21" s="1"/>
  <c r="Q32" i="21"/>
  <c r="Q31" i="21" s="1"/>
  <c r="V32" i="21"/>
  <c r="G34" i="21"/>
  <c r="M34" i="21" s="1"/>
  <c r="I34" i="21"/>
  <c r="K34" i="21"/>
  <c r="K31" i="21" s="1"/>
  <c r="O34" i="21"/>
  <c r="Q34" i="21"/>
  <c r="V34" i="21"/>
  <c r="V31" i="21" s="1"/>
  <c r="G36" i="21"/>
  <c r="I36" i="21"/>
  <c r="K36" i="21"/>
  <c r="M36" i="21"/>
  <c r="O36" i="21"/>
  <c r="Q36" i="21"/>
  <c r="V36" i="21"/>
  <c r="G39" i="21"/>
  <c r="I39" i="21"/>
  <c r="K39" i="21"/>
  <c r="M39" i="21"/>
  <c r="O39" i="21"/>
  <c r="Q39" i="21"/>
  <c r="V39" i="21"/>
  <c r="G41" i="21"/>
  <c r="M41" i="21" s="1"/>
  <c r="I41" i="21"/>
  <c r="K41" i="21"/>
  <c r="O41" i="21"/>
  <c r="Q41" i="21"/>
  <c r="V41" i="21"/>
  <c r="G43" i="21"/>
  <c r="M43" i="21" s="1"/>
  <c r="I43" i="21"/>
  <c r="K43" i="21"/>
  <c r="O43" i="21"/>
  <c r="Q43" i="21"/>
  <c r="V43" i="21"/>
  <c r="G45" i="21"/>
  <c r="I45" i="21"/>
  <c r="K45" i="21"/>
  <c r="M45" i="21"/>
  <c r="O45" i="21"/>
  <c r="Q45" i="21"/>
  <c r="V45" i="21"/>
  <c r="G48" i="21"/>
  <c r="I48" i="21"/>
  <c r="K48" i="21"/>
  <c r="M48" i="21"/>
  <c r="O48" i="21"/>
  <c r="Q48" i="21"/>
  <c r="V48" i="21"/>
  <c r="G50" i="21"/>
  <c r="M50" i="21" s="1"/>
  <c r="I50" i="21"/>
  <c r="K50" i="21"/>
  <c r="O50" i="21"/>
  <c r="Q50" i="21"/>
  <c r="V50" i="21"/>
  <c r="G52" i="21"/>
  <c r="M52" i="21" s="1"/>
  <c r="I52" i="21"/>
  <c r="K52" i="21"/>
  <c r="O52" i="21"/>
  <c r="Q52" i="21"/>
  <c r="V52" i="21"/>
  <c r="G54" i="21"/>
  <c r="I54" i="21"/>
  <c r="K54" i="21"/>
  <c r="M54" i="21"/>
  <c r="O54" i="21"/>
  <c r="Q54" i="21"/>
  <c r="V54" i="21"/>
  <c r="G56" i="21"/>
  <c r="I56" i="21"/>
  <c r="K56" i="21"/>
  <c r="M56" i="21"/>
  <c r="O56" i="21"/>
  <c r="Q56" i="21"/>
  <c r="V56" i="21"/>
  <c r="G58" i="21"/>
  <c r="M58" i="21" s="1"/>
  <c r="I58" i="21"/>
  <c r="K58" i="21"/>
  <c r="O58" i="21"/>
  <c r="Q58" i="21"/>
  <c r="V58" i="21"/>
  <c r="G60" i="21"/>
  <c r="M60" i="21" s="1"/>
  <c r="I60" i="21"/>
  <c r="K60" i="21"/>
  <c r="O60" i="21"/>
  <c r="Q60" i="21"/>
  <c r="V60" i="21"/>
  <c r="G63" i="21"/>
  <c r="I63" i="21"/>
  <c r="K63" i="21"/>
  <c r="M63" i="21"/>
  <c r="O63" i="21"/>
  <c r="Q63" i="21"/>
  <c r="V63" i="21"/>
  <c r="G66" i="21"/>
  <c r="I66" i="21"/>
  <c r="K66" i="21"/>
  <c r="M66" i="21"/>
  <c r="O66" i="21"/>
  <c r="Q66" i="21"/>
  <c r="V66" i="21"/>
  <c r="G68" i="21"/>
  <c r="M68" i="21" s="1"/>
  <c r="I68" i="21"/>
  <c r="K68" i="21"/>
  <c r="O68" i="21"/>
  <c r="Q68" i="21"/>
  <c r="V68" i="21"/>
  <c r="G70" i="21"/>
  <c r="M70" i="21" s="1"/>
  <c r="I70" i="21"/>
  <c r="K70" i="21"/>
  <c r="O70" i="21"/>
  <c r="Q70" i="21"/>
  <c r="V70" i="21"/>
  <c r="G72" i="21"/>
  <c r="I72" i="21"/>
  <c r="K72" i="21"/>
  <c r="M72" i="21"/>
  <c r="O72" i="21"/>
  <c r="Q72" i="21"/>
  <c r="V72" i="21"/>
  <c r="G74" i="21"/>
  <c r="I74" i="21"/>
  <c r="K74" i="21"/>
  <c r="M74" i="21"/>
  <c r="O74" i="21"/>
  <c r="Q74" i="21"/>
  <c r="V74" i="21"/>
  <c r="G76" i="21"/>
  <c r="M76" i="21" s="1"/>
  <c r="I76" i="21"/>
  <c r="K76" i="21"/>
  <c r="O76" i="21"/>
  <c r="Q76" i="21"/>
  <c r="V76" i="21"/>
  <c r="G78" i="21"/>
  <c r="M78" i="21" s="1"/>
  <c r="I78" i="21"/>
  <c r="K78" i="21"/>
  <c r="O78" i="21"/>
  <c r="Q78" i="21"/>
  <c r="V78" i="21"/>
  <c r="G80" i="21"/>
  <c r="I80" i="21"/>
  <c r="K80" i="21"/>
  <c r="M80" i="21"/>
  <c r="O80" i="21"/>
  <c r="Q80" i="21"/>
  <c r="V80" i="21"/>
  <c r="G82" i="21"/>
  <c r="I82" i="21"/>
  <c r="K82" i="21"/>
  <c r="M82" i="21"/>
  <c r="O82" i="21"/>
  <c r="Q82" i="21"/>
  <c r="V82" i="21"/>
  <c r="G84" i="21"/>
  <c r="O84" i="21"/>
  <c r="G85" i="21"/>
  <c r="M85" i="21" s="1"/>
  <c r="M84" i="21" s="1"/>
  <c r="I85" i="21"/>
  <c r="I84" i="21" s="1"/>
  <c r="K85" i="21"/>
  <c r="K84" i="21" s="1"/>
  <c r="O85" i="21"/>
  <c r="Q85" i="21"/>
  <c r="Q84" i="21" s="1"/>
  <c r="V85" i="21"/>
  <c r="V84" i="21" s="1"/>
  <c r="G87" i="21"/>
  <c r="I87" i="21"/>
  <c r="K87" i="21"/>
  <c r="M87" i="21"/>
  <c r="O87" i="21"/>
  <c r="Q87" i="21"/>
  <c r="V87" i="21"/>
  <c r="AE90" i="21"/>
  <c r="AF90" i="21"/>
  <c r="G629" i="20"/>
  <c r="BA626" i="20"/>
  <c r="BA625" i="20"/>
  <c r="BA622" i="20"/>
  <c r="BA621" i="20"/>
  <c r="BA618" i="20"/>
  <c r="BA615" i="20"/>
  <c r="BA610" i="20"/>
  <c r="G9" i="20"/>
  <c r="I9" i="20"/>
  <c r="I8" i="20" s="1"/>
  <c r="K9" i="20"/>
  <c r="M9" i="20"/>
  <c r="O9" i="20"/>
  <c r="Q9" i="20"/>
  <c r="Q8" i="20" s="1"/>
  <c r="V9" i="20"/>
  <c r="G11" i="20"/>
  <c r="M11" i="20" s="1"/>
  <c r="I11" i="20"/>
  <c r="K11" i="20"/>
  <c r="O11" i="20"/>
  <c r="O8" i="20" s="1"/>
  <c r="Q11" i="20"/>
  <c r="V11" i="20"/>
  <c r="G13" i="20"/>
  <c r="I13" i="20"/>
  <c r="K13" i="20"/>
  <c r="M13" i="20"/>
  <c r="O13" i="20"/>
  <c r="Q13" i="20"/>
  <c r="V13" i="20"/>
  <c r="G15" i="20"/>
  <c r="M15" i="20" s="1"/>
  <c r="I15" i="20"/>
  <c r="K15" i="20"/>
  <c r="K8" i="20" s="1"/>
  <c r="O15" i="20"/>
  <c r="Q15" i="20"/>
  <c r="V15" i="20"/>
  <c r="V8" i="20" s="1"/>
  <c r="G17" i="20"/>
  <c r="I17" i="20"/>
  <c r="K17" i="20"/>
  <c r="M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60" i="20"/>
  <c r="I60" i="20"/>
  <c r="I59" i="20" s="1"/>
  <c r="K60" i="20"/>
  <c r="M60" i="20"/>
  <c r="O60" i="20"/>
  <c r="Q60" i="20"/>
  <c r="Q59" i="20" s="1"/>
  <c r="V60" i="20"/>
  <c r="G62" i="20"/>
  <c r="M62" i="20" s="1"/>
  <c r="I62" i="20"/>
  <c r="K62" i="20"/>
  <c r="K59" i="20" s="1"/>
  <c r="O62" i="20"/>
  <c r="Q62" i="20"/>
  <c r="V62" i="20"/>
  <c r="V59" i="20" s="1"/>
  <c r="G64" i="20"/>
  <c r="I64" i="20"/>
  <c r="K64" i="20"/>
  <c r="M64" i="20"/>
  <c r="O64" i="20"/>
  <c r="Q64" i="20"/>
  <c r="V64" i="20"/>
  <c r="G66" i="20"/>
  <c r="M66" i="20" s="1"/>
  <c r="I66" i="20"/>
  <c r="K66" i="20"/>
  <c r="O66" i="20"/>
  <c r="O59" i="20" s="1"/>
  <c r="Q66" i="20"/>
  <c r="V66" i="20"/>
  <c r="G68" i="20"/>
  <c r="I68" i="20"/>
  <c r="K68" i="20"/>
  <c r="M68" i="20"/>
  <c r="O68" i="20"/>
  <c r="Q68" i="20"/>
  <c r="V68" i="20"/>
  <c r="G70" i="20"/>
  <c r="M70" i="20" s="1"/>
  <c r="I70" i="20"/>
  <c r="K70" i="20"/>
  <c r="O70" i="20"/>
  <c r="Q70" i="20"/>
  <c r="V70" i="20"/>
  <c r="G72" i="20"/>
  <c r="I72" i="20"/>
  <c r="K72" i="20"/>
  <c r="M72" i="20"/>
  <c r="O72" i="20"/>
  <c r="Q72" i="20"/>
  <c r="V72" i="20"/>
  <c r="G74" i="20"/>
  <c r="M74" i="20" s="1"/>
  <c r="I74" i="20"/>
  <c r="K74" i="20"/>
  <c r="O74" i="20"/>
  <c r="Q74" i="20"/>
  <c r="V74" i="20"/>
  <c r="G76" i="20"/>
  <c r="I76" i="20"/>
  <c r="K76" i="20"/>
  <c r="M76" i="20"/>
  <c r="O76" i="20"/>
  <c r="Q76" i="20"/>
  <c r="V76" i="20"/>
  <c r="G78" i="20"/>
  <c r="M78" i="20" s="1"/>
  <c r="I78" i="20"/>
  <c r="K78" i="20"/>
  <c r="O78" i="20"/>
  <c r="Q78" i="20"/>
  <c r="V78" i="20"/>
  <c r="G80" i="20"/>
  <c r="I80" i="20"/>
  <c r="K80" i="20"/>
  <c r="M80" i="20"/>
  <c r="O80" i="20"/>
  <c r="Q80" i="20"/>
  <c r="V80" i="20"/>
  <c r="G82" i="20"/>
  <c r="M82" i="20" s="1"/>
  <c r="I82" i="20"/>
  <c r="K82" i="20"/>
  <c r="O82" i="20"/>
  <c r="Q82" i="20"/>
  <c r="V82" i="20"/>
  <c r="G84" i="20"/>
  <c r="I84" i="20"/>
  <c r="K84" i="20"/>
  <c r="M84" i="20"/>
  <c r="O84" i="20"/>
  <c r="Q84" i="20"/>
  <c r="V84" i="20"/>
  <c r="G86" i="20"/>
  <c r="M86" i="20" s="1"/>
  <c r="I86" i="20"/>
  <c r="K86" i="20"/>
  <c r="O86" i="20"/>
  <c r="Q86" i="20"/>
  <c r="V86" i="20"/>
  <c r="G88" i="20"/>
  <c r="I88" i="20"/>
  <c r="K88" i="20"/>
  <c r="M88" i="20"/>
  <c r="O88" i="20"/>
  <c r="Q88" i="20"/>
  <c r="V88" i="20"/>
  <c r="G90" i="20"/>
  <c r="M90" i="20" s="1"/>
  <c r="I90" i="20"/>
  <c r="K90" i="20"/>
  <c r="O90" i="20"/>
  <c r="Q90" i="20"/>
  <c r="V90" i="20"/>
  <c r="G92" i="20"/>
  <c r="I92" i="20"/>
  <c r="K92" i="20"/>
  <c r="M92" i="20"/>
  <c r="O92" i="20"/>
  <c r="Q92" i="20"/>
  <c r="V92" i="20"/>
  <c r="G95" i="20"/>
  <c r="I95" i="20"/>
  <c r="I94" i="20" s="1"/>
  <c r="K95" i="20"/>
  <c r="M95" i="20"/>
  <c r="O95" i="20"/>
  <c r="Q95" i="20"/>
  <c r="Q94" i="20" s="1"/>
  <c r="V95" i="20"/>
  <c r="G97" i="20"/>
  <c r="M97" i="20" s="1"/>
  <c r="I97" i="20"/>
  <c r="K97" i="20"/>
  <c r="O97" i="20"/>
  <c r="O94" i="20" s="1"/>
  <c r="Q97" i="20"/>
  <c r="V97" i="20"/>
  <c r="G99" i="20"/>
  <c r="I99" i="20"/>
  <c r="K99" i="20"/>
  <c r="M99" i="20"/>
  <c r="O99" i="20"/>
  <c r="Q99" i="20"/>
  <c r="V99" i="20"/>
  <c r="G101" i="20"/>
  <c r="M101" i="20" s="1"/>
  <c r="I101" i="20"/>
  <c r="K101" i="20"/>
  <c r="K94" i="20" s="1"/>
  <c r="O101" i="20"/>
  <c r="Q101" i="20"/>
  <c r="V101" i="20"/>
  <c r="V94" i="20" s="1"/>
  <c r="G103" i="20"/>
  <c r="I103" i="20"/>
  <c r="K103" i="20"/>
  <c r="M103" i="20"/>
  <c r="O103" i="20"/>
  <c r="Q103" i="20"/>
  <c r="V103" i="20"/>
  <c r="G105" i="20"/>
  <c r="M105" i="20" s="1"/>
  <c r="I105" i="20"/>
  <c r="K105" i="20"/>
  <c r="O105" i="20"/>
  <c r="Q105" i="20"/>
  <c r="V105" i="20"/>
  <c r="G107" i="20"/>
  <c r="I107" i="20"/>
  <c r="K107" i="20"/>
  <c r="M107" i="20"/>
  <c r="O107" i="20"/>
  <c r="Q107" i="20"/>
  <c r="V107" i="20"/>
  <c r="G109" i="20"/>
  <c r="M109" i="20" s="1"/>
  <c r="I109" i="20"/>
  <c r="K109" i="20"/>
  <c r="O109" i="20"/>
  <c r="Q109" i="20"/>
  <c r="V109" i="20"/>
  <c r="G111" i="20"/>
  <c r="I111" i="20"/>
  <c r="K111" i="20"/>
  <c r="M111" i="20"/>
  <c r="O111" i="20"/>
  <c r="Q111" i="20"/>
  <c r="V111" i="20"/>
  <c r="G113" i="20"/>
  <c r="M113" i="20" s="1"/>
  <c r="I113" i="20"/>
  <c r="K113" i="20"/>
  <c r="O113" i="20"/>
  <c r="Q113" i="20"/>
  <c r="V113" i="20"/>
  <c r="G115" i="20"/>
  <c r="I115" i="20"/>
  <c r="K115" i="20"/>
  <c r="M115" i="20"/>
  <c r="O115" i="20"/>
  <c r="Q115" i="20"/>
  <c r="V115" i="20"/>
  <c r="G117" i="20"/>
  <c r="M117" i="20" s="1"/>
  <c r="I117" i="20"/>
  <c r="K117" i="20"/>
  <c r="O117" i="20"/>
  <c r="Q117" i="20"/>
  <c r="V117" i="20"/>
  <c r="G119" i="20"/>
  <c r="I119" i="20"/>
  <c r="K119" i="20"/>
  <c r="M119" i="20"/>
  <c r="O119" i="20"/>
  <c r="Q119" i="20"/>
  <c r="V119" i="20"/>
  <c r="G121" i="20"/>
  <c r="M121" i="20" s="1"/>
  <c r="I121" i="20"/>
  <c r="K121" i="20"/>
  <c r="O121" i="20"/>
  <c r="Q121" i="20"/>
  <c r="V121" i="20"/>
  <c r="G123" i="20"/>
  <c r="I123" i="20"/>
  <c r="K123" i="20"/>
  <c r="M123" i="20"/>
  <c r="O123" i="20"/>
  <c r="Q123" i="20"/>
  <c r="V123" i="20"/>
  <c r="G125" i="20"/>
  <c r="M125" i="20" s="1"/>
  <c r="I125" i="20"/>
  <c r="K125" i="20"/>
  <c r="O125" i="20"/>
  <c r="Q125" i="20"/>
  <c r="V125" i="20"/>
  <c r="G127" i="20"/>
  <c r="I127" i="20"/>
  <c r="K127" i="20"/>
  <c r="M127" i="20"/>
  <c r="O127" i="20"/>
  <c r="Q127" i="20"/>
  <c r="V127" i="20"/>
  <c r="G129" i="20"/>
  <c r="M129" i="20" s="1"/>
  <c r="I129" i="20"/>
  <c r="K129" i="20"/>
  <c r="O129" i="20"/>
  <c r="Q129" i="20"/>
  <c r="V129" i="20"/>
  <c r="G131" i="20"/>
  <c r="I131" i="20"/>
  <c r="K131" i="20"/>
  <c r="M131" i="20"/>
  <c r="O131" i="20"/>
  <c r="Q131" i="20"/>
  <c r="V131" i="20"/>
  <c r="G134" i="20"/>
  <c r="I134" i="20"/>
  <c r="I133" i="20" s="1"/>
  <c r="K134" i="20"/>
  <c r="M134" i="20"/>
  <c r="O134" i="20"/>
  <c r="Q134" i="20"/>
  <c r="Q133" i="20" s="1"/>
  <c r="V134" i="20"/>
  <c r="G136" i="20"/>
  <c r="M136" i="20" s="1"/>
  <c r="I136" i="20"/>
  <c r="K136" i="20"/>
  <c r="O136" i="20"/>
  <c r="O133" i="20" s="1"/>
  <c r="Q136" i="20"/>
  <c r="V136" i="20"/>
  <c r="G138" i="20"/>
  <c r="I138" i="20"/>
  <c r="K138" i="20"/>
  <c r="M138" i="20"/>
  <c r="O138" i="20"/>
  <c r="Q138" i="20"/>
  <c r="V138" i="20"/>
  <c r="G140" i="20"/>
  <c r="M140" i="20" s="1"/>
  <c r="I140" i="20"/>
  <c r="K140" i="20"/>
  <c r="K133" i="20" s="1"/>
  <c r="O140" i="20"/>
  <c r="Q140" i="20"/>
  <c r="V140" i="20"/>
  <c r="V133" i="20" s="1"/>
  <c r="G142" i="20"/>
  <c r="I142" i="20"/>
  <c r="K142" i="20"/>
  <c r="M142" i="20"/>
  <c r="O142" i="20"/>
  <c r="Q142" i="20"/>
  <c r="V142" i="20"/>
  <c r="G144" i="20"/>
  <c r="M144" i="20" s="1"/>
  <c r="I144" i="20"/>
  <c r="K144" i="20"/>
  <c r="O144" i="20"/>
  <c r="Q144" i="20"/>
  <c r="V144" i="20"/>
  <c r="G146" i="20"/>
  <c r="I146" i="20"/>
  <c r="K146" i="20"/>
  <c r="M146" i="20"/>
  <c r="O146" i="20"/>
  <c r="Q146" i="20"/>
  <c r="V146" i="20"/>
  <c r="G148" i="20"/>
  <c r="M148" i="20" s="1"/>
  <c r="I148" i="20"/>
  <c r="K148" i="20"/>
  <c r="O148" i="20"/>
  <c r="Q148" i="20"/>
  <c r="V148" i="20"/>
  <c r="G150" i="20"/>
  <c r="I150" i="20"/>
  <c r="K150" i="20"/>
  <c r="M150" i="20"/>
  <c r="O150" i="20"/>
  <c r="Q150" i="20"/>
  <c r="V150" i="20"/>
  <c r="G152" i="20"/>
  <c r="M152" i="20" s="1"/>
  <c r="I152" i="20"/>
  <c r="K152" i="20"/>
  <c r="O152" i="20"/>
  <c r="Q152" i="20"/>
  <c r="V152" i="20"/>
  <c r="G154" i="20"/>
  <c r="I154" i="20"/>
  <c r="K154" i="20"/>
  <c r="M154" i="20"/>
  <c r="O154" i="20"/>
  <c r="Q154" i="20"/>
  <c r="V154" i="20"/>
  <c r="G156" i="20"/>
  <c r="M156" i="20" s="1"/>
  <c r="I156" i="20"/>
  <c r="K156" i="20"/>
  <c r="O156" i="20"/>
  <c r="Q156" i="20"/>
  <c r="V156" i="20"/>
  <c r="G158" i="20"/>
  <c r="I158" i="20"/>
  <c r="K158" i="20"/>
  <c r="M158" i="20"/>
  <c r="O158" i="20"/>
  <c r="Q158" i="20"/>
  <c r="V158" i="20"/>
  <c r="G160" i="20"/>
  <c r="M160" i="20" s="1"/>
  <c r="I160" i="20"/>
  <c r="K160" i="20"/>
  <c r="O160" i="20"/>
  <c r="Q160" i="20"/>
  <c r="V160" i="20"/>
  <c r="G162" i="20"/>
  <c r="I162" i="20"/>
  <c r="K162" i="20"/>
  <c r="M162" i="20"/>
  <c r="O162" i="20"/>
  <c r="Q162" i="20"/>
  <c r="V162" i="20"/>
  <c r="G164" i="20"/>
  <c r="M164" i="20" s="1"/>
  <c r="I164" i="20"/>
  <c r="K164" i="20"/>
  <c r="O164" i="20"/>
  <c r="Q164" i="20"/>
  <c r="V164" i="20"/>
  <c r="G166" i="20"/>
  <c r="I166" i="20"/>
  <c r="K166" i="20"/>
  <c r="M166" i="20"/>
  <c r="O166" i="20"/>
  <c r="Q166" i="20"/>
  <c r="V166" i="20"/>
  <c r="G168" i="20"/>
  <c r="M168" i="20" s="1"/>
  <c r="I168" i="20"/>
  <c r="K168" i="20"/>
  <c r="O168" i="20"/>
  <c r="Q168" i="20"/>
  <c r="V168" i="20"/>
  <c r="G170" i="20"/>
  <c r="I170" i="20"/>
  <c r="K170" i="20"/>
  <c r="M170" i="20"/>
  <c r="O170" i="20"/>
  <c r="Q170" i="20"/>
  <c r="V170" i="20"/>
  <c r="G172" i="20"/>
  <c r="M172" i="20" s="1"/>
  <c r="I172" i="20"/>
  <c r="K172" i="20"/>
  <c r="O172" i="20"/>
  <c r="Q172" i="20"/>
  <c r="V172" i="20"/>
  <c r="G174" i="20"/>
  <c r="I174" i="20"/>
  <c r="K174" i="20"/>
  <c r="M174" i="20"/>
  <c r="O174" i="20"/>
  <c r="Q174" i="20"/>
  <c r="V174" i="20"/>
  <c r="G176" i="20"/>
  <c r="M176" i="20" s="1"/>
  <c r="I176" i="20"/>
  <c r="K176" i="20"/>
  <c r="O176" i="20"/>
  <c r="Q176" i="20"/>
  <c r="V176" i="20"/>
  <c r="G178" i="20"/>
  <c r="I178" i="20"/>
  <c r="K178" i="20"/>
  <c r="M178" i="20"/>
  <c r="O178" i="20"/>
  <c r="Q178" i="20"/>
  <c r="V178" i="20"/>
  <c r="G180" i="20"/>
  <c r="M180" i="20" s="1"/>
  <c r="I180" i="20"/>
  <c r="K180" i="20"/>
  <c r="O180" i="20"/>
  <c r="Q180" i="20"/>
  <c r="V180" i="20"/>
  <c r="G182" i="20"/>
  <c r="I182" i="20"/>
  <c r="K182" i="20"/>
  <c r="M182" i="20"/>
  <c r="O182" i="20"/>
  <c r="Q182" i="20"/>
  <c r="V182" i="20"/>
  <c r="G184" i="20"/>
  <c r="M184" i="20" s="1"/>
  <c r="I184" i="20"/>
  <c r="K184" i="20"/>
  <c r="O184" i="20"/>
  <c r="Q184" i="20"/>
  <c r="V184" i="20"/>
  <c r="G186" i="20"/>
  <c r="I186" i="20"/>
  <c r="K186" i="20"/>
  <c r="M186" i="20"/>
  <c r="O186" i="20"/>
  <c r="Q186" i="20"/>
  <c r="V186" i="20"/>
  <c r="G188" i="20"/>
  <c r="M188" i="20" s="1"/>
  <c r="I188" i="20"/>
  <c r="K188" i="20"/>
  <c r="O188" i="20"/>
  <c r="Q188" i="20"/>
  <c r="V188" i="20"/>
  <c r="G190" i="20"/>
  <c r="I190" i="20"/>
  <c r="K190" i="20"/>
  <c r="M190" i="20"/>
  <c r="O190" i="20"/>
  <c r="Q190" i="20"/>
  <c r="V190" i="20"/>
  <c r="G192" i="20"/>
  <c r="M192" i="20" s="1"/>
  <c r="I192" i="20"/>
  <c r="K192" i="20"/>
  <c r="O192" i="20"/>
  <c r="Q192" i="20"/>
  <c r="V192" i="20"/>
  <c r="G194" i="20"/>
  <c r="I194" i="20"/>
  <c r="K194" i="20"/>
  <c r="M194" i="20"/>
  <c r="O194" i="20"/>
  <c r="Q194" i="20"/>
  <c r="V194" i="20"/>
  <c r="G196" i="20"/>
  <c r="M196" i="20" s="1"/>
  <c r="I196" i="20"/>
  <c r="K196" i="20"/>
  <c r="O196" i="20"/>
  <c r="Q196" i="20"/>
  <c r="V196" i="20"/>
  <c r="G198" i="20"/>
  <c r="I198" i="20"/>
  <c r="K198" i="20"/>
  <c r="M198" i="20"/>
  <c r="O198" i="20"/>
  <c r="Q198" i="20"/>
  <c r="V198" i="20"/>
  <c r="G200" i="20"/>
  <c r="M200" i="20" s="1"/>
  <c r="I200" i="20"/>
  <c r="K200" i="20"/>
  <c r="O200" i="20"/>
  <c r="Q200" i="20"/>
  <c r="V200" i="20"/>
  <c r="G202" i="20"/>
  <c r="I202" i="20"/>
  <c r="K202" i="20"/>
  <c r="M202" i="20"/>
  <c r="O202" i="20"/>
  <c r="Q202" i="20"/>
  <c r="V202" i="20"/>
  <c r="G204" i="20"/>
  <c r="M204" i="20" s="1"/>
  <c r="I204" i="20"/>
  <c r="K204" i="20"/>
  <c r="O204" i="20"/>
  <c r="Q204" i="20"/>
  <c r="V204" i="20"/>
  <c r="G207" i="20"/>
  <c r="M207" i="20" s="1"/>
  <c r="I207" i="20"/>
  <c r="I206" i="20" s="1"/>
  <c r="K207" i="20"/>
  <c r="K206" i="20" s="1"/>
  <c r="O207" i="20"/>
  <c r="O206" i="20" s="1"/>
  <c r="Q207" i="20"/>
  <c r="Q206" i="20" s="1"/>
  <c r="V207" i="20"/>
  <c r="V206" i="20" s="1"/>
  <c r="G209" i="20"/>
  <c r="I209" i="20"/>
  <c r="K209" i="20"/>
  <c r="M209" i="20"/>
  <c r="O209" i="20"/>
  <c r="Q209" i="20"/>
  <c r="V209" i="20"/>
  <c r="G211" i="20"/>
  <c r="I211" i="20"/>
  <c r="K211" i="20"/>
  <c r="M211" i="20"/>
  <c r="O211" i="20"/>
  <c r="Q211" i="20"/>
  <c r="V211" i="20"/>
  <c r="G213" i="20"/>
  <c r="I213" i="20"/>
  <c r="K213" i="20"/>
  <c r="M213" i="20"/>
  <c r="O213" i="20"/>
  <c r="Q213" i="20"/>
  <c r="V213" i="20"/>
  <c r="G215" i="20"/>
  <c r="M215" i="20" s="1"/>
  <c r="I215" i="20"/>
  <c r="K215" i="20"/>
  <c r="O215" i="20"/>
  <c r="Q215" i="20"/>
  <c r="V215" i="20"/>
  <c r="G217" i="20"/>
  <c r="I217" i="20"/>
  <c r="K217" i="20"/>
  <c r="M217" i="20"/>
  <c r="O217" i="20"/>
  <c r="Q217" i="20"/>
  <c r="V217" i="20"/>
  <c r="G219" i="20"/>
  <c r="I219" i="20"/>
  <c r="K219" i="20"/>
  <c r="M219" i="20"/>
  <c r="O219" i="20"/>
  <c r="Q219" i="20"/>
  <c r="V219" i="20"/>
  <c r="G221" i="20"/>
  <c r="I221" i="20"/>
  <c r="K221" i="20"/>
  <c r="M221" i="20"/>
  <c r="O221" i="20"/>
  <c r="Q221" i="20"/>
  <c r="V221" i="20"/>
  <c r="G223" i="20"/>
  <c r="M223" i="20" s="1"/>
  <c r="I223" i="20"/>
  <c r="K223" i="20"/>
  <c r="O223" i="20"/>
  <c r="Q223" i="20"/>
  <c r="V223" i="20"/>
  <c r="G225" i="20"/>
  <c r="I225" i="20"/>
  <c r="K225" i="20"/>
  <c r="M225" i="20"/>
  <c r="O225" i="20"/>
  <c r="Q225" i="20"/>
  <c r="V225" i="20"/>
  <c r="G227" i="20"/>
  <c r="I227" i="20"/>
  <c r="K227" i="20"/>
  <c r="M227" i="20"/>
  <c r="O227" i="20"/>
  <c r="Q227" i="20"/>
  <c r="V227" i="20"/>
  <c r="G229" i="20"/>
  <c r="I229" i="20"/>
  <c r="K229" i="20"/>
  <c r="M229" i="20"/>
  <c r="O229" i="20"/>
  <c r="Q229" i="20"/>
  <c r="V229" i="20"/>
  <c r="G231" i="20"/>
  <c r="M231" i="20" s="1"/>
  <c r="I231" i="20"/>
  <c r="K231" i="20"/>
  <c r="O231" i="20"/>
  <c r="Q231" i="20"/>
  <c r="V231" i="20"/>
  <c r="G233" i="20"/>
  <c r="I233" i="20"/>
  <c r="K233" i="20"/>
  <c r="M233" i="20"/>
  <c r="O233" i="20"/>
  <c r="Q233" i="20"/>
  <c r="V233" i="20"/>
  <c r="G235" i="20"/>
  <c r="I235" i="20"/>
  <c r="K235" i="20"/>
  <c r="M235" i="20"/>
  <c r="O235" i="20"/>
  <c r="Q235" i="20"/>
  <c r="V235" i="20"/>
  <c r="G237" i="20"/>
  <c r="I237" i="20"/>
  <c r="K237" i="20"/>
  <c r="M237" i="20"/>
  <c r="O237" i="20"/>
  <c r="Q237" i="20"/>
  <c r="V237" i="20"/>
  <c r="G239" i="20"/>
  <c r="M239" i="20" s="1"/>
  <c r="I239" i="20"/>
  <c r="K239" i="20"/>
  <c r="O239" i="20"/>
  <c r="Q239" i="20"/>
  <c r="V239" i="20"/>
  <c r="G241" i="20"/>
  <c r="I241" i="20"/>
  <c r="K241" i="20"/>
  <c r="M241" i="20"/>
  <c r="O241" i="20"/>
  <c r="Q241" i="20"/>
  <c r="V241" i="20"/>
  <c r="G243" i="20"/>
  <c r="I243" i="20"/>
  <c r="K243" i="20"/>
  <c r="M243" i="20"/>
  <c r="O243" i="20"/>
  <c r="Q243" i="20"/>
  <c r="V243" i="20"/>
  <c r="G245" i="20"/>
  <c r="I245" i="20"/>
  <c r="K245" i="20"/>
  <c r="M245" i="20"/>
  <c r="O245" i="20"/>
  <c r="Q245" i="20"/>
  <c r="V245" i="20"/>
  <c r="G247" i="20"/>
  <c r="M247" i="20" s="1"/>
  <c r="I247" i="20"/>
  <c r="K247" i="20"/>
  <c r="O247" i="20"/>
  <c r="Q247" i="20"/>
  <c r="V247" i="20"/>
  <c r="G249" i="20"/>
  <c r="I249" i="20"/>
  <c r="K249" i="20"/>
  <c r="M249" i="20"/>
  <c r="O249" i="20"/>
  <c r="Q249" i="20"/>
  <c r="V249" i="20"/>
  <c r="G251" i="20"/>
  <c r="I251" i="20"/>
  <c r="K251" i="20"/>
  <c r="M251" i="20"/>
  <c r="O251" i="20"/>
  <c r="Q251" i="20"/>
  <c r="V251" i="20"/>
  <c r="G253" i="20"/>
  <c r="I253" i="20"/>
  <c r="K253" i="20"/>
  <c r="M253" i="20"/>
  <c r="O253" i="20"/>
  <c r="Q253" i="20"/>
  <c r="V253" i="20"/>
  <c r="G255" i="20"/>
  <c r="M255" i="20" s="1"/>
  <c r="I255" i="20"/>
  <c r="K255" i="20"/>
  <c r="O255" i="20"/>
  <c r="Q255" i="20"/>
  <c r="V255" i="20"/>
  <c r="G257" i="20"/>
  <c r="I257" i="20"/>
  <c r="K257" i="20"/>
  <c r="M257" i="20"/>
  <c r="O257" i="20"/>
  <c r="Q257" i="20"/>
  <c r="V257" i="20"/>
  <c r="G259" i="20"/>
  <c r="I259" i="20"/>
  <c r="K259" i="20"/>
  <c r="M259" i="20"/>
  <c r="O259" i="20"/>
  <c r="Q259" i="20"/>
  <c r="V259" i="20"/>
  <c r="G261" i="20"/>
  <c r="I261" i="20"/>
  <c r="K261" i="20"/>
  <c r="M261" i="20"/>
  <c r="O261" i="20"/>
  <c r="Q261" i="20"/>
  <c r="V261" i="20"/>
  <c r="G264" i="20"/>
  <c r="I264" i="20"/>
  <c r="I263" i="20" s="1"/>
  <c r="K264" i="20"/>
  <c r="K263" i="20" s="1"/>
  <c r="M264" i="20"/>
  <c r="O264" i="20"/>
  <c r="Q264" i="20"/>
  <c r="Q263" i="20" s="1"/>
  <c r="V264" i="20"/>
  <c r="V263" i="20" s="1"/>
  <c r="G266" i="20"/>
  <c r="I266" i="20"/>
  <c r="K266" i="20"/>
  <c r="M266" i="20"/>
  <c r="O266" i="20"/>
  <c r="Q266" i="20"/>
  <c r="V266" i="20"/>
  <c r="G268" i="20"/>
  <c r="I268" i="20"/>
  <c r="K268" i="20"/>
  <c r="M268" i="20"/>
  <c r="O268" i="20"/>
  <c r="Q268" i="20"/>
  <c r="V268" i="20"/>
  <c r="G270" i="20"/>
  <c r="M270" i="20" s="1"/>
  <c r="I270" i="20"/>
  <c r="K270" i="20"/>
  <c r="O270" i="20"/>
  <c r="O263" i="20" s="1"/>
  <c r="Q270" i="20"/>
  <c r="V270" i="20"/>
  <c r="G272" i="20"/>
  <c r="I272" i="20"/>
  <c r="K272" i="20"/>
  <c r="M272" i="20"/>
  <c r="O272" i="20"/>
  <c r="Q272" i="20"/>
  <c r="V272" i="20"/>
  <c r="G274" i="20"/>
  <c r="I274" i="20"/>
  <c r="K274" i="20"/>
  <c r="M274" i="20"/>
  <c r="O274" i="20"/>
  <c r="Q274" i="20"/>
  <c r="V274" i="20"/>
  <c r="G276" i="20"/>
  <c r="I276" i="20"/>
  <c r="K276" i="20"/>
  <c r="M276" i="20"/>
  <c r="O276" i="20"/>
  <c r="Q276" i="20"/>
  <c r="V276" i="20"/>
  <c r="G278" i="20"/>
  <c r="M278" i="20" s="1"/>
  <c r="I278" i="20"/>
  <c r="K278" i="20"/>
  <c r="O278" i="20"/>
  <c r="Q278" i="20"/>
  <c r="V278" i="20"/>
  <c r="G280" i="20"/>
  <c r="I280" i="20"/>
  <c r="K280" i="20"/>
  <c r="M280" i="20"/>
  <c r="O280" i="20"/>
  <c r="Q280" i="20"/>
  <c r="V280" i="20"/>
  <c r="G282" i="20"/>
  <c r="I282" i="20"/>
  <c r="K282" i="20"/>
  <c r="M282" i="20"/>
  <c r="O282" i="20"/>
  <c r="Q282" i="20"/>
  <c r="V282" i="20"/>
  <c r="G284" i="20"/>
  <c r="I284" i="20"/>
  <c r="K284" i="20"/>
  <c r="M284" i="20"/>
  <c r="O284" i="20"/>
  <c r="Q284" i="20"/>
  <c r="V284" i="20"/>
  <c r="G286" i="20"/>
  <c r="M286" i="20" s="1"/>
  <c r="I286" i="20"/>
  <c r="K286" i="20"/>
  <c r="O286" i="20"/>
  <c r="Q286" i="20"/>
  <c r="V286" i="20"/>
  <c r="G289" i="20"/>
  <c r="I289" i="20"/>
  <c r="I288" i="20" s="1"/>
  <c r="K289" i="20"/>
  <c r="K288" i="20" s="1"/>
  <c r="M289" i="20"/>
  <c r="O289" i="20"/>
  <c r="Q289" i="20"/>
  <c r="Q288" i="20" s="1"/>
  <c r="V289" i="20"/>
  <c r="V288" i="20" s="1"/>
  <c r="G291" i="20"/>
  <c r="I291" i="20"/>
  <c r="K291" i="20"/>
  <c r="M291" i="20"/>
  <c r="O291" i="20"/>
  <c r="Q291" i="20"/>
  <c r="V291" i="20"/>
  <c r="G293" i="20"/>
  <c r="G288" i="20" s="1"/>
  <c r="I293" i="20"/>
  <c r="K293" i="20"/>
  <c r="M293" i="20"/>
  <c r="O293" i="20"/>
  <c r="O288" i="20" s="1"/>
  <c r="Q293" i="20"/>
  <c r="V293" i="20"/>
  <c r="G295" i="20"/>
  <c r="M295" i="20" s="1"/>
  <c r="I295" i="20"/>
  <c r="K295" i="20"/>
  <c r="O295" i="20"/>
  <c r="Q295" i="20"/>
  <c r="V295" i="20"/>
  <c r="G297" i="20"/>
  <c r="I297" i="20"/>
  <c r="K297" i="20"/>
  <c r="M297" i="20"/>
  <c r="O297" i="20"/>
  <c r="Q297" i="20"/>
  <c r="V297" i="20"/>
  <c r="G299" i="20"/>
  <c r="I299" i="20"/>
  <c r="K299" i="20"/>
  <c r="M299" i="20"/>
  <c r="O299" i="20"/>
  <c r="Q299" i="20"/>
  <c r="V299" i="20"/>
  <c r="G301" i="20"/>
  <c r="I301" i="20"/>
  <c r="K301" i="20"/>
  <c r="M301" i="20"/>
  <c r="O301" i="20"/>
  <c r="Q301" i="20"/>
  <c r="V301" i="20"/>
  <c r="G303" i="20"/>
  <c r="M303" i="20" s="1"/>
  <c r="I303" i="20"/>
  <c r="K303" i="20"/>
  <c r="O303" i="20"/>
  <c r="Q303" i="20"/>
  <c r="V303" i="20"/>
  <c r="G305" i="20"/>
  <c r="I305" i="20"/>
  <c r="K305" i="20"/>
  <c r="M305" i="20"/>
  <c r="O305" i="20"/>
  <c r="Q305" i="20"/>
  <c r="V305" i="20"/>
  <c r="G307" i="20"/>
  <c r="I307" i="20"/>
  <c r="K307" i="20"/>
  <c r="M307" i="20"/>
  <c r="O307" i="20"/>
  <c r="Q307" i="20"/>
  <c r="V307" i="20"/>
  <c r="G309" i="20"/>
  <c r="I309" i="20"/>
  <c r="K309" i="20"/>
  <c r="M309" i="20"/>
  <c r="O309" i="20"/>
  <c r="Q309" i="20"/>
  <c r="V309" i="20"/>
  <c r="G311" i="20"/>
  <c r="M311" i="20" s="1"/>
  <c r="I311" i="20"/>
  <c r="K311" i="20"/>
  <c r="O311" i="20"/>
  <c r="Q311" i="20"/>
  <c r="V311" i="20"/>
  <c r="G314" i="20"/>
  <c r="I314" i="20"/>
  <c r="K314" i="20"/>
  <c r="K313" i="20" s="1"/>
  <c r="M314" i="20"/>
  <c r="O314" i="20"/>
  <c r="Q314" i="20"/>
  <c r="V314" i="20"/>
  <c r="V313" i="20" s="1"/>
  <c r="G316" i="20"/>
  <c r="G313" i="20" s="1"/>
  <c r="I316" i="20"/>
  <c r="K316" i="20"/>
  <c r="M316" i="20"/>
  <c r="O316" i="20"/>
  <c r="O313" i="20" s="1"/>
  <c r="Q316" i="20"/>
  <c r="V316" i="20"/>
  <c r="G318" i="20"/>
  <c r="M318" i="20" s="1"/>
  <c r="I318" i="20"/>
  <c r="I313" i="20" s="1"/>
  <c r="K318" i="20"/>
  <c r="O318" i="20"/>
  <c r="Q318" i="20"/>
  <c r="Q313" i="20" s="1"/>
  <c r="V318" i="20"/>
  <c r="G320" i="20"/>
  <c r="M320" i="20" s="1"/>
  <c r="I320" i="20"/>
  <c r="K320" i="20"/>
  <c r="O320" i="20"/>
  <c r="Q320" i="20"/>
  <c r="V320" i="20"/>
  <c r="G322" i="20"/>
  <c r="I322" i="20"/>
  <c r="K322" i="20"/>
  <c r="M322" i="20"/>
  <c r="O322" i="20"/>
  <c r="Q322" i="20"/>
  <c r="V322" i="20"/>
  <c r="G324" i="20"/>
  <c r="I324" i="20"/>
  <c r="K324" i="20"/>
  <c r="M324" i="20"/>
  <c r="O324" i="20"/>
  <c r="Q324" i="20"/>
  <c r="V324" i="20"/>
  <c r="G326" i="20"/>
  <c r="M326" i="20" s="1"/>
  <c r="I326" i="20"/>
  <c r="K326" i="20"/>
  <c r="O326" i="20"/>
  <c r="Q326" i="20"/>
  <c r="V326" i="20"/>
  <c r="G328" i="20"/>
  <c r="M328" i="20" s="1"/>
  <c r="I328" i="20"/>
  <c r="K328" i="20"/>
  <c r="O328" i="20"/>
  <c r="Q328" i="20"/>
  <c r="V328" i="20"/>
  <c r="G331" i="20"/>
  <c r="G330" i="20" s="1"/>
  <c r="I331" i="20"/>
  <c r="I330" i="20" s="1"/>
  <c r="K331" i="20"/>
  <c r="M331" i="20"/>
  <c r="O331" i="20"/>
  <c r="O330" i="20" s="1"/>
  <c r="Q331" i="20"/>
  <c r="Q330" i="20" s="1"/>
  <c r="V331" i="20"/>
  <c r="G333" i="20"/>
  <c r="M333" i="20" s="1"/>
  <c r="I333" i="20"/>
  <c r="K333" i="20"/>
  <c r="O333" i="20"/>
  <c r="Q333" i="20"/>
  <c r="V333" i="20"/>
  <c r="G335" i="20"/>
  <c r="I335" i="20"/>
  <c r="K335" i="20"/>
  <c r="K330" i="20" s="1"/>
  <c r="M335" i="20"/>
  <c r="O335" i="20"/>
  <c r="Q335" i="20"/>
  <c r="V335" i="20"/>
  <c r="V330" i="20" s="1"/>
  <c r="G337" i="20"/>
  <c r="I337" i="20"/>
  <c r="K337" i="20"/>
  <c r="M337" i="20"/>
  <c r="O337" i="20"/>
  <c r="Q337" i="20"/>
  <c r="V337" i="20"/>
  <c r="G340" i="20"/>
  <c r="M340" i="20" s="1"/>
  <c r="I340" i="20"/>
  <c r="I339" i="20" s="1"/>
  <c r="K340" i="20"/>
  <c r="K339" i="20" s="1"/>
  <c r="O340" i="20"/>
  <c r="Q340" i="20"/>
  <c r="Q339" i="20" s="1"/>
  <c r="V340" i="20"/>
  <c r="V339" i="20" s="1"/>
  <c r="G342" i="20"/>
  <c r="I342" i="20"/>
  <c r="K342" i="20"/>
  <c r="M342" i="20"/>
  <c r="O342" i="20"/>
  <c r="Q342" i="20"/>
  <c r="V342" i="20"/>
  <c r="G344" i="20"/>
  <c r="I344" i="20"/>
  <c r="K344" i="20"/>
  <c r="M344" i="20"/>
  <c r="O344" i="20"/>
  <c r="Q344" i="20"/>
  <c r="V344" i="20"/>
  <c r="G346" i="20"/>
  <c r="M346" i="20" s="1"/>
  <c r="I346" i="20"/>
  <c r="K346" i="20"/>
  <c r="O346" i="20"/>
  <c r="O339" i="20" s="1"/>
  <c r="Q346" i="20"/>
  <c r="V346" i="20"/>
  <c r="G348" i="20"/>
  <c r="M348" i="20" s="1"/>
  <c r="I348" i="20"/>
  <c r="K348" i="20"/>
  <c r="O348" i="20"/>
  <c r="Q348" i="20"/>
  <c r="V348" i="20"/>
  <c r="G350" i="20"/>
  <c r="I350" i="20"/>
  <c r="K350" i="20"/>
  <c r="M350" i="20"/>
  <c r="O350" i="20"/>
  <c r="Q350" i="20"/>
  <c r="V350" i="20"/>
  <c r="G352" i="20"/>
  <c r="I352" i="20"/>
  <c r="K352" i="20"/>
  <c r="M352" i="20"/>
  <c r="O352" i="20"/>
  <c r="Q352" i="20"/>
  <c r="V352" i="20"/>
  <c r="G354" i="20"/>
  <c r="M354" i="20" s="1"/>
  <c r="I354" i="20"/>
  <c r="K354" i="20"/>
  <c r="O354" i="20"/>
  <c r="Q354" i="20"/>
  <c r="V354" i="20"/>
  <c r="G356" i="20"/>
  <c r="M356" i="20" s="1"/>
  <c r="I356" i="20"/>
  <c r="K356" i="20"/>
  <c r="O356" i="20"/>
  <c r="Q356" i="20"/>
  <c r="V356" i="20"/>
  <c r="G358" i="20"/>
  <c r="I358" i="20"/>
  <c r="K358" i="20"/>
  <c r="M358" i="20"/>
  <c r="O358" i="20"/>
  <c r="Q358" i="20"/>
  <c r="V358" i="20"/>
  <c r="G360" i="20"/>
  <c r="I360" i="20"/>
  <c r="K360" i="20"/>
  <c r="M360" i="20"/>
  <c r="O360" i="20"/>
  <c r="Q360" i="20"/>
  <c r="V360" i="20"/>
  <c r="G362" i="20"/>
  <c r="M362" i="20" s="1"/>
  <c r="I362" i="20"/>
  <c r="K362" i="20"/>
  <c r="O362" i="20"/>
  <c r="Q362" i="20"/>
  <c r="V362" i="20"/>
  <c r="G364" i="20"/>
  <c r="I364" i="20"/>
  <c r="K364" i="20"/>
  <c r="M364" i="20"/>
  <c r="O364" i="20"/>
  <c r="Q364" i="20"/>
  <c r="V364" i="20"/>
  <c r="G367" i="20"/>
  <c r="I367" i="20"/>
  <c r="I366" i="20" s="1"/>
  <c r="K367" i="20"/>
  <c r="M367" i="20"/>
  <c r="O367" i="20"/>
  <c r="Q367" i="20"/>
  <c r="Q366" i="20" s="1"/>
  <c r="V367" i="20"/>
  <c r="G369" i="20"/>
  <c r="M369" i="20" s="1"/>
  <c r="I369" i="20"/>
  <c r="K369" i="20"/>
  <c r="K366" i="20" s="1"/>
  <c r="O369" i="20"/>
  <c r="O366" i="20" s="1"/>
  <c r="Q369" i="20"/>
  <c r="V369" i="20"/>
  <c r="V366" i="20" s="1"/>
  <c r="G371" i="20"/>
  <c r="I371" i="20"/>
  <c r="K371" i="20"/>
  <c r="M371" i="20"/>
  <c r="O371" i="20"/>
  <c r="Q371" i="20"/>
  <c r="V371" i="20"/>
  <c r="G373" i="20"/>
  <c r="M373" i="20" s="1"/>
  <c r="I373" i="20"/>
  <c r="K373" i="20"/>
  <c r="O373" i="20"/>
  <c r="Q373" i="20"/>
  <c r="V373" i="20"/>
  <c r="G375" i="20"/>
  <c r="I375" i="20"/>
  <c r="K375" i="20"/>
  <c r="M375" i="20"/>
  <c r="O375" i="20"/>
  <c r="Q375" i="20"/>
  <c r="V375" i="20"/>
  <c r="G378" i="20"/>
  <c r="I378" i="20"/>
  <c r="I377" i="20" s="1"/>
  <c r="K378" i="20"/>
  <c r="M378" i="20"/>
  <c r="O378" i="20"/>
  <c r="Q378" i="20"/>
  <c r="Q377" i="20" s="1"/>
  <c r="V378" i="20"/>
  <c r="G380" i="20"/>
  <c r="M380" i="20" s="1"/>
  <c r="I380" i="20"/>
  <c r="K380" i="20"/>
  <c r="K377" i="20" s="1"/>
  <c r="O380" i="20"/>
  <c r="Q380" i="20"/>
  <c r="V380" i="20"/>
  <c r="V377" i="20" s="1"/>
  <c r="G382" i="20"/>
  <c r="I382" i="20"/>
  <c r="K382" i="20"/>
  <c r="M382" i="20"/>
  <c r="O382" i="20"/>
  <c r="Q382" i="20"/>
  <c r="V382" i="20"/>
  <c r="G384" i="20"/>
  <c r="M384" i="20" s="1"/>
  <c r="I384" i="20"/>
  <c r="K384" i="20"/>
  <c r="O384" i="20"/>
  <c r="O377" i="20" s="1"/>
  <c r="Q384" i="20"/>
  <c r="V384" i="20"/>
  <c r="G386" i="20"/>
  <c r="I386" i="20"/>
  <c r="K386" i="20"/>
  <c r="M386" i="20"/>
  <c r="O386" i="20"/>
  <c r="Q386" i="20"/>
  <c r="V386" i="20"/>
  <c r="G388" i="20"/>
  <c r="M388" i="20" s="1"/>
  <c r="I388" i="20"/>
  <c r="K388" i="20"/>
  <c r="O388" i="20"/>
  <c r="Q388" i="20"/>
  <c r="V388" i="20"/>
  <c r="G390" i="20"/>
  <c r="I390" i="20"/>
  <c r="K390" i="20"/>
  <c r="M390" i="20"/>
  <c r="O390" i="20"/>
  <c r="Q390" i="20"/>
  <c r="V390" i="20"/>
  <c r="G393" i="20"/>
  <c r="I393" i="20"/>
  <c r="I392" i="20" s="1"/>
  <c r="K393" i="20"/>
  <c r="M393" i="20"/>
  <c r="O393" i="20"/>
  <c r="Q393" i="20"/>
  <c r="Q392" i="20" s="1"/>
  <c r="V393" i="20"/>
  <c r="G395" i="20"/>
  <c r="M395" i="20" s="1"/>
  <c r="I395" i="20"/>
  <c r="K395" i="20"/>
  <c r="K392" i="20" s="1"/>
  <c r="O395" i="20"/>
  <c r="Q395" i="20"/>
  <c r="V395" i="20"/>
  <c r="V392" i="20" s="1"/>
  <c r="G397" i="20"/>
  <c r="I397" i="20"/>
  <c r="K397" i="20"/>
  <c r="M397" i="20"/>
  <c r="O397" i="20"/>
  <c r="Q397" i="20"/>
  <c r="V397" i="20"/>
  <c r="G399" i="20"/>
  <c r="M399" i="20" s="1"/>
  <c r="I399" i="20"/>
  <c r="K399" i="20"/>
  <c r="O399" i="20"/>
  <c r="O392" i="20" s="1"/>
  <c r="Q399" i="20"/>
  <c r="V399" i="20"/>
  <c r="G401" i="20"/>
  <c r="I401" i="20"/>
  <c r="K401" i="20"/>
  <c r="M401" i="20"/>
  <c r="O401" i="20"/>
  <c r="Q401" i="20"/>
  <c r="V401" i="20"/>
  <c r="G404" i="20"/>
  <c r="I404" i="20"/>
  <c r="I403" i="20" s="1"/>
  <c r="K404" i="20"/>
  <c r="M404" i="20"/>
  <c r="O404" i="20"/>
  <c r="Q404" i="20"/>
  <c r="Q403" i="20" s="1"/>
  <c r="V404" i="20"/>
  <c r="G406" i="20"/>
  <c r="M406" i="20" s="1"/>
  <c r="I406" i="20"/>
  <c r="K406" i="20"/>
  <c r="O406" i="20"/>
  <c r="O403" i="20" s="1"/>
  <c r="Q406" i="20"/>
  <c r="V406" i="20"/>
  <c r="G408" i="20"/>
  <c r="I408" i="20"/>
  <c r="K408" i="20"/>
  <c r="M408" i="20"/>
  <c r="O408" i="20"/>
  <c r="Q408" i="20"/>
  <c r="V408" i="20"/>
  <c r="G410" i="20"/>
  <c r="M410" i="20" s="1"/>
  <c r="I410" i="20"/>
  <c r="K410" i="20"/>
  <c r="K403" i="20" s="1"/>
  <c r="O410" i="20"/>
  <c r="Q410" i="20"/>
  <c r="V410" i="20"/>
  <c r="V403" i="20" s="1"/>
  <c r="G412" i="20"/>
  <c r="I412" i="20"/>
  <c r="K412" i="20"/>
  <c r="M412" i="20"/>
  <c r="O412" i="20"/>
  <c r="Q412" i="20"/>
  <c r="V412" i="20"/>
  <c r="G414" i="20"/>
  <c r="M414" i="20" s="1"/>
  <c r="I414" i="20"/>
  <c r="K414" i="20"/>
  <c r="O414" i="20"/>
  <c r="Q414" i="20"/>
  <c r="V414" i="20"/>
  <c r="G416" i="20"/>
  <c r="I416" i="20"/>
  <c r="K416" i="20"/>
  <c r="M416" i="20"/>
  <c r="O416" i="20"/>
  <c r="Q416" i="20"/>
  <c r="V416" i="20"/>
  <c r="G418" i="20"/>
  <c r="M418" i="20" s="1"/>
  <c r="I418" i="20"/>
  <c r="K418" i="20"/>
  <c r="O418" i="20"/>
  <c r="Q418" i="20"/>
  <c r="V418" i="20"/>
  <c r="G420" i="20"/>
  <c r="I420" i="20"/>
  <c r="K420" i="20"/>
  <c r="M420" i="20"/>
  <c r="O420" i="20"/>
  <c r="Q420" i="20"/>
  <c r="V420" i="20"/>
  <c r="G422" i="20"/>
  <c r="M422" i="20" s="1"/>
  <c r="I422" i="20"/>
  <c r="K422" i="20"/>
  <c r="O422" i="20"/>
  <c r="Q422" i="20"/>
  <c r="V422" i="20"/>
  <c r="G424" i="20"/>
  <c r="I424" i="20"/>
  <c r="K424" i="20"/>
  <c r="M424" i="20"/>
  <c r="O424" i="20"/>
  <c r="Q424" i="20"/>
  <c r="V424" i="20"/>
  <c r="G426" i="20"/>
  <c r="M426" i="20" s="1"/>
  <c r="I426" i="20"/>
  <c r="K426" i="20"/>
  <c r="O426" i="20"/>
  <c r="Q426" i="20"/>
  <c r="V426" i="20"/>
  <c r="G428" i="20"/>
  <c r="I428" i="20"/>
  <c r="K428" i="20"/>
  <c r="M428" i="20"/>
  <c r="O428" i="20"/>
  <c r="Q428" i="20"/>
  <c r="V428" i="20"/>
  <c r="G430" i="20"/>
  <c r="M430" i="20" s="1"/>
  <c r="I430" i="20"/>
  <c r="K430" i="20"/>
  <c r="O430" i="20"/>
  <c r="Q430" i="20"/>
  <c r="V430" i="20"/>
  <c r="G432" i="20"/>
  <c r="I432" i="20"/>
  <c r="K432" i="20"/>
  <c r="M432" i="20"/>
  <c r="O432" i="20"/>
  <c r="Q432" i="20"/>
  <c r="V432" i="20"/>
  <c r="G434" i="20"/>
  <c r="M434" i="20" s="1"/>
  <c r="I434" i="20"/>
  <c r="K434" i="20"/>
  <c r="O434" i="20"/>
  <c r="Q434" i="20"/>
  <c r="V434" i="20"/>
  <c r="G436" i="20"/>
  <c r="I436" i="20"/>
  <c r="K436" i="20"/>
  <c r="M436" i="20"/>
  <c r="O436" i="20"/>
  <c r="Q436" i="20"/>
  <c r="V436" i="20"/>
  <c r="G438" i="20"/>
  <c r="M438" i="20" s="1"/>
  <c r="I438" i="20"/>
  <c r="K438" i="20"/>
  <c r="O438" i="20"/>
  <c r="Q438" i="20"/>
  <c r="V438" i="20"/>
  <c r="G440" i="20"/>
  <c r="I440" i="20"/>
  <c r="K440" i="20"/>
  <c r="M440" i="20"/>
  <c r="O440" i="20"/>
  <c r="Q440" i="20"/>
  <c r="V440" i="20"/>
  <c r="G442" i="20"/>
  <c r="M442" i="20" s="1"/>
  <c r="I442" i="20"/>
  <c r="K442" i="20"/>
  <c r="O442" i="20"/>
  <c r="Q442" i="20"/>
  <c r="V442" i="20"/>
  <c r="G444" i="20"/>
  <c r="I444" i="20"/>
  <c r="K444" i="20"/>
  <c r="M444" i="20"/>
  <c r="O444" i="20"/>
  <c r="Q444" i="20"/>
  <c r="V444" i="20"/>
  <c r="G446" i="20"/>
  <c r="M446" i="20" s="1"/>
  <c r="I446" i="20"/>
  <c r="K446" i="20"/>
  <c r="O446" i="20"/>
  <c r="Q446" i="20"/>
  <c r="V446" i="20"/>
  <c r="G448" i="20"/>
  <c r="I448" i="20"/>
  <c r="K448" i="20"/>
  <c r="M448" i="20"/>
  <c r="O448" i="20"/>
  <c r="Q448" i="20"/>
  <c r="V448" i="20"/>
  <c r="G450" i="20"/>
  <c r="M450" i="20" s="1"/>
  <c r="I450" i="20"/>
  <c r="K450" i="20"/>
  <c r="O450" i="20"/>
  <c r="Q450" i="20"/>
  <c r="V450" i="20"/>
  <c r="G452" i="20"/>
  <c r="I452" i="20"/>
  <c r="K452" i="20"/>
  <c r="M452" i="20"/>
  <c r="O452" i="20"/>
  <c r="Q452" i="20"/>
  <c r="V452" i="20"/>
  <c r="G454" i="20"/>
  <c r="M454" i="20" s="1"/>
  <c r="I454" i="20"/>
  <c r="K454" i="20"/>
  <c r="O454" i="20"/>
  <c r="Q454" i="20"/>
  <c r="V454" i="20"/>
  <c r="G456" i="20"/>
  <c r="I456" i="20"/>
  <c r="K456" i="20"/>
  <c r="M456" i="20"/>
  <c r="O456" i="20"/>
  <c r="Q456" i="20"/>
  <c r="V456" i="20"/>
  <c r="G458" i="20"/>
  <c r="M458" i="20" s="1"/>
  <c r="I458" i="20"/>
  <c r="K458" i="20"/>
  <c r="O458" i="20"/>
  <c r="Q458" i="20"/>
  <c r="V458" i="20"/>
  <c r="G460" i="20"/>
  <c r="I460" i="20"/>
  <c r="K460" i="20"/>
  <c r="M460" i="20"/>
  <c r="O460" i="20"/>
  <c r="Q460" i="20"/>
  <c r="V460" i="20"/>
  <c r="G462" i="20"/>
  <c r="M462" i="20" s="1"/>
  <c r="I462" i="20"/>
  <c r="K462" i="20"/>
  <c r="O462" i="20"/>
  <c r="Q462" i="20"/>
  <c r="V462" i="20"/>
  <c r="G464" i="20"/>
  <c r="I464" i="20"/>
  <c r="K464" i="20"/>
  <c r="M464" i="20"/>
  <c r="O464" i="20"/>
  <c r="Q464" i="20"/>
  <c r="V464" i="20"/>
  <c r="G466" i="20"/>
  <c r="M466" i="20" s="1"/>
  <c r="I466" i="20"/>
  <c r="K466" i="20"/>
  <c r="O466" i="20"/>
  <c r="Q466" i="20"/>
  <c r="V466" i="20"/>
  <c r="G468" i="20"/>
  <c r="I468" i="20"/>
  <c r="K468" i="20"/>
  <c r="M468" i="20"/>
  <c r="O468" i="20"/>
  <c r="Q468" i="20"/>
  <c r="V468" i="20"/>
  <c r="G470" i="20"/>
  <c r="M470" i="20" s="1"/>
  <c r="I470" i="20"/>
  <c r="K470" i="20"/>
  <c r="O470" i="20"/>
  <c r="Q470" i="20"/>
  <c r="V470" i="20"/>
  <c r="G472" i="20"/>
  <c r="I472" i="20"/>
  <c r="K472" i="20"/>
  <c r="M472" i="20"/>
  <c r="O472" i="20"/>
  <c r="Q472" i="20"/>
  <c r="V472" i="20"/>
  <c r="G474" i="20"/>
  <c r="M474" i="20" s="1"/>
  <c r="I474" i="20"/>
  <c r="K474" i="20"/>
  <c r="O474" i="20"/>
  <c r="Q474" i="20"/>
  <c r="V474" i="20"/>
  <c r="G477" i="20"/>
  <c r="M477" i="20" s="1"/>
  <c r="I477" i="20"/>
  <c r="I476" i="20" s="1"/>
  <c r="K477" i="20"/>
  <c r="K476" i="20" s="1"/>
  <c r="O477" i="20"/>
  <c r="O476" i="20" s="1"/>
  <c r="Q477" i="20"/>
  <c r="Q476" i="20" s="1"/>
  <c r="V477" i="20"/>
  <c r="V476" i="20" s="1"/>
  <c r="G479" i="20"/>
  <c r="I479" i="20"/>
  <c r="K479" i="20"/>
  <c r="M479" i="20"/>
  <c r="O479" i="20"/>
  <c r="Q479" i="20"/>
  <c r="V479" i="20"/>
  <c r="G481" i="20"/>
  <c r="I481" i="20"/>
  <c r="K481" i="20"/>
  <c r="M481" i="20"/>
  <c r="O481" i="20"/>
  <c r="Q481" i="20"/>
  <c r="V481" i="20"/>
  <c r="G483" i="20"/>
  <c r="M483" i="20" s="1"/>
  <c r="I483" i="20"/>
  <c r="K483" i="20"/>
  <c r="O483" i="20"/>
  <c r="Q483" i="20"/>
  <c r="V483" i="20"/>
  <c r="G485" i="20"/>
  <c r="M485" i="20" s="1"/>
  <c r="I485" i="20"/>
  <c r="K485" i="20"/>
  <c r="O485" i="20"/>
  <c r="Q485" i="20"/>
  <c r="V485" i="20"/>
  <c r="G487" i="20"/>
  <c r="I487" i="20"/>
  <c r="K487" i="20"/>
  <c r="M487" i="20"/>
  <c r="O487" i="20"/>
  <c r="Q487" i="20"/>
  <c r="V487" i="20"/>
  <c r="G489" i="20"/>
  <c r="I489" i="20"/>
  <c r="K489" i="20"/>
  <c r="M489" i="20"/>
  <c r="O489" i="20"/>
  <c r="Q489" i="20"/>
  <c r="V489" i="20"/>
  <c r="G491" i="20"/>
  <c r="M491" i="20" s="1"/>
  <c r="I491" i="20"/>
  <c r="K491" i="20"/>
  <c r="O491" i="20"/>
  <c r="Q491" i="20"/>
  <c r="V491" i="20"/>
  <c r="G493" i="20"/>
  <c r="I493" i="20"/>
  <c r="K493" i="20"/>
  <c r="M493" i="20"/>
  <c r="O493" i="20"/>
  <c r="Q493" i="20"/>
  <c r="V493" i="20"/>
  <c r="G495" i="20"/>
  <c r="I495" i="20"/>
  <c r="K495" i="20"/>
  <c r="M495" i="20"/>
  <c r="O495" i="20"/>
  <c r="Q495" i="20"/>
  <c r="V495" i="20"/>
  <c r="G497" i="20"/>
  <c r="I497" i="20"/>
  <c r="K497" i="20"/>
  <c r="M497" i="20"/>
  <c r="O497" i="20"/>
  <c r="Q497" i="20"/>
  <c r="V497" i="20"/>
  <c r="G499" i="20"/>
  <c r="M499" i="20" s="1"/>
  <c r="I499" i="20"/>
  <c r="K499" i="20"/>
  <c r="O499" i="20"/>
  <c r="Q499" i="20"/>
  <c r="V499" i="20"/>
  <c r="G501" i="20"/>
  <c r="I501" i="20"/>
  <c r="K501" i="20"/>
  <c r="M501" i="20"/>
  <c r="O501" i="20"/>
  <c r="Q501" i="20"/>
  <c r="V501" i="20"/>
  <c r="G503" i="20"/>
  <c r="I503" i="20"/>
  <c r="K503" i="20"/>
  <c r="M503" i="20"/>
  <c r="O503" i="20"/>
  <c r="Q503" i="20"/>
  <c r="V503" i="20"/>
  <c r="G505" i="20"/>
  <c r="M505" i="20" s="1"/>
  <c r="I505" i="20"/>
  <c r="K505" i="20"/>
  <c r="O505" i="20"/>
  <c r="Q505" i="20"/>
  <c r="V505" i="20"/>
  <c r="G507" i="20"/>
  <c r="M507" i="20" s="1"/>
  <c r="I507" i="20"/>
  <c r="K507" i="20"/>
  <c r="O507" i="20"/>
  <c r="Q507" i="20"/>
  <c r="V507" i="20"/>
  <c r="G509" i="20"/>
  <c r="I509" i="20"/>
  <c r="K509" i="20"/>
  <c r="M509" i="20"/>
  <c r="O509" i="20"/>
  <c r="Q509" i="20"/>
  <c r="V509" i="20"/>
  <c r="G511" i="20"/>
  <c r="M511" i="20" s="1"/>
  <c r="I511" i="20"/>
  <c r="K511" i="20"/>
  <c r="O511" i="20"/>
  <c r="Q511" i="20"/>
  <c r="V511" i="20"/>
  <c r="G514" i="20"/>
  <c r="M514" i="20" s="1"/>
  <c r="I514" i="20"/>
  <c r="I513" i="20" s="1"/>
  <c r="K514" i="20"/>
  <c r="K513" i="20" s="1"/>
  <c r="O514" i="20"/>
  <c r="Q514" i="20"/>
  <c r="Q513" i="20" s="1"/>
  <c r="V514" i="20"/>
  <c r="V513" i="20" s="1"/>
  <c r="G516" i="20"/>
  <c r="I516" i="20"/>
  <c r="K516" i="20"/>
  <c r="M516" i="20"/>
  <c r="O516" i="20"/>
  <c r="Q516" i="20"/>
  <c r="V516" i="20"/>
  <c r="G518" i="20"/>
  <c r="I518" i="20"/>
  <c r="K518" i="20"/>
  <c r="M518" i="20"/>
  <c r="O518" i="20"/>
  <c r="Q518" i="20"/>
  <c r="V518" i="20"/>
  <c r="G520" i="20"/>
  <c r="M520" i="20" s="1"/>
  <c r="I520" i="20"/>
  <c r="K520" i="20"/>
  <c r="O520" i="20"/>
  <c r="O513" i="20" s="1"/>
  <c r="Q520" i="20"/>
  <c r="V520" i="20"/>
  <c r="G522" i="20"/>
  <c r="I522" i="20"/>
  <c r="K522" i="20"/>
  <c r="M522" i="20"/>
  <c r="O522" i="20"/>
  <c r="Q522" i="20"/>
  <c r="V522" i="20"/>
  <c r="G524" i="20"/>
  <c r="M524" i="20" s="1"/>
  <c r="I524" i="20"/>
  <c r="K524" i="20"/>
  <c r="O524" i="20"/>
  <c r="Q524" i="20"/>
  <c r="V524" i="20"/>
  <c r="G526" i="20"/>
  <c r="I526" i="20"/>
  <c r="K526" i="20"/>
  <c r="M526" i="20"/>
  <c r="O526" i="20"/>
  <c r="Q526" i="20"/>
  <c r="V526" i="20"/>
  <c r="G528" i="20"/>
  <c r="M528" i="20" s="1"/>
  <c r="I528" i="20"/>
  <c r="K528" i="20"/>
  <c r="O528" i="20"/>
  <c r="Q528" i="20"/>
  <c r="V528" i="20"/>
  <c r="G530" i="20"/>
  <c r="I530" i="20"/>
  <c r="K530" i="20"/>
  <c r="M530" i="20"/>
  <c r="O530" i="20"/>
  <c r="Q530" i="20"/>
  <c r="V530" i="20"/>
  <c r="G532" i="20"/>
  <c r="M532" i="20" s="1"/>
  <c r="I532" i="20"/>
  <c r="K532" i="20"/>
  <c r="O532" i="20"/>
  <c r="Q532" i="20"/>
  <c r="V532" i="20"/>
  <c r="G534" i="20"/>
  <c r="I534" i="20"/>
  <c r="K534" i="20"/>
  <c r="M534" i="20"/>
  <c r="O534" i="20"/>
  <c r="Q534" i="20"/>
  <c r="V534" i="20"/>
  <c r="G536" i="20"/>
  <c r="M536" i="20" s="1"/>
  <c r="I536" i="20"/>
  <c r="K536" i="20"/>
  <c r="O536" i="20"/>
  <c r="Q536" i="20"/>
  <c r="V536" i="20"/>
  <c r="G538" i="20"/>
  <c r="I538" i="20"/>
  <c r="K538" i="20"/>
  <c r="M538" i="20"/>
  <c r="O538" i="20"/>
  <c r="Q538" i="20"/>
  <c r="V538" i="20"/>
  <c r="G540" i="20"/>
  <c r="M540" i="20" s="1"/>
  <c r="I540" i="20"/>
  <c r="K540" i="20"/>
  <c r="O540" i="20"/>
  <c r="Q540" i="20"/>
  <c r="V540" i="20"/>
  <c r="G542" i="20"/>
  <c r="I542" i="20"/>
  <c r="K542" i="20"/>
  <c r="M542" i="20"/>
  <c r="O542" i="20"/>
  <c r="Q542" i="20"/>
  <c r="V542" i="20"/>
  <c r="G544" i="20"/>
  <c r="M544" i="20" s="1"/>
  <c r="I544" i="20"/>
  <c r="K544" i="20"/>
  <c r="O544" i="20"/>
  <c r="Q544" i="20"/>
  <c r="V544" i="20"/>
  <c r="G546" i="20"/>
  <c r="I546" i="20"/>
  <c r="K546" i="20"/>
  <c r="M546" i="20"/>
  <c r="O546" i="20"/>
  <c r="Q546" i="20"/>
  <c r="V546" i="20"/>
  <c r="G548" i="20"/>
  <c r="M548" i="20" s="1"/>
  <c r="I548" i="20"/>
  <c r="K548" i="20"/>
  <c r="O548" i="20"/>
  <c r="Q548" i="20"/>
  <c r="V548" i="20"/>
  <c r="G550" i="20"/>
  <c r="I550" i="20"/>
  <c r="K550" i="20"/>
  <c r="M550" i="20"/>
  <c r="O550" i="20"/>
  <c r="Q550" i="20"/>
  <c r="V550" i="20"/>
  <c r="G552" i="20"/>
  <c r="M552" i="20" s="1"/>
  <c r="I552" i="20"/>
  <c r="K552" i="20"/>
  <c r="O552" i="20"/>
  <c r="Q552" i="20"/>
  <c r="V552" i="20"/>
  <c r="G555" i="20"/>
  <c r="I555" i="20"/>
  <c r="K555" i="20"/>
  <c r="O555" i="20"/>
  <c r="O554" i="20" s="1"/>
  <c r="Q555" i="20"/>
  <c r="V555" i="20"/>
  <c r="G557" i="20"/>
  <c r="I557" i="20"/>
  <c r="K557" i="20"/>
  <c r="M557" i="20"/>
  <c r="O557" i="20"/>
  <c r="Q557" i="20"/>
  <c r="V557" i="20"/>
  <c r="G559" i="20"/>
  <c r="M559" i="20" s="1"/>
  <c r="I559" i="20"/>
  <c r="K559" i="20"/>
  <c r="O559" i="20"/>
  <c r="Q559" i="20"/>
  <c r="V559" i="20"/>
  <c r="G561" i="20"/>
  <c r="M561" i="20" s="1"/>
  <c r="I561" i="20"/>
  <c r="K561" i="20"/>
  <c r="O561" i="20"/>
  <c r="Q561" i="20"/>
  <c r="V561" i="20"/>
  <c r="G563" i="20"/>
  <c r="M563" i="20" s="1"/>
  <c r="I563" i="20"/>
  <c r="K563" i="20"/>
  <c r="O563" i="20"/>
  <c r="Q563" i="20"/>
  <c r="V563" i="20"/>
  <c r="G565" i="20"/>
  <c r="I565" i="20"/>
  <c r="K565" i="20"/>
  <c r="M565" i="20"/>
  <c r="O565" i="20"/>
  <c r="Q565" i="20"/>
  <c r="V565" i="20"/>
  <c r="G567" i="20"/>
  <c r="M567" i="20" s="1"/>
  <c r="I567" i="20"/>
  <c r="K567" i="20"/>
  <c r="O567" i="20"/>
  <c r="Q567" i="20"/>
  <c r="V567" i="20"/>
  <c r="G569" i="20"/>
  <c r="M569" i="20" s="1"/>
  <c r="I569" i="20"/>
  <c r="K569" i="20"/>
  <c r="O569" i="20"/>
  <c r="Q569" i="20"/>
  <c r="V569" i="20"/>
  <c r="G571" i="20"/>
  <c r="M571" i="20" s="1"/>
  <c r="I571" i="20"/>
  <c r="K571" i="20"/>
  <c r="O571" i="20"/>
  <c r="Q571" i="20"/>
  <c r="V571" i="20"/>
  <c r="G574" i="20"/>
  <c r="G573" i="20" s="1"/>
  <c r="I574" i="20"/>
  <c r="K574" i="20"/>
  <c r="O574" i="20"/>
  <c r="O573" i="20" s="1"/>
  <c r="Q574" i="20"/>
  <c r="V574" i="20"/>
  <c r="G576" i="20"/>
  <c r="M576" i="20" s="1"/>
  <c r="I576" i="20"/>
  <c r="I573" i="20" s="1"/>
  <c r="K576" i="20"/>
  <c r="O576" i="20"/>
  <c r="Q576" i="20"/>
  <c r="Q573" i="20" s="1"/>
  <c r="V576" i="20"/>
  <c r="G578" i="20"/>
  <c r="M578" i="20" s="1"/>
  <c r="I578" i="20"/>
  <c r="K578" i="20"/>
  <c r="K573" i="20" s="1"/>
  <c r="O578" i="20"/>
  <c r="Q578" i="20"/>
  <c r="V578" i="20"/>
  <c r="V573" i="20" s="1"/>
  <c r="G580" i="20"/>
  <c r="I580" i="20"/>
  <c r="K580" i="20"/>
  <c r="M580" i="20"/>
  <c r="O580" i="20"/>
  <c r="Q580" i="20"/>
  <c r="V580" i="20"/>
  <c r="G582" i="20"/>
  <c r="M582" i="20" s="1"/>
  <c r="I582" i="20"/>
  <c r="K582" i="20"/>
  <c r="O582" i="20"/>
  <c r="Q582" i="20"/>
  <c r="V582" i="20"/>
  <c r="G584" i="20"/>
  <c r="M584" i="20" s="1"/>
  <c r="I584" i="20"/>
  <c r="K584" i="20"/>
  <c r="O584" i="20"/>
  <c r="Q584" i="20"/>
  <c r="V584" i="20"/>
  <c r="G586" i="20"/>
  <c r="M586" i="20" s="1"/>
  <c r="I586" i="20"/>
  <c r="K586" i="20"/>
  <c r="O586" i="20"/>
  <c r="Q586" i="20"/>
  <c r="V586" i="20"/>
  <c r="G588" i="20"/>
  <c r="I588" i="20"/>
  <c r="K588" i="20"/>
  <c r="M588" i="20"/>
  <c r="O588" i="20"/>
  <c r="Q588" i="20"/>
  <c r="V588" i="20"/>
  <c r="G591" i="20"/>
  <c r="M591" i="20" s="1"/>
  <c r="I591" i="20"/>
  <c r="I590" i="20" s="1"/>
  <c r="K591" i="20"/>
  <c r="O591" i="20"/>
  <c r="Q591" i="20"/>
  <c r="Q590" i="20" s="1"/>
  <c r="V591" i="20"/>
  <c r="G593" i="20"/>
  <c r="M593" i="20" s="1"/>
  <c r="I593" i="20"/>
  <c r="K593" i="20"/>
  <c r="K590" i="20" s="1"/>
  <c r="O593" i="20"/>
  <c r="Q593" i="20"/>
  <c r="V593" i="20"/>
  <c r="V590" i="20" s="1"/>
  <c r="G595" i="20"/>
  <c r="I595" i="20"/>
  <c r="K595" i="20"/>
  <c r="M595" i="20"/>
  <c r="O595" i="20"/>
  <c r="Q595" i="20"/>
  <c r="V595" i="20"/>
  <c r="G597" i="20"/>
  <c r="M597" i="20" s="1"/>
  <c r="I597" i="20"/>
  <c r="K597" i="20"/>
  <c r="O597" i="20"/>
  <c r="O590" i="20" s="1"/>
  <c r="Q597" i="20"/>
  <c r="V597" i="20"/>
  <c r="G599" i="20"/>
  <c r="M599" i="20" s="1"/>
  <c r="I599" i="20"/>
  <c r="K599" i="20"/>
  <c r="O599" i="20"/>
  <c r="Q599" i="20"/>
  <c r="V599" i="20"/>
  <c r="G601" i="20"/>
  <c r="M601" i="20" s="1"/>
  <c r="I601" i="20"/>
  <c r="K601" i="20"/>
  <c r="O601" i="20"/>
  <c r="Q601" i="20"/>
  <c r="V601" i="20"/>
  <c r="G604" i="20"/>
  <c r="G603" i="20" s="1"/>
  <c r="I604" i="20"/>
  <c r="I603" i="20" s="1"/>
  <c r="K604" i="20"/>
  <c r="K603" i="20" s="1"/>
  <c r="O604" i="20"/>
  <c r="O603" i="20" s="1"/>
  <c r="Q604" i="20"/>
  <c r="Q603" i="20" s="1"/>
  <c r="V604" i="20"/>
  <c r="V603" i="20" s="1"/>
  <c r="G607" i="20"/>
  <c r="I607" i="20"/>
  <c r="K607" i="20"/>
  <c r="K606" i="20" s="1"/>
  <c r="M607" i="20"/>
  <c r="O607" i="20"/>
  <c r="Q607" i="20"/>
  <c r="V607" i="20"/>
  <c r="V606" i="20" s="1"/>
  <c r="G609" i="20"/>
  <c r="I609" i="20"/>
  <c r="K609" i="20"/>
  <c r="M609" i="20"/>
  <c r="O609" i="20"/>
  <c r="Q609" i="20"/>
  <c r="V609" i="20"/>
  <c r="G612" i="20"/>
  <c r="G606" i="20" s="1"/>
  <c r="I612" i="20"/>
  <c r="K612" i="20"/>
  <c r="O612" i="20"/>
  <c r="O606" i="20" s="1"/>
  <c r="Q612" i="20"/>
  <c r="V612" i="20"/>
  <c r="G614" i="20"/>
  <c r="M614" i="20" s="1"/>
  <c r="I614" i="20"/>
  <c r="I606" i="20" s="1"/>
  <c r="K614" i="20"/>
  <c r="O614" i="20"/>
  <c r="Q614" i="20"/>
  <c r="Q606" i="20" s="1"/>
  <c r="V614" i="20"/>
  <c r="G617" i="20"/>
  <c r="I617" i="20"/>
  <c r="K617" i="20"/>
  <c r="M617" i="20"/>
  <c r="O617" i="20"/>
  <c r="Q617" i="20"/>
  <c r="V617" i="20"/>
  <c r="G620" i="20"/>
  <c r="I620" i="20"/>
  <c r="K620" i="20"/>
  <c r="M620" i="20"/>
  <c r="O620" i="20"/>
  <c r="Q620" i="20"/>
  <c r="V620" i="20"/>
  <c r="AE629" i="20"/>
  <c r="AF629" i="20"/>
  <c r="G430" i="19"/>
  <c r="BA400" i="19"/>
  <c r="BA140" i="19"/>
  <c r="BA139" i="19"/>
  <c r="BA136" i="19"/>
  <c r="BA87" i="19"/>
  <c r="BA86" i="19"/>
  <c r="G9" i="19"/>
  <c r="I9" i="19"/>
  <c r="I8" i="19" s="1"/>
  <c r="K9" i="19"/>
  <c r="M9" i="19"/>
  <c r="O9" i="19"/>
  <c r="Q9" i="19"/>
  <c r="Q8" i="19" s="1"/>
  <c r="V9" i="19"/>
  <c r="G11" i="19"/>
  <c r="M11" i="19" s="1"/>
  <c r="I11" i="19"/>
  <c r="K11" i="19"/>
  <c r="K8" i="19" s="1"/>
  <c r="O11" i="19"/>
  <c r="Q11" i="19"/>
  <c r="V11" i="19"/>
  <c r="V8" i="19" s="1"/>
  <c r="G13" i="19"/>
  <c r="I13" i="19"/>
  <c r="K13" i="19"/>
  <c r="M13" i="19"/>
  <c r="O13" i="19"/>
  <c r="Q13" i="19"/>
  <c r="V13" i="19"/>
  <c r="G15" i="19"/>
  <c r="M15" i="19" s="1"/>
  <c r="I15" i="19"/>
  <c r="K15" i="19"/>
  <c r="O15" i="19"/>
  <c r="O8" i="19" s="1"/>
  <c r="Q15" i="19"/>
  <c r="V15" i="19"/>
  <c r="G17" i="19"/>
  <c r="I17" i="19"/>
  <c r="K17" i="19"/>
  <c r="M17" i="19"/>
  <c r="O17" i="19"/>
  <c r="Q17" i="19"/>
  <c r="V17" i="19"/>
  <c r="G19" i="19"/>
  <c r="M19" i="19" s="1"/>
  <c r="I19" i="19"/>
  <c r="K19" i="19"/>
  <c r="O19" i="19"/>
  <c r="Q19" i="19"/>
  <c r="V19" i="19"/>
  <c r="G21" i="19"/>
  <c r="I21" i="19"/>
  <c r="K21" i="19"/>
  <c r="M21" i="19"/>
  <c r="O21" i="19"/>
  <c r="Q21" i="19"/>
  <c r="V21" i="19"/>
  <c r="G23" i="19"/>
  <c r="M23" i="19" s="1"/>
  <c r="I23" i="19"/>
  <c r="K23" i="19"/>
  <c r="O23" i="19"/>
  <c r="Q23" i="19"/>
  <c r="V23" i="19"/>
  <c r="G25" i="19"/>
  <c r="I25" i="19"/>
  <c r="K25" i="19"/>
  <c r="M25" i="19"/>
  <c r="O25" i="19"/>
  <c r="Q25" i="19"/>
  <c r="V25" i="19"/>
  <c r="G27" i="19"/>
  <c r="M27" i="19" s="1"/>
  <c r="I27" i="19"/>
  <c r="K27" i="19"/>
  <c r="O27" i="19"/>
  <c r="Q27" i="19"/>
  <c r="V27" i="19"/>
  <c r="G29" i="19"/>
  <c r="I29" i="19"/>
  <c r="K29" i="19"/>
  <c r="M29" i="19"/>
  <c r="O29" i="19"/>
  <c r="Q29" i="19"/>
  <c r="V29" i="19"/>
  <c r="G31" i="19"/>
  <c r="M31" i="19" s="1"/>
  <c r="I31" i="19"/>
  <c r="K31" i="19"/>
  <c r="O31" i="19"/>
  <c r="Q31" i="19"/>
  <c r="V31" i="19"/>
  <c r="G33" i="19"/>
  <c r="I33" i="19"/>
  <c r="K33" i="19"/>
  <c r="M33" i="19"/>
  <c r="O33" i="19"/>
  <c r="Q33" i="19"/>
  <c r="V33" i="19"/>
  <c r="G35" i="19"/>
  <c r="M35" i="19" s="1"/>
  <c r="I35" i="19"/>
  <c r="K35" i="19"/>
  <c r="O35" i="19"/>
  <c r="Q35" i="19"/>
  <c r="V35" i="19"/>
  <c r="G37" i="19"/>
  <c r="I37" i="19"/>
  <c r="K37" i="19"/>
  <c r="M37" i="19"/>
  <c r="O37" i="19"/>
  <c r="Q37" i="19"/>
  <c r="V37" i="19"/>
  <c r="G39" i="19"/>
  <c r="M39" i="19" s="1"/>
  <c r="I39" i="19"/>
  <c r="K39" i="19"/>
  <c r="O39" i="19"/>
  <c r="Q39" i="19"/>
  <c r="V39" i="19"/>
  <c r="G41" i="19"/>
  <c r="I41" i="19"/>
  <c r="K41" i="19"/>
  <c r="M41" i="19"/>
  <c r="O41" i="19"/>
  <c r="Q41" i="19"/>
  <c r="V41" i="19"/>
  <c r="G43" i="19"/>
  <c r="M43" i="19" s="1"/>
  <c r="I43" i="19"/>
  <c r="K43" i="19"/>
  <c r="O43" i="19"/>
  <c r="Q43" i="19"/>
  <c r="V43" i="19"/>
  <c r="G45" i="19"/>
  <c r="I45" i="19"/>
  <c r="K45" i="19"/>
  <c r="M45" i="19"/>
  <c r="O45" i="19"/>
  <c r="Q45" i="19"/>
  <c r="V45" i="19"/>
  <c r="G47" i="19"/>
  <c r="M47" i="19" s="1"/>
  <c r="I47" i="19"/>
  <c r="K47" i="19"/>
  <c r="O47" i="19"/>
  <c r="Q47" i="19"/>
  <c r="V47" i="19"/>
  <c r="G49" i="19"/>
  <c r="I49" i="19"/>
  <c r="K49" i="19"/>
  <c r="M49" i="19"/>
  <c r="O49" i="19"/>
  <c r="Q49" i="19"/>
  <c r="V49" i="19"/>
  <c r="G51" i="19"/>
  <c r="M51" i="19" s="1"/>
  <c r="I51" i="19"/>
  <c r="K51" i="19"/>
  <c r="O51" i="19"/>
  <c r="Q51" i="19"/>
  <c r="V51" i="19"/>
  <c r="G55" i="19"/>
  <c r="M55" i="19" s="1"/>
  <c r="I55" i="19"/>
  <c r="I53" i="19" s="1"/>
  <c r="K55" i="19"/>
  <c r="K53" i="19" s="1"/>
  <c r="O55" i="19"/>
  <c r="Q55" i="19"/>
  <c r="Q53" i="19" s="1"/>
  <c r="V55" i="19"/>
  <c r="V53" i="19" s="1"/>
  <c r="G57" i="19"/>
  <c r="I57" i="19"/>
  <c r="K57" i="19"/>
  <c r="M57" i="19"/>
  <c r="O57" i="19"/>
  <c r="Q57" i="19"/>
  <c r="V57" i="19"/>
  <c r="G59" i="19"/>
  <c r="I59" i="19"/>
  <c r="K59" i="19"/>
  <c r="M59" i="19"/>
  <c r="O59" i="19"/>
  <c r="Q59" i="19"/>
  <c r="V59" i="19"/>
  <c r="G61" i="19"/>
  <c r="M61" i="19" s="1"/>
  <c r="I61" i="19"/>
  <c r="K61" i="19"/>
  <c r="O61" i="19"/>
  <c r="O53" i="19" s="1"/>
  <c r="Q61" i="19"/>
  <c r="V61" i="19"/>
  <c r="G63" i="19"/>
  <c r="M63" i="19" s="1"/>
  <c r="I63" i="19"/>
  <c r="K63" i="19"/>
  <c r="O63" i="19"/>
  <c r="Q63" i="19"/>
  <c r="V63" i="19"/>
  <c r="G65" i="19"/>
  <c r="I65" i="19"/>
  <c r="K65" i="19"/>
  <c r="M65" i="19"/>
  <c r="O65" i="19"/>
  <c r="Q65" i="19"/>
  <c r="V65" i="19"/>
  <c r="G67" i="19"/>
  <c r="I67" i="19"/>
  <c r="K67" i="19"/>
  <c r="M67" i="19"/>
  <c r="O67" i="19"/>
  <c r="Q67" i="19"/>
  <c r="V67" i="19"/>
  <c r="G69" i="19"/>
  <c r="M69" i="19" s="1"/>
  <c r="I69" i="19"/>
  <c r="K69" i="19"/>
  <c r="O69" i="19"/>
  <c r="Q69" i="19"/>
  <c r="V69" i="19"/>
  <c r="G71" i="19"/>
  <c r="M71" i="19" s="1"/>
  <c r="I71" i="19"/>
  <c r="K71" i="19"/>
  <c r="O71" i="19"/>
  <c r="Q71" i="19"/>
  <c r="V71" i="19"/>
  <c r="G73" i="19"/>
  <c r="I73" i="19"/>
  <c r="K73" i="19"/>
  <c r="M73" i="19"/>
  <c r="O73" i="19"/>
  <c r="Q73" i="19"/>
  <c r="V73" i="19"/>
  <c r="G81" i="19"/>
  <c r="I81" i="19"/>
  <c r="K81" i="19"/>
  <c r="M81" i="19"/>
  <c r="O81" i="19"/>
  <c r="Q81" i="19"/>
  <c r="V81" i="19"/>
  <c r="G83" i="19"/>
  <c r="M83" i="19" s="1"/>
  <c r="I83" i="19"/>
  <c r="K83" i="19"/>
  <c r="O83" i="19"/>
  <c r="Q83" i="19"/>
  <c r="V83" i="19"/>
  <c r="G88" i="19"/>
  <c r="I88" i="19"/>
  <c r="I85" i="19" s="1"/>
  <c r="K88" i="19"/>
  <c r="K85" i="19" s="1"/>
  <c r="M88" i="19"/>
  <c r="O88" i="19"/>
  <c r="Q88" i="19"/>
  <c r="Q85" i="19" s="1"/>
  <c r="V88" i="19"/>
  <c r="V85" i="19" s="1"/>
  <c r="G90" i="19"/>
  <c r="I90" i="19"/>
  <c r="K90" i="19"/>
  <c r="M90" i="19"/>
  <c r="O90" i="19"/>
  <c r="Q90" i="19"/>
  <c r="V90" i="19"/>
  <c r="G92" i="19"/>
  <c r="G85" i="19" s="1"/>
  <c r="I92" i="19"/>
  <c r="K92" i="19"/>
  <c r="O92" i="19"/>
  <c r="O85" i="19" s="1"/>
  <c r="Q92" i="19"/>
  <c r="V92" i="19"/>
  <c r="G94" i="19"/>
  <c r="M94" i="19" s="1"/>
  <c r="I94" i="19"/>
  <c r="K94" i="19"/>
  <c r="O94" i="19"/>
  <c r="Q94" i="19"/>
  <c r="V94" i="19"/>
  <c r="G96" i="19"/>
  <c r="I96" i="19"/>
  <c r="K96" i="19"/>
  <c r="M96" i="19"/>
  <c r="O96" i="19"/>
  <c r="Q96" i="19"/>
  <c r="V96" i="19"/>
  <c r="G98" i="19"/>
  <c r="I98" i="19"/>
  <c r="K98" i="19"/>
  <c r="M98" i="19"/>
  <c r="O98" i="19"/>
  <c r="Q98" i="19"/>
  <c r="V98" i="19"/>
  <c r="G100" i="19"/>
  <c r="I100" i="19"/>
  <c r="K100" i="19"/>
  <c r="M100" i="19"/>
  <c r="O100" i="19"/>
  <c r="Q100" i="19"/>
  <c r="V100" i="19"/>
  <c r="G102" i="19"/>
  <c r="M102" i="19" s="1"/>
  <c r="I102" i="19"/>
  <c r="K102" i="19"/>
  <c r="O102" i="19"/>
  <c r="Q102" i="19"/>
  <c r="V102" i="19"/>
  <c r="G104" i="19"/>
  <c r="I104" i="19"/>
  <c r="K104" i="19"/>
  <c r="M104" i="19"/>
  <c r="O104" i="19"/>
  <c r="Q104" i="19"/>
  <c r="V104" i="19"/>
  <c r="G106" i="19"/>
  <c r="I106" i="19"/>
  <c r="K106" i="19"/>
  <c r="M106" i="19"/>
  <c r="O106" i="19"/>
  <c r="Q106" i="19"/>
  <c r="V106" i="19"/>
  <c r="G108" i="19"/>
  <c r="I108" i="19"/>
  <c r="K108" i="19"/>
  <c r="M108" i="19"/>
  <c r="O108" i="19"/>
  <c r="Q108" i="19"/>
  <c r="V108" i="19"/>
  <c r="G110" i="19"/>
  <c r="M110" i="19" s="1"/>
  <c r="I110" i="19"/>
  <c r="K110" i="19"/>
  <c r="O110" i="19"/>
  <c r="Q110" i="19"/>
  <c r="V110" i="19"/>
  <c r="G112" i="19"/>
  <c r="M112" i="19" s="1"/>
  <c r="I112" i="19"/>
  <c r="K112" i="19"/>
  <c r="O112" i="19"/>
  <c r="Q112" i="19"/>
  <c r="V112" i="19"/>
  <c r="G114" i="19"/>
  <c r="I114" i="19"/>
  <c r="K114" i="19"/>
  <c r="M114" i="19"/>
  <c r="O114" i="19"/>
  <c r="Q114" i="19"/>
  <c r="V114" i="19"/>
  <c r="G116" i="19"/>
  <c r="I116" i="19"/>
  <c r="K116" i="19"/>
  <c r="M116" i="19"/>
  <c r="O116" i="19"/>
  <c r="Q116" i="19"/>
  <c r="V116" i="19"/>
  <c r="G119" i="19"/>
  <c r="M119" i="19" s="1"/>
  <c r="I119" i="19"/>
  <c r="K119" i="19"/>
  <c r="O119" i="19"/>
  <c r="Q119" i="19"/>
  <c r="V119" i="19"/>
  <c r="G121" i="19"/>
  <c r="M121" i="19" s="1"/>
  <c r="I121" i="19"/>
  <c r="K121" i="19"/>
  <c r="O121" i="19"/>
  <c r="Q121" i="19"/>
  <c r="V121" i="19"/>
  <c r="G123" i="19"/>
  <c r="I123" i="19"/>
  <c r="K123" i="19"/>
  <c r="M123" i="19"/>
  <c r="O123" i="19"/>
  <c r="Q123" i="19"/>
  <c r="V123" i="19"/>
  <c r="G141" i="19"/>
  <c r="M141" i="19" s="1"/>
  <c r="I141" i="19"/>
  <c r="I138" i="19" s="1"/>
  <c r="K141" i="19"/>
  <c r="K138" i="19" s="1"/>
  <c r="O141" i="19"/>
  <c r="Q141" i="19"/>
  <c r="Q138" i="19" s="1"/>
  <c r="V141" i="19"/>
  <c r="V138" i="19" s="1"/>
  <c r="G143" i="19"/>
  <c r="M143" i="19" s="1"/>
  <c r="I143" i="19"/>
  <c r="K143" i="19"/>
  <c r="O143" i="19"/>
  <c r="Q143" i="19"/>
  <c r="V143" i="19"/>
  <c r="G145" i="19"/>
  <c r="I145" i="19"/>
  <c r="K145" i="19"/>
  <c r="M145" i="19"/>
  <c r="O145" i="19"/>
  <c r="Q145" i="19"/>
  <c r="V145" i="19"/>
  <c r="G147" i="19"/>
  <c r="M147" i="19" s="1"/>
  <c r="I147" i="19"/>
  <c r="K147" i="19"/>
  <c r="O147" i="19"/>
  <c r="O138" i="19" s="1"/>
  <c r="Q147" i="19"/>
  <c r="V147" i="19"/>
  <c r="G149" i="19"/>
  <c r="M149" i="19" s="1"/>
  <c r="I149" i="19"/>
  <c r="K149" i="19"/>
  <c r="O149" i="19"/>
  <c r="Q149" i="19"/>
  <c r="V149" i="19"/>
  <c r="G151" i="19"/>
  <c r="I151" i="19"/>
  <c r="K151" i="19"/>
  <c r="M151" i="19"/>
  <c r="O151" i="19"/>
  <c r="Q151" i="19"/>
  <c r="V151" i="19"/>
  <c r="G153" i="19"/>
  <c r="I153" i="19"/>
  <c r="K153" i="19"/>
  <c r="M153" i="19"/>
  <c r="O153" i="19"/>
  <c r="Q153" i="19"/>
  <c r="V153" i="19"/>
  <c r="G155" i="19"/>
  <c r="M155" i="19" s="1"/>
  <c r="I155" i="19"/>
  <c r="K155" i="19"/>
  <c r="O155" i="19"/>
  <c r="Q155" i="19"/>
  <c r="V155" i="19"/>
  <c r="G157" i="19"/>
  <c r="M157" i="19" s="1"/>
  <c r="I157" i="19"/>
  <c r="K157" i="19"/>
  <c r="O157" i="19"/>
  <c r="Q157" i="19"/>
  <c r="V157" i="19"/>
  <c r="G159" i="19"/>
  <c r="M159" i="19" s="1"/>
  <c r="I159" i="19"/>
  <c r="K159" i="19"/>
  <c r="O159" i="19"/>
  <c r="Q159" i="19"/>
  <c r="V159" i="19"/>
  <c r="G161" i="19"/>
  <c r="I161" i="19"/>
  <c r="K161" i="19"/>
  <c r="M161" i="19"/>
  <c r="O161" i="19"/>
  <c r="Q161" i="19"/>
  <c r="V161" i="19"/>
  <c r="G163" i="19"/>
  <c r="M163" i="19" s="1"/>
  <c r="I163" i="19"/>
  <c r="K163" i="19"/>
  <c r="O163" i="19"/>
  <c r="Q163" i="19"/>
  <c r="V163" i="19"/>
  <c r="G165" i="19"/>
  <c r="M165" i="19" s="1"/>
  <c r="I165" i="19"/>
  <c r="K165" i="19"/>
  <c r="O165" i="19"/>
  <c r="Q165" i="19"/>
  <c r="V165" i="19"/>
  <c r="G167" i="19"/>
  <c r="M167" i="19" s="1"/>
  <c r="I167" i="19"/>
  <c r="K167" i="19"/>
  <c r="O167" i="19"/>
  <c r="Q167" i="19"/>
  <c r="V167" i="19"/>
  <c r="G170" i="19"/>
  <c r="I170" i="19"/>
  <c r="K170" i="19"/>
  <c r="M170" i="19"/>
  <c r="O170" i="19"/>
  <c r="Q170" i="19"/>
  <c r="V170" i="19"/>
  <c r="G172" i="19"/>
  <c r="M172" i="19" s="1"/>
  <c r="I172" i="19"/>
  <c r="K172" i="19"/>
  <c r="O172" i="19"/>
  <c r="Q172" i="19"/>
  <c r="V172" i="19"/>
  <c r="G175" i="19"/>
  <c r="M175" i="19" s="1"/>
  <c r="I175" i="19"/>
  <c r="K175" i="19"/>
  <c r="O175" i="19"/>
  <c r="Q175" i="19"/>
  <c r="V175" i="19"/>
  <c r="G177" i="19"/>
  <c r="I177" i="19"/>
  <c r="K177" i="19"/>
  <c r="M177" i="19"/>
  <c r="O177" i="19"/>
  <c r="Q177" i="19"/>
  <c r="V177" i="19"/>
  <c r="G179" i="19"/>
  <c r="I179" i="19"/>
  <c r="K179" i="19"/>
  <c r="M179" i="19"/>
  <c r="O179" i="19"/>
  <c r="Q179" i="19"/>
  <c r="V179" i="19"/>
  <c r="G181" i="19"/>
  <c r="M181" i="19" s="1"/>
  <c r="I181" i="19"/>
  <c r="K181" i="19"/>
  <c r="O181" i="19"/>
  <c r="Q181" i="19"/>
  <c r="V181" i="19"/>
  <c r="G184" i="19"/>
  <c r="M184" i="19" s="1"/>
  <c r="I184" i="19"/>
  <c r="K184" i="19"/>
  <c r="K183" i="19" s="1"/>
  <c r="O184" i="19"/>
  <c r="Q184" i="19"/>
  <c r="V184" i="19"/>
  <c r="V183" i="19" s="1"/>
  <c r="G186" i="19"/>
  <c r="I186" i="19"/>
  <c r="K186" i="19"/>
  <c r="M186" i="19"/>
  <c r="O186" i="19"/>
  <c r="Q186" i="19"/>
  <c r="V186" i="19"/>
  <c r="G188" i="19"/>
  <c r="G183" i="19" s="1"/>
  <c r="I188" i="19"/>
  <c r="K188" i="19"/>
  <c r="O188" i="19"/>
  <c r="O183" i="19" s="1"/>
  <c r="Q188" i="19"/>
  <c r="V188" i="19"/>
  <c r="G190" i="19"/>
  <c r="M190" i="19" s="1"/>
  <c r="I190" i="19"/>
  <c r="I183" i="19" s="1"/>
  <c r="K190" i="19"/>
  <c r="O190" i="19"/>
  <c r="Q190" i="19"/>
  <c r="Q183" i="19" s="1"/>
  <c r="V190" i="19"/>
  <c r="G192" i="19"/>
  <c r="I192" i="19"/>
  <c r="K192" i="19"/>
  <c r="M192" i="19"/>
  <c r="O192" i="19"/>
  <c r="Q192" i="19"/>
  <c r="V192" i="19"/>
  <c r="G194" i="19"/>
  <c r="I194" i="19"/>
  <c r="K194" i="19"/>
  <c r="M194" i="19"/>
  <c r="O194" i="19"/>
  <c r="Q194" i="19"/>
  <c r="V194" i="19"/>
  <c r="G197" i="19"/>
  <c r="M197" i="19" s="1"/>
  <c r="I197" i="19"/>
  <c r="I196" i="19" s="1"/>
  <c r="K197" i="19"/>
  <c r="K196" i="19" s="1"/>
  <c r="O197" i="19"/>
  <c r="Q197" i="19"/>
  <c r="Q196" i="19" s="1"/>
  <c r="V197" i="19"/>
  <c r="V196" i="19" s="1"/>
  <c r="G200" i="19"/>
  <c r="I200" i="19"/>
  <c r="K200" i="19"/>
  <c r="M200" i="19"/>
  <c r="O200" i="19"/>
  <c r="Q200" i="19"/>
  <c r="V200" i="19"/>
  <c r="G203" i="19"/>
  <c r="I203" i="19"/>
  <c r="K203" i="19"/>
  <c r="M203" i="19"/>
  <c r="O203" i="19"/>
  <c r="Q203" i="19"/>
  <c r="V203" i="19"/>
  <c r="G205" i="19"/>
  <c r="M205" i="19" s="1"/>
  <c r="I205" i="19"/>
  <c r="K205" i="19"/>
  <c r="O205" i="19"/>
  <c r="O196" i="19" s="1"/>
  <c r="Q205" i="19"/>
  <c r="V205" i="19"/>
  <c r="G207" i="19"/>
  <c r="M207" i="19" s="1"/>
  <c r="I207" i="19"/>
  <c r="K207" i="19"/>
  <c r="O207" i="19"/>
  <c r="Q207" i="19"/>
  <c r="V207" i="19"/>
  <c r="G209" i="19"/>
  <c r="I209" i="19"/>
  <c r="K209" i="19"/>
  <c r="M209" i="19"/>
  <c r="O209" i="19"/>
  <c r="Q209" i="19"/>
  <c r="V209" i="19"/>
  <c r="G211" i="19"/>
  <c r="I211" i="19"/>
  <c r="K211" i="19"/>
  <c r="M211" i="19"/>
  <c r="O211" i="19"/>
  <c r="Q211" i="19"/>
  <c r="V211" i="19"/>
  <c r="G213" i="19"/>
  <c r="M213" i="19" s="1"/>
  <c r="I213" i="19"/>
  <c r="K213" i="19"/>
  <c r="O213" i="19"/>
  <c r="Q213" i="19"/>
  <c r="V213" i="19"/>
  <c r="G215" i="19"/>
  <c r="M215" i="19" s="1"/>
  <c r="I215" i="19"/>
  <c r="K215" i="19"/>
  <c r="O215" i="19"/>
  <c r="Q215" i="19"/>
  <c r="V215" i="19"/>
  <c r="G217" i="19"/>
  <c r="I217" i="19"/>
  <c r="K217" i="19"/>
  <c r="M217" i="19"/>
  <c r="O217" i="19"/>
  <c r="Q217" i="19"/>
  <c r="V217" i="19"/>
  <c r="G219" i="19"/>
  <c r="I219" i="19"/>
  <c r="K219" i="19"/>
  <c r="M219" i="19"/>
  <c r="O219" i="19"/>
  <c r="Q219" i="19"/>
  <c r="V219" i="19"/>
  <c r="G221" i="19"/>
  <c r="M221" i="19" s="1"/>
  <c r="I221" i="19"/>
  <c r="K221" i="19"/>
  <c r="O221" i="19"/>
  <c r="Q221" i="19"/>
  <c r="V221" i="19"/>
  <c r="G223" i="19"/>
  <c r="M223" i="19" s="1"/>
  <c r="I223" i="19"/>
  <c r="K223" i="19"/>
  <c r="O223" i="19"/>
  <c r="Q223" i="19"/>
  <c r="V223" i="19"/>
  <c r="G226" i="19"/>
  <c r="I226" i="19"/>
  <c r="I225" i="19" s="1"/>
  <c r="K226" i="19"/>
  <c r="M226" i="19"/>
  <c r="O226" i="19"/>
  <c r="Q226" i="19"/>
  <c r="Q225" i="19" s="1"/>
  <c r="V226" i="19"/>
  <c r="G228" i="19"/>
  <c r="G225" i="19" s="1"/>
  <c r="I228" i="19"/>
  <c r="K228" i="19"/>
  <c r="K225" i="19" s="1"/>
  <c r="O228" i="19"/>
  <c r="O225" i="19" s="1"/>
  <c r="Q228" i="19"/>
  <c r="V228" i="19"/>
  <c r="V225" i="19" s="1"/>
  <c r="G230" i="19"/>
  <c r="I230" i="19"/>
  <c r="K230" i="19"/>
  <c r="M230" i="19"/>
  <c r="O230" i="19"/>
  <c r="Q230" i="19"/>
  <c r="V230" i="19"/>
  <c r="G232" i="19"/>
  <c r="M232" i="19" s="1"/>
  <c r="I232" i="19"/>
  <c r="K232" i="19"/>
  <c r="O232" i="19"/>
  <c r="Q232" i="19"/>
  <c r="V232" i="19"/>
  <c r="G234" i="19"/>
  <c r="I234" i="19"/>
  <c r="K234" i="19"/>
  <c r="M234" i="19"/>
  <c r="O234" i="19"/>
  <c r="Q234" i="19"/>
  <c r="V234" i="19"/>
  <c r="G236" i="19"/>
  <c r="M236" i="19" s="1"/>
  <c r="I236" i="19"/>
  <c r="K236" i="19"/>
  <c r="O236" i="19"/>
  <c r="Q236" i="19"/>
  <c r="V236" i="19"/>
  <c r="G238" i="19"/>
  <c r="I238" i="19"/>
  <c r="K238" i="19"/>
  <c r="M238" i="19"/>
  <c r="O238" i="19"/>
  <c r="Q238" i="19"/>
  <c r="V238" i="19"/>
  <c r="G240" i="19"/>
  <c r="M240" i="19" s="1"/>
  <c r="I240" i="19"/>
  <c r="K240" i="19"/>
  <c r="O240" i="19"/>
  <c r="Q240" i="19"/>
  <c r="V240" i="19"/>
  <c r="G242" i="19"/>
  <c r="I242" i="19"/>
  <c r="K242" i="19"/>
  <c r="M242" i="19"/>
  <c r="O242" i="19"/>
  <c r="Q242" i="19"/>
  <c r="V242" i="19"/>
  <c r="G244" i="19"/>
  <c r="M244" i="19" s="1"/>
  <c r="I244" i="19"/>
  <c r="K244" i="19"/>
  <c r="O244" i="19"/>
  <c r="Q244" i="19"/>
  <c r="V244" i="19"/>
  <c r="G246" i="19"/>
  <c r="I246" i="19"/>
  <c r="K246" i="19"/>
  <c r="M246" i="19"/>
  <c r="O246" i="19"/>
  <c r="Q246" i="19"/>
  <c r="V246" i="19"/>
  <c r="G248" i="19"/>
  <c r="M248" i="19" s="1"/>
  <c r="I248" i="19"/>
  <c r="K248" i="19"/>
  <c r="O248" i="19"/>
  <c r="Q248" i="19"/>
  <c r="V248" i="19"/>
  <c r="G250" i="19"/>
  <c r="I250" i="19"/>
  <c r="K250" i="19"/>
  <c r="M250" i="19"/>
  <c r="O250" i="19"/>
  <c r="Q250" i="19"/>
  <c r="V250" i="19"/>
  <c r="G252" i="19"/>
  <c r="M252" i="19" s="1"/>
  <c r="I252" i="19"/>
  <c r="K252" i="19"/>
  <c r="O252" i="19"/>
  <c r="Q252" i="19"/>
  <c r="V252" i="19"/>
  <c r="G254" i="19"/>
  <c r="I254" i="19"/>
  <c r="K254" i="19"/>
  <c r="M254" i="19"/>
  <c r="O254" i="19"/>
  <c r="Q254" i="19"/>
  <c r="V254" i="19"/>
  <c r="G256" i="19"/>
  <c r="M256" i="19" s="1"/>
  <c r="I256" i="19"/>
  <c r="K256" i="19"/>
  <c r="O256" i="19"/>
  <c r="Q256" i="19"/>
  <c r="V256" i="19"/>
  <c r="G258" i="19"/>
  <c r="I258" i="19"/>
  <c r="K258" i="19"/>
  <c r="M258" i="19"/>
  <c r="O258" i="19"/>
  <c r="Q258" i="19"/>
  <c r="V258" i="19"/>
  <c r="G260" i="19"/>
  <c r="M260" i="19" s="1"/>
  <c r="I260" i="19"/>
  <c r="K260" i="19"/>
  <c r="O260" i="19"/>
  <c r="Q260" i="19"/>
  <c r="V260" i="19"/>
  <c r="G263" i="19"/>
  <c r="I263" i="19"/>
  <c r="K263" i="19"/>
  <c r="M263" i="19"/>
  <c r="O263" i="19"/>
  <c r="Q263" i="19"/>
  <c r="V263" i="19"/>
  <c r="G265" i="19"/>
  <c r="M265" i="19" s="1"/>
  <c r="I265" i="19"/>
  <c r="K265" i="19"/>
  <c r="O265" i="19"/>
  <c r="Q265" i="19"/>
  <c r="V265" i="19"/>
  <c r="G267" i="19"/>
  <c r="I267" i="19"/>
  <c r="K267" i="19"/>
  <c r="M267" i="19"/>
  <c r="O267" i="19"/>
  <c r="Q267" i="19"/>
  <c r="V267" i="19"/>
  <c r="G269" i="19"/>
  <c r="M269" i="19" s="1"/>
  <c r="I269" i="19"/>
  <c r="K269" i="19"/>
  <c r="O269" i="19"/>
  <c r="Q269" i="19"/>
  <c r="V269" i="19"/>
  <c r="G271" i="19"/>
  <c r="I271" i="19"/>
  <c r="K271" i="19"/>
  <c r="M271" i="19"/>
  <c r="O271" i="19"/>
  <c r="Q271" i="19"/>
  <c r="V271" i="19"/>
  <c r="G273" i="19"/>
  <c r="M273" i="19" s="1"/>
  <c r="I273" i="19"/>
  <c r="K273" i="19"/>
  <c r="O273" i="19"/>
  <c r="Q273" i="19"/>
  <c r="V273" i="19"/>
  <c r="G275" i="19"/>
  <c r="I275" i="19"/>
  <c r="K275" i="19"/>
  <c r="M275" i="19"/>
  <c r="O275" i="19"/>
  <c r="Q275" i="19"/>
  <c r="V275" i="19"/>
  <c r="G277" i="19"/>
  <c r="M277" i="19" s="1"/>
  <c r="I277" i="19"/>
  <c r="K277" i="19"/>
  <c r="O277" i="19"/>
  <c r="Q277" i="19"/>
  <c r="V277" i="19"/>
  <c r="G279" i="19"/>
  <c r="I279" i="19"/>
  <c r="K279" i="19"/>
  <c r="M279" i="19"/>
  <c r="O279" i="19"/>
  <c r="Q279" i="19"/>
  <c r="V279" i="19"/>
  <c r="G281" i="19"/>
  <c r="M281" i="19" s="1"/>
  <c r="I281" i="19"/>
  <c r="K281" i="19"/>
  <c r="O281" i="19"/>
  <c r="Q281" i="19"/>
  <c r="V281" i="19"/>
  <c r="G283" i="19"/>
  <c r="I283" i="19"/>
  <c r="K283" i="19"/>
  <c r="M283" i="19"/>
  <c r="O283" i="19"/>
  <c r="Q283" i="19"/>
  <c r="V283" i="19"/>
  <c r="G285" i="19"/>
  <c r="M285" i="19" s="1"/>
  <c r="I285" i="19"/>
  <c r="K285" i="19"/>
  <c r="O285" i="19"/>
  <c r="Q285" i="19"/>
  <c r="V285" i="19"/>
  <c r="G288" i="19"/>
  <c r="M288" i="19" s="1"/>
  <c r="I288" i="19"/>
  <c r="K288" i="19"/>
  <c r="K287" i="19" s="1"/>
  <c r="O288" i="19"/>
  <c r="O287" i="19" s="1"/>
  <c r="Q288" i="19"/>
  <c r="V288" i="19"/>
  <c r="V287" i="19" s="1"/>
  <c r="G290" i="19"/>
  <c r="I290" i="19"/>
  <c r="I287" i="19" s="1"/>
  <c r="K290" i="19"/>
  <c r="M290" i="19"/>
  <c r="O290" i="19"/>
  <c r="Q290" i="19"/>
  <c r="Q287" i="19" s="1"/>
  <c r="V290" i="19"/>
  <c r="G292" i="19"/>
  <c r="M292" i="19" s="1"/>
  <c r="I292" i="19"/>
  <c r="K292" i="19"/>
  <c r="O292" i="19"/>
  <c r="Q292" i="19"/>
  <c r="V292" i="19"/>
  <c r="G294" i="19"/>
  <c r="I294" i="19"/>
  <c r="K294" i="19"/>
  <c r="M294" i="19"/>
  <c r="O294" i="19"/>
  <c r="Q294" i="19"/>
  <c r="V294" i="19"/>
  <c r="G296" i="19"/>
  <c r="M296" i="19" s="1"/>
  <c r="I296" i="19"/>
  <c r="K296" i="19"/>
  <c r="O296" i="19"/>
  <c r="Q296" i="19"/>
  <c r="V296" i="19"/>
  <c r="G298" i="19"/>
  <c r="I298" i="19"/>
  <c r="K298" i="19"/>
  <c r="M298" i="19"/>
  <c r="O298" i="19"/>
  <c r="Q298" i="19"/>
  <c r="V298" i="19"/>
  <c r="G300" i="19"/>
  <c r="M300" i="19" s="1"/>
  <c r="I300" i="19"/>
  <c r="K300" i="19"/>
  <c r="O300" i="19"/>
  <c r="Q300" i="19"/>
  <c r="V300" i="19"/>
  <c r="G302" i="19"/>
  <c r="I302" i="19"/>
  <c r="K302" i="19"/>
  <c r="M302" i="19"/>
  <c r="O302" i="19"/>
  <c r="Q302" i="19"/>
  <c r="V302" i="19"/>
  <c r="G304" i="19"/>
  <c r="M304" i="19" s="1"/>
  <c r="I304" i="19"/>
  <c r="K304" i="19"/>
  <c r="O304" i="19"/>
  <c r="Q304" i="19"/>
  <c r="V304" i="19"/>
  <c r="G306" i="19"/>
  <c r="I306" i="19"/>
  <c r="K306" i="19"/>
  <c r="M306" i="19"/>
  <c r="O306" i="19"/>
  <c r="Q306" i="19"/>
  <c r="V306" i="19"/>
  <c r="G308" i="19"/>
  <c r="M308" i="19" s="1"/>
  <c r="I308" i="19"/>
  <c r="K308" i="19"/>
  <c r="O308" i="19"/>
  <c r="Q308" i="19"/>
  <c r="V308" i="19"/>
  <c r="G310" i="19"/>
  <c r="I310" i="19"/>
  <c r="K310" i="19"/>
  <c r="M310" i="19"/>
  <c r="O310" i="19"/>
  <c r="Q310" i="19"/>
  <c r="V310" i="19"/>
  <c r="G312" i="19"/>
  <c r="M312" i="19" s="1"/>
  <c r="I312" i="19"/>
  <c r="K312" i="19"/>
  <c r="O312" i="19"/>
  <c r="Q312" i="19"/>
  <c r="V312" i="19"/>
  <c r="G314" i="19"/>
  <c r="I314" i="19"/>
  <c r="K314" i="19"/>
  <c r="M314" i="19"/>
  <c r="O314" i="19"/>
  <c r="Q314" i="19"/>
  <c r="V314" i="19"/>
  <c r="G316" i="19"/>
  <c r="I316" i="19"/>
  <c r="K316" i="19"/>
  <c r="M316" i="19"/>
  <c r="O316" i="19"/>
  <c r="Q316" i="19"/>
  <c r="V316" i="19"/>
  <c r="G318" i="19"/>
  <c r="I318" i="19"/>
  <c r="K318" i="19"/>
  <c r="M318" i="19"/>
  <c r="O318" i="19"/>
  <c r="Q318" i="19"/>
  <c r="V318" i="19"/>
  <c r="G320" i="19"/>
  <c r="M320" i="19" s="1"/>
  <c r="I320" i="19"/>
  <c r="K320" i="19"/>
  <c r="O320" i="19"/>
  <c r="Q320" i="19"/>
  <c r="V320" i="19"/>
  <c r="G322" i="19"/>
  <c r="I322" i="19"/>
  <c r="K322" i="19"/>
  <c r="M322" i="19"/>
  <c r="O322" i="19"/>
  <c r="Q322" i="19"/>
  <c r="V322" i="19"/>
  <c r="G324" i="19"/>
  <c r="I324" i="19"/>
  <c r="K324" i="19"/>
  <c r="M324" i="19"/>
  <c r="O324" i="19"/>
  <c r="Q324" i="19"/>
  <c r="V324" i="19"/>
  <c r="G326" i="19"/>
  <c r="I326" i="19"/>
  <c r="K326" i="19"/>
  <c r="M326" i="19"/>
  <c r="O326" i="19"/>
  <c r="Q326" i="19"/>
  <c r="V326" i="19"/>
  <c r="G328" i="19"/>
  <c r="M328" i="19" s="1"/>
  <c r="I328" i="19"/>
  <c r="K328" i="19"/>
  <c r="O328" i="19"/>
  <c r="Q328" i="19"/>
  <c r="V328" i="19"/>
  <c r="G331" i="19"/>
  <c r="M331" i="19" s="1"/>
  <c r="I331" i="19"/>
  <c r="I330" i="19" s="1"/>
  <c r="K331" i="19"/>
  <c r="K330" i="19" s="1"/>
  <c r="O331" i="19"/>
  <c r="Q331" i="19"/>
  <c r="Q330" i="19" s="1"/>
  <c r="V331" i="19"/>
  <c r="V330" i="19" s="1"/>
  <c r="G334" i="19"/>
  <c r="I334" i="19"/>
  <c r="K334" i="19"/>
  <c r="M334" i="19"/>
  <c r="O334" i="19"/>
  <c r="Q334" i="19"/>
  <c r="V334" i="19"/>
  <c r="G336" i="19"/>
  <c r="I336" i="19"/>
  <c r="K336" i="19"/>
  <c r="M336" i="19"/>
  <c r="O336" i="19"/>
  <c r="Q336" i="19"/>
  <c r="V336" i="19"/>
  <c r="G338" i="19"/>
  <c r="G330" i="19" s="1"/>
  <c r="I338" i="19"/>
  <c r="K338" i="19"/>
  <c r="O338" i="19"/>
  <c r="O330" i="19" s="1"/>
  <c r="Q338" i="19"/>
  <c r="V338" i="19"/>
  <c r="G341" i="19"/>
  <c r="I341" i="19"/>
  <c r="K341" i="19"/>
  <c r="K340" i="19" s="1"/>
  <c r="M341" i="19"/>
  <c r="O341" i="19"/>
  <c r="Q341" i="19"/>
  <c r="V341" i="19"/>
  <c r="V340" i="19" s="1"/>
  <c r="G343" i="19"/>
  <c r="I343" i="19"/>
  <c r="K343" i="19"/>
  <c r="M343" i="19"/>
  <c r="O343" i="19"/>
  <c r="Q343" i="19"/>
  <c r="V343" i="19"/>
  <c r="G345" i="19"/>
  <c r="G340" i="19" s="1"/>
  <c r="I345" i="19"/>
  <c r="K345" i="19"/>
  <c r="O345" i="19"/>
  <c r="O340" i="19" s="1"/>
  <c r="Q345" i="19"/>
  <c r="V345" i="19"/>
  <c r="G347" i="19"/>
  <c r="M347" i="19" s="1"/>
  <c r="I347" i="19"/>
  <c r="I340" i="19" s="1"/>
  <c r="K347" i="19"/>
  <c r="O347" i="19"/>
  <c r="Q347" i="19"/>
  <c r="Q340" i="19" s="1"/>
  <c r="V347" i="19"/>
  <c r="G349" i="19"/>
  <c r="I349" i="19"/>
  <c r="K349" i="19"/>
  <c r="M349" i="19"/>
  <c r="O349" i="19"/>
  <c r="Q349" i="19"/>
  <c r="V349" i="19"/>
  <c r="G351" i="19"/>
  <c r="I351" i="19"/>
  <c r="K351" i="19"/>
  <c r="M351" i="19"/>
  <c r="O351" i="19"/>
  <c r="Q351" i="19"/>
  <c r="V351" i="19"/>
  <c r="G353" i="19"/>
  <c r="M353" i="19" s="1"/>
  <c r="I353" i="19"/>
  <c r="K353" i="19"/>
  <c r="O353" i="19"/>
  <c r="Q353" i="19"/>
  <c r="V353" i="19"/>
  <c r="G355" i="19"/>
  <c r="M355" i="19" s="1"/>
  <c r="I355" i="19"/>
  <c r="K355" i="19"/>
  <c r="O355" i="19"/>
  <c r="Q355" i="19"/>
  <c r="V355" i="19"/>
  <c r="G358" i="19"/>
  <c r="I358" i="19"/>
  <c r="I357" i="19" s="1"/>
  <c r="K358" i="19"/>
  <c r="M358" i="19"/>
  <c r="O358" i="19"/>
  <c r="Q358" i="19"/>
  <c r="Q357" i="19" s="1"/>
  <c r="V358" i="19"/>
  <c r="G360" i="19"/>
  <c r="G357" i="19" s="1"/>
  <c r="I360" i="19"/>
  <c r="K360" i="19"/>
  <c r="O360" i="19"/>
  <c r="O357" i="19" s="1"/>
  <c r="Q360" i="19"/>
  <c r="V360" i="19"/>
  <c r="G363" i="19"/>
  <c r="I363" i="19"/>
  <c r="K363" i="19"/>
  <c r="M363" i="19"/>
  <c r="O363" i="19"/>
  <c r="Q363" i="19"/>
  <c r="V363" i="19"/>
  <c r="G365" i="19"/>
  <c r="M365" i="19" s="1"/>
  <c r="I365" i="19"/>
  <c r="K365" i="19"/>
  <c r="K357" i="19" s="1"/>
  <c r="O365" i="19"/>
  <c r="Q365" i="19"/>
  <c r="V365" i="19"/>
  <c r="V357" i="19" s="1"/>
  <c r="G367" i="19"/>
  <c r="I367" i="19"/>
  <c r="K367" i="19"/>
  <c r="M367" i="19"/>
  <c r="O367" i="19"/>
  <c r="Q367" i="19"/>
  <c r="V367" i="19"/>
  <c r="G369" i="19"/>
  <c r="M369" i="19" s="1"/>
  <c r="I369" i="19"/>
  <c r="K369" i="19"/>
  <c r="O369" i="19"/>
  <c r="Q369" i="19"/>
  <c r="V369" i="19"/>
  <c r="G371" i="19"/>
  <c r="I371" i="19"/>
  <c r="K371" i="19"/>
  <c r="M371" i="19"/>
  <c r="O371" i="19"/>
  <c r="Q371" i="19"/>
  <c r="V371" i="19"/>
  <c r="G373" i="19"/>
  <c r="M373" i="19" s="1"/>
  <c r="I373" i="19"/>
  <c r="K373" i="19"/>
  <c r="O373" i="19"/>
  <c r="Q373" i="19"/>
  <c r="V373" i="19"/>
  <c r="G375" i="19"/>
  <c r="I375" i="19"/>
  <c r="K375" i="19"/>
  <c r="M375" i="19"/>
  <c r="O375" i="19"/>
  <c r="Q375" i="19"/>
  <c r="V375" i="19"/>
  <c r="G377" i="19"/>
  <c r="M377" i="19" s="1"/>
  <c r="I377" i="19"/>
  <c r="K377" i="19"/>
  <c r="O377" i="19"/>
  <c r="Q377" i="19"/>
  <c r="V377" i="19"/>
  <c r="G379" i="19"/>
  <c r="I379" i="19"/>
  <c r="K379" i="19"/>
  <c r="M379" i="19"/>
  <c r="O379" i="19"/>
  <c r="Q379" i="19"/>
  <c r="V379" i="19"/>
  <c r="G381" i="19"/>
  <c r="M381" i="19" s="1"/>
  <c r="I381" i="19"/>
  <c r="K381" i="19"/>
  <c r="O381" i="19"/>
  <c r="Q381" i="19"/>
  <c r="V381" i="19"/>
  <c r="G383" i="19"/>
  <c r="I383" i="19"/>
  <c r="K383" i="19"/>
  <c r="M383" i="19"/>
  <c r="O383" i="19"/>
  <c r="Q383" i="19"/>
  <c r="V383" i="19"/>
  <c r="G385" i="19"/>
  <c r="M385" i="19" s="1"/>
  <c r="I385" i="19"/>
  <c r="K385" i="19"/>
  <c r="O385" i="19"/>
  <c r="Q385" i="19"/>
  <c r="V385" i="19"/>
  <c r="G387" i="19"/>
  <c r="I387" i="19"/>
  <c r="K387" i="19"/>
  <c r="M387" i="19"/>
  <c r="O387" i="19"/>
  <c r="Q387" i="19"/>
  <c r="V387" i="19"/>
  <c r="G389" i="19"/>
  <c r="I389" i="19"/>
  <c r="K389" i="19"/>
  <c r="M389" i="19"/>
  <c r="O389" i="19"/>
  <c r="Q389" i="19"/>
  <c r="V389" i="19"/>
  <c r="G391" i="19"/>
  <c r="I391" i="19"/>
  <c r="K391" i="19"/>
  <c r="M391" i="19"/>
  <c r="O391" i="19"/>
  <c r="Q391" i="19"/>
  <c r="V391" i="19"/>
  <c r="G393" i="19"/>
  <c r="M393" i="19" s="1"/>
  <c r="I393" i="19"/>
  <c r="K393" i="19"/>
  <c r="O393" i="19"/>
  <c r="Q393" i="19"/>
  <c r="V393" i="19"/>
  <c r="G395" i="19"/>
  <c r="I395" i="19"/>
  <c r="K395" i="19"/>
  <c r="M395" i="19"/>
  <c r="O395" i="19"/>
  <c r="Q395" i="19"/>
  <c r="V395" i="19"/>
  <c r="G397" i="19"/>
  <c r="I397" i="19"/>
  <c r="K397" i="19"/>
  <c r="M397" i="19"/>
  <c r="O397" i="19"/>
  <c r="Q397" i="19"/>
  <c r="V397" i="19"/>
  <c r="G399" i="19"/>
  <c r="I399" i="19"/>
  <c r="K399" i="19"/>
  <c r="M399" i="19"/>
  <c r="O399" i="19"/>
  <c r="Q399" i="19"/>
  <c r="V399" i="19"/>
  <c r="G402" i="19"/>
  <c r="M402" i="19" s="1"/>
  <c r="I402" i="19"/>
  <c r="K402" i="19"/>
  <c r="O402" i="19"/>
  <c r="Q402" i="19"/>
  <c r="V402" i="19"/>
  <c r="G404" i="19"/>
  <c r="I404" i="19"/>
  <c r="K404" i="19"/>
  <c r="M404" i="19"/>
  <c r="O404" i="19"/>
  <c r="Q404" i="19"/>
  <c r="V404" i="19"/>
  <c r="G406" i="19"/>
  <c r="I406" i="19"/>
  <c r="K406" i="19"/>
  <c r="M406" i="19"/>
  <c r="O406" i="19"/>
  <c r="Q406" i="19"/>
  <c r="V406" i="19"/>
  <c r="G409" i="19"/>
  <c r="M409" i="19" s="1"/>
  <c r="I409" i="19"/>
  <c r="I408" i="19" s="1"/>
  <c r="K409" i="19"/>
  <c r="K408" i="19" s="1"/>
  <c r="O409" i="19"/>
  <c r="Q409" i="19"/>
  <c r="Q408" i="19" s="1"/>
  <c r="V409" i="19"/>
  <c r="V408" i="19" s="1"/>
  <c r="G411" i="19"/>
  <c r="I411" i="19"/>
  <c r="K411" i="19"/>
  <c r="M411" i="19"/>
  <c r="O411" i="19"/>
  <c r="Q411" i="19"/>
  <c r="V411" i="19"/>
  <c r="G413" i="19"/>
  <c r="I413" i="19"/>
  <c r="K413" i="19"/>
  <c r="M413" i="19"/>
  <c r="O413" i="19"/>
  <c r="Q413" i="19"/>
  <c r="V413" i="19"/>
  <c r="G415" i="19"/>
  <c r="M415" i="19" s="1"/>
  <c r="I415" i="19"/>
  <c r="K415" i="19"/>
  <c r="O415" i="19"/>
  <c r="O408" i="19" s="1"/>
  <c r="Q415" i="19"/>
  <c r="V415" i="19"/>
  <c r="G417" i="19"/>
  <c r="M417" i="19" s="1"/>
  <c r="I417" i="19"/>
  <c r="K417" i="19"/>
  <c r="O417" i="19"/>
  <c r="Q417" i="19"/>
  <c r="V417" i="19"/>
  <c r="G419" i="19"/>
  <c r="I419" i="19"/>
  <c r="K419" i="19"/>
  <c r="M419" i="19"/>
  <c r="O419" i="19"/>
  <c r="Q419" i="19"/>
  <c r="V419" i="19"/>
  <c r="G421" i="19"/>
  <c r="I421" i="19"/>
  <c r="K421" i="19"/>
  <c r="M421" i="19"/>
  <c r="O421" i="19"/>
  <c r="Q421" i="19"/>
  <c r="V421" i="19"/>
  <c r="G423" i="19"/>
  <c r="M423" i="19" s="1"/>
  <c r="I423" i="19"/>
  <c r="K423" i="19"/>
  <c r="O423" i="19"/>
  <c r="Q423" i="19"/>
  <c r="V423" i="19"/>
  <c r="G425" i="19"/>
  <c r="M425" i="19" s="1"/>
  <c r="I425" i="19"/>
  <c r="K425" i="19"/>
  <c r="O425" i="19"/>
  <c r="Q425" i="19"/>
  <c r="V425" i="19"/>
  <c r="G427" i="19"/>
  <c r="M427" i="19" s="1"/>
  <c r="I427" i="19"/>
  <c r="K427" i="19"/>
  <c r="O427" i="19"/>
  <c r="Q427" i="19"/>
  <c r="V427" i="19"/>
  <c r="AE430" i="19"/>
  <c r="AF430" i="19"/>
  <c r="G348" i="18"/>
  <c r="G11" i="18"/>
  <c r="M11" i="18" s="1"/>
  <c r="I11" i="18"/>
  <c r="I8" i="18" s="1"/>
  <c r="K11" i="18"/>
  <c r="K8" i="18" s="1"/>
  <c r="O11" i="18"/>
  <c r="Q11" i="18"/>
  <c r="Q8" i="18" s="1"/>
  <c r="V11" i="18"/>
  <c r="V8" i="18" s="1"/>
  <c r="G42" i="18"/>
  <c r="I42" i="18"/>
  <c r="K42" i="18"/>
  <c r="M42" i="18"/>
  <c r="O42" i="18"/>
  <c r="Q42" i="18"/>
  <c r="V42" i="18"/>
  <c r="G46" i="18"/>
  <c r="I46" i="18"/>
  <c r="K46" i="18"/>
  <c r="M46" i="18"/>
  <c r="O46" i="18"/>
  <c r="Q46" i="18"/>
  <c r="V46" i="18"/>
  <c r="G48" i="18"/>
  <c r="G8" i="18" s="1"/>
  <c r="I48" i="18"/>
  <c r="K48" i="18"/>
  <c r="O48" i="18"/>
  <c r="O8" i="18" s="1"/>
  <c r="Q48" i="18"/>
  <c r="V48" i="18"/>
  <c r="G50" i="18"/>
  <c r="M50" i="18" s="1"/>
  <c r="I50" i="18"/>
  <c r="K50" i="18"/>
  <c r="O50" i="18"/>
  <c r="Q50" i="18"/>
  <c r="V50" i="18"/>
  <c r="G52" i="18"/>
  <c r="I52" i="18"/>
  <c r="K52" i="18"/>
  <c r="M52" i="18"/>
  <c r="O52" i="18"/>
  <c r="Q52" i="18"/>
  <c r="V52" i="18"/>
  <c r="G54" i="18"/>
  <c r="I54" i="18"/>
  <c r="K54" i="18"/>
  <c r="M54" i="18"/>
  <c r="O54" i="18"/>
  <c r="Q54" i="18"/>
  <c r="V54" i="18"/>
  <c r="G56" i="18"/>
  <c r="M56" i="18" s="1"/>
  <c r="I56" i="18"/>
  <c r="K56" i="18"/>
  <c r="O56" i="18"/>
  <c r="Q56" i="18"/>
  <c r="V56" i="18"/>
  <c r="G66" i="18"/>
  <c r="I66" i="18"/>
  <c r="K66" i="18"/>
  <c r="M66" i="18"/>
  <c r="O66" i="18"/>
  <c r="Q66" i="18"/>
  <c r="V66" i="18"/>
  <c r="G74" i="18"/>
  <c r="I74" i="18"/>
  <c r="K74" i="18"/>
  <c r="M74" i="18"/>
  <c r="O74" i="18"/>
  <c r="Q74" i="18"/>
  <c r="V74" i="18"/>
  <c r="G78" i="18"/>
  <c r="I78" i="18"/>
  <c r="K78" i="18"/>
  <c r="M78" i="18"/>
  <c r="O78" i="18"/>
  <c r="Q78" i="18"/>
  <c r="V78" i="18"/>
  <c r="G82" i="18"/>
  <c r="M82" i="18" s="1"/>
  <c r="I82" i="18"/>
  <c r="K82" i="18"/>
  <c r="O82" i="18"/>
  <c r="Q82" i="18"/>
  <c r="V82" i="18"/>
  <c r="G87" i="18"/>
  <c r="I87" i="18"/>
  <c r="K87" i="18"/>
  <c r="M87" i="18"/>
  <c r="O87" i="18"/>
  <c r="Q87" i="18"/>
  <c r="V87" i="18"/>
  <c r="G89" i="18"/>
  <c r="I89" i="18"/>
  <c r="K89" i="18"/>
  <c r="M89" i="18"/>
  <c r="O89" i="18"/>
  <c r="Q89" i="18"/>
  <c r="V89" i="18"/>
  <c r="G93" i="18"/>
  <c r="I93" i="18"/>
  <c r="K93" i="18"/>
  <c r="M93" i="18"/>
  <c r="O93" i="18"/>
  <c r="Q93" i="18"/>
  <c r="V93" i="18"/>
  <c r="G95" i="18"/>
  <c r="M95" i="18" s="1"/>
  <c r="I95" i="18"/>
  <c r="K95" i="18"/>
  <c r="O95" i="18"/>
  <c r="Q95" i="18"/>
  <c r="V95" i="18"/>
  <c r="G99" i="18"/>
  <c r="I99" i="18"/>
  <c r="K99" i="18"/>
  <c r="M99" i="18"/>
  <c r="O99" i="18"/>
  <c r="Q99" i="18"/>
  <c r="V99" i="18"/>
  <c r="G101" i="18"/>
  <c r="I101" i="18"/>
  <c r="K101" i="18"/>
  <c r="M101" i="18"/>
  <c r="O101" i="18"/>
  <c r="Q101" i="18"/>
  <c r="V101" i="18"/>
  <c r="G105" i="18"/>
  <c r="I105" i="18"/>
  <c r="K105" i="18"/>
  <c r="M105" i="18"/>
  <c r="O105" i="18"/>
  <c r="Q105" i="18"/>
  <c r="V105" i="18"/>
  <c r="G107" i="18"/>
  <c r="M107" i="18" s="1"/>
  <c r="I107" i="18"/>
  <c r="K107" i="18"/>
  <c r="O107" i="18"/>
  <c r="Q107" i="18"/>
  <c r="V107" i="18"/>
  <c r="G109" i="18"/>
  <c r="I109" i="18"/>
  <c r="K109" i="18"/>
  <c r="M109" i="18"/>
  <c r="O109" i="18"/>
  <c r="Q109" i="18"/>
  <c r="V109" i="18"/>
  <c r="G111" i="18"/>
  <c r="M111" i="18" s="1"/>
  <c r="I111" i="18"/>
  <c r="K111" i="18"/>
  <c r="O111" i="18"/>
  <c r="Q111" i="18"/>
  <c r="V111" i="18"/>
  <c r="G114" i="18"/>
  <c r="I114" i="18"/>
  <c r="K114" i="18"/>
  <c r="M114" i="18"/>
  <c r="O114" i="18"/>
  <c r="Q114" i="18"/>
  <c r="V114" i="18"/>
  <c r="G116" i="18"/>
  <c r="M116" i="18" s="1"/>
  <c r="I116" i="18"/>
  <c r="K116" i="18"/>
  <c r="O116" i="18"/>
  <c r="Q116" i="18"/>
  <c r="V116" i="18"/>
  <c r="G118" i="18"/>
  <c r="I118" i="18"/>
  <c r="K118" i="18"/>
  <c r="M118" i="18"/>
  <c r="O118" i="18"/>
  <c r="Q118" i="18"/>
  <c r="V118" i="18"/>
  <c r="G120" i="18"/>
  <c r="I120" i="18"/>
  <c r="K120" i="18"/>
  <c r="M120" i="18"/>
  <c r="O120" i="18"/>
  <c r="Q120" i="18"/>
  <c r="V120" i="18"/>
  <c r="G122" i="18"/>
  <c r="I122" i="18"/>
  <c r="K122" i="18"/>
  <c r="M122" i="18"/>
  <c r="O122" i="18"/>
  <c r="Q122" i="18"/>
  <c r="V122" i="18"/>
  <c r="G124" i="18"/>
  <c r="M124" i="18" s="1"/>
  <c r="I124" i="18"/>
  <c r="K124" i="18"/>
  <c r="O124" i="18"/>
  <c r="Q124" i="18"/>
  <c r="V124" i="18"/>
  <c r="G128" i="18"/>
  <c r="I128" i="18"/>
  <c r="K128" i="18"/>
  <c r="M128" i="18"/>
  <c r="O128" i="18"/>
  <c r="Q128" i="18"/>
  <c r="V128" i="18"/>
  <c r="G130" i="18"/>
  <c r="M130" i="18" s="1"/>
  <c r="I130" i="18"/>
  <c r="K130" i="18"/>
  <c r="O130" i="18"/>
  <c r="Q130" i="18"/>
  <c r="V130" i="18"/>
  <c r="G132" i="18"/>
  <c r="I132" i="18"/>
  <c r="K132" i="18"/>
  <c r="M132" i="18"/>
  <c r="O132" i="18"/>
  <c r="Q132" i="18"/>
  <c r="V132" i="18"/>
  <c r="G134" i="18"/>
  <c r="M134" i="18" s="1"/>
  <c r="I134" i="18"/>
  <c r="K134" i="18"/>
  <c r="O134" i="18"/>
  <c r="Q134" i="18"/>
  <c r="V134" i="18"/>
  <c r="G138" i="18"/>
  <c r="I138" i="18"/>
  <c r="K138" i="18"/>
  <c r="M138" i="18"/>
  <c r="O138" i="18"/>
  <c r="Q138" i="18"/>
  <c r="V138" i="18"/>
  <c r="G143" i="18"/>
  <c r="M143" i="18" s="1"/>
  <c r="I143" i="18"/>
  <c r="K143" i="18"/>
  <c r="O143" i="18"/>
  <c r="Q143" i="18"/>
  <c r="V143" i="18"/>
  <c r="G149" i="18"/>
  <c r="G147" i="18" s="1"/>
  <c r="I149" i="18"/>
  <c r="I147" i="18" s="1"/>
  <c r="K149" i="18"/>
  <c r="K147" i="18" s="1"/>
  <c r="O149" i="18"/>
  <c r="O147" i="18" s="1"/>
  <c r="Q149" i="18"/>
  <c r="Q147" i="18" s="1"/>
  <c r="V149" i="18"/>
  <c r="V147" i="18" s="1"/>
  <c r="G158" i="18"/>
  <c r="I158" i="18"/>
  <c r="K158" i="18"/>
  <c r="M158" i="18"/>
  <c r="O158" i="18"/>
  <c r="Q158" i="18"/>
  <c r="V158" i="18"/>
  <c r="G160" i="18"/>
  <c r="I160" i="18"/>
  <c r="K160" i="18"/>
  <c r="M160" i="18"/>
  <c r="O160" i="18"/>
  <c r="Q160" i="18"/>
  <c r="V160" i="18"/>
  <c r="G162" i="18"/>
  <c r="I162" i="18"/>
  <c r="K162" i="18"/>
  <c r="M162" i="18"/>
  <c r="O162" i="18"/>
  <c r="Q162" i="18"/>
  <c r="V162" i="18"/>
  <c r="G164" i="18"/>
  <c r="M164" i="18" s="1"/>
  <c r="I164" i="18"/>
  <c r="K164" i="18"/>
  <c r="O164" i="18"/>
  <c r="Q164" i="18"/>
  <c r="V164" i="18"/>
  <c r="G166" i="18"/>
  <c r="I166" i="18"/>
  <c r="K166" i="18"/>
  <c r="M166" i="18"/>
  <c r="O166" i="18"/>
  <c r="Q166" i="18"/>
  <c r="V166" i="18"/>
  <c r="G168" i="18"/>
  <c r="I168" i="18"/>
  <c r="K168" i="18"/>
  <c r="M168" i="18"/>
  <c r="O168" i="18"/>
  <c r="Q168" i="18"/>
  <c r="V168" i="18"/>
  <c r="G172" i="18"/>
  <c r="G170" i="18" s="1"/>
  <c r="I172" i="18"/>
  <c r="I170" i="18" s="1"/>
  <c r="K172" i="18"/>
  <c r="K170" i="18" s="1"/>
  <c r="O172" i="18"/>
  <c r="O170" i="18" s="1"/>
  <c r="Q172" i="18"/>
  <c r="Q170" i="18" s="1"/>
  <c r="V172" i="18"/>
  <c r="V170" i="18" s="1"/>
  <c r="G177" i="18"/>
  <c r="M177" i="18" s="1"/>
  <c r="I177" i="18"/>
  <c r="K177" i="18"/>
  <c r="O177" i="18"/>
  <c r="Q177" i="18"/>
  <c r="V177" i="18"/>
  <c r="G181" i="18"/>
  <c r="I181" i="18"/>
  <c r="K181" i="18"/>
  <c r="M181" i="18"/>
  <c r="O181" i="18"/>
  <c r="Q181" i="18"/>
  <c r="V181" i="18"/>
  <c r="G183" i="18"/>
  <c r="I183" i="18"/>
  <c r="K183" i="18"/>
  <c r="M183" i="18"/>
  <c r="O183" i="18"/>
  <c r="Q183" i="18"/>
  <c r="V183" i="18"/>
  <c r="G185" i="18"/>
  <c r="M185" i="18" s="1"/>
  <c r="I185" i="18"/>
  <c r="K185" i="18"/>
  <c r="O185" i="18"/>
  <c r="Q185" i="18"/>
  <c r="V185" i="18"/>
  <c r="G187" i="18"/>
  <c r="I187" i="18"/>
  <c r="K187" i="18"/>
  <c r="M187" i="18"/>
  <c r="O187" i="18"/>
  <c r="Q187" i="18"/>
  <c r="V187" i="18"/>
  <c r="G191" i="18"/>
  <c r="I191" i="18"/>
  <c r="K191" i="18"/>
  <c r="M191" i="18"/>
  <c r="O191" i="18"/>
  <c r="Q191" i="18"/>
  <c r="V191" i="18"/>
  <c r="G197" i="18"/>
  <c r="G195" i="18" s="1"/>
  <c r="I197" i="18"/>
  <c r="I195" i="18" s="1"/>
  <c r="K197" i="18"/>
  <c r="K195" i="18" s="1"/>
  <c r="O197" i="18"/>
  <c r="O195" i="18" s="1"/>
  <c r="Q197" i="18"/>
  <c r="Q195" i="18" s="1"/>
  <c r="V197" i="18"/>
  <c r="V195" i="18" s="1"/>
  <c r="G202" i="18"/>
  <c r="I202" i="18"/>
  <c r="K202" i="18"/>
  <c r="M202" i="18"/>
  <c r="O202" i="18"/>
  <c r="Q202" i="18"/>
  <c r="V202" i="18"/>
  <c r="G206" i="18"/>
  <c r="I206" i="18"/>
  <c r="K206" i="18"/>
  <c r="M206" i="18"/>
  <c r="O206" i="18"/>
  <c r="Q206" i="18"/>
  <c r="V206" i="18"/>
  <c r="G208" i="18"/>
  <c r="I208" i="18"/>
  <c r="K208" i="18"/>
  <c r="M208" i="18"/>
  <c r="O208" i="18"/>
  <c r="Q208" i="18"/>
  <c r="V208" i="18"/>
  <c r="G210" i="18"/>
  <c r="M210" i="18" s="1"/>
  <c r="I210" i="18"/>
  <c r="K210" i="18"/>
  <c r="O210" i="18"/>
  <c r="Q210" i="18"/>
  <c r="V210" i="18"/>
  <c r="G212" i="18"/>
  <c r="I212" i="18"/>
  <c r="K212" i="18"/>
  <c r="M212" i="18"/>
  <c r="O212" i="18"/>
  <c r="Q212" i="18"/>
  <c r="V212" i="18"/>
  <c r="G214" i="18"/>
  <c r="I214" i="18"/>
  <c r="K214" i="18"/>
  <c r="M214" i="18"/>
  <c r="O214" i="18"/>
  <c r="Q214" i="18"/>
  <c r="V214" i="18"/>
  <c r="G216" i="18"/>
  <c r="I216" i="18"/>
  <c r="K216" i="18"/>
  <c r="M216" i="18"/>
  <c r="O216" i="18"/>
  <c r="Q216" i="18"/>
  <c r="V216" i="18"/>
  <c r="G220" i="18"/>
  <c r="M220" i="18" s="1"/>
  <c r="I220" i="18"/>
  <c r="K220" i="18"/>
  <c r="O220" i="18"/>
  <c r="Q220" i="18"/>
  <c r="V220" i="18"/>
  <c r="G224" i="18"/>
  <c r="I224" i="18"/>
  <c r="K224" i="18"/>
  <c r="M224" i="18"/>
  <c r="O224" i="18"/>
  <c r="Q224" i="18"/>
  <c r="V224" i="18"/>
  <c r="G230" i="18"/>
  <c r="G228" i="18" s="1"/>
  <c r="I230" i="18"/>
  <c r="I228" i="18" s="1"/>
  <c r="K230" i="18"/>
  <c r="M230" i="18"/>
  <c r="O230" i="18"/>
  <c r="O228" i="18" s="1"/>
  <c r="Q230" i="18"/>
  <c r="Q228" i="18" s="1"/>
  <c r="V230" i="18"/>
  <c r="G235" i="18"/>
  <c r="M235" i="18" s="1"/>
  <c r="I235" i="18"/>
  <c r="K235" i="18"/>
  <c r="O235" i="18"/>
  <c r="Q235" i="18"/>
  <c r="V235" i="18"/>
  <c r="G239" i="18"/>
  <c r="I239" i="18"/>
  <c r="K239" i="18"/>
  <c r="M239" i="18"/>
  <c r="O239" i="18"/>
  <c r="Q239" i="18"/>
  <c r="V239" i="18"/>
  <c r="G241" i="18"/>
  <c r="M241" i="18" s="1"/>
  <c r="I241" i="18"/>
  <c r="K241" i="18"/>
  <c r="K228" i="18" s="1"/>
  <c r="O241" i="18"/>
  <c r="Q241" i="18"/>
  <c r="V241" i="18"/>
  <c r="V228" i="18" s="1"/>
  <c r="G243" i="18"/>
  <c r="I243" i="18"/>
  <c r="K243" i="18"/>
  <c r="M243" i="18"/>
  <c r="O243" i="18"/>
  <c r="Q243" i="18"/>
  <c r="V243" i="18"/>
  <c r="G246" i="18"/>
  <c r="M246" i="18" s="1"/>
  <c r="I246" i="18"/>
  <c r="K246" i="18"/>
  <c r="O246" i="18"/>
  <c r="Q246" i="18"/>
  <c r="V246" i="18"/>
  <c r="G248" i="18"/>
  <c r="I248" i="18"/>
  <c r="K248" i="18"/>
  <c r="M248" i="18"/>
  <c r="O248" i="18"/>
  <c r="Q248" i="18"/>
  <c r="V248" i="18"/>
  <c r="G252" i="18"/>
  <c r="I252" i="18"/>
  <c r="K252" i="18"/>
  <c r="M252" i="18"/>
  <c r="O252" i="18"/>
  <c r="Q252" i="18"/>
  <c r="V252" i="18"/>
  <c r="G256" i="18"/>
  <c r="I256" i="18"/>
  <c r="K256" i="18"/>
  <c r="M256" i="18"/>
  <c r="O256" i="18"/>
  <c r="Q256" i="18"/>
  <c r="V256" i="18"/>
  <c r="G260" i="18"/>
  <c r="M260" i="18" s="1"/>
  <c r="I260" i="18"/>
  <c r="K260" i="18"/>
  <c r="O260" i="18"/>
  <c r="Q260" i="18"/>
  <c r="V260" i="18"/>
  <c r="G264" i="18"/>
  <c r="I264" i="18"/>
  <c r="K264" i="18"/>
  <c r="M264" i="18"/>
  <c r="O264" i="18"/>
  <c r="Q264" i="18"/>
  <c r="V264" i="18"/>
  <c r="G270" i="18"/>
  <c r="I270" i="18"/>
  <c r="I268" i="18" s="1"/>
  <c r="K270" i="18"/>
  <c r="M270" i="18"/>
  <c r="O270" i="18"/>
  <c r="Q270" i="18"/>
  <c r="Q268" i="18" s="1"/>
  <c r="V270" i="18"/>
  <c r="G275" i="18"/>
  <c r="G268" i="18" s="1"/>
  <c r="I275" i="18"/>
  <c r="K275" i="18"/>
  <c r="O275" i="18"/>
  <c r="O268" i="18" s="1"/>
  <c r="Q275" i="18"/>
  <c r="V275" i="18"/>
  <c r="G279" i="18"/>
  <c r="I279" i="18"/>
  <c r="K279" i="18"/>
  <c r="M279" i="18"/>
  <c r="O279" i="18"/>
  <c r="Q279" i="18"/>
  <c r="V279" i="18"/>
  <c r="G281" i="18"/>
  <c r="M281" i="18" s="1"/>
  <c r="I281" i="18"/>
  <c r="K281" i="18"/>
  <c r="K268" i="18" s="1"/>
  <c r="O281" i="18"/>
  <c r="Q281" i="18"/>
  <c r="V281" i="18"/>
  <c r="V268" i="18" s="1"/>
  <c r="G283" i="18"/>
  <c r="I283" i="18"/>
  <c r="K283" i="18"/>
  <c r="M283" i="18"/>
  <c r="O283" i="18"/>
  <c r="Q283" i="18"/>
  <c r="V283" i="18"/>
  <c r="G285" i="18"/>
  <c r="M285" i="18" s="1"/>
  <c r="I285" i="18"/>
  <c r="K285" i="18"/>
  <c r="O285" i="18"/>
  <c r="Q285" i="18"/>
  <c r="V285" i="18"/>
  <c r="G288" i="18"/>
  <c r="I288" i="18"/>
  <c r="K288" i="18"/>
  <c r="M288" i="18"/>
  <c r="O288" i="18"/>
  <c r="Q288" i="18"/>
  <c r="V288" i="18"/>
  <c r="G290" i="18"/>
  <c r="M290" i="18" s="1"/>
  <c r="I290" i="18"/>
  <c r="K290" i="18"/>
  <c r="O290" i="18"/>
  <c r="Q290" i="18"/>
  <c r="V290" i="18"/>
  <c r="G294" i="18"/>
  <c r="I294" i="18"/>
  <c r="K294" i="18"/>
  <c r="M294" i="18"/>
  <c r="O294" i="18"/>
  <c r="Q294" i="18"/>
  <c r="V294" i="18"/>
  <c r="G298" i="18"/>
  <c r="M298" i="18" s="1"/>
  <c r="I298" i="18"/>
  <c r="K298" i="18"/>
  <c r="O298" i="18"/>
  <c r="Q298" i="18"/>
  <c r="V298" i="18"/>
  <c r="G302" i="18"/>
  <c r="I302" i="18"/>
  <c r="K302" i="18"/>
  <c r="M302" i="18"/>
  <c r="O302" i="18"/>
  <c r="Q302" i="18"/>
  <c r="V302" i="18"/>
  <c r="G308" i="18"/>
  <c r="I308" i="18"/>
  <c r="I306" i="18" s="1"/>
  <c r="K308" i="18"/>
  <c r="M308" i="18"/>
  <c r="O308" i="18"/>
  <c r="Q308" i="18"/>
  <c r="Q306" i="18" s="1"/>
  <c r="V308" i="18"/>
  <c r="G317" i="18"/>
  <c r="G306" i="18" s="1"/>
  <c r="I317" i="18"/>
  <c r="K317" i="18"/>
  <c r="K306" i="18" s="1"/>
  <c r="O317" i="18"/>
  <c r="O306" i="18" s="1"/>
  <c r="Q317" i="18"/>
  <c r="V317" i="18"/>
  <c r="V306" i="18" s="1"/>
  <c r="G325" i="18"/>
  <c r="I325" i="18"/>
  <c r="K325" i="18"/>
  <c r="M325" i="18"/>
  <c r="O325" i="18"/>
  <c r="Q325" i="18"/>
  <c r="V325" i="18"/>
  <c r="G327" i="18"/>
  <c r="M327" i="18" s="1"/>
  <c r="I327" i="18"/>
  <c r="K327" i="18"/>
  <c r="O327" i="18"/>
  <c r="Q327" i="18"/>
  <c r="V327" i="18"/>
  <c r="G329" i="18"/>
  <c r="I329" i="18"/>
  <c r="K329" i="18"/>
  <c r="M329" i="18"/>
  <c r="O329" i="18"/>
  <c r="Q329" i="18"/>
  <c r="V329" i="18"/>
  <c r="G331" i="18"/>
  <c r="M331" i="18" s="1"/>
  <c r="I331" i="18"/>
  <c r="K331" i="18"/>
  <c r="O331" i="18"/>
  <c r="Q331" i="18"/>
  <c r="V331" i="18"/>
  <c r="G335" i="18"/>
  <c r="M335" i="18" s="1"/>
  <c r="M333" i="18" s="1"/>
  <c r="I335" i="18"/>
  <c r="K335" i="18"/>
  <c r="K333" i="18" s="1"/>
  <c r="O335" i="18"/>
  <c r="O333" i="18" s="1"/>
  <c r="Q335" i="18"/>
  <c r="V335" i="18"/>
  <c r="V333" i="18" s="1"/>
  <c r="G337" i="18"/>
  <c r="I337" i="18"/>
  <c r="K337" i="18"/>
  <c r="M337" i="18"/>
  <c r="O337" i="18"/>
  <c r="Q337" i="18"/>
  <c r="V337" i="18"/>
  <c r="G339" i="18"/>
  <c r="M339" i="18" s="1"/>
  <c r="I339" i="18"/>
  <c r="K339" i="18"/>
  <c r="O339" i="18"/>
  <c r="Q339" i="18"/>
  <c r="V339" i="18"/>
  <c r="G341" i="18"/>
  <c r="I341" i="18"/>
  <c r="I333" i="18" s="1"/>
  <c r="K341" i="18"/>
  <c r="M341" i="18"/>
  <c r="O341" i="18"/>
  <c r="Q341" i="18"/>
  <c r="Q333" i="18" s="1"/>
  <c r="V341" i="18"/>
  <c r="G343" i="18"/>
  <c r="M343" i="18" s="1"/>
  <c r="I343" i="18"/>
  <c r="K343" i="18"/>
  <c r="O343" i="18"/>
  <c r="Q343" i="18"/>
  <c r="V343" i="18"/>
  <c r="G345" i="18"/>
  <c r="I345" i="18"/>
  <c r="K345" i="18"/>
  <c r="M345" i="18"/>
  <c r="O345" i="18"/>
  <c r="Q345" i="18"/>
  <c r="V345" i="18"/>
  <c r="AE348" i="18"/>
  <c r="AF348" i="18"/>
  <c r="G282" i="17"/>
  <c r="BA21" i="17"/>
  <c r="BA10" i="17"/>
  <c r="G9" i="17"/>
  <c r="I9" i="17"/>
  <c r="I8" i="17" s="1"/>
  <c r="K9" i="17"/>
  <c r="M9" i="17"/>
  <c r="O9" i="17"/>
  <c r="Q9" i="17"/>
  <c r="Q8" i="17" s="1"/>
  <c r="V9" i="17"/>
  <c r="G12" i="17"/>
  <c r="M12" i="17" s="1"/>
  <c r="I12" i="17"/>
  <c r="K12" i="17"/>
  <c r="K8" i="17" s="1"/>
  <c r="O12" i="17"/>
  <c r="Q12" i="17"/>
  <c r="V12" i="17"/>
  <c r="V8" i="17" s="1"/>
  <c r="G15" i="17"/>
  <c r="I15" i="17"/>
  <c r="K15" i="17"/>
  <c r="M15" i="17"/>
  <c r="O15" i="17"/>
  <c r="Q15" i="17"/>
  <c r="V15" i="17"/>
  <c r="G17" i="17"/>
  <c r="M17" i="17" s="1"/>
  <c r="I17" i="17"/>
  <c r="K17" i="17"/>
  <c r="O17" i="17"/>
  <c r="O8" i="17" s="1"/>
  <c r="Q17" i="17"/>
  <c r="V17" i="17"/>
  <c r="G20" i="17"/>
  <c r="I20" i="17"/>
  <c r="K20" i="17"/>
  <c r="M20" i="17"/>
  <c r="O20" i="17"/>
  <c r="Q20" i="17"/>
  <c r="V20" i="17"/>
  <c r="G23" i="17"/>
  <c r="M23" i="17" s="1"/>
  <c r="I23" i="17"/>
  <c r="K23" i="17"/>
  <c r="O23" i="17"/>
  <c r="Q23" i="17"/>
  <c r="V23" i="17"/>
  <c r="G25" i="17"/>
  <c r="I25" i="17"/>
  <c r="K25" i="17"/>
  <c r="M25" i="17"/>
  <c r="O25" i="17"/>
  <c r="Q25" i="17"/>
  <c r="V25" i="17"/>
  <c r="G27" i="17"/>
  <c r="M27" i="17" s="1"/>
  <c r="I27" i="17"/>
  <c r="K27" i="17"/>
  <c r="O27" i="17"/>
  <c r="Q27" i="17"/>
  <c r="V27" i="17"/>
  <c r="G29" i="17"/>
  <c r="I29" i="17"/>
  <c r="O29" i="17"/>
  <c r="Q29" i="17"/>
  <c r="G30" i="17"/>
  <c r="M30" i="17" s="1"/>
  <c r="M29" i="17" s="1"/>
  <c r="I30" i="17"/>
  <c r="K30" i="17"/>
  <c r="K29" i="17" s="1"/>
  <c r="O30" i="17"/>
  <c r="Q30" i="17"/>
  <c r="V30" i="17"/>
  <c r="V29" i="17" s="1"/>
  <c r="G33" i="17"/>
  <c r="M33" i="17" s="1"/>
  <c r="I33" i="17"/>
  <c r="I32" i="17" s="1"/>
  <c r="K33" i="17"/>
  <c r="O33" i="17"/>
  <c r="O32" i="17" s="1"/>
  <c r="Q33" i="17"/>
  <c r="Q32" i="17" s="1"/>
  <c r="V33" i="17"/>
  <c r="G36" i="17"/>
  <c r="M36" i="17" s="1"/>
  <c r="I36" i="17"/>
  <c r="K36" i="17"/>
  <c r="O36" i="17"/>
  <c r="Q36" i="17"/>
  <c r="V36" i="17"/>
  <c r="V32" i="17" s="1"/>
  <c r="G39" i="17"/>
  <c r="I39" i="17"/>
  <c r="K39" i="17"/>
  <c r="K32" i="17" s="1"/>
  <c r="M39" i="17"/>
  <c r="O39" i="17"/>
  <c r="Q39" i="17"/>
  <c r="V39" i="17"/>
  <c r="G42" i="17"/>
  <c r="M42" i="17" s="1"/>
  <c r="I42" i="17"/>
  <c r="I41" i="17" s="1"/>
  <c r="K42" i="17"/>
  <c r="O42" i="17"/>
  <c r="O41" i="17" s="1"/>
  <c r="Q42" i="17"/>
  <c r="Q41" i="17" s="1"/>
  <c r="V42" i="17"/>
  <c r="G45" i="17"/>
  <c r="M45" i="17" s="1"/>
  <c r="I45" i="17"/>
  <c r="K45" i="17"/>
  <c r="K41" i="17" s="1"/>
  <c r="O45" i="17"/>
  <c r="Q45" i="17"/>
  <c r="V45" i="17"/>
  <c r="V41" i="17" s="1"/>
  <c r="G47" i="17"/>
  <c r="I47" i="17"/>
  <c r="K47" i="17"/>
  <c r="M47" i="17"/>
  <c r="O47" i="17"/>
  <c r="Q47" i="17"/>
  <c r="V47" i="17"/>
  <c r="G49" i="17"/>
  <c r="I49" i="17"/>
  <c r="K49" i="17"/>
  <c r="M49" i="17"/>
  <c r="O49" i="17"/>
  <c r="Q49" i="17"/>
  <c r="V49" i="17"/>
  <c r="G51" i="17"/>
  <c r="M51" i="17" s="1"/>
  <c r="I51" i="17"/>
  <c r="K51" i="17"/>
  <c r="O51" i="17"/>
  <c r="Q51" i="17"/>
  <c r="V51" i="17"/>
  <c r="G53" i="17"/>
  <c r="M53" i="17" s="1"/>
  <c r="I53" i="17"/>
  <c r="K53" i="17"/>
  <c r="O53" i="17"/>
  <c r="Q53" i="17"/>
  <c r="V53" i="17"/>
  <c r="G55" i="17"/>
  <c r="I55" i="17"/>
  <c r="K55" i="17"/>
  <c r="M55" i="17"/>
  <c r="O55" i="17"/>
  <c r="Q55" i="17"/>
  <c r="V55" i="17"/>
  <c r="G57" i="17"/>
  <c r="I57" i="17"/>
  <c r="K57" i="17"/>
  <c r="M57" i="17"/>
  <c r="O57" i="17"/>
  <c r="Q57" i="17"/>
  <c r="V57" i="17"/>
  <c r="G59" i="17"/>
  <c r="M59" i="17" s="1"/>
  <c r="I59" i="17"/>
  <c r="K59" i="17"/>
  <c r="O59" i="17"/>
  <c r="Q59" i="17"/>
  <c r="V59" i="17"/>
  <c r="G61" i="17"/>
  <c r="M61" i="17" s="1"/>
  <c r="I61" i="17"/>
  <c r="K61" i="17"/>
  <c r="O61" i="17"/>
  <c r="Q61" i="17"/>
  <c r="V61" i="17"/>
  <c r="G63" i="17"/>
  <c r="I63" i="17"/>
  <c r="K63" i="17"/>
  <c r="M63" i="17"/>
  <c r="O63" i="17"/>
  <c r="Q63" i="17"/>
  <c r="V63" i="17"/>
  <c r="G65" i="17"/>
  <c r="I65" i="17"/>
  <c r="K65" i="17"/>
  <c r="M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M75" i="17" s="1"/>
  <c r="I75" i="17"/>
  <c r="K75" i="17"/>
  <c r="O75" i="17"/>
  <c r="Q75" i="17"/>
  <c r="V75" i="17"/>
  <c r="G77" i="17"/>
  <c r="M77" i="17" s="1"/>
  <c r="I77" i="17"/>
  <c r="K77" i="17"/>
  <c r="O77" i="17"/>
  <c r="Q77" i="17"/>
  <c r="V77" i="17"/>
  <c r="G79" i="17"/>
  <c r="I79" i="17"/>
  <c r="K79" i="17"/>
  <c r="M79" i="17"/>
  <c r="O79" i="17"/>
  <c r="Q79" i="17"/>
  <c r="V79" i="17"/>
  <c r="G81" i="17"/>
  <c r="I81" i="17"/>
  <c r="K81" i="17"/>
  <c r="M81" i="17"/>
  <c r="O81" i="17"/>
  <c r="Q81" i="17"/>
  <c r="V81" i="17"/>
  <c r="G83" i="17"/>
  <c r="M83" i="17" s="1"/>
  <c r="I83" i="17"/>
  <c r="K83" i="17"/>
  <c r="O83" i="17"/>
  <c r="Q83" i="17"/>
  <c r="V83" i="17"/>
  <c r="G85" i="17"/>
  <c r="I85" i="17"/>
  <c r="O85" i="17"/>
  <c r="Q85" i="17"/>
  <c r="G86" i="17"/>
  <c r="I86" i="17"/>
  <c r="K86" i="17"/>
  <c r="K85" i="17" s="1"/>
  <c r="M86" i="17"/>
  <c r="M85" i="17" s="1"/>
  <c r="O86" i="17"/>
  <c r="Q86" i="17"/>
  <c r="V86" i="17"/>
  <c r="V85" i="17" s="1"/>
  <c r="G90" i="17"/>
  <c r="M90" i="17" s="1"/>
  <c r="I90" i="17"/>
  <c r="I89" i="17" s="1"/>
  <c r="K90" i="17"/>
  <c r="O90" i="17"/>
  <c r="O89" i="17" s="1"/>
  <c r="Q90" i="17"/>
  <c r="Q89" i="17" s="1"/>
  <c r="V90" i="17"/>
  <c r="G93" i="17"/>
  <c r="M93" i="17" s="1"/>
  <c r="I93" i="17"/>
  <c r="K93" i="17"/>
  <c r="O93" i="17"/>
  <c r="Q93" i="17"/>
  <c r="V93" i="17"/>
  <c r="G96" i="17"/>
  <c r="I96" i="17"/>
  <c r="K96" i="17"/>
  <c r="K89" i="17" s="1"/>
  <c r="M96" i="17"/>
  <c r="O96" i="17"/>
  <c r="Q96" i="17"/>
  <c r="V96" i="17"/>
  <c r="V89" i="17" s="1"/>
  <c r="G99" i="17"/>
  <c r="I99" i="17"/>
  <c r="K99" i="17"/>
  <c r="M99" i="17"/>
  <c r="O99" i="17"/>
  <c r="Q99" i="17"/>
  <c r="V99" i="17"/>
  <c r="G102" i="17"/>
  <c r="M102" i="17" s="1"/>
  <c r="I102" i="17"/>
  <c r="K102" i="17"/>
  <c r="O102" i="17"/>
  <c r="Q102" i="17"/>
  <c r="V102" i="17"/>
  <c r="G105" i="17"/>
  <c r="M105" i="17" s="1"/>
  <c r="I105" i="17"/>
  <c r="K105" i="17"/>
  <c r="O105" i="17"/>
  <c r="Q105" i="17"/>
  <c r="V105" i="17"/>
  <c r="G107" i="17"/>
  <c r="I107" i="17"/>
  <c r="K107" i="17"/>
  <c r="M107" i="17"/>
  <c r="O107" i="17"/>
  <c r="Q107" i="17"/>
  <c r="V107" i="17"/>
  <c r="G109" i="17"/>
  <c r="I109" i="17"/>
  <c r="K109" i="17"/>
  <c r="M109" i="17"/>
  <c r="O109" i="17"/>
  <c r="Q109" i="17"/>
  <c r="V109" i="17"/>
  <c r="G112" i="17"/>
  <c r="M112" i="17" s="1"/>
  <c r="I112" i="17"/>
  <c r="K112" i="17"/>
  <c r="O112" i="17"/>
  <c r="Q112" i="17"/>
  <c r="V112" i="17"/>
  <c r="G114" i="17"/>
  <c r="M114" i="17" s="1"/>
  <c r="I114" i="17"/>
  <c r="K114" i="17"/>
  <c r="O114" i="17"/>
  <c r="Q114" i="17"/>
  <c r="V114" i="17"/>
  <c r="G116" i="17"/>
  <c r="I116" i="17"/>
  <c r="K116" i="17"/>
  <c r="M116" i="17"/>
  <c r="O116" i="17"/>
  <c r="Q116" i="17"/>
  <c r="V116" i="17"/>
  <c r="G118" i="17"/>
  <c r="I118" i="17"/>
  <c r="K118" i="17"/>
  <c r="M118" i="17"/>
  <c r="O118" i="17"/>
  <c r="Q118" i="17"/>
  <c r="V118" i="17"/>
  <c r="G120" i="17"/>
  <c r="M120" i="17" s="1"/>
  <c r="I120" i="17"/>
  <c r="K120" i="17"/>
  <c r="O120" i="17"/>
  <c r="Q120" i="17"/>
  <c r="V120" i="17"/>
  <c r="G122" i="17"/>
  <c r="M122" i="17" s="1"/>
  <c r="I122" i="17"/>
  <c r="K122" i="17"/>
  <c r="O122" i="17"/>
  <c r="Q122" i="17"/>
  <c r="V122" i="17"/>
  <c r="G124" i="17"/>
  <c r="I124" i="17"/>
  <c r="K124" i="17"/>
  <c r="M124" i="17"/>
  <c r="O124" i="17"/>
  <c r="Q124" i="17"/>
  <c r="V124" i="17"/>
  <c r="G126" i="17"/>
  <c r="I126" i="17"/>
  <c r="K126" i="17"/>
  <c r="M126" i="17"/>
  <c r="O126" i="17"/>
  <c r="Q126" i="17"/>
  <c r="V126" i="17"/>
  <c r="G128" i="17"/>
  <c r="M128" i="17" s="1"/>
  <c r="I128" i="17"/>
  <c r="K128" i="17"/>
  <c r="O128" i="17"/>
  <c r="Q128" i="17"/>
  <c r="V128" i="17"/>
  <c r="G130" i="17"/>
  <c r="M130" i="17" s="1"/>
  <c r="I130" i="17"/>
  <c r="K130" i="17"/>
  <c r="O130" i="17"/>
  <c r="Q130" i="17"/>
  <c r="V130" i="17"/>
  <c r="G132" i="17"/>
  <c r="I132" i="17"/>
  <c r="K132" i="17"/>
  <c r="M132" i="17"/>
  <c r="O132" i="17"/>
  <c r="Q132" i="17"/>
  <c r="V132" i="17"/>
  <c r="G134" i="17"/>
  <c r="I134" i="17"/>
  <c r="K134" i="17"/>
  <c r="M134" i="17"/>
  <c r="O134" i="17"/>
  <c r="Q134" i="17"/>
  <c r="V134" i="17"/>
  <c r="G136" i="17"/>
  <c r="M136" i="17" s="1"/>
  <c r="I136" i="17"/>
  <c r="K136" i="17"/>
  <c r="O136" i="17"/>
  <c r="Q136" i="17"/>
  <c r="V136" i="17"/>
  <c r="G138" i="17"/>
  <c r="I138" i="17"/>
  <c r="K138" i="17"/>
  <c r="M138" i="17"/>
  <c r="O138" i="17"/>
  <c r="Q138" i="17"/>
  <c r="V138" i="17"/>
  <c r="G140" i="17"/>
  <c r="M140" i="17" s="1"/>
  <c r="I140" i="17"/>
  <c r="K140" i="17"/>
  <c r="O140" i="17"/>
  <c r="Q140" i="17"/>
  <c r="V140" i="17"/>
  <c r="G142" i="17"/>
  <c r="I142" i="17"/>
  <c r="K142" i="17"/>
  <c r="M142" i="17"/>
  <c r="O142" i="17"/>
  <c r="Q142" i="17"/>
  <c r="V142" i="17"/>
  <c r="G144" i="17"/>
  <c r="M144" i="17" s="1"/>
  <c r="I144" i="17"/>
  <c r="K144" i="17"/>
  <c r="O144" i="17"/>
  <c r="Q144" i="17"/>
  <c r="V144" i="17"/>
  <c r="G146" i="17"/>
  <c r="I146" i="17"/>
  <c r="K146" i="17"/>
  <c r="M146" i="17"/>
  <c r="O146" i="17"/>
  <c r="Q146" i="17"/>
  <c r="V146" i="17"/>
  <c r="G149" i="17"/>
  <c r="I149" i="17"/>
  <c r="I148" i="17" s="1"/>
  <c r="K149" i="17"/>
  <c r="M149" i="17"/>
  <c r="O149" i="17"/>
  <c r="Q149" i="17"/>
  <c r="Q148" i="17" s="1"/>
  <c r="V149" i="17"/>
  <c r="G151" i="17"/>
  <c r="G148" i="17" s="1"/>
  <c r="I151" i="17"/>
  <c r="K151" i="17"/>
  <c r="K148" i="17" s="1"/>
  <c r="O151" i="17"/>
  <c r="O148" i="17" s="1"/>
  <c r="Q151" i="17"/>
  <c r="V151" i="17"/>
  <c r="V148" i="17" s="1"/>
  <c r="G153" i="17"/>
  <c r="I153" i="17"/>
  <c r="K153" i="17"/>
  <c r="M153" i="17"/>
  <c r="O153" i="17"/>
  <c r="Q153" i="17"/>
  <c r="V153" i="17"/>
  <c r="G155" i="17"/>
  <c r="M155" i="17" s="1"/>
  <c r="I155" i="17"/>
  <c r="K155" i="17"/>
  <c r="O155" i="17"/>
  <c r="Q155" i="17"/>
  <c r="V155" i="17"/>
  <c r="G157" i="17"/>
  <c r="I157" i="17"/>
  <c r="K157" i="17"/>
  <c r="M157" i="17"/>
  <c r="O157" i="17"/>
  <c r="Q157" i="17"/>
  <c r="V157" i="17"/>
  <c r="G159" i="17"/>
  <c r="M159" i="17" s="1"/>
  <c r="I159" i="17"/>
  <c r="K159" i="17"/>
  <c r="O159" i="17"/>
  <c r="Q159" i="17"/>
  <c r="V159" i="17"/>
  <c r="G161" i="17"/>
  <c r="I161" i="17"/>
  <c r="K161" i="17"/>
  <c r="M161" i="17"/>
  <c r="O161" i="17"/>
  <c r="Q161" i="17"/>
  <c r="V161" i="17"/>
  <c r="G163" i="17"/>
  <c r="M163" i="17" s="1"/>
  <c r="I163" i="17"/>
  <c r="K163" i="17"/>
  <c r="O163" i="17"/>
  <c r="Q163" i="17"/>
  <c r="V163" i="17"/>
  <c r="G165" i="17"/>
  <c r="I165" i="17"/>
  <c r="K165" i="17"/>
  <c r="M165" i="17"/>
  <c r="O165" i="17"/>
  <c r="Q165" i="17"/>
  <c r="V165" i="17"/>
  <c r="G167" i="17"/>
  <c r="M167" i="17" s="1"/>
  <c r="I167" i="17"/>
  <c r="K167" i="17"/>
  <c r="O167" i="17"/>
  <c r="Q167" i="17"/>
  <c r="V167" i="17"/>
  <c r="G169" i="17"/>
  <c r="I169" i="17"/>
  <c r="K169" i="17"/>
  <c r="M169" i="17"/>
  <c r="O169" i="17"/>
  <c r="Q169" i="17"/>
  <c r="V169" i="17"/>
  <c r="G171" i="17"/>
  <c r="M171" i="17" s="1"/>
  <c r="I171" i="17"/>
  <c r="K171" i="17"/>
  <c r="O171" i="17"/>
  <c r="Q171" i="17"/>
  <c r="V171" i="17"/>
  <c r="G173" i="17"/>
  <c r="I173" i="17"/>
  <c r="K173" i="17"/>
  <c r="M173" i="17"/>
  <c r="O173" i="17"/>
  <c r="Q173" i="17"/>
  <c r="V173" i="17"/>
  <c r="G175" i="17"/>
  <c r="M175" i="17" s="1"/>
  <c r="I175" i="17"/>
  <c r="K175" i="17"/>
  <c r="O175" i="17"/>
  <c r="Q175" i="17"/>
  <c r="V175" i="17"/>
  <c r="G177" i="17"/>
  <c r="I177" i="17"/>
  <c r="K177" i="17"/>
  <c r="M177" i="17"/>
  <c r="O177" i="17"/>
  <c r="Q177" i="17"/>
  <c r="V177" i="17"/>
  <c r="G180" i="17"/>
  <c r="M180" i="17" s="1"/>
  <c r="I180" i="17"/>
  <c r="K180" i="17"/>
  <c r="O180" i="17"/>
  <c r="Q180" i="17"/>
  <c r="V180" i="17"/>
  <c r="G182" i="17"/>
  <c r="I182" i="17"/>
  <c r="K182" i="17"/>
  <c r="M182" i="17"/>
  <c r="O182" i="17"/>
  <c r="Q182" i="17"/>
  <c r="V182" i="17"/>
  <c r="G184" i="17"/>
  <c r="M184" i="17" s="1"/>
  <c r="I184" i="17"/>
  <c r="K184" i="17"/>
  <c r="O184" i="17"/>
  <c r="Q184" i="17"/>
  <c r="V184" i="17"/>
  <c r="G186" i="17"/>
  <c r="I186" i="17"/>
  <c r="K186" i="17"/>
  <c r="M186" i="17"/>
  <c r="O186" i="17"/>
  <c r="Q186" i="17"/>
  <c r="V186" i="17"/>
  <c r="G188" i="17"/>
  <c r="M188" i="17" s="1"/>
  <c r="I188" i="17"/>
  <c r="K188" i="17"/>
  <c r="O188" i="17"/>
  <c r="Q188" i="17"/>
  <c r="V188" i="17"/>
  <c r="G190" i="17"/>
  <c r="I190" i="17"/>
  <c r="K190" i="17"/>
  <c r="M190" i="17"/>
  <c r="O190" i="17"/>
  <c r="Q190" i="17"/>
  <c r="V190" i="17"/>
  <c r="G192" i="17"/>
  <c r="M192" i="17" s="1"/>
  <c r="I192" i="17"/>
  <c r="K192" i="17"/>
  <c r="O192" i="17"/>
  <c r="Q192" i="17"/>
  <c r="V192" i="17"/>
  <c r="G194" i="17"/>
  <c r="I194" i="17"/>
  <c r="K194" i="17"/>
  <c r="M194" i="17"/>
  <c r="O194" i="17"/>
  <c r="Q194" i="17"/>
  <c r="V194" i="17"/>
  <c r="G196" i="17"/>
  <c r="M196" i="17" s="1"/>
  <c r="I196" i="17"/>
  <c r="K196" i="17"/>
  <c r="O196" i="17"/>
  <c r="Q196" i="17"/>
  <c r="V196" i="17"/>
  <c r="G198" i="17"/>
  <c r="I198" i="17"/>
  <c r="K198" i="17"/>
  <c r="M198" i="17"/>
  <c r="O198" i="17"/>
  <c r="Q198" i="17"/>
  <c r="V198" i="17"/>
  <c r="G200" i="17"/>
  <c r="M200" i="17" s="1"/>
  <c r="I200" i="17"/>
  <c r="K200" i="17"/>
  <c r="O200" i="17"/>
  <c r="Q200" i="17"/>
  <c r="V200" i="17"/>
  <c r="G202" i="17"/>
  <c r="I202" i="17"/>
  <c r="K202" i="17"/>
  <c r="M202" i="17"/>
  <c r="O202" i="17"/>
  <c r="Q202" i="17"/>
  <c r="V202" i="17"/>
  <c r="G204" i="17"/>
  <c r="M204" i="17" s="1"/>
  <c r="I204" i="17"/>
  <c r="K204" i="17"/>
  <c r="O204" i="17"/>
  <c r="Q204" i="17"/>
  <c r="V204" i="17"/>
  <c r="G206" i="17"/>
  <c r="I206" i="17"/>
  <c r="K206" i="17"/>
  <c r="M206" i="17"/>
  <c r="O206" i="17"/>
  <c r="Q206" i="17"/>
  <c r="V206" i="17"/>
  <c r="G208" i="17"/>
  <c r="M208" i="17" s="1"/>
  <c r="I208" i="17"/>
  <c r="K208" i="17"/>
  <c r="O208" i="17"/>
  <c r="Q208" i="17"/>
  <c r="V208" i="17"/>
  <c r="G210" i="17"/>
  <c r="I210" i="17"/>
  <c r="K210" i="17"/>
  <c r="M210" i="17"/>
  <c r="O210" i="17"/>
  <c r="Q210" i="17"/>
  <c r="V210" i="17"/>
  <c r="G212" i="17"/>
  <c r="M212" i="17" s="1"/>
  <c r="I212" i="17"/>
  <c r="K212" i="17"/>
  <c r="O212" i="17"/>
  <c r="Q212" i="17"/>
  <c r="V212" i="17"/>
  <c r="G214" i="17"/>
  <c r="I214" i="17"/>
  <c r="K214" i="17"/>
  <c r="M214" i="17"/>
  <c r="O214" i="17"/>
  <c r="Q214" i="17"/>
  <c r="V214" i="17"/>
  <c r="G216" i="17"/>
  <c r="M216" i="17" s="1"/>
  <c r="I216" i="17"/>
  <c r="K216" i="17"/>
  <c r="O216" i="17"/>
  <c r="Q216" i="17"/>
  <c r="V216" i="17"/>
  <c r="G218" i="17"/>
  <c r="I218" i="17"/>
  <c r="K218" i="17"/>
  <c r="M218" i="17"/>
  <c r="O218" i="17"/>
  <c r="Q218" i="17"/>
  <c r="V218" i="17"/>
  <c r="G220" i="17"/>
  <c r="M220" i="17" s="1"/>
  <c r="I220" i="17"/>
  <c r="K220" i="17"/>
  <c r="O220" i="17"/>
  <c r="Q220" i="17"/>
  <c r="V220" i="17"/>
  <c r="G222" i="17"/>
  <c r="I222" i="17"/>
  <c r="K222" i="17"/>
  <c r="M222" i="17"/>
  <c r="O222" i="17"/>
  <c r="Q222" i="17"/>
  <c r="V222" i="17"/>
  <c r="G225" i="17"/>
  <c r="I225" i="17"/>
  <c r="I224" i="17" s="1"/>
  <c r="K225" i="17"/>
  <c r="M225" i="17"/>
  <c r="O225" i="17"/>
  <c r="Q225" i="17"/>
  <c r="Q224" i="17" s="1"/>
  <c r="V225" i="17"/>
  <c r="G227" i="17"/>
  <c r="G224" i="17" s="1"/>
  <c r="I227" i="17"/>
  <c r="K227" i="17"/>
  <c r="K224" i="17" s="1"/>
  <c r="O227" i="17"/>
  <c r="O224" i="17" s="1"/>
  <c r="Q227" i="17"/>
  <c r="V227" i="17"/>
  <c r="V224" i="17" s="1"/>
  <c r="G230" i="17"/>
  <c r="I230" i="17"/>
  <c r="K230" i="17"/>
  <c r="M230" i="17"/>
  <c r="O230" i="17"/>
  <c r="Q230" i="17"/>
  <c r="V230" i="17"/>
  <c r="G233" i="17"/>
  <c r="I233" i="17"/>
  <c r="I232" i="17" s="1"/>
  <c r="K233" i="17"/>
  <c r="M233" i="17"/>
  <c r="O233" i="17"/>
  <c r="Q233" i="17"/>
  <c r="Q232" i="17" s="1"/>
  <c r="V233" i="17"/>
  <c r="G236" i="17"/>
  <c r="M236" i="17" s="1"/>
  <c r="I236" i="17"/>
  <c r="K236" i="17"/>
  <c r="K232" i="17" s="1"/>
  <c r="O236" i="17"/>
  <c r="Q236" i="17"/>
  <c r="V236" i="17"/>
  <c r="V232" i="17" s="1"/>
  <c r="G238" i="17"/>
  <c r="I238" i="17"/>
  <c r="K238" i="17"/>
  <c r="M238" i="17"/>
  <c r="O238" i="17"/>
  <c r="Q238" i="17"/>
  <c r="V238" i="17"/>
  <c r="G240" i="17"/>
  <c r="M240" i="17" s="1"/>
  <c r="I240" i="17"/>
  <c r="K240" i="17"/>
  <c r="O240" i="17"/>
  <c r="O232" i="17" s="1"/>
  <c r="Q240" i="17"/>
  <c r="V240" i="17"/>
  <c r="G242" i="17"/>
  <c r="I242" i="17"/>
  <c r="K242" i="17"/>
  <c r="M242" i="17"/>
  <c r="O242" i="17"/>
  <c r="Q242" i="17"/>
  <c r="V242" i="17"/>
  <c r="G244" i="17"/>
  <c r="M244" i="17" s="1"/>
  <c r="I244" i="17"/>
  <c r="K244" i="17"/>
  <c r="O244" i="17"/>
  <c r="Q244" i="17"/>
  <c r="V244" i="17"/>
  <c r="G246" i="17"/>
  <c r="I246" i="17"/>
  <c r="K246" i="17"/>
  <c r="M246" i="17"/>
  <c r="O246" i="17"/>
  <c r="Q246" i="17"/>
  <c r="V246" i="17"/>
  <c r="G248" i="17"/>
  <c r="M248" i="17" s="1"/>
  <c r="I248" i="17"/>
  <c r="K248" i="17"/>
  <c r="O248" i="17"/>
  <c r="Q248" i="17"/>
  <c r="V248" i="17"/>
  <c r="G250" i="17"/>
  <c r="I250" i="17"/>
  <c r="K250" i="17"/>
  <c r="M250" i="17"/>
  <c r="O250" i="17"/>
  <c r="Q250" i="17"/>
  <c r="V250" i="17"/>
  <c r="G252" i="17"/>
  <c r="M252" i="17" s="1"/>
  <c r="I252" i="17"/>
  <c r="K252" i="17"/>
  <c r="O252" i="17"/>
  <c r="Q252" i="17"/>
  <c r="V252" i="17"/>
  <c r="G254" i="17"/>
  <c r="I254" i="17"/>
  <c r="K254" i="17"/>
  <c r="M254" i="17"/>
  <c r="O254" i="17"/>
  <c r="Q254" i="17"/>
  <c r="V254" i="17"/>
  <c r="G256" i="17"/>
  <c r="M256" i="17" s="1"/>
  <c r="I256" i="17"/>
  <c r="K256" i="17"/>
  <c r="O256" i="17"/>
  <c r="Q256" i="17"/>
  <c r="V256" i="17"/>
  <c r="G258" i="17"/>
  <c r="I258" i="17"/>
  <c r="K258" i="17"/>
  <c r="M258" i="17"/>
  <c r="O258" i="17"/>
  <c r="Q258" i="17"/>
  <c r="V258" i="17"/>
  <c r="G260" i="17"/>
  <c r="M260" i="17" s="1"/>
  <c r="I260" i="17"/>
  <c r="K260" i="17"/>
  <c r="O260" i="17"/>
  <c r="Q260" i="17"/>
  <c r="V260" i="17"/>
  <c r="G262" i="17"/>
  <c r="I262" i="17"/>
  <c r="K262" i="17"/>
  <c r="M262" i="17"/>
  <c r="O262" i="17"/>
  <c r="Q262" i="17"/>
  <c r="V262" i="17"/>
  <c r="G264" i="17"/>
  <c r="M264" i="17" s="1"/>
  <c r="I264" i="17"/>
  <c r="K264" i="17"/>
  <c r="O264" i="17"/>
  <c r="Q264" i="17"/>
  <c r="V264" i="17"/>
  <c r="I266" i="17"/>
  <c r="Q266" i="17"/>
  <c r="G267" i="17"/>
  <c r="M267" i="17" s="1"/>
  <c r="I267" i="17"/>
  <c r="K267" i="17"/>
  <c r="K266" i="17" s="1"/>
  <c r="O267" i="17"/>
  <c r="Q267" i="17"/>
  <c r="V267" i="17"/>
  <c r="V266" i="17" s="1"/>
  <c r="G269" i="17"/>
  <c r="I269" i="17"/>
  <c r="K269" i="17"/>
  <c r="M269" i="17"/>
  <c r="O269" i="17"/>
  <c r="Q269" i="17"/>
  <c r="V269" i="17"/>
  <c r="G271" i="17"/>
  <c r="G266" i="17" s="1"/>
  <c r="I271" i="17"/>
  <c r="K271" i="17"/>
  <c r="O271" i="17"/>
  <c r="O266" i="17" s="1"/>
  <c r="Q271" i="17"/>
  <c r="V271" i="17"/>
  <c r="G273" i="17"/>
  <c r="O273" i="17"/>
  <c r="G274" i="17"/>
  <c r="M274" i="17" s="1"/>
  <c r="M273" i="17" s="1"/>
  <c r="I274" i="17"/>
  <c r="I273" i="17" s="1"/>
  <c r="K274" i="17"/>
  <c r="K273" i="17" s="1"/>
  <c r="O274" i="17"/>
  <c r="Q274" i="17"/>
  <c r="Q273" i="17" s="1"/>
  <c r="V274" i="17"/>
  <c r="V273" i="17" s="1"/>
  <c r="G276" i="17"/>
  <c r="I276" i="17"/>
  <c r="K276" i="17"/>
  <c r="M276" i="17"/>
  <c r="O276" i="17"/>
  <c r="Q276" i="17"/>
  <c r="V276" i="17"/>
  <c r="G279" i="17"/>
  <c r="M279" i="17" s="1"/>
  <c r="M278" i="17" s="1"/>
  <c r="I279" i="17"/>
  <c r="I278" i="17" s="1"/>
  <c r="K279" i="17"/>
  <c r="K278" i="17" s="1"/>
  <c r="O279" i="17"/>
  <c r="O278" i="17" s="1"/>
  <c r="Q279" i="17"/>
  <c r="Q278" i="17" s="1"/>
  <c r="V279" i="17"/>
  <c r="V278" i="17" s="1"/>
  <c r="AE282" i="17"/>
  <c r="AF282" i="17"/>
  <c r="G258" i="16"/>
  <c r="G9" i="16"/>
  <c r="I9" i="16"/>
  <c r="I8" i="16" s="1"/>
  <c r="K9" i="16"/>
  <c r="M9" i="16"/>
  <c r="O9" i="16"/>
  <c r="Q9" i="16"/>
  <c r="Q8" i="16" s="1"/>
  <c r="V9" i="16"/>
  <c r="G12" i="16"/>
  <c r="G8" i="16" s="1"/>
  <c r="I12" i="16"/>
  <c r="K12" i="16"/>
  <c r="K8" i="16" s="1"/>
  <c r="O12" i="16"/>
  <c r="O8" i="16" s="1"/>
  <c r="Q12" i="16"/>
  <c r="V12" i="16"/>
  <c r="V8" i="16" s="1"/>
  <c r="G14" i="16"/>
  <c r="I14" i="16"/>
  <c r="K14" i="16"/>
  <c r="M14" i="16"/>
  <c r="O14" i="16"/>
  <c r="Q14" i="16"/>
  <c r="V14" i="16"/>
  <c r="G16" i="16"/>
  <c r="M16" i="16" s="1"/>
  <c r="I16" i="16"/>
  <c r="K16" i="16"/>
  <c r="O16" i="16"/>
  <c r="Q16" i="16"/>
  <c r="V16" i="16"/>
  <c r="G18" i="16"/>
  <c r="I18" i="16"/>
  <c r="K18" i="16"/>
  <c r="M18" i="16"/>
  <c r="O18" i="16"/>
  <c r="Q18" i="16"/>
  <c r="V18" i="16"/>
  <c r="G20" i="16"/>
  <c r="M20" i="16" s="1"/>
  <c r="I20" i="16"/>
  <c r="K20" i="16"/>
  <c r="O20" i="16"/>
  <c r="Q20" i="16"/>
  <c r="V20" i="16"/>
  <c r="G22" i="16"/>
  <c r="I22" i="16"/>
  <c r="K22" i="16"/>
  <c r="M22" i="16"/>
  <c r="O22" i="16"/>
  <c r="Q22" i="16"/>
  <c r="V22" i="16"/>
  <c r="G24" i="16"/>
  <c r="M24" i="16" s="1"/>
  <c r="I24" i="16"/>
  <c r="K24" i="16"/>
  <c r="O24" i="16"/>
  <c r="Q24" i="16"/>
  <c r="V24" i="16"/>
  <c r="G27" i="16"/>
  <c r="I27" i="16"/>
  <c r="K27" i="16"/>
  <c r="M27" i="16"/>
  <c r="O27" i="16"/>
  <c r="Q27" i="16"/>
  <c r="V27" i="16"/>
  <c r="G31" i="16"/>
  <c r="I31" i="16"/>
  <c r="I30" i="16" s="1"/>
  <c r="K31" i="16"/>
  <c r="M31" i="16"/>
  <c r="O31" i="16"/>
  <c r="Q31" i="16"/>
  <c r="Q30" i="16" s="1"/>
  <c r="V31" i="16"/>
  <c r="G33" i="16"/>
  <c r="M33" i="16" s="1"/>
  <c r="I33" i="16"/>
  <c r="K33" i="16"/>
  <c r="K30" i="16" s="1"/>
  <c r="O33" i="16"/>
  <c r="Q33" i="16"/>
  <c r="V33" i="16"/>
  <c r="V30" i="16" s="1"/>
  <c r="G35" i="16"/>
  <c r="I35" i="16"/>
  <c r="K35" i="16"/>
  <c r="M35" i="16"/>
  <c r="O35" i="16"/>
  <c r="Q35" i="16"/>
  <c r="V35" i="16"/>
  <c r="G37" i="16"/>
  <c r="M37" i="16" s="1"/>
  <c r="I37" i="16"/>
  <c r="K37" i="16"/>
  <c r="O37" i="16"/>
  <c r="O30" i="16" s="1"/>
  <c r="Q37" i="16"/>
  <c r="V37" i="16"/>
  <c r="G39" i="16"/>
  <c r="I39" i="16"/>
  <c r="K39" i="16"/>
  <c r="M39" i="16"/>
  <c r="O39" i="16"/>
  <c r="Q39" i="16"/>
  <c r="V39" i="16"/>
  <c r="G41" i="16"/>
  <c r="M41" i="16" s="1"/>
  <c r="I41" i="16"/>
  <c r="K41" i="16"/>
  <c r="O41" i="16"/>
  <c r="Q41" i="16"/>
  <c r="V41" i="16"/>
  <c r="G43" i="16"/>
  <c r="I43" i="16"/>
  <c r="K43" i="16"/>
  <c r="M43" i="16"/>
  <c r="O43" i="16"/>
  <c r="Q43" i="16"/>
  <c r="V43" i="16"/>
  <c r="G45" i="16"/>
  <c r="M45" i="16" s="1"/>
  <c r="I45" i="16"/>
  <c r="K45" i="16"/>
  <c r="O45" i="16"/>
  <c r="Q45" i="16"/>
  <c r="V45" i="16"/>
  <c r="G47" i="16"/>
  <c r="I47" i="16"/>
  <c r="K47" i="16"/>
  <c r="M47" i="16"/>
  <c r="O47" i="16"/>
  <c r="Q47" i="16"/>
  <c r="V47" i="16"/>
  <c r="G49" i="16"/>
  <c r="M49" i="16" s="1"/>
  <c r="I49" i="16"/>
  <c r="K49" i="16"/>
  <c r="O49" i="16"/>
  <c r="Q49" i="16"/>
  <c r="V49" i="16"/>
  <c r="G51" i="16"/>
  <c r="I51" i="16"/>
  <c r="K51" i="16"/>
  <c r="M51" i="16"/>
  <c r="O51" i="16"/>
  <c r="Q51" i="16"/>
  <c r="V51" i="16"/>
  <c r="G53" i="16"/>
  <c r="M53" i="16" s="1"/>
  <c r="I53" i="16"/>
  <c r="K53" i="16"/>
  <c r="O53" i="16"/>
  <c r="Q53" i="16"/>
  <c r="V53" i="16"/>
  <c r="G55" i="16"/>
  <c r="I55" i="16"/>
  <c r="K55" i="16"/>
  <c r="M55" i="16"/>
  <c r="O55" i="16"/>
  <c r="Q55" i="16"/>
  <c r="V55" i="16"/>
  <c r="G59" i="16"/>
  <c r="I59" i="16"/>
  <c r="I58" i="16" s="1"/>
  <c r="K59" i="16"/>
  <c r="M59" i="16"/>
  <c r="O59" i="16"/>
  <c r="Q59" i="16"/>
  <c r="Q58" i="16" s="1"/>
  <c r="V59" i="16"/>
  <c r="G61" i="16"/>
  <c r="G58" i="16" s="1"/>
  <c r="I61" i="16"/>
  <c r="K61" i="16"/>
  <c r="O61" i="16"/>
  <c r="O58" i="16" s="1"/>
  <c r="Q61" i="16"/>
  <c r="V61" i="16"/>
  <c r="G63" i="16"/>
  <c r="I63" i="16"/>
  <c r="K63" i="16"/>
  <c r="M63" i="16"/>
  <c r="O63" i="16"/>
  <c r="Q63" i="16"/>
  <c r="V63" i="16"/>
  <c r="G65" i="16"/>
  <c r="M65" i="16" s="1"/>
  <c r="I65" i="16"/>
  <c r="K65" i="16"/>
  <c r="K58" i="16" s="1"/>
  <c r="O65" i="16"/>
  <c r="Q65" i="16"/>
  <c r="V65" i="16"/>
  <c r="V58" i="16" s="1"/>
  <c r="G67" i="16"/>
  <c r="I67" i="16"/>
  <c r="K67" i="16"/>
  <c r="M67" i="16"/>
  <c r="O67" i="16"/>
  <c r="Q67" i="16"/>
  <c r="V67" i="16"/>
  <c r="G69" i="16"/>
  <c r="M69" i="16" s="1"/>
  <c r="I69" i="16"/>
  <c r="K69" i="16"/>
  <c r="O69" i="16"/>
  <c r="Q69" i="16"/>
  <c r="V69" i="16"/>
  <c r="G71" i="16"/>
  <c r="I71" i="16"/>
  <c r="K71" i="16"/>
  <c r="M71" i="16"/>
  <c r="O71" i="16"/>
  <c r="Q71" i="16"/>
  <c r="V71" i="16"/>
  <c r="G73" i="16"/>
  <c r="M73" i="16" s="1"/>
  <c r="I73" i="16"/>
  <c r="K73" i="16"/>
  <c r="O73" i="16"/>
  <c r="Q73" i="16"/>
  <c r="V73" i="16"/>
  <c r="G75" i="16"/>
  <c r="I75" i="16"/>
  <c r="K75" i="16"/>
  <c r="M75" i="16"/>
  <c r="O75" i="16"/>
  <c r="Q75" i="16"/>
  <c r="V75" i="16"/>
  <c r="G77" i="16"/>
  <c r="M77" i="16" s="1"/>
  <c r="I77" i="16"/>
  <c r="K77" i="16"/>
  <c r="O77" i="16"/>
  <c r="Q77" i="16"/>
  <c r="V77" i="16"/>
  <c r="G79" i="16"/>
  <c r="I79" i="16"/>
  <c r="K79" i="16"/>
  <c r="M79" i="16"/>
  <c r="O79" i="16"/>
  <c r="Q79" i="16"/>
  <c r="V79" i="16"/>
  <c r="G81" i="16"/>
  <c r="M81" i="16" s="1"/>
  <c r="I81" i="16"/>
  <c r="K81" i="16"/>
  <c r="O81" i="16"/>
  <c r="Q81" i="16"/>
  <c r="V81" i="16"/>
  <c r="G83" i="16"/>
  <c r="I83" i="16"/>
  <c r="K83" i="16"/>
  <c r="M83" i="16"/>
  <c r="O83" i="16"/>
  <c r="Q83" i="16"/>
  <c r="V83" i="16"/>
  <c r="G85" i="16"/>
  <c r="M85" i="16" s="1"/>
  <c r="I85" i="16"/>
  <c r="K85" i="16"/>
  <c r="O85" i="16"/>
  <c r="Q85" i="16"/>
  <c r="V85" i="16"/>
  <c r="G87" i="16"/>
  <c r="I87" i="16"/>
  <c r="K87" i="16"/>
  <c r="M87" i="16"/>
  <c r="O87" i="16"/>
  <c r="Q87" i="16"/>
  <c r="V87" i="16"/>
  <c r="G89" i="16"/>
  <c r="M89" i="16" s="1"/>
  <c r="I89" i="16"/>
  <c r="K89" i="16"/>
  <c r="O89" i="16"/>
  <c r="Q89" i="16"/>
  <c r="V89" i="16"/>
  <c r="G91" i="16"/>
  <c r="I91" i="16"/>
  <c r="K91" i="16"/>
  <c r="M91" i="16"/>
  <c r="O91" i="16"/>
  <c r="Q91" i="16"/>
  <c r="V91" i="16"/>
  <c r="G93" i="16"/>
  <c r="M93" i="16" s="1"/>
  <c r="I93" i="16"/>
  <c r="K93" i="16"/>
  <c r="O93" i="16"/>
  <c r="Q93" i="16"/>
  <c r="V93" i="16"/>
  <c r="G95" i="16"/>
  <c r="I95" i="16"/>
  <c r="K95" i="16"/>
  <c r="M95" i="16"/>
  <c r="O95" i="16"/>
  <c r="Q95" i="16"/>
  <c r="V95" i="16"/>
  <c r="G98" i="16"/>
  <c r="I98" i="16"/>
  <c r="I97" i="16" s="1"/>
  <c r="K98" i="16"/>
  <c r="M98" i="16"/>
  <c r="O98" i="16"/>
  <c r="Q98" i="16"/>
  <c r="Q97" i="16" s="1"/>
  <c r="V98" i="16"/>
  <c r="G100" i="16"/>
  <c r="G97" i="16" s="1"/>
  <c r="I100" i="16"/>
  <c r="K100" i="16"/>
  <c r="O100" i="16"/>
  <c r="O97" i="16" s="1"/>
  <c r="Q100" i="16"/>
  <c r="V100" i="16"/>
  <c r="G102" i="16"/>
  <c r="I102" i="16"/>
  <c r="K102" i="16"/>
  <c r="M102" i="16"/>
  <c r="O102" i="16"/>
  <c r="Q102" i="16"/>
  <c r="V102" i="16"/>
  <c r="G104" i="16"/>
  <c r="M104" i="16" s="1"/>
  <c r="I104" i="16"/>
  <c r="K104" i="16"/>
  <c r="K97" i="16" s="1"/>
  <c r="O104" i="16"/>
  <c r="Q104" i="16"/>
  <c r="V104" i="16"/>
  <c r="V97" i="16" s="1"/>
  <c r="G106" i="16"/>
  <c r="I106" i="16"/>
  <c r="K106" i="16"/>
  <c r="M106" i="16"/>
  <c r="O106" i="16"/>
  <c r="Q106" i="16"/>
  <c r="V106" i="16"/>
  <c r="G108" i="16"/>
  <c r="M108" i="16" s="1"/>
  <c r="I108" i="16"/>
  <c r="K108" i="16"/>
  <c r="O108" i="16"/>
  <c r="Q108" i="16"/>
  <c r="V108" i="16"/>
  <c r="G110" i="16"/>
  <c r="I110" i="16"/>
  <c r="K110" i="16"/>
  <c r="M110" i="16"/>
  <c r="O110" i="16"/>
  <c r="Q110" i="16"/>
  <c r="V110" i="16"/>
  <c r="G112" i="16"/>
  <c r="M112" i="16" s="1"/>
  <c r="I112" i="16"/>
  <c r="K112" i="16"/>
  <c r="O112" i="16"/>
  <c r="Q112" i="16"/>
  <c r="V112" i="16"/>
  <c r="G114" i="16"/>
  <c r="I114" i="16"/>
  <c r="K114" i="16"/>
  <c r="M114" i="16"/>
  <c r="O114" i="16"/>
  <c r="Q114" i="16"/>
  <c r="V114" i="16"/>
  <c r="G116" i="16"/>
  <c r="M116" i="16" s="1"/>
  <c r="I116" i="16"/>
  <c r="K116" i="16"/>
  <c r="O116" i="16"/>
  <c r="Q116" i="16"/>
  <c r="V116" i="16"/>
  <c r="G118" i="16"/>
  <c r="I118" i="16"/>
  <c r="K118" i="16"/>
  <c r="M118" i="16"/>
  <c r="O118" i="16"/>
  <c r="Q118" i="16"/>
  <c r="V118" i="16"/>
  <c r="G120" i="16"/>
  <c r="M120" i="16" s="1"/>
  <c r="I120" i="16"/>
  <c r="K120" i="16"/>
  <c r="O120" i="16"/>
  <c r="Q120" i="16"/>
  <c r="V120" i="16"/>
  <c r="G122" i="16"/>
  <c r="I122" i="16"/>
  <c r="K122" i="16"/>
  <c r="M122" i="16"/>
  <c r="O122" i="16"/>
  <c r="Q122" i="16"/>
  <c r="V122" i="16"/>
  <c r="G125" i="16"/>
  <c r="I125" i="16"/>
  <c r="I124" i="16" s="1"/>
  <c r="K125" i="16"/>
  <c r="M125" i="16"/>
  <c r="O125" i="16"/>
  <c r="Q125" i="16"/>
  <c r="Q124" i="16" s="1"/>
  <c r="V125" i="16"/>
  <c r="G127" i="16"/>
  <c r="M127" i="16" s="1"/>
  <c r="I127" i="16"/>
  <c r="K127" i="16"/>
  <c r="K124" i="16" s="1"/>
  <c r="O127" i="16"/>
  <c r="Q127" i="16"/>
  <c r="V127" i="16"/>
  <c r="V124" i="16" s="1"/>
  <c r="G129" i="16"/>
  <c r="I129" i="16"/>
  <c r="K129" i="16"/>
  <c r="M129" i="16"/>
  <c r="O129" i="16"/>
  <c r="Q129" i="16"/>
  <c r="V129" i="16"/>
  <c r="G131" i="16"/>
  <c r="M131" i="16" s="1"/>
  <c r="I131" i="16"/>
  <c r="K131" i="16"/>
  <c r="O131" i="16"/>
  <c r="O124" i="16" s="1"/>
  <c r="Q131" i="16"/>
  <c r="V131" i="16"/>
  <c r="G133" i="16"/>
  <c r="I133" i="16"/>
  <c r="K133" i="16"/>
  <c r="M133" i="16"/>
  <c r="O133" i="16"/>
  <c r="Q133" i="16"/>
  <c r="V133" i="16"/>
  <c r="G135" i="16"/>
  <c r="M135" i="16" s="1"/>
  <c r="I135" i="16"/>
  <c r="K135" i="16"/>
  <c r="O135" i="16"/>
  <c r="Q135" i="16"/>
  <c r="V135" i="16"/>
  <c r="G137" i="16"/>
  <c r="I137" i="16"/>
  <c r="K137" i="16"/>
  <c r="M137" i="16"/>
  <c r="O137" i="16"/>
  <c r="Q137" i="16"/>
  <c r="V137" i="16"/>
  <c r="G139" i="16"/>
  <c r="M139" i="16" s="1"/>
  <c r="I139" i="16"/>
  <c r="K139" i="16"/>
  <c r="O139" i="16"/>
  <c r="Q139" i="16"/>
  <c r="V139" i="16"/>
  <c r="G141" i="16"/>
  <c r="I141" i="16"/>
  <c r="K141" i="16"/>
  <c r="M141" i="16"/>
  <c r="O141" i="16"/>
  <c r="Q141" i="16"/>
  <c r="V141" i="16"/>
  <c r="G143" i="16"/>
  <c r="M143" i="16" s="1"/>
  <c r="I143" i="16"/>
  <c r="K143" i="16"/>
  <c r="O143" i="16"/>
  <c r="Q143" i="16"/>
  <c r="V143" i="16"/>
  <c r="G145" i="16"/>
  <c r="I145" i="16"/>
  <c r="K145" i="16"/>
  <c r="M145" i="16"/>
  <c r="O145" i="16"/>
  <c r="Q145" i="16"/>
  <c r="V145" i="16"/>
  <c r="G147" i="16"/>
  <c r="M147" i="16" s="1"/>
  <c r="I147" i="16"/>
  <c r="K147" i="16"/>
  <c r="O147" i="16"/>
  <c r="Q147" i="16"/>
  <c r="V147" i="16"/>
  <c r="G149" i="16"/>
  <c r="I149" i="16"/>
  <c r="K149" i="16"/>
  <c r="M149" i="16"/>
  <c r="O149" i="16"/>
  <c r="Q149" i="16"/>
  <c r="V149" i="16"/>
  <c r="G151" i="16"/>
  <c r="M151" i="16" s="1"/>
  <c r="I151" i="16"/>
  <c r="K151" i="16"/>
  <c r="O151" i="16"/>
  <c r="Q151" i="16"/>
  <c r="V151" i="16"/>
  <c r="G153" i="16"/>
  <c r="I153" i="16"/>
  <c r="K153" i="16"/>
  <c r="M153" i="16"/>
  <c r="O153" i="16"/>
  <c r="Q153" i="16"/>
  <c r="V153" i="16"/>
  <c r="G155" i="16"/>
  <c r="M155" i="16" s="1"/>
  <c r="I155" i="16"/>
  <c r="K155" i="16"/>
  <c r="O155" i="16"/>
  <c r="Q155" i="16"/>
  <c r="V155" i="16"/>
  <c r="G157" i="16"/>
  <c r="I157" i="16"/>
  <c r="K157" i="16"/>
  <c r="M157" i="16"/>
  <c r="O157" i="16"/>
  <c r="Q157" i="16"/>
  <c r="V157" i="16"/>
  <c r="G159" i="16"/>
  <c r="M159" i="16" s="1"/>
  <c r="I159" i="16"/>
  <c r="K159" i="16"/>
  <c r="O159" i="16"/>
  <c r="Q159" i="16"/>
  <c r="V159" i="16"/>
  <c r="G161" i="16"/>
  <c r="I161" i="16"/>
  <c r="K161" i="16"/>
  <c r="M161" i="16"/>
  <c r="O161" i="16"/>
  <c r="Q161" i="16"/>
  <c r="V161" i="16"/>
  <c r="G163" i="16"/>
  <c r="M163" i="16" s="1"/>
  <c r="I163" i="16"/>
  <c r="K163" i="16"/>
  <c r="O163" i="16"/>
  <c r="Q163" i="16"/>
  <c r="V163" i="16"/>
  <c r="G165" i="16"/>
  <c r="I165" i="16"/>
  <c r="K165" i="16"/>
  <c r="M165" i="16"/>
  <c r="O165" i="16"/>
  <c r="Q165" i="16"/>
  <c r="V165" i="16"/>
  <c r="G167" i="16"/>
  <c r="M167" i="16" s="1"/>
  <c r="I167" i="16"/>
  <c r="K167" i="16"/>
  <c r="O167" i="16"/>
  <c r="Q167" i="16"/>
  <c r="V167" i="16"/>
  <c r="G169" i="16"/>
  <c r="I169" i="16"/>
  <c r="K169" i="16"/>
  <c r="M169" i="16"/>
  <c r="O169" i="16"/>
  <c r="Q169" i="16"/>
  <c r="V169" i="16"/>
  <c r="G172" i="16"/>
  <c r="M172" i="16" s="1"/>
  <c r="M171" i="16" s="1"/>
  <c r="I172" i="16"/>
  <c r="I171" i="16" s="1"/>
  <c r="K172" i="16"/>
  <c r="K171" i="16" s="1"/>
  <c r="O172" i="16"/>
  <c r="Q172" i="16"/>
  <c r="Q171" i="16" s="1"/>
  <c r="V172" i="16"/>
  <c r="V171" i="16" s="1"/>
  <c r="G174" i="16"/>
  <c r="M174" i="16" s="1"/>
  <c r="I174" i="16"/>
  <c r="K174" i="16"/>
  <c r="O174" i="16"/>
  <c r="Q174" i="16"/>
  <c r="V174" i="16"/>
  <c r="G176" i="16"/>
  <c r="I176" i="16"/>
  <c r="K176" i="16"/>
  <c r="M176" i="16"/>
  <c r="O176" i="16"/>
  <c r="Q176" i="16"/>
  <c r="V176" i="16"/>
  <c r="G178" i="16"/>
  <c r="M178" i="16" s="1"/>
  <c r="I178" i="16"/>
  <c r="K178" i="16"/>
  <c r="O178" i="16"/>
  <c r="O171" i="16" s="1"/>
  <c r="Q178" i="16"/>
  <c r="V178" i="16"/>
  <c r="G180" i="16"/>
  <c r="M180" i="16" s="1"/>
  <c r="I180" i="16"/>
  <c r="K180" i="16"/>
  <c r="O180" i="16"/>
  <c r="Q180" i="16"/>
  <c r="V180" i="16"/>
  <c r="G182" i="16"/>
  <c r="I182" i="16"/>
  <c r="K182" i="16"/>
  <c r="M182" i="16"/>
  <c r="O182" i="16"/>
  <c r="Q182" i="16"/>
  <c r="V182" i="16"/>
  <c r="G185" i="16"/>
  <c r="M185" i="16" s="1"/>
  <c r="I185" i="16"/>
  <c r="I184" i="16" s="1"/>
  <c r="K185" i="16"/>
  <c r="K184" i="16" s="1"/>
  <c r="O185" i="16"/>
  <c r="O184" i="16" s="1"/>
  <c r="Q185" i="16"/>
  <c r="Q184" i="16" s="1"/>
  <c r="V185" i="16"/>
  <c r="V184" i="16" s="1"/>
  <c r="G187" i="16"/>
  <c r="M187" i="16" s="1"/>
  <c r="I187" i="16"/>
  <c r="K187" i="16"/>
  <c r="O187" i="16"/>
  <c r="Q187" i="16"/>
  <c r="V187" i="16"/>
  <c r="G189" i="16"/>
  <c r="I189" i="16"/>
  <c r="K189" i="16"/>
  <c r="M189" i="16"/>
  <c r="O189" i="16"/>
  <c r="Q189" i="16"/>
  <c r="V189" i="16"/>
  <c r="G191" i="16"/>
  <c r="I191" i="16"/>
  <c r="K191" i="16"/>
  <c r="M191" i="16"/>
  <c r="O191" i="16"/>
  <c r="Q191" i="16"/>
  <c r="V191" i="16"/>
  <c r="G193" i="16"/>
  <c r="M193" i="16" s="1"/>
  <c r="I193" i="16"/>
  <c r="K193" i="16"/>
  <c r="O193" i="16"/>
  <c r="Q193" i="16"/>
  <c r="V193" i="16"/>
  <c r="G195" i="16"/>
  <c r="M195" i="16" s="1"/>
  <c r="I195" i="16"/>
  <c r="K195" i="16"/>
  <c r="O195" i="16"/>
  <c r="Q195" i="16"/>
  <c r="V195" i="16"/>
  <c r="G198" i="16"/>
  <c r="G197" i="16" s="1"/>
  <c r="I198" i="16"/>
  <c r="I197" i="16" s="1"/>
  <c r="K198" i="16"/>
  <c r="M198" i="16"/>
  <c r="O198" i="16"/>
  <c r="O197" i="16" s="1"/>
  <c r="Q198" i="16"/>
  <c r="Q197" i="16" s="1"/>
  <c r="V198" i="16"/>
  <c r="G200" i="16"/>
  <c r="M200" i="16" s="1"/>
  <c r="I200" i="16"/>
  <c r="K200" i="16"/>
  <c r="O200" i="16"/>
  <c r="Q200" i="16"/>
  <c r="V200" i="16"/>
  <c r="G202" i="16"/>
  <c r="I202" i="16"/>
  <c r="K202" i="16"/>
  <c r="M202" i="16"/>
  <c r="O202" i="16"/>
  <c r="Q202" i="16"/>
  <c r="V202" i="16"/>
  <c r="G204" i="16"/>
  <c r="I204" i="16"/>
  <c r="K204" i="16"/>
  <c r="K197" i="16" s="1"/>
  <c r="M204" i="16"/>
  <c r="O204" i="16"/>
  <c r="Q204" i="16"/>
  <c r="V204" i="16"/>
  <c r="V197" i="16" s="1"/>
  <c r="G207" i="16"/>
  <c r="I207" i="16"/>
  <c r="K207" i="16"/>
  <c r="M207" i="16"/>
  <c r="O207" i="16"/>
  <c r="Q207" i="16"/>
  <c r="V207" i="16"/>
  <c r="G210" i="16"/>
  <c r="O210" i="16"/>
  <c r="G211" i="16"/>
  <c r="I211" i="16"/>
  <c r="I210" i="16" s="1"/>
  <c r="K211" i="16"/>
  <c r="K210" i="16" s="1"/>
  <c r="M211" i="16"/>
  <c r="M210" i="16" s="1"/>
  <c r="O211" i="16"/>
  <c r="Q211" i="16"/>
  <c r="Q210" i="16" s="1"/>
  <c r="V211" i="16"/>
  <c r="V210" i="16" s="1"/>
  <c r="G213" i="16"/>
  <c r="I213" i="16"/>
  <c r="K213" i="16"/>
  <c r="M213" i="16"/>
  <c r="O213" i="16"/>
  <c r="Q213" i="16"/>
  <c r="V213" i="16"/>
  <c r="G216" i="16"/>
  <c r="M216" i="16" s="1"/>
  <c r="I216" i="16"/>
  <c r="I215" i="16" s="1"/>
  <c r="K216" i="16"/>
  <c r="K215" i="16" s="1"/>
  <c r="O216" i="16"/>
  <c r="O215" i="16" s="1"/>
  <c r="Q216" i="16"/>
  <c r="Q215" i="16" s="1"/>
  <c r="V216" i="16"/>
  <c r="V215" i="16" s="1"/>
  <c r="G218" i="16"/>
  <c r="I218" i="16"/>
  <c r="K218" i="16"/>
  <c r="M218" i="16"/>
  <c r="O218" i="16"/>
  <c r="Q218" i="16"/>
  <c r="V218" i="16"/>
  <c r="G220" i="16"/>
  <c r="I220" i="16"/>
  <c r="K220" i="16"/>
  <c r="M220" i="16"/>
  <c r="O220" i="16"/>
  <c r="Q220" i="16"/>
  <c r="V220" i="16"/>
  <c r="G222" i="16"/>
  <c r="I222" i="16"/>
  <c r="K222" i="16"/>
  <c r="M222" i="16"/>
  <c r="O222" i="16"/>
  <c r="Q222" i="16"/>
  <c r="V222" i="16"/>
  <c r="G224" i="16"/>
  <c r="M224" i="16" s="1"/>
  <c r="I224" i="16"/>
  <c r="K224" i="16"/>
  <c r="O224" i="16"/>
  <c r="Q224" i="16"/>
  <c r="V224" i="16"/>
  <c r="G226" i="16"/>
  <c r="I226" i="16"/>
  <c r="K226" i="16"/>
  <c r="M226" i="16"/>
  <c r="O226" i="16"/>
  <c r="Q226" i="16"/>
  <c r="V226" i="16"/>
  <c r="G228" i="16"/>
  <c r="I228" i="16"/>
  <c r="K228" i="16"/>
  <c r="M228" i="16"/>
  <c r="O228" i="16"/>
  <c r="Q228" i="16"/>
  <c r="V228" i="16"/>
  <c r="G230" i="16"/>
  <c r="I230" i="16"/>
  <c r="K230" i="16"/>
  <c r="M230" i="16"/>
  <c r="O230" i="16"/>
  <c r="Q230" i="16"/>
  <c r="V230" i="16"/>
  <c r="G232" i="16"/>
  <c r="M232" i="16" s="1"/>
  <c r="I232" i="16"/>
  <c r="K232" i="16"/>
  <c r="O232" i="16"/>
  <c r="Q232" i="16"/>
  <c r="V232" i="16"/>
  <c r="G234" i="16"/>
  <c r="I234" i="16"/>
  <c r="K234" i="16"/>
  <c r="M234" i="16"/>
  <c r="O234" i="16"/>
  <c r="Q234" i="16"/>
  <c r="V234" i="16"/>
  <c r="G236" i="16"/>
  <c r="I236" i="16"/>
  <c r="K236" i="16"/>
  <c r="M236" i="16"/>
  <c r="O236" i="16"/>
  <c r="Q236" i="16"/>
  <c r="V236" i="16"/>
  <c r="G238" i="16"/>
  <c r="I238" i="16"/>
  <c r="K238" i="16"/>
  <c r="M238" i="16"/>
  <c r="O238" i="16"/>
  <c r="Q238" i="16"/>
  <c r="V238" i="16"/>
  <c r="G240" i="16"/>
  <c r="M240" i="16" s="1"/>
  <c r="I240" i="16"/>
  <c r="K240" i="16"/>
  <c r="O240" i="16"/>
  <c r="Q240" i="16"/>
  <c r="V240" i="16"/>
  <c r="G242" i="16"/>
  <c r="I242" i="16"/>
  <c r="K242" i="16"/>
  <c r="M242" i="16"/>
  <c r="O242" i="16"/>
  <c r="Q242" i="16"/>
  <c r="V242" i="16"/>
  <c r="G245" i="16"/>
  <c r="G244" i="16" s="1"/>
  <c r="I245" i="16"/>
  <c r="I244" i="16" s="1"/>
  <c r="K245" i="16"/>
  <c r="M245" i="16"/>
  <c r="O245" i="16"/>
  <c r="O244" i="16" s="1"/>
  <c r="Q245" i="16"/>
  <c r="Q244" i="16" s="1"/>
  <c r="V245" i="16"/>
  <c r="G247" i="16"/>
  <c r="M247" i="16" s="1"/>
  <c r="I247" i="16"/>
  <c r="K247" i="16"/>
  <c r="O247" i="16"/>
  <c r="Q247" i="16"/>
  <c r="V247" i="16"/>
  <c r="G249" i="16"/>
  <c r="I249" i="16"/>
  <c r="K249" i="16"/>
  <c r="M249" i="16"/>
  <c r="O249" i="16"/>
  <c r="Q249" i="16"/>
  <c r="V249" i="16"/>
  <c r="G251" i="16"/>
  <c r="I251" i="16"/>
  <c r="K251" i="16"/>
  <c r="K244" i="16" s="1"/>
  <c r="M251" i="16"/>
  <c r="O251" i="16"/>
  <c r="Q251" i="16"/>
  <c r="V251" i="16"/>
  <c r="V244" i="16" s="1"/>
  <c r="G253" i="16"/>
  <c r="I253" i="16"/>
  <c r="K253" i="16"/>
  <c r="M253" i="16"/>
  <c r="O253" i="16"/>
  <c r="Q253" i="16"/>
  <c r="V253" i="16"/>
  <c r="G255" i="16"/>
  <c r="M255" i="16" s="1"/>
  <c r="I255" i="16"/>
  <c r="K255" i="16"/>
  <c r="O255" i="16"/>
  <c r="Q255" i="16"/>
  <c r="V255" i="16"/>
  <c r="AE258" i="16"/>
  <c r="AF258" i="16"/>
  <c r="G763" i="15"/>
  <c r="BA664" i="15"/>
  <c r="BA572" i="15"/>
  <c r="BA439" i="15"/>
  <c r="BA430" i="15"/>
  <c r="BA426" i="15"/>
  <c r="BA419" i="15"/>
  <c r="BA358" i="15"/>
  <c r="BA346" i="15"/>
  <c r="BA338" i="15"/>
  <c r="BA330" i="15"/>
  <c r="BA173" i="15"/>
  <c r="BA145" i="15"/>
  <c r="BA54" i="15"/>
  <c r="BA45" i="15"/>
  <c r="G8" i="15"/>
  <c r="O8" i="15"/>
  <c r="G9" i="15"/>
  <c r="M9" i="15" s="1"/>
  <c r="M8" i="15" s="1"/>
  <c r="I9" i="15"/>
  <c r="I8" i="15" s="1"/>
  <c r="K9" i="15"/>
  <c r="K8" i="15" s="1"/>
  <c r="O9" i="15"/>
  <c r="Q9" i="15"/>
  <c r="Q8" i="15" s="1"/>
  <c r="V9" i="15"/>
  <c r="V8" i="15" s="1"/>
  <c r="G12" i="15"/>
  <c r="I12" i="15"/>
  <c r="K12" i="15"/>
  <c r="M12" i="15"/>
  <c r="O12" i="15"/>
  <c r="Q12" i="15"/>
  <c r="V12" i="15"/>
  <c r="G25" i="15"/>
  <c r="M25" i="15" s="1"/>
  <c r="I25" i="15"/>
  <c r="I24" i="15" s="1"/>
  <c r="K25" i="15"/>
  <c r="O25" i="15"/>
  <c r="O24" i="15" s="1"/>
  <c r="Q25" i="15"/>
  <c r="Q24" i="15" s="1"/>
  <c r="V25" i="15"/>
  <c r="G34" i="15"/>
  <c r="M34" i="15" s="1"/>
  <c r="I34" i="15"/>
  <c r="K34" i="15"/>
  <c r="K24" i="15" s="1"/>
  <c r="O34" i="15"/>
  <c r="Q34" i="15"/>
  <c r="V34" i="15"/>
  <c r="V24" i="15" s="1"/>
  <c r="G44" i="15"/>
  <c r="I44" i="15"/>
  <c r="K44" i="15"/>
  <c r="M44" i="15"/>
  <c r="O44" i="15"/>
  <c r="Q44" i="15"/>
  <c r="V44" i="15"/>
  <c r="G53" i="15"/>
  <c r="I53" i="15"/>
  <c r="K53" i="15"/>
  <c r="M53" i="15"/>
  <c r="O53" i="15"/>
  <c r="Q53" i="15"/>
  <c r="V53" i="15"/>
  <c r="G57" i="15"/>
  <c r="M57" i="15" s="1"/>
  <c r="I57" i="15"/>
  <c r="K57" i="15"/>
  <c r="O57" i="15"/>
  <c r="Q57" i="15"/>
  <c r="V57" i="15"/>
  <c r="G63" i="15"/>
  <c r="M63" i="15" s="1"/>
  <c r="I63" i="15"/>
  <c r="K63" i="15"/>
  <c r="O63" i="15"/>
  <c r="Q63" i="15"/>
  <c r="V63" i="15"/>
  <c r="G74" i="15"/>
  <c r="I74" i="15"/>
  <c r="K74" i="15"/>
  <c r="M74" i="15"/>
  <c r="O74" i="15"/>
  <c r="Q74" i="15"/>
  <c r="V74" i="15"/>
  <c r="G82" i="15"/>
  <c r="I82" i="15"/>
  <c r="K82" i="15"/>
  <c r="M82" i="15"/>
  <c r="O82" i="15"/>
  <c r="Q82" i="15"/>
  <c r="V82" i="15"/>
  <c r="G89" i="15"/>
  <c r="M89" i="15" s="1"/>
  <c r="I89" i="15"/>
  <c r="K89" i="15"/>
  <c r="O89" i="15"/>
  <c r="Q89" i="15"/>
  <c r="V89" i="15"/>
  <c r="G116" i="15"/>
  <c r="M116" i="15" s="1"/>
  <c r="I116" i="15"/>
  <c r="K116" i="15"/>
  <c r="O116" i="15"/>
  <c r="Q116" i="15"/>
  <c r="V116" i="15"/>
  <c r="G144" i="15"/>
  <c r="I144" i="15"/>
  <c r="K144" i="15"/>
  <c r="M144" i="15"/>
  <c r="O144" i="15"/>
  <c r="Q144" i="15"/>
  <c r="V144" i="15"/>
  <c r="G172" i="15"/>
  <c r="I172" i="15"/>
  <c r="K172" i="15"/>
  <c r="M172" i="15"/>
  <c r="O172" i="15"/>
  <c r="Q172" i="15"/>
  <c r="V172" i="15"/>
  <c r="G176" i="15"/>
  <c r="M176" i="15" s="1"/>
  <c r="I176" i="15"/>
  <c r="K176" i="15"/>
  <c r="O176" i="15"/>
  <c r="Q176" i="15"/>
  <c r="V176" i="15"/>
  <c r="G182" i="15"/>
  <c r="M182" i="15" s="1"/>
  <c r="I182" i="15"/>
  <c r="K182" i="15"/>
  <c r="O182" i="15"/>
  <c r="Q182" i="15"/>
  <c r="V182" i="15"/>
  <c r="G188" i="15"/>
  <c r="I188" i="15"/>
  <c r="K188" i="15"/>
  <c r="M188" i="15"/>
  <c r="O188" i="15"/>
  <c r="Q188" i="15"/>
  <c r="V188" i="15"/>
  <c r="G207" i="15"/>
  <c r="I207" i="15"/>
  <c r="K207" i="15"/>
  <c r="M207" i="15"/>
  <c r="O207" i="15"/>
  <c r="Q207" i="15"/>
  <c r="V207" i="15"/>
  <c r="G215" i="15"/>
  <c r="M215" i="15" s="1"/>
  <c r="I215" i="15"/>
  <c r="I214" i="15" s="1"/>
  <c r="K215" i="15"/>
  <c r="K214" i="15" s="1"/>
  <c r="O215" i="15"/>
  <c r="Q215" i="15"/>
  <c r="Q214" i="15" s="1"/>
  <c r="V215" i="15"/>
  <c r="V214" i="15" s="1"/>
  <c r="G252" i="15"/>
  <c r="I252" i="15"/>
  <c r="K252" i="15"/>
  <c r="M252" i="15"/>
  <c r="O252" i="15"/>
  <c r="Q252" i="15"/>
  <c r="V252" i="15"/>
  <c r="G289" i="15"/>
  <c r="I289" i="15"/>
  <c r="K289" i="15"/>
  <c r="M289" i="15"/>
  <c r="O289" i="15"/>
  <c r="Q289" i="15"/>
  <c r="V289" i="15"/>
  <c r="G292" i="15"/>
  <c r="M292" i="15" s="1"/>
  <c r="I292" i="15"/>
  <c r="K292" i="15"/>
  <c r="O292" i="15"/>
  <c r="O214" i="15" s="1"/>
  <c r="Q292" i="15"/>
  <c r="V292" i="15"/>
  <c r="G329" i="15"/>
  <c r="M329" i="15" s="1"/>
  <c r="I329" i="15"/>
  <c r="K329" i="15"/>
  <c r="O329" i="15"/>
  <c r="Q329" i="15"/>
  <c r="V329" i="15"/>
  <c r="G337" i="15"/>
  <c r="I337" i="15"/>
  <c r="K337" i="15"/>
  <c r="M337" i="15"/>
  <c r="O337" i="15"/>
  <c r="Q337" i="15"/>
  <c r="V337" i="15"/>
  <c r="G345" i="15"/>
  <c r="I345" i="15"/>
  <c r="K345" i="15"/>
  <c r="M345" i="15"/>
  <c r="O345" i="15"/>
  <c r="Q345" i="15"/>
  <c r="V345" i="15"/>
  <c r="G349" i="15"/>
  <c r="M349" i="15" s="1"/>
  <c r="I349" i="15"/>
  <c r="K349" i="15"/>
  <c r="O349" i="15"/>
  <c r="Q349" i="15"/>
  <c r="V349" i="15"/>
  <c r="G357" i="15"/>
  <c r="M357" i="15" s="1"/>
  <c r="I357" i="15"/>
  <c r="K357" i="15"/>
  <c r="O357" i="15"/>
  <c r="Q357" i="15"/>
  <c r="V357" i="15"/>
  <c r="G367" i="15"/>
  <c r="I367" i="15"/>
  <c r="K367" i="15"/>
  <c r="M367" i="15"/>
  <c r="O367" i="15"/>
  <c r="Q367" i="15"/>
  <c r="V367" i="15"/>
  <c r="G379" i="15"/>
  <c r="I379" i="15"/>
  <c r="K379" i="15"/>
  <c r="M379" i="15"/>
  <c r="O379" i="15"/>
  <c r="Q379" i="15"/>
  <c r="V379" i="15"/>
  <c r="G385" i="15"/>
  <c r="M385" i="15" s="1"/>
  <c r="I385" i="15"/>
  <c r="K385" i="15"/>
  <c r="O385" i="15"/>
  <c r="Q385" i="15"/>
  <c r="V385" i="15"/>
  <c r="G394" i="15"/>
  <c r="M394" i="15" s="1"/>
  <c r="I394" i="15"/>
  <c r="K394" i="15"/>
  <c r="O394" i="15"/>
  <c r="Q394" i="15"/>
  <c r="V394" i="15"/>
  <c r="G400" i="15"/>
  <c r="I400" i="15"/>
  <c r="I399" i="15" s="1"/>
  <c r="K400" i="15"/>
  <c r="M400" i="15"/>
  <c r="O400" i="15"/>
  <c r="Q400" i="15"/>
  <c r="Q399" i="15" s="1"/>
  <c r="V400" i="15"/>
  <c r="G406" i="15"/>
  <c r="G399" i="15" s="1"/>
  <c r="I406" i="15"/>
  <c r="K406" i="15"/>
  <c r="O406" i="15"/>
  <c r="O399" i="15" s="1"/>
  <c r="Q406" i="15"/>
  <c r="V406" i="15"/>
  <c r="G414" i="15"/>
  <c r="I414" i="15"/>
  <c r="K414" i="15"/>
  <c r="M414" i="15"/>
  <c r="O414" i="15"/>
  <c r="Q414" i="15"/>
  <c r="V414" i="15"/>
  <c r="G418" i="15"/>
  <c r="M418" i="15" s="1"/>
  <c r="I418" i="15"/>
  <c r="K418" i="15"/>
  <c r="K399" i="15" s="1"/>
  <c r="O418" i="15"/>
  <c r="Q418" i="15"/>
  <c r="V418" i="15"/>
  <c r="V399" i="15" s="1"/>
  <c r="G425" i="15"/>
  <c r="I425" i="15"/>
  <c r="K425" i="15"/>
  <c r="M425" i="15"/>
  <c r="O425" i="15"/>
  <c r="Q425" i="15"/>
  <c r="V425" i="15"/>
  <c r="G429" i="15"/>
  <c r="M429" i="15" s="1"/>
  <c r="I429" i="15"/>
  <c r="K429" i="15"/>
  <c r="O429" i="15"/>
  <c r="Q429" i="15"/>
  <c r="V429" i="15"/>
  <c r="G438" i="15"/>
  <c r="I438" i="15"/>
  <c r="K438" i="15"/>
  <c r="M438" i="15"/>
  <c r="O438" i="15"/>
  <c r="Q438" i="15"/>
  <c r="V438" i="15"/>
  <c r="G446" i="15"/>
  <c r="M446" i="15" s="1"/>
  <c r="I446" i="15"/>
  <c r="K446" i="15"/>
  <c r="O446" i="15"/>
  <c r="Q446" i="15"/>
  <c r="V446" i="15"/>
  <c r="G451" i="15"/>
  <c r="I451" i="15"/>
  <c r="K451" i="15"/>
  <c r="M451" i="15"/>
  <c r="O451" i="15"/>
  <c r="Q451" i="15"/>
  <c r="V451" i="15"/>
  <c r="G457" i="15"/>
  <c r="M457" i="15" s="1"/>
  <c r="I457" i="15"/>
  <c r="K457" i="15"/>
  <c r="O457" i="15"/>
  <c r="Q457" i="15"/>
  <c r="V457" i="15"/>
  <c r="G462" i="15"/>
  <c r="I462" i="15"/>
  <c r="K462" i="15"/>
  <c r="M462" i="15"/>
  <c r="O462" i="15"/>
  <c r="Q462" i="15"/>
  <c r="V462" i="15"/>
  <c r="G479" i="15"/>
  <c r="M479" i="15" s="1"/>
  <c r="I479" i="15"/>
  <c r="K479" i="15"/>
  <c r="O479" i="15"/>
  <c r="Q479" i="15"/>
  <c r="V479" i="15"/>
  <c r="G496" i="15"/>
  <c r="I496" i="15"/>
  <c r="K496" i="15"/>
  <c r="M496" i="15"/>
  <c r="O496" i="15"/>
  <c r="Q496" i="15"/>
  <c r="V496" i="15"/>
  <c r="G499" i="15"/>
  <c r="M499" i="15" s="1"/>
  <c r="I499" i="15"/>
  <c r="K499" i="15"/>
  <c r="O499" i="15"/>
  <c r="Q499" i="15"/>
  <c r="V499" i="15"/>
  <c r="G517" i="15"/>
  <c r="I517" i="15"/>
  <c r="K517" i="15"/>
  <c r="M517" i="15"/>
  <c r="O517" i="15"/>
  <c r="Q517" i="15"/>
  <c r="V517" i="15"/>
  <c r="G531" i="15"/>
  <c r="M531" i="15" s="1"/>
  <c r="I531" i="15"/>
  <c r="K531" i="15"/>
  <c r="O531" i="15"/>
  <c r="Q531" i="15"/>
  <c r="V531" i="15"/>
  <c r="G539" i="15"/>
  <c r="I539" i="15"/>
  <c r="K539" i="15"/>
  <c r="M539" i="15"/>
  <c r="O539" i="15"/>
  <c r="Q539" i="15"/>
  <c r="V539" i="15"/>
  <c r="G546" i="15"/>
  <c r="M546" i="15" s="1"/>
  <c r="I546" i="15"/>
  <c r="K546" i="15"/>
  <c r="O546" i="15"/>
  <c r="Q546" i="15"/>
  <c r="V546" i="15"/>
  <c r="G553" i="15"/>
  <c r="I553" i="15"/>
  <c r="K553" i="15"/>
  <c r="M553" i="15"/>
  <c r="O553" i="15"/>
  <c r="Q553" i="15"/>
  <c r="V553" i="15"/>
  <c r="G567" i="15"/>
  <c r="M567" i="15" s="1"/>
  <c r="I567" i="15"/>
  <c r="K567" i="15"/>
  <c r="O567" i="15"/>
  <c r="Q567" i="15"/>
  <c r="V567" i="15"/>
  <c r="G571" i="15"/>
  <c r="I571" i="15"/>
  <c r="K571" i="15"/>
  <c r="M571" i="15"/>
  <c r="O571" i="15"/>
  <c r="Q571" i="15"/>
  <c r="V571" i="15"/>
  <c r="G577" i="15"/>
  <c r="M577" i="15" s="1"/>
  <c r="I577" i="15"/>
  <c r="K577" i="15"/>
  <c r="O577" i="15"/>
  <c r="Q577" i="15"/>
  <c r="V577" i="15"/>
  <c r="G588" i="15"/>
  <c r="I588" i="15"/>
  <c r="K588" i="15"/>
  <c r="M588" i="15"/>
  <c r="O588" i="15"/>
  <c r="Q588" i="15"/>
  <c r="V588" i="15"/>
  <c r="G591" i="15"/>
  <c r="M591" i="15" s="1"/>
  <c r="I591" i="15"/>
  <c r="K591" i="15"/>
  <c r="O591" i="15"/>
  <c r="Q591" i="15"/>
  <c r="V591" i="15"/>
  <c r="G597" i="15"/>
  <c r="I597" i="15"/>
  <c r="K597" i="15"/>
  <c r="M597" i="15"/>
  <c r="O597" i="15"/>
  <c r="Q597" i="15"/>
  <c r="V597" i="15"/>
  <c r="G607" i="15"/>
  <c r="M607" i="15" s="1"/>
  <c r="I607" i="15"/>
  <c r="K607" i="15"/>
  <c r="O607" i="15"/>
  <c r="Q607" i="15"/>
  <c r="V607" i="15"/>
  <c r="G612" i="15"/>
  <c r="I612" i="15"/>
  <c r="K612" i="15"/>
  <c r="M612" i="15"/>
  <c r="O612" i="15"/>
  <c r="Q612" i="15"/>
  <c r="V612" i="15"/>
  <c r="G615" i="15"/>
  <c r="M615" i="15" s="1"/>
  <c r="I615" i="15"/>
  <c r="K615" i="15"/>
  <c r="O615" i="15"/>
  <c r="Q615" i="15"/>
  <c r="V615" i="15"/>
  <c r="G618" i="15"/>
  <c r="I618" i="15"/>
  <c r="K618" i="15"/>
  <c r="M618" i="15"/>
  <c r="O618" i="15"/>
  <c r="Q618" i="15"/>
  <c r="V618" i="15"/>
  <c r="G622" i="15"/>
  <c r="I622" i="15"/>
  <c r="I621" i="15" s="1"/>
  <c r="K622" i="15"/>
  <c r="K621" i="15" s="1"/>
  <c r="M622" i="15"/>
  <c r="O622" i="15"/>
  <c r="Q622" i="15"/>
  <c r="Q621" i="15" s="1"/>
  <c r="V622" i="15"/>
  <c r="V621" i="15" s="1"/>
  <c r="G631" i="15"/>
  <c r="M631" i="15" s="1"/>
  <c r="I631" i="15"/>
  <c r="K631" i="15"/>
  <c r="O631" i="15"/>
  <c r="Q631" i="15"/>
  <c r="V631" i="15"/>
  <c r="G638" i="15"/>
  <c r="I638" i="15"/>
  <c r="K638" i="15"/>
  <c r="M638" i="15"/>
  <c r="O638" i="15"/>
  <c r="Q638" i="15"/>
  <c r="V638" i="15"/>
  <c r="G642" i="15"/>
  <c r="M642" i="15" s="1"/>
  <c r="I642" i="15"/>
  <c r="K642" i="15"/>
  <c r="O642" i="15"/>
  <c r="O621" i="15" s="1"/>
  <c r="Q642" i="15"/>
  <c r="V642" i="15"/>
  <c r="G646" i="15"/>
  <c r="I646" i="15"/>
  <c r="K646" i="15"/>
  <c r="M646" i="15"/>
  <c r="O646" i="15"/>
  <c r="Q646" i="15"/>
  <c r="V646" i="15"/>
  <c r="G654" i="15"/>
  <c r="I654" i="15"/>
  <c r="K654" i="15"/>
  <c r="M654" i="15"/>
  <c r="O654" i="15"/>
  <c r="Q654" i="15"/>
  <c r="V654" i="15"/>
  <c r="G663" i="15"/>
  <c r="M663" i="15" s="1"/>
  <c r="M662" i="15" s="1"/>
  <c r="I663" i="15"/>
  <c r="I662" i="15" s="1"/>
  <c r="K663" i="15"/>
  <c r="K662" i="15" s="1"/>
  <c r="O663" i="15"/>
  <c r="O662" i="15" s="1"/>
  <c r="Q663" i="15"/>
  <c r="Q662" i="15" s="1"/>
  <c r="V663" i="15"/>
  <c r="V662" i="15" s="1"/>
  <c r="G667" i="15"/>
  <c r="I667" i="15"/>
  <c r="K667" i="15"/>
  <c r="K666" i="15" s="1"/>
  <c r="M667" i="15"/>
  <c r="O667" i="15"/>
  <c r="Q667" i="15"/>
  <c r="V667" i="15"/>
  <c r="V666" i="15" s="1"/>
  <c r="G670" i="15"/>
  <c r="I670" i="15"/>
  <c r="K670" i="15"/>
  <c r="M670" i="15"/>
  <c r="O670" i="15"/>
  <c r="Q670" i="15"/>
  <c r="V670" i="15"/>
  <c r="G678" i="15"/>
  <c r="G666" i="15" s="1"/>
  <c r="I678" i="15"/>
  <c r="K678" i="15"/>
  <c r="O678" i="15"/>
  <c r="O666" i="15" s="1"/>
  <c r="Q678" i="15"/>
  <c r="V678" i="15"/>
  <c r="G687" i="15"/>
  <c r="M687" i="15" s="1"/>
  <c r="I687" i="15"/>
  <c r="I666" i="15" s="1"/>
  <c r="K687" i="15"/>
  <c r="O687" i="15"/>
  <c r="Q687" i="15"/>
  <c r="Q666" i="15" s="1"/>
  <c r="V687" i="15"/>
  <c r="G718" i="15"/>
  <c r="I718" i="15"/>
  <c r="K718" i="15"/>
  <c r="M718" i="15"/>
  <c r="O718" i="15"/>
  <c r="Q718" i="15"/>
  <c r="V718" i="15"/>
  <c r="G725" i="15"/>
  <c r="I725" i="15"/>
  <c r="K725" i="15"/>
  <c r="M725" i="15"/>
  <c r="O725" i="15"/>
  <c r="Q725" i="15"/>
  <c r="V725" i="15"/>
  <c r="G727" i="15"/>
  <c r="M727" i="15" s="1"/>
  <c r="I727" i="15"/>
  <c r="K727" i="15"/>
  <c r="O727" i="15"/>
  <c r="Q727" i="15"/>
  <c r="V727" i="15"/>
  <c r="G731" i="15"/>
  <c r="M731" i="15" s="1"/>
  <c r="I731" i="15"/>
  <c r="K731" i="15"/>
  <c r="O731" i="15"/>
  <c r="Q731" i="15"/>
  <c r="V731" i="15"/>
  <c r="G738" i="15"/>
  <c r="I738" i="15"/>
  <c r="K738" i="15"/>
  <c r="M738" i="15"/>
  <c r="O738" i="15"/>
  <c r="Q738" i="15"/>
  <c r="V738" i="15"/>
  <c r="G742" i="15"/>
  <c r="I742" i="15"/>
  <c r="K742" i="15"/>
  <c r="M742" i="15"/>
  <c r="O742" i="15"/>
  <c r="Q742" i="15"/>
  <c r="V742" i="15"/>
  <c r="G745" i="15"/>
  <c r="M745" i="15" s="1"/>
  <c r="I745" i="15"/>
  <c r="K745" i="15"/>
  <c r="O745" i="15"/>
  <c r="Q745" i="15"/>
  <c r="V745" i="15"/>
  <c r="G748" i="15"/>
  <c r="M748" i="15" s="1"/>
  <c r="I748" i="15"/>
  <c r="K748" i="15"/>
  <c r="O748" i="15"/>
  <c r="Q748" i="15"/>
  <c r="V748" i="15"/>
  <c r="G752" i="15"/>
  <c r="M752" i="15" s="1"/>
  <c r="I752" i="15"/>
  <c r="K752" i="15"/>
  <c r="O752" i="15"/>
  <c r="Q752" i="15"/>
  <c r="V752" i="15"/>
  <c r="G755" i="15"/>
  <c r="I755" i="15"/>
  <c r="K755" i="15"/>
  <c r="M755" i="15"/>
  <c r="O755" i="15"/>
  <c r="Q755" i="15"/>
  <c r="V755" i="15"/>
  <c r="G757" i="15"/>
  <c r="O757" i="15"/>
  <c r="G758" i="15"/>
  <c r="M758" i="15" s="1"/>
  <c r="M757" i="15" s="1"/>
  <c r="I758" i="15"/>
  <c r="I757" i="15" s="1"/>
  <c r="K758" i="15"/>
  <c r="K757" i="15" s="1"/>
  <c r="O758" i="15"/>
  <c r="Q758" i="15"/>
  <c r="Q757" i="15" s="1"/>
  <c r="V758" i="15"/>
  <c r="V757" i="15" s="1"/>
  <c r="AE763" i="15"/>
  <c r="AF763" i="15"/>
  <c r="G3231" i="14"/>
  <c r="BA2893" i="14"/>
  <c r="BA947" i="14"/>
  <c r="BA789" i="14"/>
  <c r="BA776" i="14"/>
  <c r="BA685" i="14"/>
  <c r="BA586" i="14"/>
  <c r="BA566" i="14"/>
  <c r="BA557" i="14"/>
  <c r="BA544" i="14"/>
  <c r="BA528" i="14"/>
  <c r="BA392" i="14"/>
  <c r="BA204" i="14"/>
  <c r="BA189" i="14"/>
  <c r="BA184" i="14"/>
  <c r="BA152" i="14"/>
  <c r="BA67" i="14"/>
  <c r="BA25" i="14"/>
  <c r="BA21" i="14"/>
  <c r="BA17" i="14"/>
  <c r="BA10" i="14"/>
  <c r="G9" i="14"/>
  <c r="I9" i="14"/>
  <c r="I8" i="14" s="1"/>
  <c r="K9" i="14"/>
  <c r="M9" i="14"/>
  <c r="O9" i="14"/>
  <c r="Q9" i="14"/>
  <c r="Q8" i="14" s="1"/>
  <c r="V9" i="14"/>
  <c r="G16" i="14"/>
  <c r="G8" i="14" s="1"/>
  <c r="I16" i="14"/>
  <c r="K16" i="14"/>
  <c r="K8" i="14" s="1"/>
  <c r="O16" i="14"/>
  <c r="O8" i="14" s="1"/>
  <c r="Q16" i="14"/>
  <c r="V16" i="14"/>
  <c r="V8" i="14" s="1"/>
  <c r="G20" i="14"/>
  <c r="I20" i="14"/>
  <c r="K20" i="14"/>
  <c r="M20" i="14"/>
  <c r="O20" i="14"/>
  <c r="Q20" i="14"/>
  <c r="V20" i="14"/>
  <c r="G24" i="14"/>
  <c r="M24" i="14" s="1"/>
  <c r="I24" i="14"/>
  <c r="K24" i="14"/>
  <c r="O24" i="14"/>
  <c r="Q24" i="14"/>
  <c r="V24" i="14"/>
  <c r="G28" i="14"/>
  <c r="I28" i="14"/>
  <c r="K28" i="14"/>
  <c r="M28" i="14"/>
  <c r="O28" i="14"/>
  <c r="Q28" i="14"/>
  <c r="V28" i="14"/>
  <c r="G33" i="14"/>
  <c r="M33" i="14" s="1"/>
  <c r="I33" i="14"/>
  <c r="K33" i="14"/>
  <c r="O33" i="14"/>
  <c r="Q33" i="14"/>
  <c r="V33" i="14"/>
  <c r="G41" i="14"/>
  <c r="I41" i="14"/>
  <c r="K41" i="14"/>
  <c r="M41" i="14"/>
  <c r="O41" i="14"/>
  <c r="Q41" i="14"/>
  <c r="V41" i="14"/>
  <c r="G45" i="14"/>
  <c r="M45" i="14" s="1"/>
  <c r="I45" i="14"/>
  <c r="K45" i="14"/>
  <c r="O45" i="14"/>
  <c r="Q45" i="14"/>
  <c r="V45" i="14"/>
  <c r="G48" i="14"/>
  <c r="I48" i="14"/>
  <c r="K48" i="14"/>
  <c r="M48" i="14"/>
  <c r="O48" i="14"/>
  <c r="Q48" i="14"/>
  <c r="V48" i="14"/>
  <c r="G57" i="14"/>
  <c r="M57" i="14" s="1"/>
  <c r="I57" i="14"/>
  <c r="K57" i="14"/>
  <c r="O57" i="14"/>
  <c r="Q57" i="14"/>
  <c r="V57" i="14"/>
  <c r="G66" i="14"/>
  <c r="I66" i="14"/>
  <c r="K66" i="14"/>
  <c r="M66" i="14"/>
  <c r="O66" i="14"/>
  <c r="Q66" i="14"/>
  <c r="V66" i="14"/>
  <c r="G71" i="14"/>
  <c r="M71" i="14" s="1"/>
  <c r="I71" i="14"/>
  <c r="K71" i="14"/>
  <c r="O71" i="14"/>
  <c r="Q71" i="14"/>
  <c r="V71" i="14"/>
  <c r="G74" i="14"/>
  <c r="I74" i="14"/>
  <c r="K74" i="14"/>
  <c r="M74" i="14"/>
  <c r="O74" i="14"/>
  <c r="Q74" i="14"/>
  <c r="V74" i="14"/>
  <c r="G78" i="14"/>
  <c r="I78" i="14"/>
  <c r="I77" i="14" s="1"/>
  <c r="K78" i="14"/>
  <c r="M78" i="14"/>
  <c r="O78" i="14"/>
  <c r="Q78" i="14"/>
  <c r="Q77" i="14" s="1"/>
  <c r="V78" i="14"/>
  <c r="G90" i="14"/>
  <c r="M90" i="14" s="1"/>
  <c r="I90" i="14"/>
  <c r="K90" i="14"/>
  <c r="K77" i="14" s="1"/>
  <c r="O90" i="14"/>
  <c r="Q90" i="14"/>
  <c r="V90" i="14"/>
  <c r="V77" i="14" s="1"/>
  <c r="G107" i="14"/>
  <c r="I107" i="14"/>
  <c r="K107" i="14"/>
  <c r="M107" i="14"/>
  <c r="O107" i="14"/>
  <c r="Q107" i="14"/>
  <c r="V107" i="14"/>
  <c r="G115" i="14"/>
  <c r="M115" i="14" s="1"/>
  <c r="I115" i="14"/>
  <c r="K115" i="14"/>
  <c r="O115" i="14"/>
  <c r="O77" i="14" s="1"/>
  <c r="Q115" i="14"/>
  <c r="V115" i="14"/>
  <c r="G119" i="14"/>
  <c r="I119" i="14"/>
  <c r="K119" i="14"/>
  <c r="M119" i="14"/>
  <c r="O119" i="14"/>
  <c r="Q119" i="14"/>
  <c r="V119" i="14"/>
  <c r="G134" i="14"/>
  <c r="M134" i="14" s="1"/>
  <c r="I134" i="14"/>
  <c r="K134" i="14"/>
  <c r="O134" i="14"/>
  <c r="Q134" i="14"/>
  <c r="V134" i="14"/>
  <c r="G138" i="14"/>
  <c r="I138" i="14"/>
  <c r="K138" i="14"/>
  <c r="M138" i="14"/>
  <c r="O138" i="14"/>
  <c r="Q138" i="14"/>
  <c r="V138" i="14"/>
  <c r="G145" i="14"/>
  <c r="M145" i="14" s="1"/>
  <c r="I145" i="14"/>
  <c r="K145" i="14"/>
  <c r="O145" i="14"/>
  <c r="Q145" i="14"/>
  <c r="V145" i="14"/>
  <c r="G151" i="14"/>
  <c r="I151" i="14"/>
  <c r="K151" i="14"/>
  <c r="M151" i="14"/>
  <c r="O151" i="14"/>
  <c r="Q151" i="14"/>
  <c r="V151" i="14"/>
  <c r="G162" i="14"/>
  <c r="M162" i="14" s="1"/>
  <c r="I162" i="14"/>
  <c r="K162" i="14"/>
  <c r="O162" i="14"/>
  <c r="Q162" i="14"/>
  <c r="V162" i="14"/>
  <c r="G167" i="14"/>
  <c r="I167" i="14"/>
  <c r="K167" i="14"/>
  <c r="M167" i="14"/>
  <c r="O167" i="14"/>
  <c r="Q167" i="14"/>
  <c r="V167" i="14"/>
  <c r="G175" i="14"/>
  <c r="M175" i="14" s="1"/>
  <c r="I175" i="14"/>
  <c r="K175" i="14"/>
  <c r="O175" i="14"/>
  <c r="Q175" i="14"/>
  <c r="V175" i="14"/>
  <c r="G183" i="14"/>
  <c r="I183" i="14"/>
  <c r="K183" i="14"/>
  <c r="M183" i="14"/>
  <c r="O183" i="14"/>
  <c r="Q183" i="14"/>
  <c r="V183" i="14"/>
  <c r="G188" i="14"/>
  <c r="M188" i="14" s="1"/>
  <c r="I188" i="14"/>
  <c r="K188" i="14"/>
  <c r="O188" i="14"/>
  <c r="Q188" i="14"/>
  <c r="V188" i="14"/>
  <c r="G203" i="14"/>
  <c r="I203" i="14"/>
  <c r="K203" i="14"/>
  <c r="M203" i="14"/>
  <c r="O203" i="14"/>
  <c r="Q203" i="14"/>
  <c r="V203" i="14"/>
  <c r="G223" i="14"/>
  <c r="M223" i="14" s="1"/>
  <c r="I223" i="14"/>
  <c r="K223" i="14"/>
  <c r="O223" i="14"/>
  <c r="Q223" i="14"/>
  <c r="V223" i="14"/>
  <c r="G235" i="14"/>
  <c r="I235" i="14"/>
  <c r="K235" i="14"/>
  <c r="M235" i="14"/>
  <c r="O235" i="14"/>
  <c r="Q235" i="14"/>
  <c r="V235" i="14"/>
  <c r="G245" i="14"/>
  <c r="M245" i="14" s="1"/>
  <c r="I245" i="14"/>
  <c r="K245" i="14"/>
  <c r="O245" i="14"/>
  <c r="Q245" i="14"/>
  <c r="V245" i="14"/>
  <c r="G252" i="14"/>
  <c r="I252" i="14"/>
  <c r="K252" i="14"/>
  <c r="M252" i="14"/>
  <c r="O252" i="14"/>
  <c r="Q252" i="14"/>
  <c r="V252" i="14"/>
  <c r="G257" i="14"/>
  <c r="M257" i="14" s="1"/>
  <c r="I257" i="14"/>
  <c r="K257" i="14"/>
  <c r="O257" i="14"/>
  <c r="Q257" i="14"/>
  <c r="V257" i="14"/>
  <c r="G269" i="14"/>
  <c r="I269" i="14"/>
  <c r="K269" i="14"/>
  <c r="M269" i="14"/>
  <c r="O269" i="14"/>
  <c r="Q269" i="14"/>
  <c r="V269" i="14"/>
  <c r="G276" i="14"/>
  <c r="M276" i="14" s="1"/>
  <c r="I276" i="14"/>
  <c r="K276" i="14"/>
  <c r="O276" i="14"/>
  <c r="Q276" i="14"/>
  <c r="V276" i="14"/>
  <c r="G288" i="14"/>
  <c r="I288" i="14"/>
  <c r="K288" i="14"/>
  <c r="M288" i="14"/>
  <c r="O288" i="14"/>
  <c r="Q288" i="14"/>
  <c r="V288" i="14"/>
  <c r="G292" i="14"/>
  <c r="M292" i="14" s="1"/>
  <c r="I292" i="14"/>
  <c r="K292" i="14"/>
  <c r="O292" i="14"/>
  <c r="Q292" i="14"/>
  <c r="V292" i="14"/>
  <c r="G294" i="14"/>
  <c r="I294" i="14"/>
  <c r="K294" i="14"/>
  <c r="M294" i="14"/>
  <c r="O294" i="14"/>
  <c r="Q294" i="14"/>
  <c r="V294" i="14"/>
  <c r="G296" i="14"/>
  <c r="M296" i="14" s="1"/>
  <c r="I296" i="14"/>
  <c r="K296" i="14"/>
  <c r="O296" i="14"/>
  <c r="Q296" i="14"/>
  <c r="V296" i="14"/>
  <c r="G299" i="14"/>
  <c r="I299" i="14"/>
  <c r="K299" i="14"/>
  <c r="M299" i="14"/>
  <c r="O299" i="14"/>
  <c r="Q299" i="14"/>
  <c r="V299" i="14"/>
  <c r="G301" i="14"/>
  <c r="M301" i="14" s="1"/>
  <c r="I301" i="14"/>
  <c r="K301" i="14"/>
  <c r="O301" i="14"/>
  <c r="Q301" i="14"/>
  <c r="V301" i="14"/>
  <c r="G304" i="14"/>
  <c r="I304" i="14"/>
  <c r="K304" i="14"/>
  <c r="M304" i="14"/>
  <c r="O304" i="14"/>
  <c r="Q304" i="14"/>
  <c r="V304" i="14"/>
  <c r="K316" i="14"/>
  <c r="V316" i="14"/>
  <c r="G317" i="14"/>
  <c r="I317" i="14"/>
  <c r="I316" i="14" s="1"/>
  <c r="K317" i="14"/>
  <c r="M317" i="14"/>
  <c r="O317" i="14"/>
  <c r="Q317" i="14"/>
  <c r="Q316" i="14" s="1"/>
  <c r="V317" i="14"/>
  <c r="G330" i="14"/>
  <c r="G316" i="14" s="1"/>
  <c r="I330" i="14"/>
  <c r="K330" i="14"/>
  <c r="O330" i="14"/>
  <c r="O316" i="14" s="1"/>
  <c r="Q330" i="14"/>
  <c r="V330" i="14"/>
  <c r="G337" i="14"/>
  <c r="I337" i="14"/>
  <c r="K337" i="14"/>
  <c r="M337" i="14"/>
  <c r="O337" i="14"/>
  <c r="Q337" i="14"/>
  <c r="V337" i="14"/>
  <c r="G346" i="14"/>
  <c r="I346" i="14"/>
  <c r="I345" i="14" s="1"/>
  <c r="K346" i="14"/>
  <c r="M346" i="14"/>
  <c r="O346" i="14"/>
  <c r="Q346" i="14"/>
  <c r="Q345" i="14" s="1"/>
  <c r="V346" i="14"/>
  <c r="G358" i="14"/>
  <c r="G345" i="14" s="1"/>
  <c r="I358" i="14"/>
  <c r="K358" i="14"/>
  <c r="O358" i="14"/>
  <c r="O345" i="14" s="1"/>
  <c r="Q358" i="14"/>
  <c r="V358" i="14"/>
  <c r="G362" i="14"/>
  <c r="I362" i="14"/>
  <c r="K362" i="14"/>
  <c r="M362" i="14"/>
  <c r="O362" i="14"/>
  <c r="Q362" i="14"/>
  <c r="V362" i="14"/>
  <c r="G384" i="14"/>
  <c r="M384" i="14" s="1"/>
  <c r="I384" i="14"/>
  <c r="K384" i="14"/>
  <c r="K345" i="14" s="1"/>
  <c r="O384" i="14"/>
  <c r="Q384" i="14"/>
  <c r="V384" i="14"/>
  <c r="V345" i="14" s="1"/>
  <c r="G391" i="14"/>
  <c r="I391" i="14"/>
  <c r="K391" i="14"/>
  <c r="M391" i="14"/>
  <c r="O391" i="14"/>
  <c r="Q391" i="14"/>
  <c r="V391" i="14"/>
  <c r="G401" i="14"/>
  <c r="M401" i="14" s="1"/>
  <c r="I401" i="14"/>
  <c r="K401" i="14"/>
  <c r="O401" i="14"/>
  <c r="Q401" i="14"/>
  <c r="V401" i="14"/>
  <c r="G405" i="14"/>
  <c r="I405" i="14"/>
  <c r="K405" i="14"/>
  <c r="M405" i="14"/>
  <c r="O405" i="14"/>
  <c r="Q405" i="14"/>
  <c r="V405" i="14"/>
  <c r="G410" i="14"/>
  <c r="M410" i="14" s="1"/>
  <c r="I410" i="14"/>
  <c r="K410" i="14"/>
  <c r="O410" i="14"/>
  <c r="Q410" i="14"/>
  <c r="V410" i="14"/>
  <c r="G418" i="14"/>
  <c r="I418" i="14"/>
  <c r="K418" i="14"/>
  <c r="M418" i="14"/>
  <c r="O418" i="14"/>
  <c r="Q418" i="14"/>
  <c r="V418" i="14"/>
  <c r="G422" i="14"/>
  <c r="M422" i="14" s="1"/>
  <c r="I422" i="14"/>
  <c r="K422" i="14"/>
  <c r="O422" i="14"/>
  <c r="Q422" i="14"/>
  <c r="V422" i="14"/>
  <c r="G428" i="14"/>
  <c r="I428" i="14"/>
  <c r="K428" i="14"/>
  <c r="M428" i="14"/>
  <c r="O428" i="14"/>
  <c r="Q428" i="14"/>
  <c r="V428" i="14"/>
  <c r="G480" i="14"/>
  <c r="M480" i="14" s="1"/>
  <c r="I480" i="14"/>
  <c r="K480" i="14"/>
  <c r="O480" i="14"/>
  <c r="Q480" i="14"/>
  <c r="V480" i="14"/>
  <c r="G483" i="14"/>
  <c r="I483" i="14"/>
  <c r="K483" i="14"/>
  <c r="M483" i="14"/>
  <c r="O483" i="14"/>
  <c r="Q483" i="14"/>
  <c r="V483" i="14"/>
  <c r="G497" i="14"/>
  <c r="M497" i="14" s="1"/>
  <c r="I497" i="14"/>
  <c r="K497" i="14"/>
  <c r="O497" i="14"/>
  <c r="Q497" i="14"/>
  <c r="V497" i="14"/>
  <c r="G500" i="14"/>
  <c r="I500" i="14"/>
  <c r="K500" i="14"/>
  <c r="M500" i="14"/>
  <c r="O500" i="14"/>
  <c r="Q500" i="14"/>
  <c r="V500" i="14"/>
  <c r="G504" i="14"/>
  <c r="M504" i="14" s="1"/>
  <c r="I504" i="14"/>
  <c r="K504" i="14"/>
  <c r="O504" i="14"/>
  <c r="Q504" i="14"/>
  <c r="V504" i="14"/>
  <c r="G507" i="14"/>
  <c r="I507" i="14"/>
  <c r="K507" i="14"/>
  <c r="M507" i="14"/>
  <c r="O507" i="14"/>
  <c r="Q507" i="14"/>
  <c r="V507" i="14"/>
  <c r="G511" i="14"/>
  <c r="I511" i="14"/>
  <c r="I510" i="14" s="1"/>
  <c r="K511" i="14"/>
  <c r="M511" i="14"/>
  <c r="O511" i="14"/>
  <c r="Q511" i="14"/>
  <c r="Q510" i="14" s="1"/>
  <c r="V511" i="14"/>
  <c r="G515" i="14"/>
  <c r="M515" i="14" s="1"/>
  <c r="I515" i="14"/>
  <c r="K515" i="14"/>
  <c r="K510" i="14" s="1"/>
  <c r="O515" i="14"/>
  <c r="Q515" i="14"/>
  <c r="V515" i="14"/>
  <c r="V510" i="14" s="1"/>
  <c r="G523" i="14"/>
  <c r="I523" i="14"/>
  <c r="K523" i="14"/>
  <c r="M523" i="14"/>
  <c r="O523" i="14"/>
  <c r="Q523" i="14"/>
  <c r="V523" i="14"/>
  <c r="G527" i="14"/>
  <c r="M527" i="14" s="1"/>
  <c r="I527" i="14"/>
  <c r="K527" i="14"/>
  <c r="O527" i="14"/>
  <c r="O510" i="14" s="1"/>
  <c r="Q527" i="14"/>
  <c r="V527" i="14"/>
  <c r="G531" i="14"/>
  <c r="I531" i="14"/>
  <c r="K531" i="14"/>
  <c r="M531" i="14"/>
  <c r="O531" i="14"/>
  <c r="Q531" i="14"/>
  <c r="V531" i="14"/>
  <c r="G534" i="14"/>
  <c r="M534" i="14" s="1"/>
  <c r="I534" i="14"/>
  <c r="K534" i="14"/>
  <c r="O534" i="14"/>
  <c r="Q534" i="14"/>
  <c r="V534" i="14"/>
  <c r="G537" i="14"/>
  <c r="I537" i="14"/>
  <c r="K537" i="14"/>
  <c r="M537" i="14"/>
  <c r="O537" i="14"/>
  <c r="Q537" i="14"/>
  <c r="V537" i="14"/>
  <c r="G543" i="14"/>
  <c r="M543" i="14" s="1"/>
  <c r="I543" i="14"/>
  <c r="K543" i="14"/>
  <c r="O543" i="14"/>
  <c r="Q543" i="14"/>
  <c r="V543" i="14"/>
  <c r="G556" i="14"/>
  <c r="I556" i="14"/>
  <c r="K556" i="14"/>
  <c r="M556" i="14"/>
  <c r="O556" i="14"/>
  <c r="Q556" i="14"/>
  <c r="V556" i="14"/>
  <c r="G565" i="14"/>
  <c r="M565" i="14" s="1"/>
  <c r="I565" i="14"/>
  <c r="K565" i="14"/>
  <c r="O565" i="14"/>
  <c r="Q565" i="14"/>
  <c r="V565" i="14"/>
  <c r="G585" i="14"/>
  <c r="I585" i="14"/>
  <c r="K585" i="14"/>
  <c r="M585" i="14"/>
  <c r="O585" i="14"/>
  <c r="Q585" i="14"/>
  <c r="V585" i="14"/>
  <c r="G597" i="14"/>
  <c r="M597" i="14" s="1"/>
  <c r="I597" i="14"/>
  <c r="K597" i="14"/>
  <c r="O597" i="14"/>
  <c r="Q597" i="14"/>
  <c r="V597" i="14"/>
  <c r="G610" i="14"/>
  <c r="I610" i="14"/>
  <c r="K610" i="14"/>
  <c r="M610" i="14"/>
  <c r="O610" i="14"/>
  <c r="Q610" i="14"/>
  <c r="V610" i="14"/>
  <c r="G615" i="14"/>
  <c r="M615" i="14" s="1"/>
  <c r="I615" i="14"/>
  <c r="K615" i="14"/>
  <c r="O615" i="14"/>
  <c r="Q615" i="14"/>
  <c r="V615" i="14"/>
  <c r="G618" i="14"/>
  <c r="I618" i="14"/>
  <c r="K618" i="14"/>
  <c r="M618" i="14"/>
  <c r="O618" i="14"/>
  <c r="Q618" i="14"/>
  <c r="V618" i="14"/>
  <c r="G621" i="14"/>
  <c r="M621" i="14" s="1"/>
  <c r="I621" i="14"/>
  <c r="K621" i="14"/>
  <c r="O621" i="14"/>
  <c r="Q621" i="14"/>
  <c r="V621" i="14"/>
  <c r="G628" i="14"/>
  <c r="I628" i="14"/>
  <c r="K628" i="14"/>
  <c r="M628" i="14"/>
  <c r="O628" i="14"/>
  <c r="Q628" i="14"/>
  <c r="V628" i="14"/>
  <c r="G632" i="14"/>
  <c r="M632" i="14" s="1"/>
  <c r="I632" i="14"/>
  <c r="K632" i="14"/>
  <c r="O632" i="14"/>
  <c r="Q632" i="14"/>
  <c r="V632" i="14"/>
  <c r="G652" i="14"/>
  <c r="I652" i="14"/>
  <c r="K652" i="14"/>
  <c r="M652" i="14"/>
  <c r="O652" i="14"/>
  <c r="Q652" i="14"/>
  <c r="V652" i="14"/>
  <c r="G659" i="14"/>
  <c r="M659" i="14" s="1"/>
  <c r="I659" i="14"/>
  <c r="K659" i="14"/>
  <c r="O659" i="14"/>
  <c r="Q659" i="14"/>
  <c r="V659" i="14"/>
  <c r="G664" i="14"/>
  <c r="G663" i="14" s="1"/>
  <c r="I664" i="14"/>
  <c r="K664" i="14"/>
  <c r="K663" i="14" s="1"/>
  <c r="O664" i="14"/>
  <c r="O663" i="14" s="1"/>
  <c r="Q664" i="14"/>
  <c r="V664" i="14"/>
  <c r="V663" i="14" s="1"/>
  <c r="G670" i="14"/>
  <c r="I670" i="14"/>
  <c r="K670" i="14"/>
  <c r="M670" i="14"/>
  <c r="O670" i="14"/>
  <c r="Q670" i="14"/>
  <c r="V670" i="14"/>
  <c r="G675" i="14"/>
  <c r="M675" i="14" s="1"/>
  <c r="I675" i="14"/>
  <c r="K675" i="14"/>
  <c r="O675" i="14"/>
  <c r="Q675" i="14"/>
  <c r="V675" i="14"/>
  <c r="G684" i="14"/>
  <c r="I684" i="14"/>
  <c r="I663" i="14" s="1"/>
  <c r="K684" i="14"/>
  <c r="M684" i="14"/>
  <c r="O684" i="14"/>
  <c r="Q684" i="14"/>
  <c r="Q663" i="14" s="1"/>
  <c r="V684" i="14"/>
  <c r="G700" i="14"/>
  <c r="M700" i="14" s="1"/>
  <c r="I700" i="14"/>
  <c r="K700" i="14"/>
  <c r="O700" i="14"/>
  <c r="Q700" i="14"/>
  <c r="V700" i="14"/>
  <c r="G724" i="14"/>
  <c r="I724" i="14"/>
  <c r="K724" i="14"/>
  <c r="M724" i="14"/>
  <c r="O724" i="14"/>
  <c r="Q724" i="14"/>
  <c r="V724" i="14"/>
  <c r="G728" i="14"/>
  <c r="M728" i="14" s="1"/>
  <c r="I728" i="14"/>
  <c r="K728" i="14"/>
  <c r="O728" i="14"/>
  <c r="Q728" i="14"/>
  <c r="V728" i="14"/>
  <c r="G737" i="14"/>
  <c r="I737" i="14"/>
  <c r="K737" i="14"/>
  <c r="M737" i="14"/>
  <c r="O737" i="14"/>
  <c r="Q737" i="14"/>
  <c r="V737" i="14"/>
  <c r="G742" i="14"/>
  <c r="M742" i="14" s="1"/>
  <c r="I742" i="14"/>
  <c r="K742" i="14"/>
  <c r="O742" i="14"/>
  <c r="Q742" i="14"/>
  <c r="V742" i="14"/>
  <c r="G751" i="14"/>
  <c r="M751" i="14" s="1"/>
  <c r="M750" i="14" s="1"/>
  <c r="I751" i="14"/>
  <c r="K751" i="14"/>
  <c r="K750" i="14" s="1"/>
  <c r="O751" i="14"/>
  <c r="O750" i="14" s="1"/>
  <c r="Q751" i="14"/>
  <c r="V751" i="14"/>
  <c r="V750" i="14" s="1"/>
  <c r="G775" i="14"/>
  <c r="I775" i="14"/>
  <c r="I750" i="14" s="1"/>
  <c r="K775" i="14"/>
  <c r="M775" i="14"/>
  <c r="O775" i="14"/>
  <c r="Q775" i="14"/>
  <c r="Q750" i="14" s="1"/>
  <c r="V775" i="14"/>
  <c r="G788" i="14"/>
  <c r="M788" i="14" s="1"/>
  <c r="I788" i="14"/>
  <c r="K788" i="14"/>
  <c r="O788" i="14"/>
  <c r="Q788" i="14"/>
  <c r="V788" i="14"/>
  <c r="G798" i="14"/>
  <c r="I798" i="14"/>
  <c r="K798" i="14"/>
  <c r="M798" i="14"/>
  <c r="O798" i="14"/>
  <c r="Q798" i="14"/>
  <c r="V798" i="14"/>
  <c r="G801" i="14"/>
  <c r="M801" i="14" s="1"/>
  <c r="I801" i="14"/>
  <c r="K801" i="14"/>
  <c r="O801" i="14"/>
  <c r="Q801" i="14"/>
  <c r="V801" i="14"/>
  <c r="I804" i="14"/>
  <c r="Q804" i="14"/>
  <c r="G805" i="14"/>
  <c r="G804" i="14" s="1"/>
  <c r="I805" i="14"/>
  <c r="K805" i="14"/>
  <c r="K804" i="14" s="1"/>
  <c r="O805" i="14"/>
  <c r="O804" i="14" s="1"/>
  <c r="Q805" i="14"/>
  <c r="V805" i="14"/>
  <c r="V804" i="14" s="1"/>
  <c r="G809" i="14"/>
  <c r="I809" i="14"/>
  <c r="K809" i="14"/>
  <c r="M809" i="14"/>
  <c r="O809" i="14"/>
  <c r="Q809" i="14"/>
  <c r="V809" i="14"/>
  <c r="G812" i="14"/>
  <c r="I812" i="14"/>
  <c r="I811" i="14" s="1"/>
  <c r="K812" i="14"/>
  <c r="M812" i="14"/>
  <c r="O812" i="14"/>
  <c r="Q812" i="14"/>
  <c r="Q811" i="14" s="1"/>
  <c r="V812" i="14"/>
  <c r="G823" i="14"/>
  <c r="M823" i="14" s="1"/>
  <c r="I823" i="14"/>
  <c r="K823" i="14"/>
  <c r="K811" i="14" s="1"/>
  <c r="O823" i="14"/>
  <c r="Q823" i="14"/>
  <c r="V823" i="14"/>
  <c r="V811" i="14" s="1"/>
  <c r="G827" i="14"/>
  <c r="I827" i="14"/>
  <c r="K827" i="14"/>
  <c r="M827" i="14"/>
  <c r="O827" i="14"/>
  <c r="Q827" i="14"/>
  <c r="V827" i="14"/>
  <c r="G830" i="14"/>
  <c r="M830" i="14" s="1"/>
  <c r="I830" i="14"/>
  <c r="K830" i="14"/>
  <c r="O830" i="14"/>
  <c r="O811" i="14" s="1"/>
  <c r="Q830" i="14"/>
  <c r="V830" i="14"/>
  <c r="G835" i="14"/>
  <c r="I835" i="14"/>
  <c r="K835" i="14"/>
  <c r="M835" i="14"/>
  <c r="O835" i="14"/>
  <c r="Q835" i="14"/>
  <c r="V835" i="14"/>
  <c r="G845" i="14"/>
  <c r="M845" i="14" s="1"/>
  <c r="I845" i="14"/>
  <c r="K845" i="14"/>
  <c r="O845" i="14"/>
  <c r="Q845" i="14"/>
  <c r="V845" i="14"/>
  <c r="G855" i="14"/>
  <c r="I855" i="14"/>
  <c r="K855" i="14"/>
  <c r="M855" i="14"/>
  <c r="O855" i="14"/>
  <c r="Q855" i="14"/>
  <c r="V855" i="14"/>
  <c r="G858" i="14"/>
  <c r="M858" i="14" s="1"/>
  <c r="I858" i="14"/>
  <c r="K858" i="14"/>
  <c r="O858" i="14"/>
  <c r="Q858" i="14"/>
  <c r="V858" i="14"/>
  <c r="G862" i="14"/>
  <c r="G861" i="14" s="1"/>
  <c r="I862" i="14"/>
  <c r="K862" i="14"/>
  <c r="K861" i="14" s="1"/>
  <c r="O862" i="14"/>
  <c r="O861" i="14" s="1"/>
  <c r="Q862" i="14"/>
  <c r="V862" i="14"/>
  <c r="V861" i="14" s="1"/>
  <c r="G868" i="14"/>
  <c r="I868" i="14"/>
  <c r="K868" i="14"/>
  <c r="M868" i="14"/>
  <c r="O868" i="14"/>
  <c r="Q868" i="14"/>
  <c r="V868" i="14"/>
  <c r="G876" i="14"/>
  <c r="M876" i="14" s="1"/>
  <c r="I876" i="14"/>
  <c r="K876" i="14"/>
  <c r="O876" i="14"/>
  <c r="Q876" i="14"/>
  <c r="V876" i="14"/>
  <c r="G880" i="14"/>
  <c r="I880" i="14"/>
  <c r="I861" i="14" s="1"/>
  <c r="K880" i="14"/>
  <c r="M880" i="14"/>
  <c r="O880" i="14"/>
  <c r="Q880" i="14"/>
  <c r="Q861" i="14" s="1"/>
  <c r="V880" i="14"/>
  <c r="G882" i="14"/>
  <c r="M882" i="14" s="1"/>
  <c r="I882" i="14"/>
  <c r="K882" i="14"/>
  <c r="O882" i="14"/>
  <c r="Q882" i="14"/>
  <c r="V882" i="14"/>
  <c r="G884" i="14"/>
  <c r="I884" i="14"/>
  <c r="K884" i="14"/>
  <c r="M884" i="14"/>
  <c r="O884" i="14"/>
  <c r="Q884" i="14"/>
  <c r="V884" i="14"/>
  <c r="G891" i="14"/>
  <c r="M891" i="14" s="1"/>
  <c r="I891" i="14"/>
  <c r="K891" i="14"/>
  <c r="O891" i="14"/>
  <c r="Q891" i="14"/>
  <c r="V891" i="14"/>
  <c r="G894" i="14"/>
  <c r="I894" i="14"/>
  <c r="K894" i="14"/>
  <c r="M894" i="14"/>
  <c r="O894" i="14"/>
  <c r="Q894" i="14"/>
  <c r="V894" i="14"/>
  <c r="G902" i="14"/>
  <c r="M902" i="14" s="1"/>
  <c r="I902" i="14"/>
  <c r="K902" i="14"/>
  <c r="O902" i="14"/>
  <c r="Q902" i="14"/>
  <c r="V902" i="14"/>
  <c r="G905" i="14"/>
  <c r="M905" i="14" s="1"/>
  <c r="M904" i="14" s="1"/>
  <c r="I905" i="14"/>
  <c r="I904" i="14" s="1"/>
  <c r="K905" i="14"/>
  <c r="K904" i="14" s="1"/>
  <c r="O905" i="14"/>
  <c r="O904" i="14" s="1"/>
  <c r="Q905" i="14"/>
  <c r="Q904" i="14" s="1"/>
  <c r="V905" i="14"/>
  <c r="V904" i="14" s="1"/>
  <c r="G914" i="14"/>
  <c r="I914" i="14"/>
  <c r="K914" i="14"/>
  <c r="M914" i="14"/>
  <c r="O914" i="14"/>
  <c r="Q914" i="14"/>
  <c r="V914" i="14"/>
  <c r="G926" i="14"/>
  <c r="I926" i="14"/>
  <c r="K926" i="14"/>
  <c r="M926" i="14"/>
  <c r="O926" i="14"/>
  <c r="Q926" i="14"/>
  <c r="V926" i="14"/>
  <c r="G933" i="14"/>
  <c r="I933" i="14"/>
  <c r="K933" i="14"/>
  <c r="M933" i="14"/>
  <c r="O933" i="14"/>
  <c r="Q933" i="14"/>
  <c r="V933" i="14"/>
  <c r="G945" i="14"/>
  <c r="O945" i="14"/>
  <c r="G946" i="14"/>
  <c r="I946" i="14"/>
  <c r="I945" i="14" s="1"/>
  <c r="K946" i="14"/>
  <c r="K945" i="14" s="1"/>
  <c r="M946" i="14"/>
  <c r="M945" i="14" s="1"/>
  <c r="O946" i="14"/>
  <c r="Q946" i="14"/>
  <c r="Q945" i="14" s="1"/>
  <c r="V946" i="14"/>
  <c r="V945" i="14" s="1"/>
  <c r="G950" i="14"/>
  <c r="I950" i="14"/>
  <c r="I949" i="14" s="1"/>
  <c r="K950" i="14"/>
  <c r="M950" i="14"/>
  <c r="O950" i="14"/>
  <c r="Q950" i="14"/>
  <c r="Q949" i="14" s="1"/>
  <c r="V950" i="14"/>
  <c r="G953" i="14"/>
  <c r="G949" i="14" s="1"/>
  <c r="I953" i="14"/>
  <c r="K953" i="14"/>
  <c r="O953" i="14"/>
  <c r="O949" i="14" s="1"/>
  <c r="Q953" i="14"/>
  <c r="V953" i="14"/>
  <c r="G960" i="14"/>
  <c r="I960" i="14"/>
  <c r="K960" i="14"/>
  <c r="M960" i="14"/>
  <c r="O960" i="14"/>
  <c r="Q960" i="14"/>
  <c r="V960" i="14"/>
  <c r="G969" i="14"/>
  <c r="M969" i="14" s="1"/>
  <c r="I969" i="14"/>
  <c r="K969" i="14"/>
  <c r="K949" i="14" s="1"/>
  <c r="O969" i="14"/>
  <c r="Q969" i="14"/>
  <c r="V969" i="14"/>
  <c r="V949" i="14" s="1"/>
  <c r="G972" i="14"/>
  <c r="I972" i="14"/>
  <c r="K972" i="14"/>
  <c r="M972" i="14"/>
  <c r="O972" i="14"/>
  <c r="Q972" i="14"/>
  <c r="V972" i="14"/>
  <c r="G975" i="14"/>
  <c r="M975" i="14" s="1"/>
  <c r="I975" i="14"/>
  <c r="K975" i="14"/>
  <c r="O975" i="14"/>
  <c r="Q975" i="14"/>
  <c r="V975" i="14"/>
  <c r="G978" i="14"/>
  <c r="I978" i="14"/>
  <c r="K978" i="14"/>
  <c r="M978" i="14"/>
  <c r="O978" i="14"/>
  <c r="Q978" i="14"/>
  <c r="V978" i="14"/>
  <c r="G997" i="14"/>
  <c r="M997" i="14" s="1"/>
  <c r="I997" i="14"/>
  <c r="K997" i="14"/>
  <c r="O997" i="14"/>
  <c r="Q997" i="14"/>
  <c r="V997" i="14"/>
  <c r="G1003" i="14"/>
  <c r="I1003" i="14"/>
  <c r="K1003" i="14"/>
  <c r="M1003" i="14"/>
  <c r="O1003" i="14"/>
  <c r="Q1003" i="14"/>
  <c r="V1003" i="14"/>
  <c r="G1022" i="14"/>
  <c r="M1022" i="14" s="1"/>
  <c r="I1022" i="14"/>
  <c r="K1022" i="14"/>
  <c r="O1022" i="14"/>
  <c r="Q1022" i="14"/>
  <c r="V1022" i="14"/>
  <c r="G1041" i="14"/>
  <c r="I1041" i="14"/>
  <c r="K1041" i="14"/>
  <c r="M1041" i="14"/>
  <c r="O1041" i="14"/>
  <c r="Q1041" i="14"/>
  <c r="V1041" i="14"/>
  <c r="G1060" i="14"/>
  <c r="M1060" i="14" s="1"/>
  <c r="I1060" i="14"/>
  <c r="K1060" i="14"/>
  <c r="O1060" i="14"/>
  <c r="Q1060" i="14"/>
  <c r="V1060" i="14"/>
  <c r="G1064" i="14"/>
  <c r="I1064" i="14"/>
  <c r="K1064" i="14"/>
  <c r="M1064" i="14"/>
  <c r="O1064" i="14"/>
  <c r="Q1064" i="14"/>
  <c r="V1064" i="14"/>
  <c r="G1067" i="14"/>
  <c r="M1067" i="14" s="1"/>
  <c r="I1067" i="14"/>
  <c r="K1067" i="14"/>
  <c r="O1067" i="14"/>
  <c r="Q1067" i="14"/>
  <c r="V1067" i="14"/>
  <c r="G1071" i="14"/>
  <c r="I1071" i="14"/>
  <c r="K1071" i="14"/>
  <c r="M1071" i="14"/>
  <c r="O1071" i="14"/>
  <c r="Q1071" i="14"/>
  <c r="V1071" i="14"/>
  <c r="G1075" i="14"/>
  <c r="M1075" i="14" s="1"/>
  <c r="I1075" i="14"/>
  <c r="K1075" i="14"/>
  <c r="O1075" i="14"/>
  <c r="Q1075" i="14"/>
  <c r="V1075" i="14"/>
  <c r="G1079" i="14"/>
  <c r="M1079" i="14" s="1"/>
  <c r="I1079" i="14"/>
  <c r="I1078" i="14" s="1"/>
  <c r="K1079" i="14"/>
  <c r="K1078" i="14" s="1"/>
  <c r="O1079" i="14"/>
  <c r="O1078" i="14" s="1"/>
  <c r="Q1079" i="14"/>
  <c r="Q1078" i="14" s="1"/>
  <c r="V1079" i="14"/>
  <c r="V1078" i="14" s="1"/>
  <c r="G1082" i="14"/>
  <c r="I1082" i="14"/>
  <c r="K1082" i="14"/>
  <c r="M1082" i="14"/>
  <c r="O1082" i="14"/>
  <c r="Q1082" i="14"/>
  <c r="V1082" i="14"/>
  <c r="G1089" i="14"/>
  <c r="I1089" i="14"/>
  <c r="K1089" i="14"/>
  <c r="M1089" i="14"/>
  <c r="O1089" i="14"/>
  <c r="Q1089" i="14"/>
  <c r="V1089" i="14"/>
  <c r="G1101" i="14"/>
  <c r="I1101" i="14"/>
  <c r="K1101" i="14"/>
  <c r="M1101" i="14"/>
  <c r="O1101" i="14"/>
  <c r="Q1101" i="14"/>
  <c r="V1101" i="14"/>
  <c r="G1106" i="14"/>
  <c r="M1106" i="14" s="1"/>
  <c r="I1106" i="14"/>
  <c r="K1106" i="14"/>
  <c r="O1106" i="14"/>
  <c r="Q1106" i="14"/>
  <c r="V1106" i="14"/>
  <c r="G1109" i="14"/>
  <c r="I1109" i="14"/>
  <c r="K1109" i="14"/>
  <c r="M1109" i="14"/>
  <c r="O1109" i="14"/>
  <c r="Q1109" i="14"/>
  <c r="V1109" i="14"/>
  <c r="G1112" i="14"/>
  <c r="I1112" i="14"/>
  <c r="K1112" i="14"/>
  <c r="M1112" i="14"/>
  <c r="O1112" i="14"/>
  <c r="Q1112" i="14"/>
  <c r="V1112" i="14"/>
  <c r="G1116" i="14"/>
  <c r="M1116" i="14" s="1"/>
  <c r="I1116" i="14"/>
  <c r="I1115" i="14" s="1"/>
  <c r="K1116" i="14"/>
  <c r="K1115" i="14" s="1"/>
  <c r="O1116" i="14"/>
  <c r="O1115" i="14" s="1"/>
  <c r="Q1116" i="14"/>
  <c r="Q1115" i="14" s="1"/>
  <c r="V1116" i="14"/>
  <c r="V1115" i="14" s="1"/>
  <c r="G1127" i="14"/>
  <c r="I1127" i="14"/>
  <c r="K1127" i="14"/>
  <c r="M1127" i="14"/>
  <c r="O1127" i="14"/>
  <c r="Q1127" i="14"/>
  <c r="V1127" i="14"/>
  <c r="G1138" i="14"/>
  <c r="I1138" i="14"/>
  <c r="K1138" i="14"/>
  <c r="M1138" i="14"/>
  <c r="O1138" i="14"/>
  <c r="Q1138" i="14"/>
  <c r="V1138" i="14"/>
  <c r="G1141" i="14"/>
  <c r="I1141" i="14"/>
  <c r="K1141" i="14"/>
  <c r="M1141" i="14"/>
  <c r="O1141" i="14"/>
  <c r="Q1141" i="14"/>
  <c r="V1141" i="14"/>
  <c r="G1144" i="14"/>
  <c r="M1144" i="14" s="1"/>
  <c r="I1144" i="14"/>
  <c r="K1144" i="14"/>
  <c r="O1144" i="14"/>
  <c r="Q1144" i="14"/>
  <c r="V1144" i="14"/>
  <c r="G1151" i="14"/>
  <c r="I1151" i="14"/>
  <c r="K1151" i="14"/>
  <c r="M1151" i="14"/>
  <c r="O1151" i="14"/>
  <c r="Q1151" i="14"/>
  <c r="V1151" i="14"/>
  <c r="G1164" i="14"/>
  <c r="I1164" i="14"/>
  <c r="K1164" i="14"/>
  <c r="M1164" i="14"/>
  <c r="O1164" i="14"/>
  <c r="Q1164" i="14"/>
  <c r="V1164" i="14"/>
  <c r="G1204" i="14"/>
  <c r="I1204" i="14"/>
  <c r="K1204" i="14"/>
  <c r="M1204" i="14"/>
  <c r="O1204" i="14"/>
  <c r="Q1204" i="14"/>
  <c r="V1204" i="14"/>
  <c r="G1275" i="14"/>
  <c r="M1275" i="14" s="1"/>
  <c r="I1275" i="14"/>
  <c r="K1275" i="14"/>
  <c r="O1275" i="14"/>
  <c r="Q1275" i="14"/>
  <c r="V1275" i="14"/>
  <c r="G1280" i="14"/>
  <c r="I1280" i="14"/>
  <c r="K1280" i="14"/>
  <c r="M1280" i="14"/>
  <c r="O1280" i="14"/>
  <c r="Q1280" i="14"/>
  <c r="V1280" i="14"/>
  <c r="G1295" i="14"/>
  <c r="M1295" i="14" s="1"/>
  <c r="I1295" i="14"/>
  <c r="K1295" i="14"/>
  <c r="O1295" i="14"/>
  <c r="Q1295" i="14"/>
  <c r="V1295" i="14"/>
  <c r="G1316" i="14"/>
  <c r="I1316" i="14"/>
  <c r="K1316" i="14"/>
  <c r="M1316" i="14"/>
  <c r="O1316" i="14"/>
  <c r="Q1316" i="14"/>
  <c r="V1316" i="14"/>
  <c r="G1324" i="14"/>
  <c r="M1324" i="14" s="1"/>
  <c r="I1324" i="14"/>
  <c r="K1324" i="14"/>
  <c r="O1324" i="14"/>
  <c r="Q1324" i="14"/>
  <c r="V1324" i="14"/>
  <c r="G1330" i="14"/>
  <c r="I1330" i="14"/>
  <c r="K1330" i="14"/>
  <c r="M1330" i="14"/>
  <c r="O1330" i="14"/>
  <c r="Q1330" i="14"/>
  <c r="V1330" i="14"/>
  <c r="G1335" i="14"/>
  <c r="M1335" i="14" s="1"/>
  <c r="I1335" i="14"/>
  <c r="K1335" i="14"/>
  <c r="O1335" i="14"/>
  <c r="Q1335" i="14"/>
  <c r="V1335" i="14"/>
  <c r="G1348" i="14"/>
  <c r="I1348" i="14"/>
  <c r="K1348" i="14"/>
  <c r="M1348" i="14"/>
  <c r="O1348" i="14"/>
  <c r="Q1348" i="14"/>
  <c r="V1348" i="14"/>
  <c r="G1350" i="14"/>
  <c r="M1350" i="14" s="1"/>
  <c r="I1350" i="14"/>
  <c r="K1350" i="14"/>
  <c r="O1350" i="14"/>
  <c r="Q1350" i="14"/>
  <c r="V1350" i="14"/>
  <c r="G1366" i="14"/>
  <c r="M1366" i="14" s="1"/>
  <c r="I1366" i="14"/>
  <c r="K1366" i="14"/>
  <c r="O1366" i="14"/>
  <c r="Q1366" i="14"/>
  <c r="V1366" i="14"/>
  <c r="G1370" i="14"/>
  <c r="M1370" i="14" s="1"/>
  <c r="I1370" i="14"/>
  <c r="K1370" i="14"/>
  <c r="O1370" i="14"/>
  <c r="Q1370" i="14"/>
  <c r="V1370" i="14"/>
  <c r="G1374" i="14"/>
  <c r="I1374" i="14"/>
  <c r="K1374" i="14"/>
  <c r="M1374" i="14"/>
  <c r="O1374" i="14"/>
  <c r="Q1374" i="14"/>
  <c r="V1374" i="14"/>
  <c r="G1378" i="14"/>
  <c r="M1378" i="14" s="1"/>
  <c r="I1378" i="14"/>
  <c r="K1378" i="14"/>
  <c r="O1378" i="14"/>
  <c r="Q1378" i="14"/>
  <c r="V1378" i="14"/>
  <c r="G1381" i="14"/>
  <c r="I1381" i="14"/>
  <c r="K1381" i="14"/>
  <c r="M1381" i="14"/>
  <c r="O1381" i="14"/>
  <c r="Q1381" i="14"/>
  <c r="V1381" i="14"/>
  <c r="G1385" i="14"/>
  <c r="M1385" i="14" s="1"/>
  <c r="I1385" i="14"/>
  <c r="K1385" i="14"/>
  <c r="O1385" i="14"/>
  <c r="Q1385" i="14"/>
  <c r="V1385" i="14"/>
  <c r="G1390" i="14"/>
  <c r="I1390" i="14"/>
  <c r="K1390" i="14"/>
  <c r="M1390" i="14"/>
  <c r="O1390" i="14"/>
  <c r="Q1390" i="14"/>
  <c r="V1390" i="14"/>
  <c r="G1396" i="14"/>
  <c r="M1396" i="14" s="1"/>
  <c r="I1396" i="14"/>
  <c r="K1396" i="14"/>
  <c r="O1396" i="14"/>
  <c r="Q1396" i="14"/>
  <c r="V1396" i="14"/>
  <c r="G1400" i="14"/>
  <c r="M1400" i="14" s="1"/>
  <c r="I1400" i="14"/>
  <c r="K1400" i="14"/>
  <c r="O1400" i="14"/>
  <c r="Q1400" i="14"/>
  <c r="V1400" i="14"/>
  <c r="G1404" i="14"/>
  <c r="I1404" i="14"/>
  <c r="K1404" i="14"/>
  <c r="M1404" i="14"/>
  <c r="O1404" i="14"/>
  <c r="Q1404" i="14"/>
  <c r="V1404" i="14"/>
  <c r="G1408" i="14"/>
  <c r="I1408" i="14"/>
  <c r="K1408" i="14"/>
  <c r="M1408" i="14"/>
  <c r="O1408" i="14"/>
  <c r="Q1408" i="14"/>
  <c r="V1408" i="14"/>
  <c r="G1411" i="14"/>
  <c r="O1411" i="14"/>
  <c r="G1412" i="14"/>
  <c r="M1412" i="14" s="1"/>
  <c r="M1411" i="14" s="1"/>
  <c r="I1412" i="14"/>
  <c r="I1411" i="14" s="1"/>
  <c r="K1412" i="14"/>
  <c r="K1411" i="14" s="1"/>
  <c r="O1412" i="14"/>
  <c r="Q1412" i="14"/>
  <c r="Q1411" i="14" s="1"/>
  <c r="V1412" i="14"/>
  <c r="V1411" i="14" s="1"/>
  <c r="G1420" i="14"/>
  <c r="I1420" i="14"/>
  <c r="K1420" i="14"/>
  <c r="M1420" i="14"/>
  <c r="O1420" i="14"/>
  <c r="Q1420" i="14"/>
  <c r="V1420" i="14"/>
  <c r="G1423" i="14"/>
  <c r="I1423" i="14"/>
  <c r="K1423" i="14"/>
  <c r="M1423" i="14"/>
  <c r="O1423" i="14"/>
  <c r="Q1423" i="14"/>
  <c r="V1423" i="14"/>
  <c r="G1426" i="14"/>
  <c r="O1426" i="14"/>
  <c r="G1427" i="14"/>
  <c r="I1427" i="14"/>
  <c r="I1426" i="14" s="1"/>
  <c r="K1427" i="14"/>
  <c r="K1426" i="14" s="1"/>
  <c r="M1427" i="14"/>
  <c r="M1426" i="14" s="1"/>
  <c r="O1427" i="14"/>
  <c r="Q1427" i="14"/>
  <c r="Q1426" i="14" s="1"/>
  <c r="V1427" i="14"/>
  <c r="V1426" i="14" s="1"/>
  <c r="K1431" i="14"/>
  <c r="V1431" i="14"/>
  <c r="G1432" i="14"/>
  <c r="I1432" i="14"/>
  <c r="I1431" i="14" s="1"/>
  <c r="K1432" i="14"/>
  <c r="M1432" i="14"/>
  <c r="O1432" i="14"/>
  <c r="Q1432" i="14"/>
  <c r="Q1431" i="14" s="1"/>
  <c r="V1432" i="14"/>
  <c r="G1442" i="14"/>
  <c r="G1431" i="14" s="1"/>
  <c r="I1442" i="14"/>
  <c r="K1442" i="14"/>
  <c r="O1442" i="14"/>
  <c r="O1431" i="14" s="1"/>
  <c r="Q1442" i="14"/>
  <c r="V1442" i="14"/>
  <c r="G1446" i="14"/>
  <c r="G1445" i="14" s="1"/>
  <c r="I1446" i="14"/>
  <c r="K1446" i="14"/>
  <c r="K1445" i="14" s="1"/>
  <c r="O1446" i="14"/>
  <c r="O1445" i="14" s="1"/>
  <c r="Q1446" i="14"/>
  <c r="V1446" i="14"/>
  <c r="V1445" i="14" s="1"/>
  <c r="G1450" i="14"/>
  <c r="I1450" i="14"/>
  <c r="K1450" i="14"/>
  <c r="M1450" i="14"/>
  <c r="O1450" i="14"/>
  <c r="Q1450" i="14"/>
  <c r="V1450" i="14"/>
  <c r="G1461" i="14"/>
  <c r="M1461" i="14" s="1"/>
  <c r="I1461" i="14"/>
  <c r="K1461" i="14"/>
  <c r="O1461" i="14"/>
  <c r="Q1461" i="14"/>
  <c r="V1461" i="14"/>
  <c r="G1468" i="14"/>
  <c r="I1468" i="14"/>
  <c r="I1445" i="14" s="1"/>
  <c r="K1468" i="14"/>
  <c r="M1468" i="14"/>
  <c r="O1468" i="14"/>
  <c r="Q1468" i="14"/>
  <c r="Q1445" i="14" s="1"/>
  <c r="V1468" i="14"/>
  <c r="G1472" i="14"/>
  <c r="M1472" i="14" s="1"/>
  <c r="I1472" i="14"/>
  <c r="K1472" i="14"/>
  <c r="O1472" i="14"/>
  <c r="Q1472" i="14"/>
  <c r="V1472" i="14"/>
  <c r="G1481" i="14"/>
  <c r="I1481" i="14"/>
  <c r="K1481" i="14"/>
  <c r="M1481" i="14"/>
  <c r="O1481" i="14"/>
  <c r="Q1481" i="14"/>
  <c r="V1481" i="14"/>
  <c r="G1496" i="14"/>
  <c r="M1496" i="14" s="1"/>
  <c r="I1496" i="14"/>
  <c r="K1496" i="14"/>
  <c r="O1496" i="14"/>
  <c r="Q1496" i="14"/>
  <c r="V1496" i="14"/>
  <c r="G1503" i="14"/>
  <c r="I1503" i="14"/>
  <c r="K1503" i="14"/>
  <c r="M1503" i="14"/>
  <c r="O1503" i="14"/>
  <c r="Q1503" i="14"/>
  <c r="V1503" i="14"/>
  <c r="G1513" i="14"/>
  <c r="M1513" i="14" s="1"/>
  <c r="I1513" i="14"/>
  <c r="K1513" i="14"/>
  <c r="O1513" i="14"/>
  <c r="Q1513" i="14"/>
  <c r="V1513" i="14"/>
  <c r="G1537" i="14"/>
  <c r="I1537" i="14"/>
  <c r="K1537" i="14"/>
  <c r="M1537" i="14"/>
  <c r="O1537" i="14"/>
  <c r="Q1537" i="14"/>
  <c r="V1537" i="14"/>
  <c r="G1540" i="14"/>
  <c r="M1540" i="14" s="1"/>
  <c r="I1540" i="14"/>
  <c r="K1540" i="14"/>
  <c r="O1540" i="14"/>
  <c r="Q1540" i="14"/>
  <c r="V1540" i="14"/>
  <c r="G1547" i="14"/>
  <c r="I1547" i="14"/>
  <c r="K1547" i="14"/>
  <c r="M1547" i="14"/>
  <c r="O1547" i="14"/>
  <c r="Q1547" i="14"/>
  <c r="V1547" i="14"/>
  <c r="G1556" i="14"/>
  <c r="M1556" i="14" s="1"/>
  <c r="I1556" i="14"/>
  <c r="K1556" i="14"/>
  <c r="O1556" i="14"/>
  <c r="Q1556" i="14"/>
  <c r="V1556" i="14"/>
  <c r="G1561" i="14"/>
  <c r="I1561" i="14"/>
  <c r="K1561" i="14"/>
  <c r="M1561" i="14"/>
  <c r="O1561" i="14"/>
  <c r="Q1561" i="14"/>
  <c r="V1561" i="14"/>
  <c r="G1570" i="14"/>
  <c r="M1570" i="14" s="1"/>
  <c r="I1570" i="14"/>
  <c r="K1570" i="14"/>
  <c r="O1570" i="14"/>
  <c r="Q1570" i="14"/>
  <c r="V1570" i="14"/>
  <c r="G1575" i="14"/>
  <c r="I1575" i="14"/>
  <c r="K1575" i="14"/>
  <c r="M1575" i="14"/>
  <c r="O1575" i="14"/>
  <c r="Q1575" i="14"/>
  <c r="V1575" i="14"/>
  <c r="G1588" i="14"/>
  <c r="M1588" i="14" s="1"/>
  <c r="I1588" i="14"/>
  <c r="K1588" i="14"/>
  <c r="O1588" i="14"/>
  <c r="Q1588" i="14"/>
  <c r="V1588" i="14"/>
  <c r="G1593" i="14"/>
  <c r="I1593" i="14"/>
  <c r="K1593" i="14"/>
  <c r="M1593" i="14"/>
  <c r="O1593" i="14"/>
  <c r="Q1593" i="14"/>
  <c r="V1593" i="14"/>
  <c r="G1601" i="14"/>
  <c r="M1601" i="14" s="1"/>
  <c r="I1601" i="14"/>
  <c r="K1601" i="14"/>
  <c r="O1601" i="14"/>
  <c r="Q1601" i="14"/>
  <c r="V1601" i="14"/>
  <c r="G1606" i="14"/>
  <c r="I1606" i="14"/>
  <c r="K1606" i="14"/>
  <c r="M1606" i="14"/>
  <c r="O1606" i="14"/>
  <c r="Q1606" i="14"/>
  <c r="V1606" i="14"/>
  <c r="G1610" i="14"/>
  <c r="I1610" i="14"/>
  <c r="I1609" i="14" s="1"/>
  <c r="K1610" i="14"/>
  <c r="M1610" i="14"/>
  <c r="O1610" i="14"/>
  <c r="Q1610" i="14"/>
  <c r="Q1609" i="14" s="1"/>
  <c r="V1610" i="14"/>
  <c r="G1625" i="14"/>
  <c r="I1625" i="14"/>
  <c r="K1625" i="14"/>
  <c r="O1625" i="14"/>
  <c r="O1609" i="14" s="1"/>
  <c r="Q1625" i="14"/>
  <c r="V1625" i="14"/>
  <c r="G1636" i="14"/>
  <c r="I1636" i="14"/>
  <c r="K1636" i="14"/>
  <c r="M1636" i="14"/>
  <c r="O1636" i="14"/>
  <c r="Q1636" i="14"/>
  <c r="V1636" i="14"/>
  <c r="G1639" i="14"/>
  <c r="M1639" i="14" s="1"/>
  <c r="I1639" i="14"/>
  <c r="K1639" i="14"/>
  <c r="K1609" i="14" s="1"/>
  <c r="O1639" i="14"/>
  <c r="Q1639" i="14"/>
  <c r="V1639" i="14"/>
  <c r="V1609" i="14" s="1"/>
  <c r="G1642" i="14"/>
  <c r="I1642" i="14"/>
  <c r="K1642" i="14"/>
  <c r="M1642" i="14"/>
  <c r="O1642" i="14"/>
  <c r="Q1642" i="14"/>
  <c r="V1642" i="14"/>
  <c r="G1646" i="14"/>
  <c r="I1646" i="14"/>
  <c r="K1646" i="14"/>
  <c r="M1646" i="14"/>
  <c r="O1646" i="14"/>
  <c r="Q1646" i="14"/>
  <c r="V1646" i="14"/>
  <c r="G1654" i="14"/>
  <c r="M1654" i="14" s="1"/>
  <c r="I1654" i="14"/>
  <c r="K1654" i="14"/>
  <c r="K1645" i="14" s="1"/>
  <c r="O1654" i="14"/>
  <c r="O1645" i="14" s="1"/>
  <c r="Q1654" i="14"/>
  <c r="V1654" i="14"/>
  <c r="G1669" i="14"/>
  <c r="I1669" i="14"/>
  <c r="K1669" i="14"/>
  <c r="M1669" i="14"/>
  <c r="O1669" i="14"/>
  <c r="Q1669" i="14"/>
  <c r="V1669" i="14"/>
  <c r="G1673" i="14"/>
  <c r="M1673" i="14" s="1"/>
  <c r="I1673" i="14"/>
  <c r="K1673" i="14"/>
  <c r="O1673" i="14"/>
  <c r="Q1673" i="14"/>
  <c r="V1673" i="14"/>
  <c r="G1682" i="14"/>
  <c r="I1682" i="14"/>
  <c r="K1682" i="14"/>
  <c r="M1682" i="14"/>
  <c r="O1682" i="14"/>
  <c r="Q1682" i="14"/>
  <c r="V1682" i="14"/>
  <c r="G1690" i="14"/>
  <c r="I1690" i="14"/>
  <c r="K1690" i="14"/>
  <c r="M1690" i="14"/>
  <c r="O1690" i="14"/>
  <c r="Q1690" i="14"/>
  <c r="V1690" i="14"/>
  <c r="V1645" i="14" s="1"/>
  <c r="G1705" i="14"/>
  <c r="I1705" i="14"/>
  <c r="K1705" i="14"/>
  <c r="M1705" i="14"/>
  <c r="O1705" i="14"/>
  <c r="Q1705" i="14"/>
  <c r="V1705" i="14"/>
  <c r="G1715" i="14"/>
  <c r="M1715" i="14" s="1"/>
  <c r="I1715" i="14"/>
  <c r="K1715" i="14"/>
  <c r="O1715" i="14"/>
  <c r="Q1715" i="14"/>
  <c r="V1715" i="14"/>
  <c r="G1719" i="14"/>
  <c r="I1719" i="14"/>
  <c r="K1719" i="14"/>
  <c r="M1719" i="14"/>
  <c r="O1719" i="14"/>
  <c r="Q1719" i="14"/>
  <c r="V1719" i="14"/>
  <c r="G1723" i="14"/>
  <c r="I1723" i="14"/>
  <c r="K1723" i="14"/>
  <c r="M1723" i="14"/>
  <c r="O1723" i="14"/>
  <c r="Q1723" i="14"/>
  <c r="V1723" i="14"/>
  <c r="G1727" i="14"/>
  <c r="I1727" i="14"/>
  <c r="K1727" i="14"/>
  <c r="M1727" i="14"/>
  <c r="O1727" i="14"/>
  <c r="Q1727" i="14"/>
  <c r="V1727" i="14"/>
  <c r="G1731" i="14"/>
  <c r="M1731" i="14" s="1"/>
  <c r="I1731" i="14"/>
  <c r="K1731" i="14"/>
  <c r="O1731" i="14"/>
  <c r="Q1731" i="14"/>
  <c r="V1731" i="14"/>
  <c r="G1736" i="14"/>
  <c r="I1736" i="14"/>
  <c r="K1736" i="14"/>
  <c r="M1736" i="14"/>
  <c r="O1736" i="14"/>
  <c r="Q1736" i="14"/>
  <c r="V1736" i="14"/>
  <c r="G1740" i="14"/>
  <c r="I1740" i="14"/>
  <c r="K1740" i="14"/>
  <c r="M1740" i="14"/>
  <c r="O1740" i="14"/>
  <c r="Q1740" i="14"/>
  <c r="V1740" i="14"/>
  <c r="G1744" i="14"/>
  <c r="I1744" i="14"/>
  <c r="K1744" i="14"/>
  <c r="M1744" i="14"/>
  <c r="O1744" i="14"/>
  <c r="Q1744" i="14"/>
  <c r="V1744" i="14"/>
  <c r="G1748" i="14"/>
  <c r="M1748" i="14" s="1"/>
  <c r="I1748" i="14"/>
  <c r="K1748" i="14"/>
  <c r="O1748" i="14"/>
  <c r="Q1748" i="14"/>
  <c r="V1748" i="14"/>
  <c r="G1752" i="14"/>
  <c r="I1752" i="14"/>
  <c r="K1752" i="14"/>
  <c r="M1752" i="14"/>
  <c r="O1752" i="14"/>
  <c r="Q1752" i="14"/>
  <c r="V1752" i="14"/>
  <c r="G1756" i="14"/>
  <c r="I1756" i="14"/>
  <c r="K1756" i="14"/>
  <c r="M1756" i="14"/>
  <c r="O1756" i="14"/>
  <c r="Q1756" i="14"/>
  <c r="V1756" i="14"/>
  <c r="G1760" i="14"/>
  <c r="I1760" i="14"/>
  <c r="K1760" i="14"/>
  <c r="M1760" i="14"/>
  <c r="O1760" i="14"/>
  <c r="Q1760" i="14"/>
  <c r="V1760" i="14"/>
  <c r="G1764" i="14"/>
  <c r="M1764" i="14" s="1"/>
  <c r="I1764" i="14"/>
  <c r="K1764" i="14"/>
  <c r="O1764" i="14"/>
  <c r="Q1764" i="14"/>
  <c r="V1764" i="14"/>
  <c r="G1768" i="14"/>
  <c r="I1768" i="14"/>
  <c r="K1768" i="14"/>
  <c r="M1768" i="14"/>
  <c r="O1768" i="14"/>
  <c r="Q1768" i="14"/>
  <c r="V1768" i="14"/>
  <c r="G1772" i="14"/>
  <c r="I1772" i="14"/>
  <c r="K1772" i="14"/>
  <c r="M1772" i="14"/>
  <c r="O1772" i="14"/>
  <c r="Q1772" i="14"/>
  <c r="V1772" i="14"/>
  <c r="G1787" i="14"/>
  <c r="I1787" i="14"/>
  <c r="K1787" i="14"/>
  <c r="M1787" i="14"/>
  <c r="O1787" i="14"/>
  <c r="Q1787" i="14"/>
  <c r="V1787" i="14"/>
  <c r="G1791" i="14"/>
  <c r="M1791" i="14" s="1"/>
  <c r="I1791" i="14"/>
  <c r="I1790" i="14" s="1"/>
  <c r="K1791" i="14"/>
  <c r="K1790" i="14" s="1"/>
  <c r="O1791" i="14"/>
  <c r="Q1791" i="14"/>
  <c r="Q1790" i="14" s="1"/>
  <c r="V1791" i="14"/>
  <c r="V1790" i="14" s="1"/>
  <c r="G1809" i="14"/>
  <c r="I1809" i="14"/>
  <c r="K1809" i="14"/>
  <c r="M1809" i="14"/>
  <c r="O1809" i="14"/>
  <c r="Q1809" i="14"/>
  <c r="V1809" i="14"/>
  <c r="G1812" i="14"/>
  <c r="I1812" i="14"/>
  <c r="K1812" i="14"/>
  <c r="M1812" i="14"/>
  <c r="O1812" i="14"/>
  <c r="Q1812" i="14"/>
  <c r="V1812" i="14"/>
  <c r="G1815" i="14"/>
  <c r="M1815" i="14" s="1"/>
  <c r="I1815" i="14"/>
  <c r="K1815" i="14"/>
  <c r="O1815" i="14"/>
  <c r="O1790" i="14" s="1"/>
  <c r="Q1815" i="14"/>
  <c r="V1815" i="14"/>
  <c r="G1819" i="14"/>
  <c r="I1819" i="14"/>
  <c r="K1819" i="14"/>
  <c r="M1819" i="14"/>
  <c r="O1819" i="14"/>
  <c r="Q1819" i="14"/>
  <c r="V1819" i="14"/>
  <c r="G1823" i="14"/>
  <c r="I1823" i="14"/>
  <c r="K1823" i="14"/>
  <c r="M1823" i="14"/>
  <c r="O1823" i="14"/>
  <c r="Q1823" i="14"/>
  <c r="V1823" i="14"/>
  <c r="G1827" i="14"/>
  <c r="G1826" i="14" s="1"/>
  <c r="I1827" i="14"/>
  <c r="I1826" i="14" s="1"/>
  <c r="K1827" i="14"/>
  <c r="K1826" i="14" s="1"/>
  <c r="O1827" i="14"/>
  <c r="O1826" i="14" s="1"/>
  <c r="Q1827" i="14"/>
  <c r="Q1826" i="14" s="1"/>
  <c r="V1827" i="14"/>
  <c r="V1826" i="14" s="1"/>
  <c r="G1837" i="14"/>
  <c r="I1837" i="14"/>
  <c r="K1837" i="14"/>
  <c r="M1837" i="14"/>
  <c r="O1837" i="14"/>
  <c r="Q1837" i="14"/>
  <c r="V1837" i="14"/>
  <c r="G1844" i="14"/>
  <c r="I1844" i="14"/>
  <c r="K1844" i="14"/>
  <c r="M1844" i="14"/>
  <c r="O1844" i="14"/>
  <c r="Q1844" i="14"/>
  <c r="V1844" i="14"/>
  <c r="G1850" i="14"/>
  <c r="I1850" i="14"/>
  <c r="K1850" i="14"/>
  <c r="M1850" i="14"/>
  <c r="O1850" i="14"/>
  <c r="Q1850" i="14"/>
  <c r="V1850" i="14"/>
  <c r="G1856" i="14"/>
  <c r="M1856" i="14" s="1"/>
  <c r="I1856" i="14"/>
  <c r="K1856" i="14"/>
  <c r="O1856" i="14"/>
  <c r="Q1856" i="14"/>
  <c r="V1856" i="14"/>
  <c r="G1864" i="14"/>
  <c r="I1864" i="14"/>
  <c r="K1864" i="14"/>
  <c r="M1864" i="14"/>
  <c r="O1864" i="14"/>
  <c r="Q1864" i="14"/>
  <c r="V1864" i="14"/>
  <c r="G1871" i="14"/>
  <c r="I1871" i="14"/>
  <c r="K1871" i="14"/>
  <c r="M1871" i="14"/>
  <c r="O1871" i="14"/>
  <c r="Q1871" i="14"/>
  <c r="V1871" i="14"/>
  <c r="G1883" i="14"/>
  <c r="I1883" i="14"/>
  <c r="K1883" i="14"/>
  <c r="M1883" i="14"/>
  <c r="O1883" i="14"/>
  <c r="Q1883" i="14"/>
  <c r="V1883" i="14"/>
  <c r="G1887" i="14"/>
  <c r="M1887" i="14" s="1"/>
  <c r="I1887" i="14"/>
  <c r="K1887" i="14"/>
  <c r="O1887" i="14"/>
  <c r="Q1887" i="14"/>
  <c r="V1887" i="14"/>
  <c r="G1894" i="14"/>
  <c r="M1894" i="14" s="1"/>
  <c r="I1894" i="14"/>
  <c r="K1894" i="14"/>
  <c r="O1894" i="14"/>
  <c r="Q1894" i="14"/>
  <c r="V1894" i="14"/>
  <c r="G1901" i="14"/>
  <c r="I1901" i="14"/>
  <c r="K1901" i="14"/>
  <c r="M1901" i="14"/>
  <c r="O1901" i="14"/>
  <c r="Q1901" i="14"/>
  <c r="V1901" i="14"/>
  <c r="G1908" i="14"/>
  <c r="I1908" i="14"/>
  <c r="K1908" i="14"/>
  <c r="M1908" i="14"/>
  <c r="O1908" i="14"/>
  <c r="Q1908" i="14"/>
  <c r="V1908" i="14"/>
  <c r="G1915" i="14"/>
  <c r="M1915" i="14" s="1"/>
  <c r="I1915" i="14"/>
  <c r="K1915" i="14"/>
  <c r="O1915" i="14"/>
  <c r="Q1915" i="14"/>
  <c r="V1915" i="14"/>
  <c r="G1922" i="14"/>
  <c r="I1922" i="14"/>
  <c r="K1922" i="14"/>
  <c r="M1922" i="14"/>
  <c r="O1922" i="14"/>
  <c r="Q1922" i="14"/>
  <c r="V1922" i="14"/>
  <c r="G1929" i="14"/>
  <c r="I1929" i="14"/>
  <c r="K1929" i="14"/>
  <c r="M1929" i="14"/>
  <c r="O1929" i="14"/>
  <c r="Q1929" i="14"/>
  <c r="V1929" i="14"/>
  <c r="G1936" i="14"/>
  <c r="I1936" i="14"/>
  <c r="K1936" i="14"/>
  <c r="M1936" i="14"/>
  <c r="O1936" i="14"/>
  <c r="Q1936" i="14"/>
  <c r="V1936" i="14"/>
  <c r="G1943" i="14"/>
  <c r="M1943" i="14" s="1"/>
  <c r="I1943" i="14"/>
  <c r="K1943" i="14"/>
  <c r="O1943" i="14"/>
  <c r="Q1943" i="14"/>
  <c r="V1943" i="14"/>
  <c r="G1951" i="14"/>
  <c r="I1951" i="14"/>
  <c r="K1951" i="14"/>
  <c r="M1951" i="14"/>
  <c r="O1951" i="14"/>
  <c r="Q1951" i="14"/>
  <c r="V1951" i="14"/>
  <c r="G1958" i="14"/>
  <c r="I1958" i="14"/>
  <c r="K1958" i="14"/>
  <c r="M1958" i="14"/>
  <c r="O1958" i="14"/>
  <c r="Q1958" i="14"/>
  <c r="V1958" i="14"/>
  <c r="G1965" i="14"/>
  <c r="I1965" i="14"/>
  <c r="K1965" i="14"/>
  <c r="M1965" i="14"/>
  <c r="O1965" i="14"/>
  <c r="Q1965" i="14"/>
  <c r="V1965" i="14"/>
  <c r="G1972" i="14"/>
  <c r="M1972" i="14" s="1"/>
  <c r="I1972" i="14"/>
  <c r="K1972" i="14"/>
  <c r="O1972" i="14"/>
  <c r="Q1972" i="14"/>
  <c r="V1972" i="14"/>
  <c r="G1979" i="14"/>
  <c r="I1979" i="14"/>
  <c r="K1979" i="14"/>
  <c r="M1979" i="14"/>
  <c r="O1979" i="14"/>
  <c r="Q1979" i="14"/>
  <c r="V1979" i="14"/>
  <c r="G1983" i="14"/>
  <c r="I1983" i="14"/>
  <c r="K1983" i="14"/>
  <c r="M1983" i="14"/>
  <c r="O1983" i="14"/>
  <c r="Q1983" i="14"/>
  <c r="V1983" i="14"/>
  <c r="G1986" i="14"/>
  <c r="I1986" i="14"/>
  <c r="K1986" i="14"/>
  <c r="M1986" i="14"/>
  <c r="O1986" i="14"/>
  <c r="Q1986" i="14"/>
  <c r="V1986" i="14"/>
  <c r="G1998" i="14"/>
  <c r="M1998" i="14" s="1"/>
  <c r="I1998" i="14"/>
  <c r="K1998" i="14"/>
  <c r="O1998" i="14"/>
  <c r="Q1998" i="14"/>
  <c r="V1998" i="14"/>
  <c r="G2001" i="14"/>
  <c r="I2001" i="14"/>
  <c r="K2001" i="14"/>
  <c r="M2001" i="14"/>
  <c r="O2001" i="14"/>
  <c r="Q2001" i="14"/>
  <c r="V2001" i="14"/>
  <c r="G2007" i="14"/>
  <c r="I2007" i="14"/>
  <c r="K2007" i="14"/>
  <c r="M2007" i="14"/>
  <c r="O2007" i="14"/>
  <c r="Q2007" i="14"/>
  <c r="V2007" i="14"/>
  <c r="G2011" i="14"/>
  <c r="I2011" i="14"/>
  <c r="K2011" i="14"/>
  <c r="M2011" i="14"/>
  <c r="O2011" i="14"/>
  <c r="Q2011" i="14"/>
  <c r="V2011" i="14"/>
  <c r="G2019" i="14"/>
  <c r="M2019" i="14" s="1"/>
  <c r="I2019" i="14"/>
  <c r="K2019" i="14"/>
  <c r="O2019" i="14"/>
  <c r="Q2019" i="14"/>
  <c r="V2019" i="14"/>
  <c r="G2022" i="14"/>
  <c r="I2022" i="14"/>
  <c r="K2022" i="14"/>
  <c r="M2022" i="14"/>
  <c r="O2022" i="14"/>
  <c r="Q2022" i="14"/>
  <c r="V2022" i="14"/>
  <c r="G2035" i="14"/>
  <c r="I2035" i="14"/>
  <c r="K2035" i="14"/>
  <c r="M2035" i="14"/>
  <c r="O2035" i="14"/>
  <c r="Q2035" i="14"/>
  <c r="V2035" i="14"/>
  <c r="G2042" i="14"/>
  <c r="M2042" i="14" s="1"/>
  <c r="I2042" i="14"/>
  <c r="K2042" i="14"/>
  <c r="O2042" i="14"/>
  <c r="Q2042" i="14"/>
  <c r="V2042" i="14"/>
  <c r="G2050" i="14"/>
  <c r="M2050" i="14" s="1"/>
  <c r="I2050" i="14"/>
  <c r="K2050" i="14"/>
  <c r="O2050" i="14"/>
  <c r="Q2050" i="14"/>
  <c r="V2050" i="14"/>
  <c r="G2054" i="14"/>
  <c r="I2054" i="14"/>
  <c r="K2054" i="14"/>
  <c r="M2054" i="14"/>
  <c r="O2054" i="14"/>
  <c r="Q2054" i="14"/>
  <c r="V2054" i="14"/>
  <c r="G2058" i="14"/>
  <c r="I2058" i="14"/>
  <c r="K2058" i="14"/>
  <c r="M2058" i="14"/>
  <c r="O2058" i="14"/>
  <c r="Q2058" i="14"/>
  <c r="V2058" i="14"/>
  <c r="G2062" i="14"/>
  <c r="M2062" i="14" s="1"/>
  <c r="I2062" i="14"/>
  <c r="I2061" i="14" s="1"/>
  <c r="K2062" i="14"/>
  <c r="K2061" i="14" s="1"/>
  <c r="O2062" i="14"/>
  <c r="Q2062" i="14"/>
  <c r="Q2061" i="14" s="1"/>
  <c r="V2062" i="14"/>
  <c r="V2061" i="14" s="1"/>
  <c r="G2090" i="14"/>
  <c r="I2090" i="14"/>
  <c r="K2090" i="14"/>
  <c r="M2090" i="14"/>
  <c r="O2090" i="14"/>
  <c r="Q2090" i="14"/>
  <c r="V2090" i="14"/>
  <c r="G2115" i="14"/>
  <c r="I2115" i="14"/>
  <c r="K2115" i="14"/>
  <c r="M2115" i="14"/>
  <c r="O2115" i="14"/>
  <c r="Q2115" i="14"/>
  <c r="V2115" i="14"/>
  <c r="G2118" i="14"/>
  <c r="I2118" i="14"/>
  <c r="K2118" i="14"/>
  <c r="O2118" i="14"/>
  <c r="O2061" i="14" s="1"/>
  <c r="Q2118" i="14"/>
  <c r="V2118" i="14"/>
  <c r="G2121" i="14"/>
  <c r="M2121" i="14" s="1"/>
  <c r="I2121" i="14"/>
  <c r="K2121" i="14"/>
  <c r="O2121" i="14"/>
  <c r="Q2121" i="14"/>
  <c r="V2121" i="14"/>
  <c r="G2147" i="14"/>
  <c r="M2147" i="14" s="1"/>
  <c r="I2147" i="14"/>
  <c r="K2147" i="14"/>
  <c r="O2147" i="14"/>
  <c r="Q2147" i="14"/>
  <c r="V2147" i="14"/>
  <c r="G2160" i="14"/>
  <c r="I2160" i="14"/>
  <c r="K2160" i="14"/>
  <c r="M2160" i="14"/>
  <c r="O2160" i="14"/>
  <c r="Q2160" i="14"/>
  <c r="V2160" i="14"/>
  <c r="G2169" i="14"/>
  <c r="M2169" i="14" s="1"/>
  <c r="I2169" i="14"/>
  <c r="K2169" i="14"/>
  <c r="O2169" i="14"/>
  <c r="Q2169" i="14"/>
  <c r="V2169" i="14"/>
  <c r="G2176" i="14"/>
  <c r="M2176" i="14" s="1"/>
  <c r="I2176" i="14"/>
  <c r="K2176" i="14"/>
  <c r="O2176" i="14"/>
  <c r="Q2176" i="14"/>
  <c r="V2176" i="14"/>
  <c r="G2180" i="14"/>
  <c r="M2180" i="14" s="1"/>
  <c r="I2180" i="14"/>
  <c r="K2180" i="14"/>
  <c r="O2180" i="14"/>
  <c r="Q2180" i="14"/>
  <c r="V2180" i="14"/>
  <c r="G2184" i="14"/>
  <c r="I2184" i="14"/>
  <c r="K2184" i="14"/>
  <c r="M2184" i="14"/>
  <c r="O2184" i="14"/>
  <c r="Q2184" i="14"/>
  <c r="V2184" i="14"/>
  <c r="G2188" i="14"/>
  <c r="M2188" i="14" s="1"/>
  <c r="I2188" i="14"/>
  <c r="K2188" i="14"/>
  <c r="O2188" i="14"/>
  <c r="Q2188" i="14"/>
  <c r="V2188" i="14"/>
  <c r="G2192" i="14"/>
  <c r="M2192" i="14" s="1"/>
  <c r="I2192" i="14"/>
  <c r="K2192" i="14"/>
  <c r="O2192" i="14"/>
  <c r="Q2192" i="14"/>
  <c r="V2192" i="14"/>
  <c r="G2201" i="14"/>
  <c r="M2201" i="14" s="1"/>
  <c r="I2201" i="14"/>
  <c r="K2201" i="14"/>
  <c r="O2201" i="14"/>
  <c r="Q2201" i="14"/>
  <c r="V2201" i="14"/>
  <c r="G2209" i="14"/>
  <c r="I2209" i="14"/>
  <c r="K2209" i="14"/>
  <c r="M2209" i="14"/>
  <c r="O2209" i="14"/>
  <c r="Q2209" i="14"/>
  <c r="V2209" i="14"/>
  <c r="G2221" i="14"/>
  <c r="M2221" i="14" s="1"/>
  <c r="I2221" i="14"/>
  <c r="K2221" i="14"/>
  <c r="O2221" i="14"/>
  <c r="Q2221" i="14"/>
  <c r="V2221" i="14"/>
  <c r="G2233" i="14"/>
  <c r="M2233" i="14" s="1"/>
  <c r="I2233" i="14"/>
  <c r="K2233" i="14"/>
  <c r="O2233" i="14"/>
  <c r="Q2233" i="14"/>
  <c r="V2233" i="14"/>
  <c r="G2237" i="14"/>
  <c r="I2237" i="14"/>
  <c r="K2237" i="14"/>
  <c r="M2237" i="14"/>
  <c r="O2237" i="14"/>
  <c r="Q2237" i="14"/>
  <c r="V2237" i="14"/>
  <c r="G2241" i="14"/>
  <c r="I2241" i="14"/>
  <c r="K2241" i="14"/>
  <c r="M2241" i="14"/>
  <c r="O2241" i="14"/>
  <c r="Q2241" i="14"/>
  <c r="V2241" i="14"/>
  <c r="G2245" i="14"/>
  <c r="M2245" i="14" s="1"/>
  <c r="I2245" i="14"/>
  <c r="K2245" i="14"/>
  <c r="O2245" i="14"/>
  <c r="Q2245" i="14"/>
  <c r="V2245" i="14"/>
  <c r="G2249" i="14"/>
  <c r="M2249" i="14" s="1"/>
  <c r="I2249" i="14"/>
  <c r="K2249" i="14"/>
  <c r="O2249" i="14"/>
  <c r="Q2249" i="14"/>
  <c r="V2249" i="14"/>
  <c r="G2253" i="14"/>
  <c r="M2253" i="14" s="1"/>
  <c r="I2253" i="14"/>
  <c r="K2253" i="14"/>
  <c r="O2253" i="14"/>
  <c r="Q2253" i="14"/>
  <c r="V2253" i="14"/>
  <c r="G2256" i="14"/>
  <c r="I2256" i="14"/>
  <c r="K2256" i="14"/>
  <c r="M2256" i="14"/>
  <c r="O2256" i="14"/>
  <c r="Q2256" i="14"/>
  <c r="V2256" i="14"/>
  <c r="G2259" i="14"/>
  <c r="M2259" i="14" s="1"/>
  <c r="I2259" i="14"/>
  <c r="K2259" i="14"/>
  <c r="O2259" i="14"/>
  <c r="Q2259" i="14"/>
  <c r="V2259" i="14"/>
  <c r="G2263" i="14"/>
  <c r="M2263" i="14" s="1"/>
  <c r="I2263" i="14"/>
  <c r="K2263" i="14"/>
  <c r="O2263" i="14"/>
  <c r="Q2263" i="14"/>
  <c r="V2263" i="14"/>
  <c r="G2267" i="14"/>
  <c r="I2267" i="14"/>
  <c r="K2267" i="14"/>
  <c r="M2267" i="14"/>
  <c r="O2267" i="14"/>
  <c r="Q2267" i="14"/>
  <c r="V2267" i="14"/>
  <c r="G2274" i="14"/>
  <c r="G2266" i="14" s="1"/>
  <c r="I2274" i="14"/>
  <c r="K2274" i="14"/>
  <c r="O2274" i="14"/>
  <c r="O2266" i="14" s="1"/>
  <c r="Q2274" i="14"/>
  <c r="V2274" i="14"/>
  <c r="G2281" i="14"/>
  <c r="M2281" i="14" s="1"/>
  <c r="I2281" i="14"/>
  <c r="I2266" i="14" s="1"/>
  <c r="K2281" i="14"/>
  <c r="O2281" i="14"/>
  <c r="Q2281" i="14"/>
  <c r="Q2266" i="14" s="1"/>
  <c r="V2281" i="14"/>
  <c r="G2288" i="14"/>
  <c r="M2288" i="14" s="1"/>
  <c r="I2288" i="14"/>
  <c r="K2288" i="14"/>
  <c r="K2266" i="14" s="1"/>
  <c r="O2288" i="14"/>
  <c r="Q2288" i="14"/>
  <c r="V2288" i="14"/>
  <c r="V2266" i="14" s="1"/>
  <c r="G2295" i="14"/>
  <c r="I2295" i="14"/>
  <c r="K2295" i="14"/>
  <c r="M2295" i="14"/>
  <c r="O2295" i="14"/>
  <c r="Q2295" i="14"/>
  <c r="V2295" i="14"/>
  <c r="G2302" i="14"/>
  <c r="M2302" i="14" s="1"/>
  <c r="I2302" i="14"/>
  <c r="K2302" i="14"/>
  <c r="O2302" i="14"/>
  <c r="Q2302" i="14"/>
  <c r="V2302" i="14"/>
  <c r="G2309" i="14"/>
  <c r="M2309" i="14" s="1"/>
  <c r="I2309" i="14"/>
  <c r="K2309" i="14"/>
  <c r="O2309" i="14"/>
  <c r="Q2309" i="14"/>
  <c r="V2309" i="14"/>
  <c r="G2316" i="14"/>
  <c r="M2316" i="14" s="1"/>
  <c r="I2316" i="14"/>
  <c r="K2316" i="14"/>
  <c r="O2316" i="14"/>
  <c r="Q2316" i="14"/>
  <c r="V2316" i="14"/>
  <c r="G2323" i="14"/>
  <c r="I2323" i="14"/>
  <c r="K2323" i="14"/>
  <c r="M2323" i="14"/>
  <c r="O2323" i="14"/>
  <c r="Q2323" i="14"/>
  <c r="V2323" i="14"/>
  <c r="G2330" i="14"/>
  <c r="M2330" i="14" s="1"/>
  <c r="I2330" i="14"/>
  <c r="K2330" i="14"/>
  <c r="O2330" i="14"/>
  <c r="Q2330" i="14"/>
  <c r="V2330" i="14"/>
  <c r="G2337" i="14"/>
  <c r="M2337" i="14" s="1"/>
  <c r="I2337" i="14"/>
  <c r="K2337" i="14"/>
  <c r="O2337" i="14"/>
  <c r="Q2337" i="14"/>
  <c r="V2337" i="14"/>
  <c r="G2344" i="14"/>
  <c r="M2344" i="14" s="1"/>
  <c r="I2344" i="14"/>
  <c r="K2344" i="14"/>
  <c r="O2344" i="14"/>
  <c r="Q2344" i="14"/>
  <c r="V2344" i="14"/>
  <c r="G2351" i="14"/>
  <c r="I2351" i="14"/>
  <c r="K2351" i="14"/>
  <c r="M2351" i="14"/>
  <c r="O2351" i="14"/>
  <c r="Q2351" i="14"/>
  <c r="V2351" i="14"/>
  <c r="G2359" i="14"/>
  <c r="M2359" i="14" s="1"/>
  <c r="I2359" i="14"/>
  <c r="K2359" i="14"/>
  <c r="O2359" i="14"/>
  <c r="Q2359" i="14"/>
  <c r="V2359" i="14"/>
  <c r="G2361" i="14"/>
  <c r="M2361" i="14" s="1"/>
  <c r="I2361" i="14"/>
  <c r="K2361" i="14"/>
  <c r="O2361" i="14"/>
  <c r="Q2361" i="14"/>
  <c r="V2361" i="14"/>
  <c r="G2363" i="14"/>
  <c r="M2363" i="14" s="1"/>
  <c r="I2363" i="14"/>
  <c r="K2363" i="14"/>
  <c r="O2363" i="14"/>
  <c r="Q2363" i="14"/>
  <c r="V2363" i="14"/>
  <c r="G2366" i="14"/>
  <c r="G2365" i="14" s="1"/>
  <c r="I2366" i="14"/>
  <c r="K2366" i="14"/>
  <c r="O2366" i="14"/>
  <c r="O2365" i="14" s="1"/>
  <c r="Q2366" i="14"/>
  <c r="V2366" i="14"/>
  <c r="G2373" i="14"/>
  <c r="M2373" i="14" s="1"/>
  <c r="I2373" i="14"/>
  <c r="I2365" i="14" s="1"/>
  <c r="K2373" i="14"/>
  <c r="O2373" i="14"/>
  <c r="Q2373" i="14"/>
  <c r="Q2365" i="14" s="1"/>
  <c r="V2373" i="14"/>
  <c r="G2380" i="14"/>
  <c r="M2380" i="14" s="1"/>
  <c r="I2380" i="14"/>
  <c r="K2380" i="14"/>
  <c r="K2365" i="14" s="1"/>
  <c r="O2380" i="14"/>
  <c r="Q2380" i="14"/>
  <c r="V2380" i="14"/>
  <c r="V2365" i="14" s="1"/>
  <c r="G2387" i="14"/>
  <c r="I2387" i="14"/>
  <c r="K2387" i="14"/>
  <c r="M2387" i="14"/>
  <c r="O2387" i="14"/>
  <c r="Q2387" i="14"/>
  <c r="V2387" i="14"/>
  <c r="G2394" i="14"/>
  <c r="M2394" i="14" s="1"/>
  <c r="I2394" i="14"/>
  <c r="K2394" i="14"/>
  <c r="O2394" i="14"/>
  <c r="Q2394" i="14"/>
  <c r="V2394" i="14"/>
  <c r="G2401" i="14"/>
  <c r="M2401" i="14" s="1"/>
  <c r="I2401" i="14"/>
  <c r="K2401" i="14"/>
  <c r="O2401" i="14"/>
  <c r="Q2401" i="14"/>
  <c r="V2401" i="14"/>
  <c r="G2408" i="14"/>
  <c r="M2408" i="14" s="1"/>
  <c r="I2408" i="14"/>
  <c r="K2408" i="14"/>
  <c r="O2408" i="14"/>
  <c r="Q2408" i="14"/>
  <c r="V2408" i="14"/>
  <c r="G2415" i="14"/>
  <c r="I2415" i="14"/>
  <c r="K2415" i="14"/>
  <c r="M2415" i="14"/>
  <c r="O2415" i="14"/>
  <c r="Q2415" i="14"/>
  <c r="V2415" i="14"/>
  <c r="G2422" i="14"/>
  <c r="M2422" i="14" s="1"/>
  <c r="I2422" i="14"/>
  <c r="K2422" i="14"/>
  <c r="O2422" i="14"/>
  <c r="Q2422" i="14"/>
  <c r="V2422" i="14"/>
  <c r="G2429" i="14"/>
  <c r="M2429" i="14" s="1"/>
  <c r="I2429" i="14"/>
  <c r="K2429" i="14"/>
  <c r="O2429" i="14"/>
  <c r="Q2429" i="14"/>
  <c r="V2429" i="14"/>
  <c r="G2436" i="14"/>
  <c r="M2436" i="14" s="1"/>
  <c r="I2436" i="14"/>
  <c r="K2436" i="14"/>
  <c r="O2436" i="14"/>
  <c r="Q2436" i="14"/>
  <c r="V2436" i="14"/>
  <c r="G2443" i="14"/>
  <c r="I2443" i="14"/>
  <c r="K2443" i="14"/>
  <c r="M2443" i="14"/>
  <c r="O2443" i="14"/>
  <c r="Q2443" i="14"/>
  <c r="V2443" i="14"/>
  <c r="G2450" i="14"/>
  <c r="M2450" i="14" s="1"/>
  <c r="I2450" i="14"/>
  <c r="K2450" i="14"/>
  <c r="O2450" i="14"/>
  <c r="Q2450" i="14"/>
  <c r="V2450" i="14"/>
  <c r="G2457" i="14"/>
  <c r="M2457" i="14" s="1"/>
  <c r="I2457" i="14"/>
  <c r="K2457" i="14"/>
  <c r="O2457" i="14"/>
  <c r="Q2457" i="14"/>
  <c r="V2457" i="14"/>
  <c r="G2464" i="14"/>
  <c r="M2464" i="14" s="1"/>
  <c r="I2464" i="14"/>
  <c r="K2464" i="14"/>
  <c r="O2464" i="14"/>
  <c r="Q2464" i="14"/>
  <c r="V2464" i="14"/>
  <c r="G2471" i="14"/>
  <c r="I2471" i="14"/>
  <c r="K2471" i="14"/>
  <c r="M2471" i="14"/>
  <c r="O2471" i="14"/>
  <c r="Q2471" i="14"/>
  <c r="V2471" i="14"/>
  <c r="G2478" i="14"/>
  <c r="M2478" i="14" s="1"/>
  <c r="I2478" i="14"/>
  <c r="K2478" i="14"/>
  <c r="O2478" i="14"/>
  <c r="Q2478" i="14"/>
  <c r="V2478" i="14"/>
  <c r="G2486" i="14"/>
  <c r="M2486" i="14" s="1"/>
  <c r="I2486" i="14"/>
  <c r="K2486" i="14"/>
  <c r="O2486" i="14"/>
  <c r="Q2486" i="14"/>
  <c r="V2486" i="14"/>
  <c r="G2494" i="14"/>
  <c r="M2494" i="14" s="1"/>
  <c r="I2494" i="14"/>
  <c r="K2494" i="14"/>
  <c r="O2494" i="14"/>
  <c r="Q2494" i="14"/>
  <c r="V2494" i="14"/>
  <c r="G2504" i="14"/>
  <c r="I2504" i="14"/>
  <c r="K2504" i="14"/>
  <c r="M2504" i="14"/>
  <c r="O2504" i="14"/>
  <c r="Q2504" i="14"/>
  <c r="V2504" i="14"/>
  <c r="G2511" i="14"/>
  <c r="M2511" i="14" s="1"/>
  <c r="I2511" i="14"/>
  <c r="K2511" i="14"/>
  <c r="O2511" i="14"/>
  <c r="Q2511" i="14"/>
  <c r="V2511" i="14"/>
  <c r="G2518" i="14"/>
  <c r="M2518" i="14" s="1"/>
  <c r="I2518" i="14"/>
  <c r="K2518" i="14"/>
  <c r="O2518" i="14"/>
  <c r="Q2518" i="14"/>
  <c r="V2518" i="14"/>
  <c r="G2527" i="14"/>
  <c r="M2527" i="14" s="1"/>
  <c r="I2527" i="14"/>
  <c r="K2527" i="14"/>
  <c r="O2527" i="14"/>
  <c r="Q2527" i="14"/>
  <c r="V2527" i="14"/>
  <c r="G2530" i="14"/>
  <c r="I2530" i="14"/>
  <c r="K2530" i="14"/>
  <c r="M2530" i="14"/>
  <c r="O2530" i="14"/>
  <c r="Q2530" i="14"/>
  <c r="V2530" i="14"/>
  <c r="G2542" i="14"/>
  <c r="M2542" i="14" s="1"/>
  <c r="I2542" i="14"/>
  <c r="K2542" i="14"/>
  <c r="O2542" i="14"/>
  <c r="Q2542" i="14"/>
  <c r="V2542" i="14"/>
  <c r="G2549" i="14"/>
  <c r="M2549" i="14" s="1"/>
  <c r="I2549" i="14"/>
  <c r="K2549" i="14"/>
  <c r="O2549" i="14"/>
  <c r="Q2549" i="14"/>
  <c r="V2549" i="14"/>
  <c r="G2556" i="14"/>
  <c r="M2556" i="14" s="1"/>
  <c r="I2556" i="14"/>
  <c r="K2556" i="14"/>
  <c r="O2556" i="14"/>
  <c r="Q2556" i="14"/>
  <c r="V2556" i="14"/>
  <c r="G2558" i="14"/>
  <c r="I2558" i="14"/>
  <c r="K2558" i="14"/>
  <c r="M2558" i="14"/>
  <c r="O2558" i="14"/>
  <c r="Q2558" i="14"/>
  <c r="V2558" i="14"/>
  <c r="G2560" i="14"/>
  <c r="M2560" i="14" s="1"/>
  <c r="I2560" i="14"/>
  <c r="K2560" i="14"/>
  <c r="O2560" i="14"/>
  <c r="Q2560" i="14"/>
  <c r="V2560" i="14"/>
  <c r="G2563" i="14"/>
  <c r="M2563" i="14" s="1"/>
  <c r="I2563" i="14"/>
  <c r="K2563" i="14"/>
  <c r="O2563" i="14"/>
  <c r="Q2563" i="14"/>
  <c r="V2563" i="14"/>
  <c r="G2568" i="14"/>
  <c r="I2568" i="14"/>
  <c r="K2568" i="14"/>
  <c r="M2568" i="14"/>
  <c r="O2568" i="14"/>
  <c r="Q2568" i="14"/>
  <c r="V2568" i="14"/>
  <c r="G2574" i="14"/>
  <c r="I2574" i="14"/>
  <c r="K2574" i="14"/>
  <c r="O2574" i="14"/>
  <c r="O2562" i="14" s="1"/>
  <c r="Q2574" i="14"/>
  <c r="V2574" i="14"/>
  <c r="G2581" i="14"/>
  <c r="M2581" i="14" s="1"/>
  <c r="I2581" i="14"/>
  <c r="I2562" i="14" s="1"/>
  <c r="K2581" i="14"/>
  <c r="O2581" i="14"/>
  <c r="Q2581" i="14"/>
  <c r="V2581" i="14"/>
  <c r="G2594" i="14"/>
  <c r="M2594" i="14" s="1"/>
  <c r="I2594" i="14"/>
  <c r="K2594" i="14"/>
  <c r="O2594" i="14"/>
  <c r="Q2594" i="14"/>
  <c r="V2594" i="14"/>
  <c r="G2602" i="14"/>
  <c r="I2602" i="14"/>
  <c r="K2602" i="14"/>
  <c r="M2602" i="14"/>
  <c r="O2602" i="14"/>
  <c r="Q2602" i="14"/>
  <c r="V2602" i="14"/>
  <c r="G2621" i="14"/>
  <c r="M2621" i="14" s="1"/>
  <c r="I2621" i="14"/>
  <c r="K2621" i="14"/>
  <c r="O2621" i="14"/>
  <c r="Q2621" i="14"/>
  <c r="V2621" i="14"/>
  <c r="G2654" i="14"/>
  <c r="M2654" i="14" s="1"/>
  <c r="I2654" i="14"/>
  <c r="K2654" i="14"/>
  <c r="O2654" i="14"/>
  <c r="Q2654" i="14"/>
  <c r="V2654" i="14"/>
  <c r="G2657" i="14"/>
  <c r="M2657" i="14" s="1"/>
  <c r="I2657" i="14"/>
  <c r="K2657" i="14"/>
  <c r="O2657" i="14"/>
  <c r="Q2657" i="14"/>
  <c r="V2657" i="14"/>
  <c r="G2684" i="14"/>
  <c r="I2684" i="14"/>
  <c r="K2684" i="14"/>
  <c r="M2684" i="14"/>
  <c r="O2684" i="14"/>
  <c r="Q2684" i="14"/>
  <c r="V2684" i="14"/>
  <c r="G2687" i="14"/>
  <c r="M2687" i="14" s="1"/>
  <c r="I2687" i="14"/>
  <c r="K2687" i="14"/>
  <c r="O2687" i="14"/>
  <c r="Q2687" i="14"/>
  <c r="V2687" i="14"/>
  <c r="G2690" i="14"/>
  <c r="M2690" i="14" s="1"/>
  <c r="I2690" i="14"/>
  <c r="K2690" i="14"/>
  <c r="O2690" i="14"/>
  <c r="Q2690" i="14"/>
  <c r="V2690" i="14"/>
  <c r="G2696" i="14"/>
  <c r="M2696" i="14" s="1"/>
  <c r="I2696" i="14"/>
  <c r="K2696" i="14"/>
  <c r="O2696" i="14"/>
  <c r="Q2696" i="14"/>
  <c r="V2696" i="14"/>
  <c r="G2699" i="14"/>
  <c r="I2699" i="14"/>
  <c r="K2699" i="14"/>
  <c r="M2699" i="14"/>
  <c r="O2699" i="14"/>
  <c r="Q2699" i="14"/>
  <c r="V2699" i="14"/>
  <c r="G2702" i="14"/>
  <c r="M2702" i="14" s="1"/>
  <c r="I2702" i="14"/>
  <c r="K2702" i="14"/>
  <c r="O2702" i="14"/>
  <c r="Q2702" i="14"/>
  <c r="V2702" i="14"/>
  <c r="G2709" i="14"/>
  <c r="M2709" i="14" s="1"/>
  <c r="I2709" i="14"/>
  <c r="K2709" i="14"/>
  <c r="O2709" i="14"/>
  <c r="Q2709" i="14"/>
  <c r="V2709" i="14"/>
  <c r="G2716" i="14"/>
  <c r="M2716" i="14" s="1"/>
  <c r="I2716" i="14"/>
  <c r="K2716" i="14"/>
  <c r="O2716" i="14"/>
  <c r="Q2716" i="14"/>
  <c r="V2716" i="14"/>
  <c r="G2723" i="14"/>
  <c r="I2723" i="14"/>
  <c r="K2723" i="14"/>
  <c r="M2723" i="14"/>
  <c r="O2723" i="14"/>
  <c r="Q2723" i="14"/>
  <c r="V2723" i="14"/>
  <c r="G2727" i="14"/>
  <c r="M2727" i="14" s="1"/>
  <c r="I2727" i="14"/>
  <c r="I2726" i="14" s="1"/>
  <c r="K2727" i="14"/>
  <c r="O2727" i="14"/>
  <c r="Q2727" i="14"/>
  <c r="V2727" i="14"/>
  <c r="G2732" i="14"/>
  <c r="M2732" i="14" s="1"/>
  <c r="I2732" i="14"/>
  <c r="K2732" i="14"/>
  <c r="O2732" i="14"/>
  <c r="Q2732" i="14"/>
  <c r="V2732" i="14"/>
  <c r="G2737" i="14"/>
  <c r="I2737" i="14"/>
  <c r="K2737" i="14"/>
  <c r="M2737" i="14"/>
  <c r="O2737" i="14"/>
  <c r="Q2737" i="14"/>
  <c r="V2737" i="14"/>
  <c r="G2740" i="14"/>
  <c r="M2740" i="14" s="1"/>
  <c r="I2740" i="14"/>
  <c r="K2740" i="14"/>
  <c r="O2740" i="14"/>
  <c r="O2726" i="14" s="1"/>
  <c r="Q2740" i="14"/>
  <c r="V2740" i="14"/>
  <c r="G2749" i="14"/>
  <c r="M2749" i="14" s="1"/>
  <c r="I2749" i="14"/>
  <c r="K2749" i="14"/>
  <c r="O2749" i="14"/>
  <c r="Q2749" i="14"/>
  <c r="V2749" i="14"/>
  <c r="G2784" i="14"/>
  <c r="M2784" i="14" s="1"/>
  <c r="I2784" i="14"/>
  <c r="K2784" i="14"/>
  <c r="O2784" i="14"/>
  <c r="Q2784" i="14"/>
  <c r="V2784" i="14"/>
  <c r="G2792" i="14"/>
  <c r="I2792" i="14"/>
  <c r="K2792" i="14"/>
  <c r="M2792" i="14"/>
  <c r="O2792" i="14"/>
  <c r="Q2792" i="14"/>
  <c r="V2792" i="14"/>
  <c r="G2800" i="14"/>
  <c r="M2800" i="14" s="1"/>
  <c r="I2800" i="14"/>
  <c r="K2800" i="14"/>
  <c r="O2800" i="14"/>
  <c r="Q2800" i="14"/>
  <c r="V2800" i="14"/>
  <c r="G2802" i="14"/>
  <c r="M2802" i="14" s="1"/>
  <c r="I2802" i="14"/>
  <c r="K2802" i="14"/>
  <c r="O2802" i="14"/>
  <c r="Q2802" i="14"/>
  <c r="V2802" i="14"/>
  <c r="G2835" i="14"/>
  <c r="M2835" i="14" s="1"/>
  <c r="I2835" i="14"/>
  <c r="K2835" i="14"/>
  <c r="O2835" i="14"/>
  <c r="Q2835" i="14"/>
  <c r="V2835" i="14"/>
  <c r="G2844" i="14"/>
  <c r="I2844" i="14"/>
  <c r="K2844" i="14"/>
  <c r="M2844" i="14"/>
  <c r="O2844" i="14"/>
  <c r="Q2844" i="14"/>
  <c r="V2844" i="14"/>
  <c r="G2847" i="14"/>
  <c r="M2847" i="14" s="1"/>
  <c r="I2847" i="14"/>
  <c r="K2847" i="14"/>
  <c r="O2847" i="14"/>
  <c r="Q2847" i="14"/>
  <c r="V2847" i="14"/>
  <c r="G2850" i="14"/>
  <c r="M2850" i="14" s="1"/>
  <c r="I2850" i="14"/>
  <c r="K2850" i="14"/>
  <c r="O2850" i="14"/>
  <c r="Q2850" i="14"/>
  <c r="V2850" i="14"/>
  <c r="G2858" i="14"/>
  <c r="M2858" i="14" s="1"/>
  <c r="I2858" i="14"/>
  <c r="K2858" i="14"/>
  <c r="O2858" i="14"/>
  <c r="Q2858" i="14"/>
  <c r="V2858" i="14"/>
  <c r="G2868" i="14"/>
  <c r="I2868" i="14"/>
  <c r="K2868" i="14"/>
  <c r="M2868" i="14"/>
  <c r="O2868" i="14"/>
  <c r="Q2868" i="14"/>
  <c r="V2868" i="14"/>
  <c r="G2871" i="14"/>
  <c r="G2872" i="14"/>
  <c r="M2872" i="14" s="1"/>
  <c r="I2872" i="14"/>
  <c r="I2871" i="14" s="1"/>
  <c r="K2872" i="14"/>
  <c r="O2872" i="14"/>
  <c r="Q2872" i="14"/>
  <c r="V2872" i="14"/>
  <c r="V2871" i="14" s="1"/>
  <c r="G2875" i="14"/>
  <c r="M2875" i="14" s="1"/>
  <c r="I2875" i="14"/>
  <c r="K2875" i="14"/>
  <c r="K2871" i="14" s="1"/>
  <c r="O2875" i="14"/>
  <c r="Q2875" i="14"/>
  <c r="V2875" i="14"/>
  <c r="G2892" i="14"/>
  <c r="I2892" i="14"/>
  <c r="K2892" i="14"/>
  <c r="M2892" i="14"/>
  <c r="O2892" i="14"/>
  <c r="Q2892" i="14"/>
  <c r="V2892" i="14"/>
  <c r="G2896" i="14"/>
  <c r="M2896" i="14" s="1"/>
  <c r="I2896" i="14"/>
  <c r="K2896" i="14"/>
  <c r="O2896" i="14"/>
  <c r="O2871" i="14" s="1"/>
  <c r="Q2896" i="14"/>
  <c r="V2896" i="14"/>
  <c r="G2904" i="14"/>
  <c r="M2904" i="14" s="1"/>
  <c r="I2904" i="14"/>
  <c r="K2904" i="14"/>
  <c r="O2904" i="14"/>
  <c r="Q2904" i="14"/>
  <c r="V2904" i="14"/>
  <c r="G2908" i="14"/>
  <c r="I2908" i="14"/>
  <c r="K2908" i="14"/>
  <c r="M2908" i="14"/>
  <c r="O2908" i="14"/>
  <c r="Q2908" i="14"/>
  <c r="V2908" i="14"/>
  <c r="G2911" i="14"/>
  <c r="I2911" i="14"/>
  <c r="K2911" i="14"/>
  <c r="O2911" i="14"/>
  <c r="Q2911" i="14"/>
  <c r="V2911" i="14"/>
  <c r="G2932" i="14"/>
  <c r="M2932" i="14" s="1"/>
  <c r="I2932" i="14"/>
  <c r="K2932" i="14"/>
  <c r="O2932" i="14"/>
  <c r="Q2932" i="14"/>
  <c r="Q2907" i="14" s="1"/>
  <c r="V2932" i="14"/>
  <c r="G2953" i="14"/>
  <c r="M2953" i="14" s="1"/>
  <c r="I2953" i="14"/>
  <c r="K2953" i="14"/>
  <c r="K2907" i="14" s="1"/>
  <c r="O2953" i="14"/>
  <c r="Q2953" i="14"/>
  <c r="V2953" i="14"/>
  <c r="V2907" i="14" s="1"/>
  <c r="G2974" i="14"/>
  <c r="I2974" i="14"/>
  <c r="K2974" i="14"/>
  <c r="M2974" i="14"/>
  <c r="O2974" i="14"/>
  <c r="Q2974" i="14"/>
  <c r="V2974" i="14"/>
  <c r="G2981" i="14"/>
  <c r="M2981" i="14" s="1"/>
  <c r="I2981" i="14"/>
  <c r="K2981" i="14"/>
  <c r="O2981" i="14"/>
  <c r="Q2981" i="14"/>
  <c r="V2981" i="14"/>
  <c r="G2984" i="14"/>
  <c r="M2984" i="14" s="1"/>
  <c r="I2984" i="14"/>
  <c r="K2984" i="14"/>
  <c r="O2984" i="14"/>
  <c r="Q2984" i="14"/>
  <c r="V2984" i="14"/>
  <c r="G2986" i="14"/>
  <c r="M2986" i="14" s="1"/>
  <c r="I2986" i="14"/>
  <c r="K2986" i="14"/>
  <c r="O2986" i="14"/>
  <c r="Q2986" i="14"/>
  <c r="V2986" i="14"/>
  <c r="G3007" i="14"/>
  <c r="I3007" i="14"/>
  <c r="K3007" i="14"/>
  <c r="M3007" i="14"/>
  <c r="O3007" i="14"/>
  <c r="Q3007" i="14"/>
  <c r="V3007" i="14"/>
  <c r="G3014" i="14"/>
  <c r="M3014" i="14" s="1"/>
  <c r="I3014" i="14"/>
  <c r="K3014" i="14"/>
  <c r="O3014" i="14"/>
  <c r="Q3014" i="14"/>
  <c r="V3014" i="14"/>
  <c r="G3019" i="14"/>
  <c r="M3019" i="14" s="1"/>
  <c r="I3019" i="14"/>
  <c r="K3019" i="14"/>
  <c r="O3019" i="14"/>
  <c r="Q3019" i="14"/>
  <c r="V3019" i="14"/>
  <c r="G3027" i="14"/>
  <c r="M3027" i="14" s="1"/>
  <c r="I3027" i="14"/>
  <c r="K3027" i="14"/>
  <c r="O3027" i="14"/>
  <c r="Q3027" i="14"/>
  <c r="V3027" i="14"/>
  <c r="G3035" i="14"/>
  <c r="I3035" i="14"/>
  <c r="K3035" i="14"/>
  <c r="M3035" i="14"/>
  <c r="O3035" i="14"/>
  <c r="Q3035" i="14"/>
  <c r="V3035" i="14"/>
  <c r="G3043" i="14"/>
  <c r="M3043" i="14" s="1"/>
  <c r="I3043" i="14"/>
  <c r="K3043" i="14"/>
  <c r="O3043" i="14"/>
  <c r="Q3043" i="14"/>
  <c r="V3043" i="14"/>
  <c r="G3046" i="14"/>
  <c r="M3046" i="14" s="1"/>
  <c r="I3046" i="14"/>
  <c r="K3046" i="14"/>
  <c r="K3045" i="14" s="1"/>
  <c r="O3046" i="14"/>
  <c r="Q3046" i="14"/>
  <c r="V3046" i="14"/>
  <c r="G3049" i="14"/>
  <c r="I3049" i="14"/>
  <c r="K3049" i="14"/>
  <c r="M3049" i="14"/>
  <c r="O3049" i="14"/>
  <c r="Q3049" i="14"/>
  <c r="V3049" i="14"/>
  <c r="G3064" i="14"/>
  <c r="I3064" i="14"/>
  <c r="K3064" i="14"/>
  <c r="O3064" i="14"/>
  <c r="Q3064" i="14"/>
  <c r="V3064" i="14"/>
  <c r="G3073" i="14"/>
  <c r="M3073" i="14" s="1"/>
  <c r="I3073" i="14"/>
  <c r="K3073" i="14"/>
  <c r="O3073" i="14"/>
  <c r="Q3073" i="14"/>
  <c r="Q3045" i="14" s="1"/>
  <c r="V3073" i="14"/>
  <c r="G3077" i="14"/>
  <c r="I3077" i="14"/>
  <c r="K3077" i="14"/>
  <c r="M3077" i="14"/>
  <c r="O3077" i="14"/>
  <c r="Q3077" i="14"/>
  <c r="V3077" i="14"/>
  <c r="G3081" i="14"/>
  <c r="I3081" i="14"/>
  <c r="K3081" i="14"/>
  <c r="M3081" i="14"/>
  <c r="O3081" i="14"/>
  <c r="Q3081" i="14"/>
  <c r="V3081" i="14"/>
  <c r="G3088" i="14"/>
  <c r="M3088" i="14" s="1"/>
  <c r="I3088" i="14"/>
  <c r="K3088" i="14"/>
  <c r="O3088" i="14"/>
  <c r="Q3088" i="14"/>
  <c r="V3088" i="14"/>
  <c r="G3093" i="14"/>
  <c r="M3093" i="14" s="1"/>
  <c r="I3093" i="14"/>
  <c r="I3045" i="14" s="1"/>
  <c r="K3093" i="14"/>
  <c r="O3093" i="14"/>
  <c r="Q3093" i="14"/>
  <c r="V3093" i="14"/>
  <c r="G3100" i="14"/>
  <c r="I3100" i="14"/>
  <c r="K3100" i="14"/>
  <c r="M3100" i="14"/>
  <c r="O3100" i="14"/>
  <c r="Q3100" i="14"/>
  <c r="V3100" i="14"/>
  <c r="G3104" i="14"/>
  <c r="I3104" i="14"/>
  <c r="K3104" i="14"/>
  <c r="M3104" i="14"/>
  <c r="O3104" i="14"/>
  <c r="Q3104" i="14"/>
  <c r="V3104" i="14"/>
  <c r="G3116" i="14"/>
  <c r="M3116" i="14" s="1"/>
  <c r="I3116" i="14"/>
  <c r="I3115" i="14" s="1"/>
  <c r="K3116" i="14"/>
  <c r="O3116" i="14"/>
  <c r="Q3116" i="14"/>
  <c r="Q3115" i="14" s="1"/>
  <c r="V3116" i="14"/>
  <c r="G3122" i="14"/>
  <c r="I3122" i="14"/>
  <c r="K3122" i="14"/>
  <c r="M3122" i="14"/>
  <c r="O3122" i="14"/>
  <c r="Q3122" i="14"/>
  <c r="V3122" i="14"/>
  <c r="G3125" i="14"/>
  <c r="I3125" i="14"/>
  <c r="K3125" i="14"/>
  <c r="M3125" i="14"/>
  <c r="O3125" i="14"/>
  <c r="Q3125" i="14"/>
  <c r="V3125" i="14"/>
  <c r="G3129" i="14"/>
  <c r="M3129" i="14" s="1"/>
  <c r="I3129" i="14"/>
  <c r="K3129" i="14"/>
  <c r="O3129" i="14"/>
  <c r="O3115" i="14" s="1"/>
  <c r="Q3129" i="14"/>
  <c r="V3129" i="14"/>
  <c r="G3134" i="14"/>
  <c r="M3134" i="14" s="1"/>
  <c r="I3134" i="14"/>
  <c r="K3134" i="14"/>
  <c r="K3133" i="14" s="1"/>
  <c r="O3134" i="14"/>
  <c r="Q3134" i="14"/>
  <c r="V3134" i="14"/>
  <c r="V3133" i="14" s="1"/>
  <c r="G3138" i="14"/>
  <c r="I3138" i="14"/>
  <c r="K3138" i="14"/>
  <c r="M3138" i="14"/>
  <c r="O3138" i="14"/>
  <c r="Q3138" i="14"/>
  <c r="V3138" i="14"/>
  <c r="G3142" i="14"/>
  <c r="I3142" i="14"/>
  <c r="K3142" i="14"/>
  <c r="O3142" i="14"/>
  <c r="O3133" i="14" s="1"/>
  <c r="Q3142" i="14"/>
  <c r="V3142" i="14"/>
  <c r="G3146" i="14"/>
  <c r="M3146" i="14" s="1"/>
  <c r="I3146" i="14"/>
  <c r="I3133" i="14" s="1"/>
  <c r="K3146" i="14"/>
  <c r="O3146" i="14"/>
  <c r="Q3146" i="14"/>
  <c r="Q3133" i="14" s="1"/>
  <c r="V3146" i="14"/>
  <c r="G3150" i="14"/>
  <c r="I3150" i="14"/>
  <c r="K3150" i="14"/>
  <c r="M3150" i="14"/>
  <c r="O3150" i="14"/>
  <c r="Q3150" i="14"/>
  <c r="V3150" i="14"/>
  <c r="G3165" i="14"/>
  <c r="I3165" i="14"/>
  <c r="K3165" i="14"/>
  <c r="O3165" i="14"/>
  <c r="O3149" i="14" s="1"/>
  <c r="Q3165" i="14"/>
  <c r="V3165" i="14"/>
  <c r="G3172" i="14"/>
  <c r="M3172" i="14" s="1"/>
  <c r="I3172" i="14"/>
  <c r="I3149" i="14" s="1"/>
  <c r="K3172" i="14"/>
  <c r="O3172" i="14"/>
  <c r="Q3172" i="14"/>
  <c r="Q3149" i="14" s="1"/>
  <c r="V3172" i="14"/>
  <c r="G3183" i="14"/>
  <c r="M3183" i="14" s="1"/>
  <c r="I3183" i="14"/>
  <c r="K3183" i="14"/>
  <c r="K3149" i="14" s="1"/>
  <c r="O3183" i="14"/>
  <c r="Q3183" i="14"/>
  <c r="V3183" i="14"/>
  <c r="V3149" i="14" s="1"/>
  <c r="G3186" i="14"/>
  <c r="I3186" i="14"/>
  <c r="K3186" i="14"/>
  <c r="M3186" i="14"/>
  <c r="O3186" i="14"/>
  <c r="Q3186" i="14"/>
  <c r="V3186" i="14"/>
  <c r="G3189" i="14"/>
  <c r="K3189" i="14"/>
  <c r="O3189" i="14"/>
  <c r="V3189" i="14"/>
  <c r="G3190" i="14"/>
  <c r="M3190" i="14" s="1"/>
  <c r="M3189" i="14" s="1"/>
  <c r="I3190" i="14"/>
  <c r="I3189" i="14" s="1"/>
  <c r="K3190" i="14"/>
  <c r="O3190" i="14"/>
  <c r="Q3190" i="14"/>
  <c r="Q3189" i="14" s="1"/>
  <c r="V3190" i="14"/>
  <c r="G3212" i="14"/>
  <c r="I3212" i="14"/>
  <c r="K3212" i="14"/>
  <c r="O3212" i="14"/>
  <c r="Q3212" i="14"/>
  <c r="V3212" i="14"/>
  <c r="G3213" i="14"/>
  <c r="I3213" i="14"/>
  <c r="K3213" i="14"/>
  <c r="M3213" i="14"/>
  <c r="M3212" i="14" s="1"/>
  <c r="O3213" i="14"/>
  <c r="Q3213" i="14"/>
  <c r="V3213" i="14"/>
  <c r="O3217" i="14"/>
  <c r="G3218" i="14"/>
  <c r="M3218" i="14" s="1"/>
  <c r="I3218" i="14"/>
  <c r="K3218" i="14"/>
  <c r="O3218" i="14"/>
  <c r="Q3218" i="14"/>
  <c r="Q3217" i="14" s="1"/>
  <c r="V3218" i="14"/>
  <c r="G3220" i="14"/>
  <c r="M3220" i="14" s="1"/>
  <c r="I3220" i="14"/>
  <c r="K3220" i="14"/>
  <c r="K3217" i="14" s="1"/>
  <c r="O3220" i="14"/>
  <c r="Q3220" i="14"/>
  <c r="V3220" i="14"/>
  <c r="V3217" i="14" s="1"/>
  <c r="G3222" i="14"/>
  <c r="I3222" i="14"/>
  <c r="K3222" i="14"/>
  <c r="M3222" i="14"/>
  <c r="O3222" i="14"/>
  <c r="Q3222" i="14"/>
  <c r="V3222" i="14"/>
  <c r="G3224" i="14"/>
  <c r="M3224" i="14" s="1"/>
  <c r="I3224" i="14"/>
  <c r="K3224" i="14"/>
  <c r="O3224" i="14"/>
  <c r="Q3224" i="14"/>
  <c r="V3224" i="14"/>
  <c r="G3226" i="14"/>
  <c r="M3226" i="14" s="1"/>
  <c r="I3226" i="14"/>
  <c r="K3226" i="14"/>
  <c r="O3226" i="14"/>
  <c r="Q3226" i="14"/>
  <c r="V3226" i="14"/>
  <c r="G3228" i="14"/>
  <c r="M3228" i="14" s="1"/>
  <c r="I3228" i="14"/>
  <c r="K3228" i="14"/>
  <c r="O3228" i="14"/>
  <c r="Q3228" i="14"/>
  <c r="V3228" i="14"/>
  <c r="AE3231" i="14"/>
  <c r="G429" i="13"/>
  <c r="BA390" i="13"/>
  <c r="BA106" i="13"/>
  <c r="BA103" i="13"/>
  <c r="BA30" i="13"/>
  <c r="BA9" i="13"/>
  <c r="G10" i="13"/>
  <c r="M10" i="13" s="1"/>
  <c r="I10" i="13"/>
  <c r="I8" i="13" s="1"/>
  <c r="K10" i="13"/>
  <c r="K8" i="13" s="1"/>
  <c r="O10" i="13"/>
  <c r="Q10" i="13"/>
  <c r="Q8" i="13" s="1"/>
  <c r="V10" i="13"/>
  <c r="V8" i="13" s="1"/>
  <c r="G15" i="13"/>
  <c r="I15" i="13"/>
  <c r="K15" i="13"/>
  <c r="M15" i="13"/>
  <c r="O15" i="13"/>
  <c r="Q15" i="13"/>
  <c r="V15" i="13"/>
  <c r="G20" i="13"/>
  <c r="I20" i="13"/>
  <c r="K20" i="13"/>
  <c r="M20" i="13"/>
  <c r="O20" i="13"/>
  <c r="Q20" i="13"/>
  <c r="V20" i="13"/>
  <c r="G25" i="13"/>
  <c r="M25" i="13" s="1"/>
  <c r="I25" i="13"/>
  <c r="K25" i="13"/>
  <c r="O25" i="13"/>
  <c r="O8" i="13" s="1"/>
  <c r="Q25" i="13"/>
  <c r="V25" i="13"/>
  <c r="G31" i="13"/>
  <c r="I31" i="13"/>
  <c r="I29" i="13" s="1"/>
  <c r="K31" i="13"/>
  <c r="K29" i="13" s="1"/>
  <c r="M31" i="13"/>
  <c r="O31" i="13"/>
  <c r="Q31" i="13"/>
  <c r="Q29" i="13" s="1"/>
  <c r="V31" i="13"/>
  <c r="V29" i="13" s="1"/>
  <c r="G36" i="13"/>
  <c r="I36" i="13"/>
  <c r="K36" i="13"/>
  <c r="M36" i="13"/>
  <c r="O36" i="13"/>
  <c r="Q36" i="13"/>
  <c r="V36" i="13"/>
  <c r="G40" i="13"/>
  <c r="I40" i="13"/>
  <c r="K40" i="13"/>
  <c r="M40" i="13"/>
  <c r="O40" i="13"/>
  <c r="Q40" i="13"/>
  <c r="V40" i="13"/>
  <c r="G44" i="13"/>
  <c r="G29" i="13" s="1"/>
  <c r="I44" i="13"/>
  <c r="K44" i="13"/>
  <c r="O44" i="13"/>
  <c r="O29" i="13" s="1"/>
  <c r="Q44" i="13"/>
  <c r="V44" i="13"/>
  <c r="G48" i="13"/>
  <c r="I48" i="13"/>
  <c r="K48" i="13"/>
  <c r="M48" i="13"/>
  <c r="O48" i="13"/>
  <c r="Q48" i="13"/>
  <c r="V48" i="13"/>
  <c r="G52" i="13"/>
  <c r="I52" i="13"/>
  <c r="K52" i="13"/>
  <c r="M52" i="13"/>
  <c r="O52" i="13"/>
  <c r="Q52" i="13"/>
  <c r="V52" i="13"/>
  <c r="G57" i="13"/>
  <c r="I57" i="13"/>
  <c r="K57" i="13"/>
  <c r="M57" i="13"/>
  <c r="O57" i="13"/>
  <c r="Q57" i="13"/>
  <c r="V57" i="13"/>
  <c r="G61" i="13"/>
  <c r="M61" i="13" s="1"/>
  <c r="I61" i="13"/>
  <c r="K61" i="13"/>
  <c r="O61" i="13"/>
  <c r="Q61" i="13"/>
  <c r="V61" i="13"/>
  <c r="G65" i="13"/>
  <c r="M65" i="13" s="1"/>
  <c r="I65" i="13"/>
  <c r="K65" i="13"/>
  <c r="O65" i="13"/>
  <c r="Q65" i="13"/>
  <c r="V65" i="13"/>
  <c r="G69" i="13"/>
  <c r="I69" i="13"/>
  <c r="K69" i="13"/>
  <c r="M69" i="13"/>
  <c r="O69" i="13"/>
  <c r="Q69" i="13"/>
  <c r="V69" i="13"/>
  <c r="G74" i="13"/>
  <c r="I74" i="13"/>
  <c r="K74" i="13"/>
  <c r="M74" i="13"/>
  <c r="O74" i="13"/>
  <c r="Q74" i="13"/>
  <c r="V74" i="13"/>
  <c r="G78" i="13"/>
  <c r="M78" i="13" s="1"/>
  <c r="I78" i="13"/>
  <c r="K78" i="13"/>
  <c r="O78" i="13"/>
  <c r="Q78" i="13"/>
  <c r="V78" i="13"/>
  <c r="G82" i="13"/>
  <c r="I82" i="13"/>
  <c r="K82" i="13"/>
  <c r="M82" i="13"/>
  <c r="O82" i="13"/>
  <c r="Q82" i="13"/>
  <c r="V82" i="13"/>
  <c r="G86" i="13"/>
  <c r="I86" i="13"/>
  <c r="K86" i="13"/>
  <c r="M86" i="13"/>
  <c r="O86" i="13"/>
  <c r="Q86" i="13"/>
  <c r="V86" i="13"/>
  <c r="G90" i="13"/>
  <c r="I90" i="13"/>
  <c r="K90" i="13"/>
  <c r="M90" i="13"/>
  <c r="O90" i="13"/>
  <c r="Q90" i="13"/>
  <c r="V90" i="13"/>
  <c r="G95" i="13"/>
  <c r="M95" i="13" s="1"/>
  <c r="I95" i="13"/>
  <c r="K95" i="13"/>
  <c r="O95" i="13"/>
  <c r="Q95" i="13"/>
  <c r="V95" i="13"/>
  <c r="G118" i="13"/>
  <c r="I118" i="13"/>
  <c r="K118" i="13"/>
  <c r="K102" i="13" s="1"/>
  <c r="M118" i="13"/>
  <c r="O118" i="13"/>
  <c r="Q118" i="13"/>
  <c r="V118" i="13"/>
  <c r="V102" i="13" s="1"/>
  <c r="G125" i="13"/>
  <c r="G102" i="13" s="1"/>
  <c r="I125" i="13"/>
  <c r="K125" i="13"/>
  <c r="M125" i="13"/>
  <c r="O125" i="13"/>
  <c r="O102" i="13" s="1"/>
  <c r="Q125" i="13"/>
  <c r="V125" i="13"/>
  <c r="G129" i="13"/>
  <c r="M129" i="13" s="1"/>
  <c r="I129" i="13"/>
  <c r="K129" i="13"/>
  <c r="O129" i="13"/>
  <c r="Q129" i="13"/>
  <c r="V129" i="13"/>
  <c r="G133" i="13"/>
  <c r="M133" i="13" s="1"/>
  <c r="I133" i="13"/>
  <c r="I102" i="13" s="1"/>
  <c r="K133" i="13"/>
  <c r="O133" i="13"/>
  <c r="Q133" i="13"/>
  <c r="Q102" i="13" s="1"/>
  <c r="V133" i="13"/>
  <c r="G137" i="13"/>
  <c r="I137" i="13"/>
  <c r="K137" i="13"/>
  <c r="M137" i="13"/>
  <c r="O137" i="13"/>
  <c r="Q137" i="13"/>
  <c r="V137" i="13"/>
  <c r="G139" i="13"/>
  <c r="I139" i="13"/>
  <c r="K139" i="13"/>
  <c r="M139" i="13"/>
  <c r="O139" i="13"/>
  <c r="Q139" i="13"/>
  <c r="V139" i="13"/>
  <c r="G145" i="13"/>
  <c r="M145" i="13" s="1"/>
  <c r="I145" i="13"/>
  <c r="K145" i="13"/>
  <c r="O145" i="13"/>
  <c r="Q145" i="13"/>
  <c r="V145" i="13"/>
  <c r="G151" i="13"/>
  <c r="M151" i="13" s="1"/>
  <c r="I151" i="13"/>
  <c r="K151" i="13"/>
  <c r="O151" i="13"/>
  <c r="Q151" i="13"/>
  <c r="V151" i="13"/>
  <c r="G158" i="13"/>
  <c r="I158" i="13"/>
  <c r="K158" i="13"/>
  <c r="M158" i="13"/>
  <c r="O158" i="13"/>
  <c r="Q158" i="13"/>
  <c r="V158" i="13"/>
  <c r="G163" i="13"/>
  <c r="I163" i="13"/>
  <c r="K163" i="13"/>
  <c r="M163" i="13"/>
  <c r="O163" i="13"/>
  <c r="Q163" i="13"/>
  <c r="V163" i="13"/>
  <c r="G169" i="13"/>
  <c r="M169" i="13" s="1"/>
  <c r="I169" i="13"/>
  <c r="K169" i="13"/>
  <c r="O169" i="13"/>
  <c r="Q169" i="13"/>
  <c r="V169" i="13"/>
  <c r="G173" i="13"/>
  <c r="M173" i="13" s="1"/>
  <c r="I173" i="13"/>
  <c r="K173" i="13"/>
  <c r="O173" i="13"/>
  <c r="Q173" i="13"/>
  <c r="V173" i="13"/>
  <c r="G178" i="13"/>
  <c r="I178" i="13"/>
  <c r="K178" i="13"/>
  <c r="M178" i="13"/>
  <c r="O178" i="13"/>
  <c r="Q178" i="13"/>
  <c r="V178" i="13"/>
  <c r="G183" i="13"/>
  <c r="I183" i="13"/>
  <c r="K183" i="13"/>
  <c r="M183" i="13"/>
  <c r="O183" i="13"/>
  <c r="Q183" i="13"/>
  <c r="V183" i="13"/>
  <c r="G188" i="13"/>
  <c r="M188" i="13" s="1"/>
  <c r="I188" i="13"/>
  <c r="K188" i="13"/>
  <c r="O188" i="13"/>
  <c r="Q188" i="13"/>
  <c r="V188" i="13"/>
  <c r="G192" i="13"/>
  <c r="M192" i="13" s="1"/>
  <c r="I192" i="13"/>
  <c r="K192" i="13"/>
  <c r="O192" i="13"/>
  <c r="Q192" i="13"/>
  <c r="V192" i="13"/>
  <c r="G205" i="13"/>
  <c r="I205" i="13"/>
  <c r="K205" i="13"/>
  <c r="M205" i="13"/>
  <c r="O205" i="13"/>
  <c r="Q205" i="13"/>
  <c r="V205" i="13"/>
  <c r="G209" i="13"/>
  <c r="I209" i="13"/>
  <c r="K209" i="13"/>
  <c r="M209" i="13"/>
  <c r="O209" i="13"/>
  <c r="Q209" i="13"/>
  <c r="V209" i="13"/>
  <c r="G217" i="13"/>
  <c r="M217" i="13" s="1"/>
  <c r="I217" i="13"/>
  <c r="K217" i="13"/>
  <c r="O217" i="13"/>
  <c r="Q217" i="13"/>
  <c r="V217" i="13"/>
  <c r="G219" i="13"/>
  <c r="M219" i="13" s="1"/>
  <c r="I219" i="13"/>
  <c r="K219" i="13"/>
  <c r="O219" i="13"/>
  <c r="Q219" i="13"/>
  <c r="V219" i="13"/>
  <c r="G224" i="13"/>
  <c r="I224" i="13"/>
  <c r="K224" i="13"/>
  <c r="M224" i="13"/>
  <c r="O224" i="13"/>
  <c r="Q224" i="13"/>
  <c r="V224" i="13"/>
  <c r="G230" i="13"/>
  <c r="I230" i="13"/>
  <c r="K230" i="13"/>
  <c r="M230" i="13"/>
  <c r="O230" i="13"/>
  <c r="Q230" i="13"/>
  <c r="V230" i="13"/>
  <c r="G235" i="13"/>
  <c r="M235" i="13" s="1"/>
  <c r="I235" i="13"/>
  <c r="K235" i="13"/>
  <c r="O235" i="13"/>
  <c r="Q235" i="13"/>
  <c r="V235" i="13"/>
  <c r="G240" i="13"/>
  <c r="M240" i="13" s="1"/>
  <c r="I240" i="13"/>
  <c r="K240" i="13"/>
  <c r="O240" i="13"/>
  <c r="Q240" i="13"/>
  <c r="V240" i="13"/>
  <c r="G244" i="13"/>
  <c r="I244" i="13"/>
  <c r="K244" i="13"/>
  <c r="M244" i="13"/>
  <c r="O244" i="13"/>
  <c r="Q244" i="13"/>
  <c r="V244" i="13"/>
  <c r="G249" i="13"/>
  <c r="I249" i="13"/>
  <c r="K249" i="13"/>
  <c r="M249" i="13"/>
  <c r="O249" i="13"/>
  <c r="Q249" i="13"/>
  <c r="V249" i="13"/>
  <c r="G253" i="13"/>
  <c r="M253" i="13" s="1"/>
  <c r="I253" i="13"/>
  <c r="K253" i="13"/>
  <c r="O253" i="13"/>
  <c r="Q253" i="13"/>
  <c r="V253" i="13"/>
  <c r="G257" i="13"/>
  <c r="M257" i="13" s="1"/>
  <c r="I257" i="13"/>
  <c r="K257" i="13"/>
  <c r="O257" i="13"/>
  <c r="Q257" i="13"/>
  <c r="V257" i="13"/>
  <c r="G263" i="13"/>
  <c r="I263" i="13"/>
  <c r="K263" i="13"/>
  <c r="M263" i="13"/>
  <c r="O263" i="13"/>
  <c r="Q263" i="13"/>
  <c r="V263" i="13"/>
  <c r="G269" i="13"/>
  <c r="I269" i="13"/>
  <c r="K269" i="13"/>
  <c r="M269" i="13"/>
  <c r="O269" i="13"/>
  <c r="Q269" i="13"/>
  <c r="V269" i="13"/>
  <c r="G273" i="13"/>
  <c r="M273" i="13" s="1"/>
  <c r="I273" i="13"/>
  <c r="K273" i="13"/>
  <c r="O273" i="13"/>
  <c r="Q273" i="13"/>
  <c r="V273" i="13"/>
  <c r="G278" i="13"/>
  <c r="M278" i="13" s="1"/>
  <c r="I278" i="13"/>
  <c r="K278" i="13"/>
  <c r="O278" i="13"/>
  <c r="Q278" i="13"/>
  <c r="V278" i="13"/>
  <c r="G282" i="13"/>
  <c r="I282" i="13"/>
  <c r="K282" i="13"/>
  <c r="M282" i="13"/>
  <c r="O282" i="13"/>
  <c r="Q282" i="13"/>
  <c r="V282" i="13"/>
  <c r="G288" i="13"/>
  <c r="I288" i="13"/>
  <c r="K288" i="13"/>
  <c r="M288" i="13"/>
  <c r="O288" i="13"/>
  <c r="Q288" i="13"/>
  <c r="V288" i="13"/>
  <c r="G295" i="13"/>
  <c r="M295" i="13" s="1"/>
  <c r="I295" i="13"/>
  <c r="K295" i="13"/>
  <c r="O295" i="13"/>
  <c r="Q295" i="13"/>
  <c r="V295" i="13"/>
  <c r="G303" i="13"/>
  <c r="M303" i="13" s="1"/>
  <c r="I303" i="13"/>
  <c r="K303" i="13"/>
  <c r="O303" i="13"/>
  <c r="Q303" i="13"/>
  <c r="V303" i="13"/>
  <c r="G309" i="13"/>
  <c r="I309" i="13"/>
  <c r="K309" i="13"/>
  <c r="M309" i="13"/>
  <c r="O309" i="13"/>
  <c r="Q309" i="13"/>
  <c r="V309" i="13"/>
  <c r="G314" i="13"/>
  <c r="I314" i="13"/>
  <c r="K314" i="13"/>
  <c r="M314" i="13"/>
  <c r="O314" i="13"/>
  <c r="Q314" i="13"/>
  <c r="V314" i="13"/>
  <c r="G319" i="13"/>
  <c r="M319" i="13" s="1"/>
  <c r="I319" i="13"/>
  <c r="K319" i="13"/>
  <c r="O319" i="13"/>
  <c r="Q319" i="13"/>
  <c r="V319" i="13"/>
  <c r="G324" i="13"/>
  <c r="M324" i="13" s="1"/>
  <c r="I324" i="13"/>
  <c r="K324" i="13"/>
  <c r="O324" i="13"/>
  <c r="Q324" i="13"/>
  <c r="V324" i="13"/>
  <c r="G329" i="13"/>
  <c r="I329" i="13"/>
  <c r="K329" i="13"/>
  <c r="M329" i="13"/>
  <c r="O329" i="13"/>
  <c r="Q329" i="13"/>
  <c r="V329" i="13"/>
  <c r="G336" i="13"/>
  <c r="I336" i="13"/>
  <c r="K336" i="13"/>
  <c r="M336" i="13"/>
  <c r="O336" i="13"/>
  <c r="Q336" i="13"/>
  <c r="V336" i="13"/>
  <c r="G340" i="13"/>
  <c r="M340" i="13" s="1"/>
  <c r="I340" i="13"/>
  <c r="K340" i="13"/>
  <c r="O340" i="13"/>
  <c r="Q340" i="13"/>
  <c r="V340" i="13"/>
  <c r="G344" i="13"/>
  <c r="M344" i="13" s="1"/>
  <c r="I344" i="13"/>
  <c r="K344" i="13"/>
  <c r="O344" i="13"/>
  <c r="Q344" i="13"/>
  <c r="V344" i="13"/>
  <c r="G350" i="13"/>
  <c r="I350" i="13"/>
  <c r="K350" i="13"/>
  <c r="M350" i="13"/>
  <c r="O350" i="13"/>
  <c r="Q350" i="13"/>
  <c r="V350" i="13"/>
  <c r="G354" i="13"/>
  <c r="I354" i="13"/>
  <c r="K354" i="13"/>
  <c r="M354" i="13"/>
  <c r="O354" i="13"/>
  <c r="Q354" i="13"/>
  <c r="V354" i="13"/>
  <c r="G358" i="13"/>
  <c r="M358" i="13" s="1"/>
  <c r="I358" i="13"/>
  <c r="K358" i="13"/>
  <c r="O358" i="13"/>
  <c r="Q358" i="13"/>
  <c r="V358" i="13"/>
  <c r="G363" i="13"/>
  <c r="M363" i="13" s="1"/>
  <c r="I363" i="13"/>
  <c r="K363" i="13"/>
  <c r="O363" i="13"/>
  <c r="Q363" i="13"/>
  <c r="V363" i="13"/>
  <c r="G368" i="13"/>
  <c r="I368" i="13"/>
  <c r="K368" i="13"/>
  <c r="M368" i="13"/>
  <c r="O368" i="13"/>
  <c r="Q368" i="13"/>
  <c r="V368" i="13"/>
  <c r="G372" i="13"/>
  <c r="M372" i="13" s="1"/>
  <c r="I372" i="13"/>
  <c r="K372" i="13"/>
  <c r="O372" i="13"/>
  <c r="Q372" i="13"/>
  <c r="V372" i="13"/>
  <c r="G377" i="13"/>
  <c r="M377" i="13" s="1"/>
  <c r="I377" i="13"/>
  <c r="K377" i="13"/>
  <c r="O377" i="13"/>
  <c r="Q377" i="13"/>
  <c r="V377" i="13"/>
  <c r="G381" i="13"/>
  <c r="M381" i="13" s="1"/>
  <c r="I381" i="13"/>
  <c r="K381" i="13"/>
  <c r="O381" i="13"/>
  <c r="Q381" i="13"/>
  <c r="V381" i="13"/>
  <c r="G385" i="13"/>
  <c r="I385" i="13"/>
  <c r="K385" i="13"/>
  <c r="M385" i="13"/>
  <c r="O385" i="13"/>
  <c r="Q385" i="13"/>
  <c r="V385" i="13"/>
  <c r="G387" i="13"/>
  <c r="M387" i="13" s="1"/>
  <c r="I387" i="13"/>
  <c r="K387" i="13"/>
  <c r="O387" i="13"/>
  <c r="Q387" i="13"/>
  <c r="V387" i="13"/>
  <c r="G389" i="13"/>
  <c r="O389" i="13"/>
  <c r="G391" i="13"/>
  <c r="M391" i="13" s="1"/>
  <c r="M389" i="13" s="1"/>
  <c r="I391" i="13"/>
  <c r="I389" i="13" s="1"/>
  <c r="K391" i="13"/>
  <c r="K389" i="13" s="1"/>
  <c r="O391" i="13"/>
  <c r="Q391" i="13"/>
  <c r="Q389" i="13" s="1"/>
  <c r="V391" i="13"/>
  <c r="V389" i="13" s="1"/>
  <c r="G395" i="13"/>
  <c r="I395" i="13"/>
  <c r="K395" i="13"/>
  <c r="M395" i="13"/>
  <c r="O395" i="13"/>
  <c r="Q395" i="13"/>
  <c r="V395" i="13"/>
  <c r="G399" i="13"/>
  <c r="I399" i="13"/>
  <c r="K399" i="13"/>
  <c r="M399" i="13"/>
  <c r="O399" i="13"/>
  <c r="Q399" i="13"/>
  <c r="V399" i="13"/>
  <c r="G403" i="13"/>
  <c r="O403" i="13"/>
  <c r="G405" i="13"/>
  <c r="M405" i="13" s="1"/>
  <c r="M403" i="13" s="1"/>
  <c r="I405" i="13"/>
  <c r="I403" i="13" s="1"/>
  <c r="K405" i="13"/>
  <c r="K403" i="13" s="1"/>
  <c r="O405" i="13"/>
  <c r="Q405" i="13"/>
  <c r="Q403" i="13" s="1"/>
  <c r="V405" i="13"/>
  <c r="V403" i="13" s="1"/>
  <c r="I409" i="13"/>
  <c r="K409" i="13"/>
  <c r="Q409" i="13"/>
  <c r="V409" i="13"/>
  <c r="G411" i="13"/>
  <c r="G409" i="13" s="1"/>
  <c r="I411" i="13"/>
  <c r="K411" i="13"/>
  <c r="M411" i="13"/>
  <c r="M409" i="13" s="1"/>
  <c r="O411" i="13"/>
  <c r="O409" i="13" s="1"/>
  <c r="Q411" i="13"/>
  <c r="V411" i="13"/>
  <c r="G418" i="13"/>
  <c r="O418" i="13"/>
  <c r="G419" i="13"/>
  <c r="M419" i="13" s="1"/>
  <c r="M418" i="13" s="1"/>
  <c r="I419" i="13"/>
  <c r="I418" i="13" s="1"/>
  <c r="K419" i="13"/>
  <c r="K418" i="13" s="1"/>
  <c r="O419" i="13"/>
  <c r="Q419" i="13"/>
  <c r="Q418" i="13" s="1"/>
  <c r="V419" i="13"/>
  <c r="V418" i="13" s="1"/>
  <c r="G421" i="13"/>
  <c r="I421" i="13"/>
  <c r="K421" i="13"/>
  <c r="M421" i="13"/>
  <c r="O421" i="13"/>
  <c r="Q421" i="13"/>
  <c r="V421" i="13"/>
  <c r="G423" i="13"/>
  <c r="I423" i="13"/>
  <c r="K423" i="13"/>
  <c r="M423" i="13"/>
  <c r="O423" i="13"/>
  <c r="Q423" i="13"/>
  <c r="V423" i="13"/>
  <c r="G425" i="13"/>
  <c r="O425" i="13"/>
  <c r="G426" i="13"/>
  <c r="M426" i="13" s="1"/>
  <c r="M425" i="13" s="1"/>
  <c r="I426" i="13"/>
  <c r="I425" i="13" s="1"/>
  <c r="K426" i="13"/>
  <c r="K425" i="13" s="1"/>
  <c r="O426" i="13"/>
  <c r="Q426" i="13"/>
  <c r="Q425" i="13" s="1"/>
  <c r="V426" i="13"/>
  <c r="V425" i="13" s="1"/>
  <c r="AE429" i="13"/>
  <c r="AF429" i="13"/>
  <c r="G69"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5" i="12"/>
  <c r="G8" i="12" s="1"/>
  <c r="I15" i="12"/>
  <c r="K15" i="12"/>
  <c r="O15" i="12"/>
  <c r="O8" i="12" s="1"/>
  <c r="Q15" i="12"/>
  <c r="V15" i="12"/>
  <c r="G17" i="12"/>
  <c r="I17" i="12"/>
  <c r="K17" i="12"/>
  <c r="M17" i="12"/>
  <c r="O17" i="12"/>
  <c r="Q17" i="12"/>
  <c r="V17" i="12"/>
  <c r="G19" i="12"/>
  <c r="K19" i="12"/>
  <c r="O19" i="12"/>
  <c r="V19" i="12"/>
  <c r="G20" i="12"/>
  <c r="I20" i="12"/>
  <c r="I19" i="12" s="1"/>
  <c r="K20" i="12"/>
  <c r="M20" i="12"/>
  <c r="M19" i="12" s="1"/>
  <c r="O20" i="12"/>
  <c r="Q20" i="12"/>
  <c r="Q19" i="12" s="1"/>
  <c r="V20" i="12"/>
  <c r="G23" i="12"/>
  <c r="I23" i="12"/>
  <c r="I22" i="12" s="1"/>
  <c r="K23" i="12"/>
  <c r="M23" i="12"/>
  <c r="O23" i="12"/>
  <c r="Q23" i="12"/>
  <c r="Q22" i="12" s="1"/>
  <c r="V23" i="12"/>
  <c r="G25" i="12"/>
  <c r="M25" i="12" s="1"/>
  <c r="I25" i="12"/>
  <c r="K25" i="12"/>
  <c r="K22" i="12" s="1"/>
  <c r="O25" i="12"/>
  <c r="Q25" i="12"/>
  <c r="V25" i="12"/>
  <c r="V22" i="12" s="1"/>
  <c r="G27" i="12"/>
  <c r="I27" i="12"/>
  <c r="K27" i="12"/>
  <c r="M27" i="12"/>
  <c r="O27" i="12"/>
  <c r="Q27" i="12"/>
  <c r="V27" i="12"/>
  <c r="G29" i="12"/>
  <c r="G22" i="12" s="1"/>
  <c r="I29" i="12"/>
  <c r="K29" i="12"/>
  <c r="O29" i="12"/>
  <c r="O22" i="12" s="1"/>
  <c r="Q29" i="12"/>
  <c r="V29" i="12"/>
  <c r="G31" i="12"/>
  <c r="I31" i="12"/>
  <c r="K31" i="12"/>
  <c r="M31" i="12"/>
  <c r="O31" i="12"/>
  <c r="Q31" i="12"/>
  <c r="V31" i="12"/>
  <c r="G33" i="12"/>
  <c r="M33" i="12" s="1"/>
  <c r="I33" i="12"/>
  <c r="K33" i="12"/>
  <c r="O33" i="12"/>
  <c r="Q33" i="12"/>
  <c r="V33" i="12"/>
  <c r="G35" i="12"/>
  <c r="I35" i="12"/>
  <c r="K35" i="12"/>
  <c r="M35" i="12"/>
  <c r="O35" i="12"/>
  <c r="Q35" i="12"/>
  <c r="V35" i="12"/>
  <c r="G37" i="12"/>
  <c r="M37" i="12" s="1"/>
  <c r="I37" i="12"/>
  <c r="K37" i="12"/>
  <c r="O37" i="12"/>
  <c r="Q37" i="12"/>
  <c r="V37" i="12"/>
  <c r="G39" i="12"/>
  <c r="I39" i="12"/>
  <c r="K39" i="12"/>
  <c r="M39" i="12"/>
  <c r="O39" i="12"/>
  <c r="Q39" i="12"/>
  <c r="V39" i="12"/>
  <c r="G41" i="12"/>
  <c r="M41" i="12" s="1"/>
  <c r="I41" i="12"/>
  <c r="K41" i="12"/>
  <c r="O41" i="12"/>
  <c r="Q41" i="12"/>
  <c r="V41" i="12"/>
  <c r="G45" i="12"/>
  <c r="G44" i="12" s="1"/>
  <c r="I45" i="12"/>
  <c r="K45" i="12"/>
  <c r="K44" i="12" s="1"/>
  <c r="O45" i="12"/>
  <c r="O44" i="12" s="1"/>
  <c r="Q45" i="12"/>
  <c r="V45" i="12"/>
  <c r="V44" i="12" s="1"/>
  <c r="G47" i="12"/>
  <c r="I47" i="12"/>
  <c r="I44" i="12" s="1"/>
  <c r="K47" i="12"/>
  <c r="M47" i="12"/>
  <c r="O47" i="12"/>
  <c r="Q47" i="12"/>
  <c r="Q44" i="12" s="1"/>
  <c r="V47" i="12"/>
  <c r="G49" i="12"/>
  <c r="M49" i="12" s="1"/>
  <c r="I49" i="12"/>
  <c r="K49" i="12"/>
  <c r="O49" i="12"/>
  <c r="Q49" i="12"/>
  <c r="V49" i="12"/>
  <c r="G52" i="12"/>
  <c r="G51" i="12" s="1"/>
  <c r="I52" i="12"/>
  <c r="I51" i="12" s="1"/>
  <c r="K52" i="12"/>
  <c r="K51" i="12" s="1"/>
  <c r="O52" i="12"/>
  <c r="O51" i="12" s="1"/>
  <c r="Q52" i="12"/>
  <c r="Q51" i="12" s="1"/>
  <c r="V52" i="12"/>
  <c r="V51" i="12" s="1"/>
  <c r="G54" i="12"/>
  <c r="I54" i="12"/>
  <c r="K54" i="12"/>
  <c r="M54" i="12"/>
  <c r="O54" i="12"/>
  <c r="Q54" i="12"/>
  <c r="V54" i="12"/>
  <c r="G56" i="12"/>
  <c r="I56" i="12"/>
  <c r="K56" i="12"/>
  <c r="M56" i="12"/>
  <c r="O56" i="12"/>
  <c r="Q56" i="12"/>
  <c r="V56" i="12"/>
  <c r="G58" i="12"/>
  <c r="I58" i="12"/>
  <c r="K58" i="12"/>
  <c r="M58" i="12"/>
  <c r="O58" i="12"/>
  <c r="Q58" i="12"/>
  <c r="V58" i="12"/>
  <c r="G60" i="12"/>
  <c r="O60" i="12"/>
  <c r="G61" i="12"/>
  <c r="I61" i="12"/>
  <c r="I60" i="12" s="1"/>
  <c r="K61" i="12"/>
  <c r="K60" i="12" s="1"/>
  <c r="M61" i="12"/>
  <c r="M60" i="12" s="1"/>
  <c r="O61" i="12"/>
  <c r="Q61" i="12"/>
  <c r="Q60" i="12" s="1"/>
  <c r="V61" i="12"/>
  <c r="V60" i="12" s="1"/>
  <c r="G65" i="12"/>
  <c r="K65" i="12"/>
  <c r="O65" i="12"/>
  <c r="V65" i="12"/>
  <c r="G66" i="12"/>
  <c r="I66" i="12"/>
  <c r="I65" i="12" s="1"/>
  <c r="K66" i="12"/>
  <c r="M66" i="12"/>
  <c r="M65" i="12" s="1"/>
  <c r="O66" i="12"/>
  <c r="Q66" i="12"/>
  <c r="Q65" i="12" s="1"/>
  <c r="V66" i="12"/>
  <c r="AE69" i="12"/>
  <c r="I20" i="1"/>
  <c r="I19" i="1"/>
  <c r="I18" i="1"/>
  <c r="I17" i="1"/>
  <c r="I16" i="1"/>
  <c r="I352" i="1"/>
  <c r="J351" i="1" s="1"/>
  <c r="AZ157" i="1"/>
  <c r="AZ156" i="1"/>
  <c r="AZ155" i="1"/>
  <c r="AZ138" i="1"/>
  <c r="AZ137" i="1"/>
  <c r="AZ135" i="1"/>
  <c r="AZ134" i="1"/>
  <c r="AZ132" i="1"/>
  <c r="AZ131" i="1"/>
  <c r="AZ129" i="1"/>
  <c r="AZ127" i="1"/>
  <c r="AZ126" i="1"/>
  <c r="AZ125" i="1"/>
  <c r="AZ123" i="1"/>
  <c r="AZ120" i="1"/>
  <c r="AZ118" i="1"/>
  <c r="AZ114" i="1"/>
  <c r="AZ113" i="1"/>
  <c r="AZ111" i="1"/>
  <c r="AZ110" i="1"/>
  <c r="AZ108" i="1"/>
  <c r="AZ107" i="1"/>
  <c r="AZ106" i="1"/>
  <c r="AZ104" i="1"/>
  <c r="AZ103" i="1"/>
  <c r="AZ101" i="1"/>
  <c r="AZ99" i="1"/>
  <c r="AZ98" i="1"/>
  <c r="AZ96" i="1"/>
  <c r="AZ94" i="1"/>
  <c r="AZ93" i="1"/>
  <c r="AZ91" i="1"/>
  <c r="AZ90" i="1"/>
  <c r="AZ88" i="1"/>
  <c r="AZ87" i="1"/>
  <c r="AZ85" i="1"/>
  <c r="AZ83" i="1"/>
  <c r="AZ82" i="1"/>
  <c r="AZ81" i="1"/>
  <c r="AZ80" i="1"/>
  <c r="AZ79" i="1"/>
  <c r="AZ78" i="1"/>
  <c r="AZ75" i="1"/>
  <c r="AZ73" i="1"/>
  <c r="AZ72" i="1"/>
  <c r="AZ70" i="1"/>
  <c r="AZ68" i="1"/>
  <c r="F65" i="1"/>
  <c r="G23" i="1" s="1"/>
  <c r="A23" i="1" s="1"/>
  <c r="G65" i="1"/>
  <c r="G25" i="1" s="1"/>
  <c r="A25" i="1" s="1"/>
  <c r="H64" i="1"/>
  <c r="I64" i="1" s="1"/>
  <c r="H63" i="1"/>
  <c r="I63" i="1" s="1"/>
  <c r="H62" i="1"/>
  <c r="I62" i="1" s="1"/>
  <c r="H61" i="1"/>
  <c r="I61" i="1" s="1"/>
  <c r="H60" i="1"/>
  <c r="I60" i="1" s="1"/>
  <c r="H59" i="1"/>
  <c r="I59" i="1" s="1"/>
  <c r="H58" i="1"/>
  <c r="I58" i="1" s="1"/>
  <c r="H57" i="1"/>
  <c r="I57" i="1" s="1"/>
  <c r="H56" i="1"/>
  <c r="I56" i="1" s="1"/>
  <c r="H55" i="1"/>
  <c r="I55"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J171" i="1" l="1"/>
  <c r="J204" i="1"/>
  <c r="J234" i="1"/>
  <c r="J266" i="1"/>
  <c r="J338" i="1"/>
  <c r="J179" i="1"/>
  <c r="J210" i="1"/>
  <c r="J242" i="1"/>
  <c r="J274" i="1"/>
  <c r="J304" i="1"/>
  <c r="J187" i="1"/>
  <c r="J218" i="1"/>
  <c r="J250" i="1"/>
  <c r="J286" i="1"/>
  <c r="J195" i="1"/>
  <c r="J226" i="1"/>
  <c r="J258" i="1"/>
  <c r="J344" i="1"/>
  <c r="J174" i="1"/>
  <c r="J182" i="1"/>
  <c r="J190" i="1"/>
  <c r="J198" i="1"/>
  <c r="J206" i="1"/>
  <c r="J216" i="1"/>
  <c r="J224" i="1"/>
  <c r="J232" i="1"/>
  <c r="J240" i="1"/>
  <c r="J248" i="1"/>
  <c r="J256" i="1"/>
  <c r="J264" i="1"/>
  <c r="J272" i="1"/>
  <c r="J284" i="1"/>
  <c r="J298" i="1"/>
  <c r="J318" i="1"/>
  <c r="J336" i="1"/>
  <c r="J342" i="1"/>
  <c r="J175" i="1"/>
  <c r="J183" i="1"/>
  <c r="J191" i="1"/>
  <c r="J199" i="1"/>
  <c r="J208" i="1"/>
  <c r="J214" i="1"/>
  <c r="J222" i="1"/>
  <c r="J230" i="1"/>
  <c r="J238" i="1"/>
  <c r="J246" i="1"/>
  <c r="J254" i="1"/>
  <c r="J262" i="1"/>
  <c r="J270" i="1"/>
  <c r="J278" i="1"/>
  <c r="J312" i="1"/>
  <c r="J330" i="1"/>
  <c r="J178" i="1"/>
  <c r="J186" i="1"/>
  <c r="J194" i="1"/>
  <c r="J202" i="1"/>
  <c r="J212" i="1"/>
  <c r="J220" i="1"/>
  <c r="J228" i="1"/>
  <c r="J236" i="1"/>
  <c r="J244" i="1"/>
  <c r="J252" i="1"/>
  <c r="J260" i="1"/>
  <c r="J268" i="1"/>
  <c r="J276" i="1"/>
  <c r="J306" i="1"/>
  <c r="J310" i="1"/>
  <c r="J172" i="1"/>
  <c r="J176" i="1"/>
  <c r="J180" i="1"/>
  <c r="J184" i="1"/>
  <c r="J188" i="1"/>
  <c r="J192" i="1"/>
  <c r="J196" i="1"/>
  <c r="J200" i="1"/>
  <c r="J282" i="1"/>
  <c r="J290" i="1"/>
  <c r="J296" i="1"/>
  <c r="J302" i="1"/>
  <c r="J322" i="1"/>
  <c r="J328" i="1"/>
  <c r="J334" i="1"/>
  <c r="J173" i="1"/>
  <c r="J177" i="1"/>
  <c r="J181" i="1"/>
  <c r="J185" i="1"/>
  <c r="J189" i="1"/>
  <c r="J193" i="1"/>
  <c r="J197" i="1"/>
  <c r="J201" i="1"/>
  <c r="J203" i="1"/>
  <c r="J205" i="1"/>
  <c r="J207" i="1"/>
  <c r="J209" i="1"/>
  <c r="J211" i="1"/>
  <c r="J213" i="1"/>
  <c r="J215" i="1"/>
  <c r="J217" i="1"/>
  <c r="J219" i="1"/>
  <c r="J221" i="1"/>
  <c r="J223" i="1"/>
  <c r="J225" i="1"/>
  <c r="J227" i="1"/>
  <c r="J229" i="1"/>
  <c r="J231" i="1"/>
  <c r="J233" i="1"/>
  <c r="J235" i="1"/>
  <c r="J237" i="1"/>
  <c r="J239" i="1"/>
  <c r="J241" i="1"/>
  <c r="J243" i="1"/>
  <c r="J245" i="1"/>
  <c r="J247" i="1"/>
  <c r="J249" i="1"/>
  <c r="J251" i="1"/>
  <c r="J253" i="1"/>
  <c r="J255" i="1"/>
  <c r="J257" i="1"/>
  <c r="J259" i="1"/>
  <c r="J261" i="1"/>
  <c r="J263" i="1"/>
  <c r="J265" i="1"/>
  <c r="J267" i="1"/>
  <c r="J269" i="1"/>
  <c r="J271" i="1"/>
  <c r="J273" i="1"/>
  <c r="J275" i="1"/>
  <c r="J280" i="1"/>
  <c r="J288" i="1"/>
  <c r="J294" i="1"/>
  <c r="J314" i="1"/>
  <c r="J320" i="1"/>
  <c r="J326" i="1"/>
  <c r="J346" i="1"/>
  <c r="J277" i="1"/>
  <c r="J279" i="1"/>
  <c r="J281" i="1"/>
  <c r="J283" i="1"/>
  <c r="J285" i="1"/>
  <c r="J287" i="1"/>
  <c r="J292" i="1"/>
  <c r="J300" i="1"/>
  <c r="J308" i="1"/>
  <c r="J316" i="1"/>
  <c r="J324" i="1"/>
  <c r="J332" i="1"/>
  <c r="J340" i="1"/>
  <c r="J348" i="1"/>
  <c r="J350" i="1"/>
  <c r="A26" i="1"/>
  <c r="G26" i="1"/>
  <c r="G28" i="1"/>
  <c r="G24" i="1"/>
  <c r="A24" i="1"/>
  <c r="M8" i="31"/>
  <c r="M37" i="31"/>
  <c r="M51" i="31"/>
  <c r="M103" i="31"/>
  <c r="M102" i="31" s="1"/>
  <c r="G98" i="31"/>
  <c r="M47" i="31"/>
  <c r="M46" i="31" s="1"/>
  <c r="G42" i="31"/>
  <c r="G8" i="31"/>
  <c r="G51" i="31"/>
  <c r="M92" i="31"/>
  <c r="M88" i="31" s="1"/>
  <c r="M69" i="30"/>
  <c r="M91" i="30"/>
  <c r="M63" i="30"/>
  <c r="M62" i="30" s="1"/>
  <c r="M9" i="30"/>
  <c r="M8" i="30" s="1"/>
  <c r="AF144" i="30"/>
  <c r="M9" i="29"/>
  <c r="M8" i="29" s="1"/>
  <c r="M35" i="28"/>
  <c r="M34" i="28" s="1"/>
  <c r="M18" i="28"/>
  <c r="M17" i="28" s="1"/>
  <c r="M209" i="27"/>
  <c r="M107" i="27"/>
  <c r="M262" i="27"/>
  <c r="M255" i="27" s="1"/>
  <c r="M111" i="27"/>
  <c r="M62" i="27"/>
  <c r="M51" i="27" s="1"/>
  <c r="M9" i="27"/>
  <c r="M8" i="27" s="1"/>
  <c r="M266" i="26"/>
  <c r="M37" i="26"/>
  <c r="M144" i="26"/>
  <c r="M66" i="26"/>
  <c r="M30" i="26"/>
  <c r="M8" i="26"/>
  <c r="M178" i="26"/>
  <c r="M116" i="26"/>
  <c r="G293" i="26"/>
  <c r="M283" i="26"/>
  <c r="M280" i="26" s="1"/>
  <c r="M274" i="26"/>
  <c r="M273" i="26" s="1"/>
  <c r="M258" i="26"/>
  <c r="M257" i="26" s="1"/>
  <c r="M217" i="26"/>
  <c r="M210" i="26" s="1"/>
  <c r="G202" i="26"/>
  <c r="M195" i="26"/>
  <c r="M192" i="26" s="1"/>
  <c r="M186" i="26"/>
  <c r="M185" i="26" s="1"/>
  <c r="G169" i="26"/>
  <c r="M165" i="26"/>
  <c r="M162" i="26" s="1"/>
  <c r="M153" i="26"/>
  <c r="M152" i="26" s="1"/>
  <c r="G139" i="26"/>
  <c r="M137" i="26"/>
  <c r="M134" i="26" s="1"/>
  <c r="M125" i="26"/>
  <c r="M124" i="26" s="1"/>
  <c r="G105" i="26"/>
  <c r="M99" i="26"/>
  <c r="M96" i="26" s="1"/>
  <c r="G87" i="26"/>
  <c r="M81" i="26"/>
  <c r="M78" i="26" s="1"/>
  <c r="M74" i="26"/>
  <c r="M73" i="26" s="1"/>
  <c r="G61" i="26"/>
  <c r="M57" i="26"/>
  <c r="M54" i="26" s="1"/>
  <c r="M46" i="26"/>
  <c r="M45" i="26" s="1"/>
  <c r="M22" i="26"/>
  <c r="M15" i="26" s="1"/>
  <c r="AF297" i="26"/>
  <c r="M36" i="25"/>
  <c r="M8" i="25"/>
  <c r="AF46" i="25"/>
  <c r="M135" i="24"/>
  <c r="M107" i="24"/>
  <c r="M106" i="24" s="1"/>
  <c r="G92" i="24"/>
  <c r="M55" i="24"/>
  <c r="M49" i="24" s="1"/>
  <c r="M18" i="24"/>
  <c r="M8" i="24" s="1"/>
  <c r="M470" i="23"/>
  <c r="M370" i="23"/>
  <c r="M275" i="23"/>
  <c r="M478" i="23"/>
  <c r="M154" i="23"/>
  <c r="M8" i="23"/>
  <c r="M490" i="23"/>
  <c r="M184" i="23"/>
  <c r="G490" i="23"/>
  <c r="G478" i="23"/>
  <c r="M435" i="23"/>
  <c r="M434" i="23" s="1"/>
  <c r="M400" i="23"/>
  <c r="M399" i="23" s="1"/>
  <c r="M365" i="23"/>
  <c r="M364" i="23" s="1"/>
  <c r="G289" i="23"/>
  <c r="G195" i="23"/>
  <c r="G154" i="23"/>
  <c r="G370" i="23"/>
  <c r="G8" i="23"/>
  <c r="M660" i="23"/>
  <c r="M657" i="23" s="1"/>
  <c r="M618" i="23"/>
  <c r="M614" i="23" s="1"/>
  <c r="M454" i="23"/>
  <c r="M448" i="23" s="1"/>
  <c r="M419" i="23"/>
  <c r="M415" i="23" s="1"/>
  <c r="M314" i="23"/>
  <c r="M304" i="23" s="1"/>
  <c r="M217" i="23"/>
  <c r="M207" i="23" s="1"/>
  <c r="M207" i="22"/>
  <c r="M32" i="22"/>
  <c r="M155" i="22"/>
  <c r="M154" i="22" s="1"/>
  <c r="M100" i="22"/>
  <c r="M97" i="22" s="1"/>
  <c r="M93" i="22"/>
  <c r="M92" i="22" s="1"/>
  <c r="M46" i="22"/>
  <c r="M45" i="22" s="1"/>
  <c r="M39" i="22"/>
  <c r="M16" i="22"/>
  <c r="M8" i="22" s="1"/>
  <c r="M8" i="21"/>
  <c r="M31" i="21"/>
  <c r="G31" i="21"/>
  <c r="G8" i="21"/>
  <c r="M590" i="20"/>
  <c r="G590" i="20"/>
  <c r="V554" i="20"/>
  <c r="I554" i="20"/>
  <c r="M263" i="20"/>
  <c r="M206" i="20"/>
  <c r="M612" i="20"/>
  <c r="M606" i="20" s="1"/>
  <c r="M604" i="20"/>
  <c r="M603" i="20" s="1"/>
  <c r="M574" i="20"/>
  <c r="M573" i="20" s="1"/>
  <c r="Q554" i="20"/>
  <c r="M555" i="20"/>
  <c r="M554" i="20" s="1"/>
  <c r="G554" i="20"/>
  <c r="M513" i="20"/>
  <c r="M377" i="20"/>
  <c r="M8" i="20"/>
  <c r="M403" i="20"/>
  <c r="M366" i="20"/>
  <c r="M339" i="20"/>
  <c r="M330" i="20"/>
  <c r="M313" i="20"/>
  <c r="M59" i="20"/>
  <c r="K554" i="20"/>
  <c r="M476" i="20"/>
  <c r="M392" i="20"/>
  <c r="M288" i="20"/>
  <c r="M133" i="20"/>
  <c r="M94" i="20"/>
  <c r="G513" i="20"/>
  <c r="G403" i="20"/>
  <c r="G366" i="20"/>
  <c r="G133" i="20"/>
  <c r="G94" i="20"/>
  <c r="G8" i="20"/>
  <c r="G476" i="20"/>
  <c r="G206" i="20"/>
  <c r="G392" i="20"/>
  <c r="G377" i="20"/>
  <c r="G339" i="20"/>
  <c r="G263" i="20"/>
  <c r="G59" i="20"/>
  <c r="M287" i="19"/>
  <c r="M408" i="19"/>
  <c r="M138" i="19"/>
  <c r="M53" i="19"/>
  <c r="M8" i="19"/>
  <c r="M196" i="19"/>
  <c r="M360" i="19"/>
  <c r="M357" i="19" s="1"/>
  <c r="M345" i="19"/>
  <c r="M340" i="19" s="1"/>
  <c r="M338" i="19"/>
  <c r="M330" i="19" s="1"/>
  <c r="G196" i="19"/>
  <c r="G138" i="19"/>
  <c r="G53" i="19"/>
  <c r="G287" i="19"/>
  <c r="M228" i="19"/>
  <c r="M225" i="19" s="1"/>
  <c r="M188" i="19"/>
  <c r="M183" i="19" s="1"/>
  <c r="M92" i="19"/>
  <c r="M85" i="19" s="1"/>
  <c r="G8" i="19"/>
  <c r="G408" i="19"/>
  <c r="M228" i="18"/>
  <c r="G333" i="18"/>
  <c r="M317" i="18"/>
  <c r="M306" i="18" s="1"/>
  <c r="M275" i="18"/>
  <c r="M268" i="18" s="1"/>
  <c r="M197" i="18"/>
  <c r="M195" i="18" s="1"/>
  <c r="M172" i="18"/>
  <c r="M170" i="18" s="1"/>
  <c r="M149" i="18"/>
  <c r="M147" i="18" s="1"/>
  <c r="M48" i="18"/>
  <c r="M8" i="18" s="1"/>
  <c r="M232" i="17"/>
  <c r="M41" i="17"/>
  <c r="M89" i="17"/>
  <c r="M8" i="17"/>
  <c r="M32" i="17"/>
  <c r="M227" i="17"/>
  <c r="M224" i="17" s="1"/>
  <c r="G89" i="17"/>
  <c r="G41" i="17"/>
  <c r="G32" i="17"/>
  <c r="G278" i="17"/>
  <c r="G232" i="17"/>
  <c r="G8" i="17"/>
  <c r="M271" i="17"/>
  <c r="M266" i="17" s="1"/>
  <c r="M151" i="17"/>
  <c r="M148" i="17" s="1"/>
  <c r="M244" i="16"/>
  <c r="M197" i="16"/>
  <c r="M30" i="16"/>
  <c r="M215" i="16"/>
  <c r="M184" i="16"/>
  <c r="M124" i="16"/>
  <c r="G215" i="16"/>
  <c r="G184" i="16"/>
  <c r="G171" i="16"/>
  <c r="G124" i="16"/>
  <c r="G30" i="16"/>
  <c r="M100" i="16"/>
  <c r="M97" i="16" s="1"/>
  <c r="M61" i="16"/>
  <c r="M58" i="16" s="1"/>
  <c r="M12" i="16"/>
  <c r="M8" i="16" s="1"/>
  <c r="M621" i="15"/>
  <c r="M214" i="15"/>
  <c r="M24" i="15"/>
  <c r="G662" i="15"/>
  <c r="G24" i="15"/>
  <c r="G621" i="15"/>
  <c r="G214" i="15"/>
  <c r="M678" i="15"/>
  <c r="M666" i="15" s="1"/>
  <c r="M406" i="15"/>
  <c r="M399" i="15" s="1"/>
  <c r="M1790" i="14"/>
  <c r="G3217" i="14"/>
  <c r="G3149" i="14"/>
  <c r="M3165" i="14"/>
  <c r="M3149" i="14"/>
  <c r="K3115" i="14"/>
  <c r="G3115" i="14"/>
  <c r="G3045" i="14"/>
  <c r="M3064" i="14"/>
  <c r="V3045" i="14"/>
  <c r="G2907" i="14"/>
  <c r="M2911" i="14"/>
  <c r="M2907" i="14" s="1"/>
  <c r="Q2871" i="14"/>
  <c r="M2871" i="14"/>
  <c r="K2726" i="14"/>
  <c r="Q2726" i="14"/>
  <c r="M2726" i="14"/>
  <c r="Q2562" i="14"/>
  <c r="I3217" i="14"/>
  <c r="G3133" i="14"/>
  <c r="M3142" i="14"/>
  <c r="V3115" i="14"/>
  <c r="O3045" i="14"/>
  <c r="M3045" i="14"/>
  <c r="I2907" i="14"/>
  <c r="O2907" i="14"/>
  <c r="V2726" i="14"/>
  <c r="K2562" i="14"/>
  <c r="M3217" i="14"/>
  <c r="M3133" i="14"/>
  <c r="M3115" i="14"/>
  <c r="G2726" i="14"/>
  <c r="G2562" i="14"/>
  <c r="M2574" i="14"/>
  <c r="M2562" i="14" s="1"/>
  <c r="V2562" i="14"/>
  <c r="AF3231" i="14"/>
  <c r="G2061" i="14"/>
  <c r="M2366" i="14"/>
  <c r="M2365" i="14" s="1"/>
  <c r="M2274" i="14"/>
  <c r="M2266" i="14" s="1"/>
  <c r="M2118" i="14"/>
  <c r="M2061" i="14" s="1"/>
  <c r="G1790" i="14"/>
  <c r="M1645" i="14"/>
  <c r="M1115" i="14"/>
  <c r="M1827" i="14"/>
  <c r="M1826" i="14" s="1"/>
  <c r="G1609" i="14"/>
  <c r="M1625" i="14"/>
  <c r="M1609" i="14"/>
  <c r="M510" i="14"/>
  <c r="Q1645" i="14"/>
  <c r="I1645" i="14"/>
  <c r="M811" i="14"/>
  <c r="G1645" i="14"/>
  <c r="M1078" i="14"/>
  <c r="M77" i="14"/>
  <c r="M1446" i="14"/>
  <c r="M1445" i="14" s="1"/>
  <c r="G1115" i="14"/>
  <c r="G1078" i="14"/>
  <c r="G904" i="14"/>
  <c r="M862" i="14"/>
  <c r="M861" i="14" s="1"/>
  <c r="M805" i="14"/>
  <c r="M804" i="14" s="1"/>
  <c r="G750" i="14"/>
  <c r="M664" i="14"/>
  <c r="M663" i="14" s="1"/>
  <c r="G811" i="14"/>
  <c r="G510" i="14"/>
  <c r="G77" i="14"/>
  <c r="M1442" i="14"/>
  <c r="M1431" i="14" s="1"/>
  <c r="M953" i="14"/>
  <c r="M949" i="14" s="1"/>
  <c r="M358" i="14"/>
  <c r="M345" i="14" s="1"/>
  <c r="M330" i="14"/>
  <c r="M316" i="14" s="1"/>
  <c r="M16" i="14"/>
  <c r="M8" i="14" s="1"/>
  <c r="M102" i="13"/>
  <c r="M8" i="13"/>
  <c r="M44" i="13"/>
  <c r="M29" i="13" s="1"/>
  <c r="G8" i="13"/>
  <c r="M52" i="12"/>
  <c r="M51" i="12" s="1"/>
  <c r="M45" i="12"/>
  <c r="M44" i="12" s="1"/>
  <c r="M29" i="12"/>
  <c r="M22" i="12" s="1"/>
  <c r="M15" i="12"/>
  <c r="M8" i="12" s="1"/>
  <c r="AF69" i="12"/>
  <c r="J293" i="1"/>
  <c r="J297" i="1"/>
  <c r="J301" i="1"/>
  <c r="J307" i="1"/>
  <c r="J311" i="1"/>
  <c r="J315" i="1"/>
  <c r="J319" i="1"/>
  <c r="J323" i="1"/>
  <c r="J329" i="1"/>
  <c r="J337" i="1"/>
  <c r="J349" i="1"/>
  <c r="J289" i="1"/>
  <c r="J291" i="1"/>
  <c r="J295" i="1"/>
  <c r="J299" i="1"/>
  <c r="J303" i="1"/>
  <c r="J305" i="1"/>
  <c r="J309" i="1"/>
  <c r="J313" i="1"/>
  <c r="J317" i="1"/>
  <c r="J321" i="1"/>
  <c r="J325" i="1"/>
  <c r="J327" i="1"/>
  <c r="J331" i="1"/>
  <c r="J333" i="1"/>
  <c r="J335" i="1"/>
  <c r="J339" i="1"/>
  <c r="J341" i="1"/>
  <c r="J343" i="1"/>
  <c r="J345" i="1"/>
  <c r="J347" i="1"/>
  <c r="I39" i="1"/>
  <c r="I65" i="1" s="1"/>
  <c r="I21" i="1"/>
  <c r="J28" i="1"/>
  <c r="J26" i="1"/>
  <c r="G38" i="1"/>
  <c r="F38" i="1"/>
  <c r="J23" i="1"/>
  <c r="J24" i="1"/>
  <c r="J25" i="1"/>
  <c r="J27" i="1"/>
  <c r="E24" i="1"/>
  <c r="E26" i="1"/>
  <c r="J352" i="1" l="1"/>
  <c r="A27" i="1"/>
  <c r="A29" i="1" s="1"/>
  <c r="J63" i="1"/>
  <c r="J59" i="1"/>
  <c r="J55" i="1"/>
  <c r="J51" i="1"/>
  <c r="J47" i="1"/>
  <c r="J43" i="1"/>
  <c r="J64" i="1"/>
  <c r="J60" i="1"/>
  <c r="J56" i="1"/>
  <c r="J52" i="1"/>
  <c r="J48" i="1"/>
  <c r="J44" i="1"/>
  <c r="J61" i="1"/>
  <c r="J57" i="1"/>
  <c r="J53" i="1"/>
  <c r="J49" i="1"/>
  <c r="J45" i="1"/>
  <c r="J39" i="1"/>
  <c r="J65" i="1" s="1"/>
  <c r="J62" i="1"/>
  <c r="J58" i="1"/>
  <c r="J54" i="1"/>
  <c r="J50" i="1"/>
  <c r="J46" i="1"/>
  <c r="J40" i="1"/>
  <c r="J41" i="1"/>
  <c r="G29" i="1" l="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Stanislav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<sst xmlns="http://schemas.openxmlformats.org/spreadsheetml/2006/main" count="29757" uniqueCount="6294">
  <si>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</si>
  <si>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</si>
  <si>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</si>
  <si>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</si>
  <si>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</si>
  <si>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</si>
  <si>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</si>
  <si>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</si>
  <si>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</si>
  <si>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</si>
  <si>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</si>
  <si>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</si>
  <si>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</si>
  <si>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</si>
  <si>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</si>
  <si>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</si>
  <si>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</si>
  <si>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</si>
  <si>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</si>
  <si>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</si>
  <si>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</si>
  <si>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</si>
  <si>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</si>
  <si>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</si>
  <si>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</si>
  <si>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</si>
  <si>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</si>
  <si>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</si>
  <si>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</si>
  <si>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</si>
  <si>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</si>
  <si>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</si>
  <si>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</si>
  <si>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</si>
  <si>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</si>
  <si>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</si>
  <si>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</si>
  <si>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</si>
  <si>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</si>
  <si>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</si>
  <si>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</si>
  <si>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</si>
  <si>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</si>
  <si>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MOR.PÍSEK2401</t>
  </si>
  <si>
    <t>PŘÍSTAVBA MATEŘSKÉ ŠKOLY V MORAVSKÉM PÍSKU</t>
  </si>
  <si>
    <t>Obec Moravský Písek</t>
  </si>
  <si>
    <t>Velkomoravská 1</t>
  </si>
  <si>
    <t>Moravský Písek</t>
  </si>
  <si>
    <t>69685</t>
  </si>
  <si>
    <t>00285137</t>
  </si>
  <si>
    <t>CZ00285137</t>
  </si>
  <si>
    <t>Ing.arch. ONDRAČKA IVO</t>
  </si>
  <si>
    <t>VEVEŘÍ 51, BRNO 602 00</t>
  </si>
  <si>
    <t>41023919</t>
  </si>
  <si>
    <t>4.6.2024</t>
  </si>
  <si>
    <t>Stavba</t>
  </si>
  <si>
    <t>Ostatní a vedlejší náklady</t>
  </si>
  <si>
    <t>00</t>
  </si>
  <si>
    <t>VRN</t>
  </si>
  <si>
    <t>Stavební objekt</t>
  </si>
  <si>
    <t>D01</t>
  </si>
  <si>
    <t>SO-01 Přístavba mateřské školy</t>
  </si>
  <si>
    <t>D01- 0</t>
  </si>
  <si>
    <t>Projekt interiéru MŠ</t>
  </si>
  <si>
    <t>D01- 1</t>
  </si>
  <si>
    <t>Architektonicko stavební řešení</t>
  </si>
  <si>
    <t>D01- 2</t>
  </si>
  <si>
    <t>Stavebně konstrukční řešení</t>
  </si>
  <si>
    <t>D01- 4</t>
  </si>
  <si>
    <t>Technika prostředí staveb - vytápění</t>
  </si>
  <si>
    <t>D01- 5</t>
  </si>
  <si>
    <t>Technika prostředí staveb - zdravotně-technické instalace</t>
  </si>
  <si>
    <t>D01- 6</t>
  </si>
  <si>
    <t>Technika prostředí staveb - vzduchotechnika a chlazení</t>
  </si>
  <si>
    <t>D01- 7</t>
  </si>
  <si>
    <t>Technika prostředí staveb - silnoproudé instalace</t>
  </si>
  <si>
    <t>D01- 8</t>
  </si>
  <si>
    <t>Technika prostředí staveb - slaboproudé instalace</t>
  </si>
  <si>
    <t>D01- 9</t>
  </si>
  <si>
    <t>Technika prostředí staveb - plynoinstalace</t>
  </si>
  <si>
    <t>D01-10</t>
  </si>
  <si>
    <t>Technika prostředí staveb - měření a regulace</t>
  </si>
  <si>
    <t>D02</t>
  </si>
  <si>
    <t>SO-02 Rekonstrukce zahrady mateřské školy</t>
  </si>
  <si>
    <t>D02-1</t>
  </si>
  <si>
    <t>Venkovní prostranství - lanové konstrukce</t>
  </si>
  <si>
    <t>Venkovní prostranství - stavební úpravy</t>
  </si>
  <si>
    <t>D02-2a</t>
  </si>
  <si>
    <t>Venkovní prostranství - herní prvky a zahradní mobiliář - Přípravné práce</t>
  </si>
  <si>
    <t>D02-2b</t>
  </si>
  <si>
    <t>Venkovní prostranství - herní prvky a zahradní mobiliář - Nové herní prvky a mobiliář</t>
  </si>
  <si>
    <t>D02-3a</t>
  </si>
  <si>
    <t>Venkovní prostranství - sadové úpravy</t>
  </si>
  <si>
    <t>D02-3b</t>
  </si>
  <si>
    <t>Venkovní prostranství - zpevněné plochy</t>
  </si>
  <si>
    <t>D02-3c</t>
  </si>
  <si>
    <t>Venkovní prostranství - terénní modelace</t>
  </si>
  <si>
    <t>D02-4</t>
  </si>
  <si>
    <t>Venkovní prostranství - závlahy</t>
  </si>
  <si>
    <t>D03</t>
  </si>
  <si>
    <t>SO-03 Vodovodní přípojka (rekonstrukce)</t>
  </si>
  <si>
    <t>Vodovodní přípojka (rekonstrukce)</t>
  </si>
  <si>
    <t>Celkem za stavbu</t>
  </si>
  <si>
    <t>CZK</t>
  </si>
  <si>
    <t>#POPS</t>
  </si>
  <si>
    <t>Popis stavby: MOR.PÍSEK2401 - PŘÍSTAVBA MATEŘSKÉ ŠKOLY V MORAVSKÉM PÍSKU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</si>
  <si>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</si>
  <si>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</si>
  <si>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</si>
  <si>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</si>
  <si>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</si>
  <si>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</si>
  <si>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</si>
  <si>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</si>
  <si>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</si>
  <si>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</si>
  <si>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</si>
  <si>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</si>
  <si>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</si>
  <si>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</si>
  <si>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</si>
  <si>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</si>
  <si>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</si>
  <si>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</si>
  <si>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</si>
  <si>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</si>
  <si>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</si>
  <si>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</si>
  <si>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</si>
  <si>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</si>
  <si>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</si>
  <si>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</si>
  <si>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</si>
  <si>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</si>
  <si>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</si>
  <si>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</si>
  <si>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</si>
  <si>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</si>
  <si>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</si>
  <si>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</si>
  <si>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</si>
  <si>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</si>
  <si>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</si>
  <si>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</si>
  <si>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</si>
  <si>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</si>
  <si>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</si>
  <si>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</si>
  <si>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</si>
  <si>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</si>
  <si>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</si>
  <si>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</si>
  <si>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</si>
  <si>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00 - VRN</t>
  </si>
  <si>
    <t>Popis objektu: D01 - SO-01 Přístavba mateřské školy</t>
  </si>
  <si>
    <t>Popis rozpočtu: D01- 0 - Projekt interiéru MŠ</t>
  </si>
  <si>
    <t>Popis rozpočtu: D01- 1 - Architektonicko stavební řešení</t>
  </si>
  <si>
    <t>Popis rozpočtu: D01- 2 - Stavebně konstrukční řešení</t>
  </si>
  <si>
    <t>Popis rozpočtu: D01- 4 - Technika prostředí staveb - vytápění</t>
  </si>
  <si>
    <t>Popis rozpočtu: D01- 5 - Technika prostředí staveb - zdravotně-technické instalace</t>
  </si>
  <si>
    <t>Popis rozpočtu: D01- 6 - Technika prostředí staveb - vzduchotechnika a chlazení</t>
  </si>
  <si>
    <t>Popis rozpočtu: D01- 7 - Technika prostředí staveb - silnoproudé instalace</t>
  </si>
  <si>
    <t>Popis rozpočtu: D01- 8 - Technika prostředí staveb - slaboproudé instalace</t>
  </si>
  <si>
    <t>Popis rozpočtu: D01- 9 - Technika prostředí staveb - plynoinstalace</t>
  </si>
  <si>
    <t>Popis rozpočtu: D01-10 - Technika prostředí staveb - měření a regulace</t>
  </si>
  <si>
    <t>Popis objektu: D02 - SO-02 Rekonstrukce zahrady mateřské školy</t>
  </si>
  <si>
    <t>Popis rozpočtu: D02-1 - Venkovní prostranství - stavební úpravy</t>
  </si>
  <si>
    <t>Popis rozpočtu: D02-1 - Venkovní prostranství - lanové konstrukce</t>
  </si>
  <si>
    <t>Zadávací požadavky - sítě a spojovací materiál nerez  AISI 316 ( A4 ), (pokud není výslovně uvedena pozinkovaná ocel, tloušťka lan zaokrouhlená v mm, je stanovena velikost ok nerezových sítí, vypnutí sítí a vizuálně přiměřená deformace ok sítě se ideálním úhlem 60 st, doporučeno max 75 st, min 30 st. , stanoveny celkové rozměry sítí a pergoly. Výběr spojovacích prvků a křivky vypnutí lan dle možností zhotovitele. V ceně jsou kocnovky na všechna volná ukočení lan.  Tloušťky lan možno korigovat dle realizačního statického výpočtu, který je součástí díla výrobní dokumentace. Sítě jsou vypínány ze středu, symetricky, nepožaduje se použití flexibiních sítí, různé vzdálenosti rohových bodů sítě od vázacích bodů  jsou vyrovávány vazáky upravené délky. Při vypínání je možno nahradit navržené obvodové vypínací lanko (stejné tloutky jako lanka sítě) otimnálním vypnutím obvodového lana, proleteného oky sítě. Podmínka zajištění plynulých přechodů mezi deformacemi a při řádném vypnutí sítě  (doporučená hodnota max 1,5 kN).</t>
  </si>
  <si>
    <t>Specifické ožadavky na sítě na fasádě - TRELÁŽE - Boční lana sítí by v čelním pohledu měly mít jeden konvexní (vydutý) tvar. Specifické ožadavky na sítě a vázací prvky na PERGOLE . v zahradě MŠ  -všechny ostré hrany do výše 1,5 m musí být chráněny proti úrazy dětí ochranným návlekem (např plastovýcm) nebo jinou ochrannou krytkou. (Přístup k vypínacím lanům je omezen mobilářem a zelení - jsou umístěny v nepochozích záhonech, nebo jsou obklopeny sedacím nábytkem - dřevěné špalky, nebo velkými kameny.</t>
  </si>
  <si>
    <t>ROZMĚRY SÍTÍ PERGOLY I TRELÁŽÍ (A JEJICH VYPNUTÍ A DEFOMRACE) PŘED JEJICH VÝROBOU NUTNO OVĚŘIT DLE SKUTEČNÝCH ROZMĚRŮ REALIZOVANÉ STAVBY A KOVOVÝCH KONSTRUKCÍ - S POMOCÍ ZKUŠEBNÍHO VZORKU!!</t>
  </si>
  <si>
    <t>Popis rozpočtu: D02-2a - Venkovní prostranství - herní prvky a zahradní mobiliář - Přípravné práce</t>
  </si>
  <si>
    <t>Popis rozpočtu: D02-2b - Venkovní prostranství - herní prvky a zahradní mobiliář - Nové herní prvky a mobiliář</t>
  </si>
  <si>
    <t>Popis rozpočtu: D02-3a - Venkovní prostranství - sadové úpravy</t>
  </si>
  <si>
    <t>Popis rozpočtu: D02-3b - Venkovní prostranství - zpevněné plochy</t>
  </si>
  <si>
    <t>Popis rozpočtu: D02-3c - Venkovní prostranství - terénní modelace</t>
  </si>
  <si>
    <t>Popis rozpočtu: D02-4 - Venkovní prostranství - závlahy</t>
  </si>
  <si>
    <t>Popis objektu: D03 - SO-03 Vodovodní přípojka (rekonstrukce)</t>
  </si>
  <si>
    <t>Popis rozpočtu: D03 - Vodovodní přípojka (rekonstrukce)</t>
  </si>
  <si>
    <t>Rekapitulace dílů</t>
  </si>
  <si>
    <t>Typ dílu</t>
  </si>
  <si>
    <t>_ 1</t>
  </si>
  <si>
    <t>Budky pro ptáky</t>
  </si>
  <si>
    <t>Příprava kabelových tras, montáž + dodávka - v novostavbě</t>
  </si>
  <si>
    <t>_ 2</t>
  </si>
  <si>
    <t>Hmatový chodník</t>
  </si>
  <si>
    <t>Příprava kabelových tras, montáž + dodávka - ve stávající budově</t>
  </si>
  <si>
    <t>_ 3</t>
  </si>
  <si>
    <t>Hmyzí hotel</t>
  </si>
  <si>
    <t>Zemní práce při montážích, montáž + dodávka</t>
  </si>
  <si>
    <t>_ 4</t>
  </si>
  <si>
    <t>Houpačka Hnízdo</t>
  </si>
  <si>
    <t>Rozvod univ.kabelové sítě - montáž</t>
  </si>
  <si>
    <t>_ 5</t>
  </si>
  <si>
    <t>Hry s vodou</t>
  </si>
  <si>
    <t>Rozvod univ.kabelové sítě - dodávka</t>
  </si>
  <si>
    <t>_ 6</t>
  </si>
  <si>
    <t>Interaktivní tabule -  kovová konstrukce  - 2 ks</t>
  </si>
  <si>
    <t>Rozvod hlasových služeb - montáž</t>
  </si>
  <si>
    <t>_ 7</t>
  </si>
  <si>
    <t>Krmítko</t>
  </si>
  <si>
    <t>Rozvod hlasových služeb - dodávka</t>
  </si>
  <si>
    <t>_ 8</t>
  </si>
  <si>
    <t>Lavička kolem stromu</t>
  </si>
  <si>
    <t>Rozvod datové sítě - montáž</t>
  </si>
  <si>
    <t>_ 9</t>
  </si>
  <si>
    <t>Lavičky mobilní  - tropické dřevo, lakovaná ocel 6 ks</t>
  </si>
  <si>
    <t>Rozvod datové sítě - dodávka</t>
  </si>
  <si>
    <t>_1</t>
  </si>
  <si>
    <t xml:space="preserve">C.1:  Příprava území </t>
  </si>
  <si>
    <t>Demontáž a bourání stávajících herních prvků a vybourání betonových patek</t>
  </si>
  <si>
    <t>Mlatový povrch</t>
  </si>
  <si>
    <t>Nosná konstrukce pergoly</t>
  </si>
  <si>
    <t>Řídící systém</t>
  </si>
  <si>
    <t xml:space="preserve">ŠATNY - m.č. 1.02 a 2.02 </t>
  </si>
  <si>
    <t>Terénní modelace</t>
  </si>
  <si>
    <t>Zařízení 1</t>
  </si>
  <si>
    <t>ZAVLAŽOVACÍ PRVKY</t>
  </si>
  <si>
    <t>_10</t>
  </si>
  <si>
    <t>Mlžítko -  Kytka – nerez, plast</t>
  </si>
  <si>
    <t>Rozvod uzavř.televizního okruhu - montáž</t>
  </si>
  <si>
    <t>_11</t>
  </si>
  <si>
    <t>Ohniště s krytem (šamotová cihla, dřevo)</t>
  </si>
  <si>
    <t>Rozvod uzavř.televizního okruhu - dodávka</t>
  </si>
  <si>
    <t>_12</t>
  </si>
  <si>
    <t>Opičí dráha – kladinky různých směrů, prověšená lana</t>
  </si>
  <si>
    <t>Rozvod televizního signálu - montáž</t>
  </si>
  <si>
    <t>_13</t>
  </si>
  <si>
    <t>Pískoviště 3 x 3 m</t>
  </si>
  <si>
    <t>Rozvod televizního signálu - dodávka</t>
  </si>
  <si>
    <t>_14</t>
  </si>
  <si>
    <t>Rozvod el.zabezpečovací signalizace - montáž</t>
  </si>
  <si>
    <t>Sedáky na celý obvod pískoviště</t>
  </si>
  <si>
    <t>_15</t>
  </si>
  <si>
    <t>Plachta na zakrytí pískoviště</t>
  </si>
  <si>
    <t>Rozvod el.zabezpečovací signalizace - dodávka</t>
  </si>
  <si>
    <t>_16</t>
  </si>
  <si>
    <t>Dřevěná stříška nad pískoviště (bez veg. Střechy) 2 kusy</t>
  </si>
  <si>
    <t>Rozvod přístupového systému - montáž</t>
  </si>
  <si>
    <t>_17</t>
  </si>
  <si>
    <t>Rozvod přístupového systému - dodávka</t>
  </si>
  <si>
    <t>Vegetační střecha na konstukci krytu nad pískovištěm 2 kusy</t>
  </si>
  <si>
    <t>_18</t>
  </si>
  <si>
    <t>Přitahovadlo – dřevo, plast</t>
  </si>
  <si>
    <t>Rozvod kabeláže pro AV techniku - montáž</t>
  </si>
  <si>
    <t>_19</t>
  </si>
  <si>
    <t>Plastové stolečky 2 k</t>
  </si>
  <si>
    <t>Rozvod kabeláže pro AV techniku - dodávka</t>
  </si>
  <si>
    <t>_2</t>
  </si>
  <si>
    <t xml:space="preserve">C.2. 1. Výsadba vzrostlých ovocných a okrasných  stromů  </t>
  </si>
  <si>
    <t>Nerezová síť pergoly</t>
  </si>
  <si>
    <t>Polní instrumentace</t>
  </si>
  <si>
    <t>Pryžový povrch</t>
  </si>
  <si>
    <t>Přesun herních prvků vč. montáže</t>
  </si>
  <si>
    <t xml:space="preserve">PŘÍRAVNA - m.č. 1.05 a 2.04 </t>
  </si>
  <si>
    <t>TRUBNÍ ROZVODY</t>
  </si>
  <si>
    <t>Zařízení 1a</t>
  </si>
  <si>
    <t>_20</t>
  </si>
  <si>
    <t>AV technika - montáž</t>
  </si>
  <si>
    <t>Pryžové kostky na sezení 5 ks (30*30*30 cm)</t>
  </si>
  <si>
    <t>_21</t>
  </si>
  <si>
    <t>AV technika - dodávka</t>
  </si>
  <si>
    <t>Svahová skluzavka s podestou a stříškou – dřevo, plast</t>
  </si>
  <si>
    <t>_22</t>
  </si>
  <si>
    <t>Svahová skluzavka velká - plast</t>
  </si>
  <si>
    <t>_23</t>
  </si>
  <si>
    <t>Šeptanda – nerez</t>
  </si>
  <si>
    <t>_24</t>
  </si>
  <si>
    <t>Šikmý výstup – dřevo</t>
  </si>
  <si>
    <t>_25</t>
  </si>
  <si>
    <t>Špalky na sezení a chození  - dřevo</t>
  </si>
  <si>
    <t>_26</t>
  </si>
  <si>
    <t>Tunel – korugovaná trubka DN 1000 mm d 6,1 m vč. opěrné palisády a zábradlí</t>
  </si>
  <si>
    <t>_27</t>
  </si>
  <si>
    <t>Tunel – korugovaná trubka DN 800 mm d 2,8 m</t>
  </si>
  <si>
    <t>_28</t>
  </si>
  <si>
    <t>Vyvýšené záhony dřevěné 1 x 1 x 0,5 m  - 4 ks</t>
  </si>
  <si>
    <t>_29</t>
  </si>
  <si>
    <t>Xylofon  - dřevěná konstrukce</t>
  </si>
  <si>
    <t>_3</t>
  </si>
  <si>
    <t xml:space="preserve">C.2.2. Výsadba keřů, ovocných keřů a popínavých rostlin </t>
  </si>
  <si>
    <t xml:space="preserve">HERNY - m.č. 1.06 a 2.05 </t>
  </si>
  <si>
    <t>Rozváděče</t>
  </si>
  <si>
    <t>Štěrkované plochy</t>
  </si>
  <si>
    <t>TVAROVKY A ARMATURY</t>
  </si>
  <si>
    <t>Vodící lankový set pro popínavé rostliny  jednostranný</t>
  </si>
  <si>
    <t>Zařízení 2</t>
  </si>
  <si>
    <t>_30</t>
  </si>
  <si>
    <t>Trampolína prům. 1,75 m</t>
  </si>
  <si>
    <t>_31</t>
  </si>
  <si>
    <t>Okrasné kameny</t>
  </si>
  <si>
    <t>_4</t>
  </si>
  <si>
    <t>C.2.3. Výsadba trvalek a cibulovin</t>
  </si>
  <si>
    <t>ELEKTROMATERIÁL</t>
  </si>
  <si>
    <t>Montážní materiál</t>
  </si>
  <si>
    <t>SKLAD LŮŽKOVIN - m.č. 1.07 a 2.06</t>
  </si>
  <si>
    <t>vodící lankové sety pro popínavé rostliny   - příčné, oboustranné</t>
  </si>
  <si>
    <t>Zařízení 3</t>
  </si>
  <si>
    <t>_5</t>
  </si>
  <si>
    <t>C.3.  Založení trávníků</t>
  </si>
  <si>
    <t>ČERPACÍ TECHNOLOGIE</t>
  </si>
  <si>
    <t>Elektromontážní práce</t>
  </si>
  <si>
    <t xml:space="preserve">UMÝVÁRNY - m.č. 1.08 a 2.07 </t>
  </si>
  <si>
    <t>vodící lankové sety pro popínavé rostliny   - podélné, jednostranné</t>
  </si>
  <si>
    <t>Zařízení 4</t>
  </si>
  <si>
    <t>_6</t>
  </si>
  <si>
    <t>C.4.  Staveništní přesun hmot</t>
  </si>
  <si>
    <t>FASÁDNÍ NEREZOVÉ SÍTĚ - TRELÁŽE na budově MŠ</t>
  </si>
  <si>
    <t xml:space="preserve">KANCELÁŘE UČITELEK - m.č. 1.08 a 2.07 </t>
  </si>
  <si>
    <t>Služby</t>
  </si>
  <si>
    <t>Zařízení 5</t>
  </si>
  <si>
    <t>ZEMNÍ A MONTÁŽNÍ PRÁCE</t>
  </si>
  <si>
    <t>_7</t>
  </si>
  <si>
    <t>Úklidová komora - m.č. 1.03 a 2.12 (obě komory mají identické pevné nábytkové vybavení)</t>
  </si>
  <si>
    <t>Zařízení 6</t>
  </si>
  <si>
    <t>_8</t>
  </si>
  <si>
    <t>Doprava, montáž, kompletace</t>
  </si>
  <si>
    <t>1</t>
  </si>
  <si>
    <t>Zemní práce</t>
  </si>
  <si>
    <t>2</t>
  </si>
  <si>
    <t>Základy a zvláštní zakládání</t>
  </si>
  <si>
    <t>3</t>
  </si>
  <si>
    <t>Svislé a kompletní konstrukce</t>
  </si>
  <si>
    <t>4</t>
  </si>
  <si>
    <t>Vodorovné konstrukce</t>
  </si>
  <si>
    <t>5</t>
  </si>
  <si>
    <t>Komunikace</t>
  </si>
  <si>
    <t>Komunikace pozemní</t>
  </si>
  <si>
    <t>61</t>
  </si>
  <si>
    <t>Úpravy povrchů vnitřní</t>
  </si>
  <si>
    <t>62</t>
  </si>
  <si>
    <t>Úpravy povrchů vnější</t>
  </si>
  <si>
    <t>63</t>
  </si>
  <si>
    <t>Podlahy a podlahové konstrukce</t>
  </si>
  <si>
    <t>64</t>
  </si>
  <si>
    <t>Výplně otvorů</t>
  </si>
  <si>
    <t>8</t>
  </si>
  <si>
    <t>Trubní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</si>
  <si>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</si>
  <si>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</si>
  <si>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</si>
  <si>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</si>
  <si>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</si>
  <si>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</si>
  <si>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</si>
  <si>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</si>
  <si>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</si>
  <si>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</si>
  <si>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</si>
  <si>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</si>
  <si>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997</t>
  </si>
  <si>
    <t>Přesun sutě</t>
  </si>
  <si>
    <t>998</t>
  </si>
  <si>
    <t>Přesun hmot</t>
  </si>
  <si>
    <t>711</t>
  </si>
  <si>
    <t>Izolace proti vodě</t>
  </si>
  <si>
    <t>712</t>
  </si>
  <si>
    <t>Povlakové krytiny</t>
  </si>
  <si>
    <t>713</t>
  </si>
  <si>
    <t>Izolace tepelné</t>
  </si>
  <si>
    <t>714</t>
  </si>
  <si>
    <t>Izolace akustické a protiotřesové</t>
  </si>
  <si>
    <t>721</t>
  </si>
  <si>
    <t>Vnitřní kanalizace</t>
  </si>
  <si>
    <t>Zdravotechnika - vnitřní kanalizace</t>
  </si>
  <si>
    <t>722</t>
  </si>
  <si>
    <t>Zdravotechnika - vnitřní vodovod</t>
  </si>
  <si>
    <t>723</t>
  </si>
  <si>
    <t>Zdravotechnika - vnitřní plynovod</t>
  </si>
  <si>
    <t>724</t>
  </si>
  <si>
    <t>Zdravotechnika - strojní vybavení</t>
  </si>
  <si>
    <t>725</t>
  </si>
  <si>
    <t>Zařizovací předměty</t>
  </si>
  <si>
    <t>Zdravotechnika - zařizovací předměty</t>
  </si>
  <si>
    <t>726</t>
  </si>
  <si>
    <t>Zdravotechnika - předstěnové instalace</t>
  </si>
  <si>
    <t>727</t>
  </si>
  <si>
    <t>Zdravotechnika - požární ochrana</t>
  </si>
  <si>
    <t>731</t>
  </si>
  <si>
    <t>Ústřední vytápění - kotelny</t>
  </si>
  <si>
    <t>732</t>
  </si>
  <si>
    <t>Ústřední vytápění - strojovny</t>
  </si>
  <si>
    <t>733</t>
  </si>
  <si>
    <t>Ústřední vytápění - rozvodné potrubí</t>
  </si>
  <si>
    <t>734</t>
  </si>
  <si>
    <t>Ústřední vytápění - armatury</t>
  </si>
  <si>
    <t>735</t>
  </si>
  <si>
    <t>Ústřední vytápění - otopná tělesa</t>
  </si>
  <si>
    <t>736</t>
  </si>
  <si>
    <t>Podlahové vytápění</t>
  </si>
  <si>
    <t>761</t>
  </si>
  <si>
    <t>Konstrukce sklobetonové</t>
  </si>
  <si>
    <t>762</t>
  </si>
  <si>
    <t>Konstrukce tesařské</t>
  </si>
  <si>
    <t>763</t>
  </si>
  <si>
    <t>Dřevostavby</t>
  </si>
  <si>
    <t>764</t>
  </si>
  <si>
    <t>Konstrukce klempířské</t>
  </si>
  <si>
    <t>765</t>
  </si>
  <si>
    <t>Krytiny tvrdé</t>
  </si>
  <si>
    <t>766</t>
  </si>
  <si>
    <t>Konstrukce truhlářské</t>
  </si>
  <si>
    <t>767</t>
  </si>
  <si>
    <t>Konstrukce zámečnické</t>
  </si>
  <si>
    <t>769.1</t>
  </si>
  <si>
    <t>Otvorové prvky hliníkové</t>
  </si>
  <si>
    <t>769.2</t>
  </si>
  <si>
    <t>Plastové výrobky</t>
  </si>
  <si>
    <t>771</t>
  </si>
  <si>
    <t>Podlahy z dlaždic a obklady</t>
  </si>
  <si>
    <t>776</t>
  </si>
  <si>
    <t>Podlahy povlakové</t>
  </si>
  <si>
    <t>776P</t>
  </si>
  <si>
    <t>777</t>
  </si>
  <si>
    <t>Podlahy ze syntetických hmot</t>
  </si>
  <si>
    <t>781</t>
  </si>
  <si>
    <t>Obklady keramické</t>
  </si>
  <si>
    <t>783</t>
  </si>
  <si>
    <t>Dokončovací práce - nátěry</t>
  </si>
  <si>
    <t>Nátěry</t>
  </si>
  <si>
    <t>784</t>
  </si>
  <si>
    <t>Malby</t>
  </si>
  <si>
    <t>785</t>
  </si>
  <si>
    <t>Tapety</t>
  </si>
  <si>
    <t>787</t>
  </si>
  <si>
    <t>Zasklívání</t>
  </si>
  <si>
    <t>797</t>
  </si>
  <si>
    <t>Žaluzie, rolety</t>
  </si>
  <si>
    <t>799</t>
  </si>
  <si>
    <t>Ostatní</t>
  </si>
  <si>
    <t>E.01</t>
  </si>
  <si>
    <t>KABELY A VODIČE</t>
  </si>
  <si>
    <t>E.02</t>
  </si>
  <si>
    <t>SVÍTIDLA VČETNĚ ZDROJŮ A ZAVĚŠENÍ</t>
  </si>
  <si>
    <t>E.03</t>
  </si>
  <si>
    <t>PŘÍSTROJE</t>
  </si>
  <si>
    <t>E.04</t>
  </si>
  <si>
    <t>ÚLOŽNÝ MATERIÁL</t>
  </si>
  <si>
    <t>E.05</t>
  </si>
  <si>
    <t>REVIZE A HZS</t>
  </si>
  <si>
    <t>E.06</t>
  </si>
  <si>
    <t>Uzemnění a bleskosvod</t>
  </si>
  <si>
    <t>E.07.01</t>
  </si>
  <si>
    <t>ROZVÁDĚČ RS2.1</t>
  </si>
  <si>
    <t>E.07.02</t>
  </si>
  <si>
    <t>ROZVÁDĚČ RS2.2</t>
  </si>
  <si>
    <t>E.07.04</t>
  </si>
  <si>
    <t>Rozváděč RFVE-DC</t>
  </si>
  <si>
    <t>E.08</t>
  </si>
  <si>
    <t>Fotovoltaika</t>
  </si>
  <si>
    <t>E07.03</t>
  </si>
  <si>
    <t>Rozváděč RFVE-AC</t>
  </si>
  <si>
    <t>M33</t>
  </si>
  <si>
    <t>Montáže dopravních zařízení a vah-výtahy</t>
  </si>
  <si>
    <t>M400</t>
  </si>
  <si>
    <t>Střešní záchytný systém</t>
  </si>
  <si>
    <t>M46</t>
  </si>
  <si>
    <t>Zemní práce při montážích</t>
  </si>
  <si>
    <t>M99</t>
  </si>
  <si>
    <t>Ostatní práce "M"</t>
  </si>
  <si>
    <t>MAR 736</t>
  </si>
  <si>
    <t>Měření a regulace</t>
  </si>
  <si>
    <t>D96</t>
  </si>
  <si>
    <t>Přesuny suti a vybouraných hmot</t>
  </si>
  <si>
    <t>PSU</t>
  </si>
  <si>
    <t>VN</t>
  </si>
  <si>
    <t>ON</t>
  </si>
  <si>
    <t>ON1</t>
  </si>
  <si>
    <t>Ostatní náklady - vzduchotechnika a chlazení</t>
  </si>
  <si>
    <t>ON2</t>
  </si>
  <si>
    <t>Ostatní náklady - plynoinstalace</t>
  </si>
  <si>
    <t>ON3</t>
  </si>
  <si>
    <t>Ostatní náklady - vodovodní přípojka</t>
  </si>
  <si>
    <t>ON4</t>
  </si>
  <si>
    <t>Ostatní náklady - lanové konstrukce</t>
  </si>
  <si>
    <t>ON5</t>
  </si>
  <si>
    <t>Ostatní náklady - interiér</t>
  </si>
  <si>
    <t>Soupis vedlejších a ostatních nákladů</t>
  </si>
  <si>
    <t>#TypZaznamu#</t>
  </si>
  <si>
    <t>STA</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</si>
  <si>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</si>
  <si>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</si>
  <si>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</si>
  <si>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</si>
  <si>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</si>
  <si>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</si>
  <si>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</si>
  <si>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</si>
  <si>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</si>
  <si>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</si>
  <si>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</si>
  <si>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</si>
  <si>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</si>
  <si>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</si>
  <si>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</si>
  <si>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</si>
  <si>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</si>
  <si>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</si>
  <si>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</si>
  <si>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</si>
  <si>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</si>
  <si>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</si>
  <si>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</si>
  <si>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</si>
  <si>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</si>
  <si>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</si>
  <si>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</si>
  <si>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</si>
  <si>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</si>
  <si>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</si>
  <si>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</si>
  <si>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24/ I</t>
  </si>
  <si>
    <t>Indiv</t>
  </si>
  <si>
    <t>Běžná</t>
  </si>
  <si>
    <t>POL99_8</t>
  </si>
  <si>
    <t>SPU</t>
  </si>
  <si>
    <t>005111021R</t>
  </si>
  <si>
    <t>Vytyčení inženýrských sítí</t>
  </si>
  <si>
    <t>005121010R</t>
  </si>
  <si>
    <t>Vybudování zařízení staveniště</t>
  </si>
  <si>
    <t>POL99_2</t>
  </si>
  <si>
    <t>005121020R</t>
  </si>
  <si>
    <t xml:space="preserve">Provoz zařízení staveniště </t>
  </si>
  <si>
    <t>005121030R</t>
  </si>
  <si>
    <t>Odstranění zařízení staveniště</t>
  </si>
  <si>
    <t>004111020RX</t>
  </si>
  <si>
    <t>Vypracování projektové dokumentace dodavatelské (statika)</t>
  </si>
  <si>
    <t>Vlastní</t>
  </si>
  <si>
    <t>N.06</t>
  </si>
  <si>
    <t>Proškolení obsluhy</t>
  </si>
  <si>
    <t>ks</t>
  </si>
  <si>
    <t>Specifikace</t>
  </si>
  <si>
    <t>POL3_0</t>
  </si>
  <si>
    <t>N.08</t>
  </si>
  <si>
    <t>Komplexní zkoušky + zaregulování</t>
  </si>
  <si>
    <t>N.09</t>
  </si>
  <si>
    <t>Kompletační činnosti</t>
  </si>
  <si>
    <t>N.10</t>
  </si>
  <si>
    <t>Generální zařízení staveniště</t>
  </si>
  <si>
    <t>N.11</t>
  </si>
  <si>
    <t>Provozní vlivy</t>
  </si>
  <si>
    <t>POL3_</t>
  </si>
  <si>
    <t>N.12</t>
  </si>
  <si>
    <t>Dodavatelská dokumentace</t>
  </si>
  <si>
    <t>N.13</t>
  </si>
  <si>
    <t>Autorský dozor</t>
  </si>
  <si>
    <t>N.14</t>
  </si>
  <si>
    <t>Předávací dokumentace (návody, fotodokumentace, ...)</t>
  </si>
  <si>
    <t>N.15</t>
  </si>
  <si>
    <t>Projekt skutečného provedení stavby</t>
  </si>
  <si>
    <t>N.16</t>
  </si>
  <si>
    <t>Ostatní dokumenty nutné k uvedení díla do provozu</t>
  </si>
  <si>
    <t>(dle specifikace zadavatele stavby)</t>
  </si>
  <si>
    <t>POP</t>
  </si>
  <si>
    <t>013254000</t>
  </si>
  <si>
    <t>Dokumentace skutečného provedení stavby</t>
  </si>
  <si>
    <t>soub</t>
  </si>
  <si>
    <t>Práce</t>
  </si>
  <si>
    <t>POL1_1</t>
  </si>
  <si>
    <t>043114000</t>
  </si>
  <si>
    <t>Zkoušky tlakové</t>
  </si>
  <si>
    <t>044002000</t>
  </si>
  <si>
    <t>Vypracování revizní knihy plynovodu</t>
  </si>
  <si>
    <t>012103000</t>
  </si>
  <si>
    <t>Geodetické práce před výstavbou - vytýčení stávajících sítí</t>
  </si>
  <si>
    <t>012303000</t>
  </si>
  <si>
    <t>Geodetické práce po výstavbě</t>
  </si>
  <si>
    <t>043002000</t>
  </si>
  <si>
    <t>Zkoušky a ostatní měření - odebrání vzorků, chemický a mikrobilogický rozbor</t>
  </si>
  <si>
    <t>R_3783435</t>
  </si>
  <si>
    <t>Výrobní dokumentace, vč specifikace výrobní dokumentace spojovacích prvků pro vypočtené zatížení</t>
  </si>
  <si>
    <t>POL1_</t>
  </si>
  <si>
    <t xml:space="preserve">Cena zahrnuje dodání a montáž zkušebního vzorku  sítě (1 pole) na pergole a fasádě pro vizuální kontrolu deformací a vypnutí sítě. : </t>
  </si>
  <si>
    <t>VV</t>
  </si>
  <si>
    <t>R_3792731</t>
  </si>
  <si>
    <t>Výrobní dokumentace zabudovaného nábytku- včetně řešení materiálů a  povrchů</t>
  </si>
  <si>
    <t>SUM</t>
  </si>
  <si>
    <t>END</t>
  </si>
  <si>
    <t>Položkový soupis prací a dodávek</t>
  </si>
  <si>
    <t>(obě místnosti mají obdobné nábytkové vybavení) - specifikace kusů pro obě šatny - viz. výkres interiéru D00-0.2.01</t>
  </si>
  <si>
    <t>Pol__0001</t>
  </si>
  <si>
    <t>A/1.02 a 2.02/- sestava 4 skříněk šatních s poličkou materiál šatny - folie HPL</t>
  </si>
  <si>
    <t>kus</t>
  </si>
  <si>
    <t xml:space="preserve">o rozm.. 1150x400x1300mm  -horní skřínky 4x 287x 400x 1000mm- zavěšeny na zdi ve výšce 350mm nad zemí - sestava 4 ks,na každém dvířka skříněk plastová kapsa 80x80mm pro grafickou značku, : </t>
  </si>
  <si>
    <t xml:space="preserve">klavírový závěs a svislé madlo. Pod skříňkou  vysouvací sedák na  kluzácích do otvoru 1130x400x350 mm (šxhxv), sedák s kovovým roštem na obuv, zeď za sedákem chráněna laminovanou dřevotřískou. : </t>
  </si>
  <si>
    <t>6</t>
  </si>
  <si>
    <t>Pol__0002</t>
  </si>
  <si>
    <t>B/1.02 a 2.02/- sestava 3 skříněk šatních s poličkou</t>
  </si>
  <si>
    <t xml:space="preserve">890x400x1300mm (šxhxv) -horní skřínky 3x 287x 400x 1000mm- zavěšeny na zdi ve výšce 350mm nad zemí - sestava 3 ks, na každém dvířku skříněk plastová kapsa 80x80mm pro grafickou značku, a svislé madlo. : </t>
  </si>
  <si>
    <t xml:space="preserve">Pod skříňkou vysouvací sedák na  kluzácících do otvoru 860x400x350 mm (šxhxv), sedák s kovovým roštem na obuv.  : </t>
  </si>
  <si>
    <t>Pol__0003</t>
  </si>
  <si>
    <t>C/1.02 a 2.02/- deska s 12 ks dvojháčků</t>
  </si>
  <si>
    <t xml:space="preserve">vzdál 210mmn na podkladní desce - (2,63x 1,3) + (1,5x 1,3) + (1,5x 1,3) = 7,28m2,  : </t>
  </si>
  <si>
    <t xml:space="preserve">velikosti nutno přeměřit na místě, různé rozměry místností a situování dveří : </t>
  </si>
  <si>
    <t>Pol__0004</t>
  </si>
  <si>
    <t>D/1.02 a 2.02/- sestava 2 ks sedáky se 1 ks stolečkem na konzolách ze zdi</t>
  </si>
  <si>
    <t xml:space="preserve">dva sedáky na zdi (včetně kotvení, možno přiznat konzoly ze spod) a stoleček, lamino HPL + hrana ABS nebo laťovka s nástřikem polyuretanovým lakem v odstínu  folie : </t>
  </si>
  <si>
    <t>(obě místnosti mají identické nábytkové vybavení, pokud nejsou individuálně upravené kusy specifikovány jednotlivě) - specifikace kusů pro obě přípravny- kuchyňská linka  viz. výkres interiéru D00-0.2.02</t>
  </si>
  <si>
    <t>Pol__0005</t>
  </si>
  <si>
    <t>A/1.05, 2.04 / - DOLNÍ SKŘÍŇKA, (čistící prostředky)</t>
  </si>
  <si>
    <t xml:space="preserve">se svislým plnovýsuvem šířky cca 260mm x  - s dvěma drátěnými nerezovými koši viz. popis: SPECIFIKACE VÝROBKŮ A MATERIÁLŮ INTERIÉRU BUDOVY, : </t>
  </si>
  <si>
    <t xml:space="preserve">položka A27b1–zabudovaným umývátkem na ruce (keramickým nebo nerezovým o rozměrech 250x450x180mm položka A27b5–  do pracovní desky I a stojánkovou pákovou směšovací baterií (baterie - montáž a dodávka profese zdravotechnika) : </t>
  </si>
  <si>
    <t>Pol__0006</t>
  </si>
  <si>
    <t>B/1.05, 2.04/– DOLNÍ SKŘÍŃKA S VÝSUVY</t>
  </si>
  <si>
    <t xml:space="preserve">(nádobí, příbory, kuch. potřeby- viz Mobiliář F1 položka Mo3A, Mo 3B. Mo4)  - s 3 plnovýsuvy šířky  cca 1000 mm se zvýšenou únosnosti cca 150 kg / výsuv položka A27a5 : </t>
  </si>
  <si>
    <t>Pol__0007</t>
  </si>
  <si>
    <t>C/1.05, 2.04/– DOLNÍ SKŘÍŃKA PRO ZABUDOVANOU LEDNICÍ</t>
  </si>
  <si>
    <t xml:space="preserve">šířka.cca 600mm   technický popis: viz SPECIFIKACE VÝROBKŮ A MATERIÁLŮ INTERIÉRU BUDOVY, položka A27b2 : </t>
  </si>
  <si>
    <t>Pol__0008</t>
  </si>
  <si>
    <t>ZABUDOVANÁ LEDNICE</t>
  </si>
  <si>
    <t xml:space="preserve">technický popis: viz SPECIFIKACE VÝROBKŮ A MATERIÁLŮ INTERIÉRU BUDOVY, položka A27b2 : </t>
  </si>
  <si>
    <t>Pol__0009</t>
  </si>
  <si>
    <t>D./1.05, 2.04/ – DOLNÍ SKŘÍŃKA</t>
  </si>
  <si>
    <t xml:space="preserve">s indukční dvouplotýnkovovu varnou deskou . šířka.cca 300mm   technický popis varné desky : viz SPECIFIKACE VÝROBKŮ A MATERIÁLŮ INTERIÉRU BUDOVY, položka A27b6, ve skříňce zabudován odpadkový koš dvoudílný : </t>
  </si>
  <si>
    <t>Pol__0010</t>
  </si>
  <si>
    <t>Indukční dvouplotýnková varná deska</t>
  </si>
  <si>
    <t xml:space="preserve">šířka.cca 300mm   technický popis varné desky : </t>
  </si>
  <si>
    <t xml:space="preserve">viz SPECIFIKACE VÝROBKŮ A MATERIÁLŮ INTERIÉRU BUDOVY, položka A27b6, : </t>
  </si>
  <si>
    <t>Pol__0011</t>
  </si>
  <si>
    <t>E./1.05, 2.04/ – DOLNÍ SKŘÍŃKA ROHOVÁ</t>
  </si>
  <si>
    <t xml:space="preserve">šířky 1300mm, s jednou policí. na nádobí, zapuštěná vrohu linky svysunutím kvarné desce (minimálně tak, aby dvířka výsuvu na odpad šly otevřít na úhel 100 stupňů), šířka dvířek 650mm. Šířka dvířek do skříňky 700mm. : </t>
  </si>
  <si>
    <t>Pol__0012</t>
  </si>
  <si>
    <t>F./1.05, 2.04/ – DOLNÍ SKŘÍŃKA SMYČKOU, vestavná</t>
  </si>
  <si>
    <t xml:space="preserve">šířky 600mm, viz SPECIFIKACE VÝROBKŮ A MATERIÁLŮ INTERIÉRU BUDOVY, položka A27b1, : </t>
  </si>
  <si>
    <t>Pol__0013</t>
  </si>
  <si>
    <t>Myčka</t>
  </si>
  <si>
    <t xml:space="preserve">SPECIFIKACE VÝROBKŮ A MATERIÁLŮ INTERIÉRU BUDOVY, položka A27b1, : </t>
  </si>
  <si>
    <t>Pol__0014</t>
  </si>
  <si>
    <t>G./1.05, 2.04/ – pracovní deska</t>
  </si>
  <si>
    <t xml:space="preserve">z vlhkuvzdorné, vysoce lisované dřevotřísky (metodou postforming), která je opatřena laminátem tloušťky 0,6 mm. šířka 650mm, délka 1885 a 3025mm.,  : </t>
  </si>
  <si>
    <t xml:space="preserve">s vestavným dřezem nerezovým 1. 4301-11 s odkapávací plochou. lístkový povrch, dřez mnimálně šířky 450mm  viz SPECIFIKACE VÝROBKŮ A MATERIÁLŮ INTERIÉRU BUDOVY, položka A27b4,  : </t>
  </si>
  <si>
    <t>Pol__0015</t>
  </si>
  <si>
    <t>H./1.05, 2.04/ – HORNÍ SKŘÍŃKA SMIKROVLNNOU TROUBOU</t>
  </si>
  <si>
    <t xml:space="preserve">snížená (celková výška 790mm), šířky 600mm, MIKROVLNKA vestavná, skřínka jednokřídlová, sjednou policí, LED pásek na osvětlení prac. plochy,  viz SPECIFIKACE VÝROBKŮ A MATERIÁLŮ INTERIÉRU BUDOVY, položka A27b3, : </t>
  </si>
  <si>
    <t>Pol__0016</t>
  </si>
  <si>
    <t>MIKROVLNNÁ TROUBA vestavná</t>
  </si>
  <si>
    <t xml:space="preserve">viz SPECIFIKACE VÝROBKŮ A MATERIÁLŮ INTERIÉRU BUDOVY, položka A27b3 : </t>
  </si>
  <si>
    <t>Pol__0017</t>
  </si>
  <si>
    <t>I./1.05/ – HORNÍ SKŘÍŃKA OTEVŘENÁ</t>
  </si>
  <si>
    <t xml:space="preserve">bez dvířek,  šířky 440mm, s dvěma policemi, LED pásek na osvětlení prac. plochy  viz SPECIFIKACE VÝROBKŮ A MATERIÁLŮ INTERIÉRU BUDOVY, položka A27b9, : </t>
  </si>
  <si>
    <t>Pol__0018</t>
  </si>
  <si>
    <t>I./2.04/ – HORNÍ SKŘÍŃKA OTEVŘENÁ</t>
  </si>
  <si>
    <t xml:space="preserve">bez dvířek,  šířky 300mm, s dvěma policemi, LED pásek na osvětlení prac. plochy  viz SPECIFIKACE VÝROBKŮ A MATERIÁLŮ INTERIÉRU BUDOVY, položka A27b9 : </t>
  </si>
  <si>
    <t>Pol__0019</t>
  </si>
  <si>
    <t>J./1.05, 2.04/ – HORNÍ SKŘÍŃKA SE ZDVIŽNÝMI NEBO ZDVIŽNĚ SKLADACÍMI KŘÍDLY, (2 KS)</t>
  </si>
  <si>
    <t xml:space="preserve">(dle možností výrobce kování) s jedněmi nebo dvěma dvířky (závislí na hmotnosti křídla a únosnosti použitého kování),  celková šířka 1880 mm, s dvěma policemi, LED pásek na osvětlení prac. plochy : </t>
  </si>
  <si>
    <t xml:space="preserve"> viz SPECIFIKACE VÝROBKŮ A MATERIÁLŮ INTERIÉRU BUDOVY, položka A27b9, : </t>
  </si>
  <si>
    <t>Pol__0020</t>
  </si>
  <si>
    <t>K./1.05, 2.04/ – osazovací rám a podávací deska výdejního okénka</t>
  </si>
  <si>
    <t xml:space="preserve">podávací deska folie HPL, boční hrany folie CPL, připojení na koso, s přiznanou linkou hrany.  : </t>
  </si>
  <si>
    <t xml:space="preserve">Rám se skládá z podávací desky nepravidelného tvaru (max rozměry 600x565mm),   2 ks bočnic šířky zdi (250mm x 1180mm), : </t>
  </si>
  <si>
    <t xml:space="preserve">horní krycí deskou hliníkové krabice výšky 120mm x 600mms dvěma policemi, osazovací rám zakotven do zdiva a do něj umístěn nábytková žaluzie : </t>
  </si>
  <si>
    <t xml:space="preserve"> viz SPECIFIKACE VÝROBKŮ A MATERIÁLŮ INTERIÉRU BUDOVY, položka A28 : </t>
  </si>
  <si>
    <t>(obě herny mají identické nábytkové vybavení)- specifikace kusů pro obě herny viz. výkres interiéru D00-0.2.02</t>
  </si>
  <si>
    <t/>
  </si>
  <si>
    <t>A /1.06, 2.05/ kout stavebnice - viz. výkres interiéru D00-0.2.06</t>
  </si>
  <si>
    <t>B /1.06, 2.05/domek se skluzavkou a schodištěm - lávkou a pokojíkem - viz. výkres interiéru D00-0.2.07 a.D00-0.2.08,  úprava podhledu viz - C2</t>
  </si>
  <si>
    <t>C /1.06, 2.05/ lávka dřevěná se silným provazem  - viz. výkres interiéru D00-0.2.09</t>
  </si>
  <si>
    <t>D /1.06, 2.05/ DIVADLO s horním pokojíkem - viz. výkres interiéru  D00-0.2.10 a D00-0.2.11</t>
  </si>
  <si>
    <t>E /1.06, 2.05/ KUCHYNĚ - viz. výkres interiéru D00-0.2.12</t>
  </si>
  <si>
    <t>F /1.06, 2.05/ KNIHOVNA, POKOJ - viz. výkres interiéru D00-0.2.13</t>
  </si>
  <si>
    <t>G /1.06, 2.05/ TĚLOCVIČNA - viz. výkres interiéru D00-0.2.14</t>
  </si>
  <si>
    <t>H /1.06, 2.05/ DÍLNA - viz. výkres interiéru D00-0.2.15</t>
  </si>
  <si>
    <t>I /1.06, 2.05/ POKOJÍK - viz. výkres interiéru D00-0.2.16</t>
  </si>
  <si>
    <t>J /1.06, 2.05/ OBCHOD - viz. výkres interiéru D00-0.2.17</t>
  </si>
  <si>
    <t>K /1.06, 2.05/ VÝTVARNÁ DÍLNA - viz. výkres interiéru D00-0.2.18</t>
  </si>
  <si>
    <t xml:space="preserve"> L /1.06, 2.05/  PRACOVIŠTĚ UČITELKY - viz. výkres interiéru D00-0.2.19</t>
  </si>
  <si>
    <t>M /1.06, 2.05/ JÍDELNA - umístění viz. výkres interiéru D00-0.2.05, nábytek viz. mobiliář</t>
  </si>
  <si>
    <t>Pol__0021</t>
  </si>
  <si>
    <t>A1 /1.06, 2.05/ Obklad ostění okna Z/1 a Z/2 včetně parapetu</t>
  </si>
  <si>
    <t>sestava</t>
  </si>
  <si>
    <t xml:space="preserve">materiál parapetu i ostění a provedení viz SPECIFIKACE VÝROBKŮ A MATERIÁLŮ INTERIÉRU BUDOVY, položka A28, : </t>
  </si>
  <si>
    <t xml:space="preserve"> boční ostění a nadpraží  nutno oříznout nos parapetní desky a zkrátit dle skutečné hloubky ostění,  : </t>
  </si>
  <si>
    <t xml:space="preserve">výměry - parapet š. 230x3625x obklad vnitřního ostění okna - boční 2ks- 230x1610 nadokenníku (kotvit naražením na trny do ŽB nadokenního průvlaku)1ksx 230x3625 mm, : </t>
  </si>
  <si>
    <t xml:space="preserve">včetně obkladu zdi pod okenním parapetem s podložením (obklad je srovnán na úroveň nosu parapetu) - deska CPL a hrany ABS rozměry 340mm x 3625 mm : </t>
  </si>
  <si>
    <t>Pol__0022</t>
  </si>
  <si>
    <t>A2 /1.06, 2.05/ polička boční výstavní</t>
  </si>
  <si>
    <t xml:space="preserve">rozměry 250x800mm, s obloukovými rohy, 4ks  poliček nad sebou, začepované do boční stěny nábytku : </t>
  </si>
  <si>
    <t>Pol__0023</t>
  </si>
  <si>
    <t>A3 /1.06, 2.05/ kvádr mobilní čalouněný</t>
  </si>
  <si>
    <t xml:space="preserve">Očalouněná sedačka lehká, rozm. 320x900x340mm, materiál podkladová deska překližka 12mm, extrudovaný polystyren, molitan cca1cm, Potahová textilie - odolná 200 tis MD, zpevněné švy : </t>
  </si>
  <si>
    <t>Pol__0024</t>
  </si>
  <si>
    <t>A4 /1.06, 2.05/ kvádr stabilní čalouněný</t>
  </si>
  <si>
    <t xml:space="preserve">Očalouněná sedačka s úložným prostorem a zvedacím víkem, pant klavírový, rozm. 320x800x340mm ucho - popruh, materiál dřevotříska, kluzáky, potahová textilie - odolná 150 tis MD, měkká výplň. : </t>
  </si>
  <si>
    <t>Pol__0025</t>
  </si>
  <si>
    <t>B1 /1.06, 2.05/skluzavka plastová převýšení 1,6m délka cca3,5m</t>
  </si>
  <si>
    <t>Pol__0026</t>
  </si>
  <si>
    <t>B2A /2.05/ Obklad ostění okna 7/Z včetně parapetu</t>
  </si>
  <si>
    <t xml:space="preserve">boční ostění a nadpraží  nutno oříznout nos parapetní desky a zkrátit dle skutečné hloubky ostění, : </t>
  </si>
  <si>
    <t xml:space="preserve"> výměry - parapet š. 230x1250, obklad vnitřního ostění okna - boční 2ks- 230x1360, nadokenníku rozměry 1x 230x1230 mm,  (kotvit naražením na trny do ŽB nadokenního průvlaku)  : </t>
  </si>
  <si>
    <t>Pol__0027</t>
  </si>
  <si>
    <t>B2B /2.05/ Obklad ostění okna 10/Z bez parapetu (okno na podlaze)</t>
  </si>
  <si>
    <t xml:space="preserve">boční ostění a nadpraží - nutno oříznout nos parapetní desky a zkrátit dle skutečné hloubky ostění,  : </t>
  </si>
  <si>
    <t xml:space="preserve">obklad vnitřního ostění okna - boční 2ks- 230x2330 mm, nadokenníku 1x 230x1250 mm(kotvit naražením na trny do ŽB nadokenního průvlaku) : </t>
  </si>
  <si>
    <t>Pol__0028</t>
  </si>
  <si>
    <t>B3  /1.06, 2.05/ domek se skluzavkou a žebříkem</t>
  </si>
  <si>
    <t>sestava nábytku</t>
  </si>
  <si>
    <t xml:space="preserve">(lávkou a pokojíkem), sítě polypropylenové oko 50x50, lano tl 6mm, nerez kce zábradlí. : </t>
  </si>
  <si>
    <t xml:space="preserve">Nosná kce dřevěné hranoly 100x100mm, vytváří rámy kotvené a a zavětrované do podlahy, stropu a zdi, oboustranně zaklopená, nejvíce namáhané hlavní pláty  v přízemí HPL folie, ostatní CPL, : </t>
  </si>
  <si>
    <t xml:space="preserve">ABS hrany vč. žebříkového  schodiště z masivního dřeva pro děti (protiskluzný! nátěr), : </t>
  </si>
  <si>
    <t xml:space="preserve"> Plošina tvořena roštem křížících se hranolů zaklopená deskami. Strop nad pokojíkem obložen deskou s CPL povrchem na panelu, výškový rozdíl mezi panelem a pohledem obložen dtto laminovanými deskami.  : </t>
  </si>
  <si>
    <t>Pol__0029</t>
  </si>
  <si>
    <t>Příslušenství:  - B3.1 - matrace molitanová</t>
  </si>
  <si>
    <t xml:space="preserve">á tl 5cm s nízkou stlačitelností  v patře, čalouněná, potah, 150000 Martindale. : </t>
  </si>
  <si>
    <t xml:space="preserve">Dva díly, zajištěno proti posunutí, plocha 3,3m2 vč ztratného nepravidelný tvar.. : </t>
  </si>
  <si>
    <t>Pol__0030</t>
  </si>
  <si>
    <t>Příslušenství:  - B.3.3 - nerezové zábradlí</t>
  </si>
  <si>
    <t xml:space="preserve"> s madlem zavětrované do stropu a plošiny : </t>
  </si>
  <si>
    <t xml:space="preserve">Madlo při vstupu na skluzavku dle ČSN.trubka ? 40mm/2. dl 8x1,6 +0,7+0,36+1,8+0,8+1,3+0,8=17,8m  : </t>
  </si>
  <si>
    <t xml:space="preserve">Zábradlí vedle otvoru pro žebřík. Jednostranné madlo dřevěné vedle žebříku.  : </t>
  </si>
  <si>
    <t>Pol__0031</t>
  </si>
  <si>
    <t>Příslušenství:  - B.3.4 - polypropylénová síť</t>
  </si>
  <si>
    <t xml:space="preserve">- výplň zábradlí 50x50, tl 6mm plocha 1,21+2,77+1,45+0,77= 6,2*1,6 =10 m2. vč zakončení a montáži : </t>
  </si>
  <si>
    <t>Pol__0032</t>
  </si>
  <si>
    <t>B4  /1.06, 2.05/ oboustranná vestavěná skříň na hračky a míče</t>
  </si>
  <si>
    <t xml:space="preserve">celkové vnitřní rozměry mezi nosnými sloupy 575 x775x1500mm z jedné strany dvoukřídlová,  : </t>
  </si>
  <si>
    <t xml:space="preserve"> 4 regály, z druhé strany otevřené police s přední stranou z polypropylénové sítě na 2/3 výšky. Celkový rozměr sítě 0,57x 1,6m = 0,91m2 : </t>
  </si>
  <si>
    <t>Pol__0033</t>
  </si>
  <si>
    <t>C1A /2.05/ Obklad ostění okna 6/Z včetně parapetu</t>
  </si>
  <si>
    <t xml:space="preserve">-rozměry - boky 250mm technický popis viz výrobek interiéru A1, : </t>
  </si>
  <si>
    <t xml:space="preserve"> materiál viz SPECIFIKACE VÝROBKŮ A MATERIÁLŮ INTERIÉRU BUDOVY, položka A28,rozměry dle okna 6/Z : </t>
  </si>
  <si>
    <t>Pol__0034</t>
  </si>
  <si>
    <t>C1B  /1.06/ obklad ostění okna 5/Z bez parapetu</t>
  </si>
  <si>
    <t xml:space="preserve">technický popis viz. výrobek interiéru A1, : </t>
  </si>
  <si>
    <t xml:space="preserve">popis materiálů viz materiál viz SPECIFIKACE VÝROBKŮ A MATERIÁLŮ INTERIÉRU BUDOVY, položka A28, rozměry dle okna 5/Z : </t>
  </si>
  <si>
    <t>Pol__0035</t>
  </si>
  <si>
    <t>C2  /1.06, 2.05/ obklad stropu nad lávkou, domkem a divadlem</t>
  </si>
  <si>
    <t xml:space="preserve">lamino CPL, plocha (8,9x0,815m) +  (2,14 x0,39m) = 8,1m2, lem kolem vyvýšeného prostoru- (8,9+1,2+2,2+0,4+6,8+0,8) x  0,35 = 6,4m2 : </t>
  </si>
  <si>
    <t>Pol__0036</t>
  </si>
  <si>
    <t>C3  /1.06, 2.05/ Lávka - závěsná lávka s dřevěnými příčlemi</t>
  </si>
  <si>
    <t xml:space="preserve">délky cca 300 cm. : </t>
  </si>
  <si>
    <t xml:space="preserve">Příčle cca 120x80x500 mm z masivního dřevěná jsou navrženy se půlkruhovým obloukem v pochozí části a opatřeny protiskluzným lakem - aby nedocházelo ke klouzání obuvi v úseku stoupání lávky. : </t>
  </si>
  <si>
    <t xml:space="preserve">V pochozí  části je lávka široká cca 265 mm, ve výši zábradlí je široká 500-600 mm. Pro minimalizaci vodorovného pohybu jsou mezi příčlemi na nosná lana navlečené dřevěné distanční kroužky š. cca 45mm, které minimalizují vodorovnou volnost příčlí.  : </t>
  </si>
  <si>
    <t xml:space="preserve">Pro další ztužení ve vodorovném směru jsou navrženy žebra z nerezové trubky tvaru U z vnější strany kopírující tvar nezatížené lávky.  : </t>
  </si>
  <si>
    <t xml:space="preserve">Trubka ? 40/3mm. dl 0,8 + 0,45+0,8 =2,05m s vyvařenými rohy, 3ks , celková délka 6,15m + konzoly ke zdi 50-200mm.  : </t>
  </si>
  <si>
    <t xml:space="preserve">např kotvením k blízké zdi. Lávka je ukotvena na konstrukci domku B a Divadla C. : </t>
  </si>
  <si>
    <t xml:space="preserve"> Způsob kotvení a navazující úprava konstrukcí domků bude upřesněna podle zvoleného typů lávky ve výrobní dokumentaci. Dle potřeby je možno realizovat madla jako pevné - rozpěry.  : </t>
  </si>
  <si>
    <t xml:space="preserve">Variantní řešení je povoleno - Lávka může být vyrobena dle zvyklostí zhotovitele, (např. lanová se silným lanem, trojúhelníková, jen je nutné zajistit její stabilitu ve vodorovném směru : </t>
  </si>
  <si>
    <t xml:space="preserve">- aby největší vodorovný výkyv byl cca 150mm (blízkost okenní tabule)- např kotvením k blízké zdi. Lávka je ukotvena na konstrukci domku B a Divadla C : </t>
  </si>
  <si>
    <t>Pol__0037</t>
  </si>
  <si>
    <t>D1 /1.06 - 8/Z, 2.05 - 9/Z/ Obklad ostění okna včetně parapetu</t>
  </si>
  <si>
    <t xml:space="preserve">technický popis viz. výrobek interiéru A1,  popis materiálů viz výrobek interiéru A1, rozměry dle okna 8/Z a 9/Z : </t>
  </si>
  <si>
    <t>Pol__0038</t>
  </si>
  <si>
    <t>D2  /1.06, 2.05/ - DIVADLO s pokojíkem</t>
  </si>
  <si>
    <t xml:space="preserve">Nosná kce dřevěné hranoly 100x100mm, zaklopené dvojice sloupků  podepírají vyztuženou oboustranně zaklopenou příhradovinu stropu patra zakotvenou na tah a smyk  do zdi : </t>
  </si>
  <si>
    <t xml:space="preserve">- do železobetonového sloupu a zděného pilíře. V desce patra je zapuštěný prostor pro žebřík se zamykatelnou brankou. : </t>
  </si>
  <si>
    <t xml:space="preserve">Čelní stěna s 4 demontovatelnými dílci pro různou velikost scény (loutky, maňásci, široká scéna). Horní boční díl s kruhovým otvorem, nad kuchyňkou (ve výkresu kuchyňky) kotvený do stropu a podlahy patra,. : </t>
  </si>
  <si>
    <t xml:space="preserve">Čelní obloukové díly - hodní a dolní. Opony.  Hlavní obvodové pláty HPL folie, ABS hrany vč. přístupového žebříku, ostatní CPL. V patře tvrdá molitanová matrace, sítě polypropylenové 50x50, lana tl 6mm. Nerezové zábradlí zakotvenéné do stropu : </t>
  </si>
  <si>
    <t xml:space="preserve">a podlahy patra : </t>
  </si>
  <si>
    <t>Pol__0039</t>
  </si>
  <si>
    <t>Příslušenství:  /1.06, 2.05/  Jeviště divadla je nasvětleno D2.1  LED páskou dl 2m se samostatným, vypínačem,</t>
  </si>
  <si>
    <t>Pol__0040</t>
  </si>
  <si>
    <t>Příslušenství:  /1.06, 2.05/ D2.2. vnější opona z divadelního sametu</t>
  </si>
  <si>
    <t xml:space="preserve"> odstín vínově červená, dvoudílná s kanýrem 1,6x1,5x2ks = 4,8m2, svinovatelný kanýr dle typu scény 1,5x3,15=4,73, : </t>
  </si>
  <si>
    <t xml:space="preserve">Celkem plochy vnějších opon 9,53m3 . Vnější opona na kolejničkách, na ruční ovládání zvenku, bez mechaniky, Opona doplněna vázacími stuhami s háčky. : </t>
  </si>
  <si>
    <t>Pol__0041</t>
  </si>
  <si>
    <t>Příslušenství: D2.3.Vnitřní černá opona na kolejničkách</t>
  </si>
  <si>
    <t xml:space="preserve">dvoudílná, otevíravá ze středu s mechanismem pro manuální synchronní otevírání zevnitř. : </t>
  </si>
  <si>
    <t xml:space="preserve"> Opona černý sametová blackout : </t>
  </si>
  <si>
    <t xml:space="preserve">rozm.1,2x1,5x2,0= 3,6m2 x 2 ks = 7,2m2, Opona doplněna vázacími stuhami s háčky. : </t>
  </si>
  <si>
    <t>Pol__0042</t>
  </si>
  <si>
    <t>Příslušenství: /1.06, 2.05/ D2.4.Zadní černá opona</t>
  </si>
  <si>
    <t xml:space="preserve"> - horizont - třídílný - černý blackout sametový celkové rozměry 2,3x2x2 = 9,2m2. : </t>
  </si>
  <si>
    <t xml:space="preserve">+Vnitřní černá opona na vstupní průchod rozm 0,9x2=1,8m2, na kolejničkách, ruční posun. Opona doplněna vázacími stuhami s háčky. : </t>
  </si>
  <si>
    <t>Pol__0043</t>
  </si>
  <si>
    <t>Příslušenství: /1.06, 2.05/ D2.5 - matrace molitanová</t>
  </si>
  <si>
    <t xml:space="preserve"> tl 5cm s nízkou stlačitelností  v patře, čalouněná, potah, 150000 Martindale. : </t>
  </si>
  <si>
    <t xml:space="preserve">Dva díly, zajištěno proti posunutí, plocha 3,1x0,9= 2,79 m2 nepravidelný tvar.  : </t>
  </si>
  <si>
    <t>Pol__0044</t>
  </si>
  <si>
    <t>Příslušenství:  /1.06, 2.05/ D.2.6-Polypropylénová síť</t>
  </si>
  <si>
    <t xml:space="preserve">- výplň zábradlí 50x50, tl 6mm plocha 3,1+0,9= 4,0*1,0 =4 m2.  : </t>
  </si>
  <si>
    <t>Pol__0045</t>
  </si>
  <si>
    <t>Příslušenství:  /1.06, 2.05/  - D.2.7-Nerezové zábradlí zesílené</t>
  </si>
  <si>
    <t xml:space="preserve">zavětrované do stropu a plošiny : </t>
  </si>
  <si>
    <t xml:space="preserve">Trubka ? 60mm/3. s plotnami na silové kotvení do nosné kce podlahy patra a ŽB stropu, (v 2NP šikmými podle sklonu panelů)  délka l,4x3ks = 4,2m : </t>
  </si>
  <si>
    <t>Pol__0046</t>
  </si>
  <si>
    <t>Příslušenství:  /1.06, 2.05/ -D.2.8-Nerezové zábradlí</t>
  </si>
  <si>
    <t xml:space="preserve">  zavětrované do stropu a plošiny, (nebo do podlahy a okenního nadpraží v 2.05) .Trubka ?   40mm/2. dl 3ks x1,3 =3,9m : </t>
  </si>
  <si>
    <t>Pol__0047</t>
  </si>
  <si>
    <t>Příslušenství:  /1.06, 2.05/ /1.06, 2.05/  - D.2.9-Nerezová branka pro přímý přístup</t>
  </si>
  <si>
    <t xml:space="preserve"> s venkovním zámečkem zavětrovaná do stropu a plošiny,.trubka ?   35mm/2, tyčová výtzuž rozm 0,90x0,4m= 0,36 m2 : </t>
  </si>
  <si>
    <t>Pol__0048</t>
  </si>
  <si>
    <t>E1 /1.06, 2.05/ Obklad ostění okna včetně parapetu 3/Z a 4/Z</t>
  </si>
  <si>
    <t xml:space="preserve">technický popis viz. výrobek interiéru A1 : </t>
  </si>
  <si>
    <t xml:space="preserve">materiál viz SPECIFIKACE VÝROBKŮ A MATERIÁLŮ INTERIÉRU BUDOVY, položka A28,   : </t>
  </si>
  <si>
    <t xml:space="preserve">rozměry dle okna 3/Z a 4/Z, v úseku souběhu s F1 nutno vyrobit z jednoho kusu s F1. : </t>
  </si>
  <si>
    <t>Pol__0049</t>
  </si>
  <si>
    <t>E2  /1.06, 2.05/ Dětská kuchyňská linka</t>
  </si>
  <si>
    <t xml:space="preserve">zjednodušená linka vyráběná truhlářský - dl 820mm, hl 400mm, dole dvě dvířka, šuplík, v dvířkách do "sporáku" okénko (plast) : </t>
  </si>
  <si>
    <t xml:space="preserve"> horní skříňky hloubka 285mm - mikrovlnka, (dvířka s okénkem) a otevřená police. : </t>
  </si>
  <si>
    <t xml:space="preserve"> Nad linkou úložná skříňka 400x8820 x400mm, dvoukřídlová. V mikrovlnce a sporáku LED svítidlo, vypínače na lince. : </t>
  </si>
  <si>
    <t>Pol__0050</t>
  </si>
  <si>
    <t>E3  /1.06, 2.05/ Dětský kuchyňský ostrůvek</t>
  </si>
  <si>
    <t xml:space="preserve">-  otevřená skříňka oboustranná s regálem a soklem, 820x550x620mm, sokl a jedna police, nad ní kruhová deska na trnoži, průměr 435mm.  : </t>
  </si>
  <si>
    <t>Pol__0051</t>
  </si>
  <si>
    <t>F1 /1.06, 2.05/, Rozšíření parapetu o odložnou polici šířky 330mm</t>
  </si>
  <si>
    <t xml:space="preserve">celková šířka parapetu cca 560 mm : </t>
  </si>
  <si>
    <t xml:space="preserve">Příslušenství - molitanová matrace tl 50mm, rozm 1460x445mm = 0,65m2 : </t>
  </si>
  <si>
    <t>Pol__0052</t>
  </si>
  <si>
    <t>F2  /1.06, 2.05/, Knihovna</t>
  </si>
  <si>
    <t xml:space="preserve">- skříň 775x 400 x 2400, sokl, 7 polic, (2 pevné), horní tři police kryty prosklenými dvířky s dřevěným rámem (2ks x 390/792mm)  : </t>
  </si>
  <si>
    <t>Pol__0053</t>
  </si>
  <si>
    <t>G1 /1.06, 2.05/ lezecká stěna se stupadly</t>
  </si>
  <si>
    <t xml:space="preserve">- obdélníkové desky  (rozměr jedné desky 118 x 78 cm, každá deska má 20 otvorů se zabudovanými závity pro uchycení chytů), : </t>
  </si>
  <si>
    <t xml:space="preserve">včetně chytů, a bezpečnostních matrací dle ČSN  - plocha je spojená suchými zipy, s protiskluzovou úpravou na spodní straně.  : </t>
  </si>
  <si>
    <t xml:space="preserve"> celkové rozměry lezecké stěny stěny 6,6m2 (8 typizovaných dílců 117x78 cm vč prořezu) : </t>
  </si>
  <si>
    <t>Pol__0054</t>
  </si>
  <si>
    <t>G2 /1.06, 2.05/ cvičební sestava s hrazdou a košem</t>
  </si>
  <si>
    <t xml:space="preserve">- multifunkční žebřiny s opičí sítí, pro instalaci ke zdi. : </t>
  </si>
  <si>
    <t xml:space="preserve"> Žebřiny, hrazda přestavitelná, kruhy gymnastické, hrazda visutá, lano, opičí síť. : </t>
  </si>
  <si>
    <t xml:space="preserve">Žebřiny s výškově přestavitelnou hrazdou, příčky žebřin jsou pogumované, mají masážní a neklouzavý povrch. Zátěž do 100 kg : </t>
  </si>
  <si>
    <t xml:space="preserve">    Rozměry: 820 x 1860 mm, šířka žebřin: 532 mm : </t>
  </si>
  <si>
    <t>Pol__0055</t>
  </si>
  <si>
    <t>G3 /1.06, 2.05/tělocvičná žebřina dřevěná 2200x800</t>
  </si>
  <si>
    <t xml:space="preserve"> bočnice - borovice, příčky buk - 9 ks, lepeno na čep.  : </t>
  </si>
  <si>
    <t xml:space="preserve">výška žebřin: 220 cm : </t>
  </si>
  <si>
    <t xml:space="preserve">šířka žebřin: 80 cm hloubka : 12 cm, šířka bočnic: 4,5 cm, : </t>
  </si>
  <si>
    <t xml:space="preserve"> počet příček: 12, průměr příček: 35 mm, rozteč příček: 150 mm : </t>
  </si>
  <si>
    <t xml:space="preserve">maximální nosnost: 150 kg : </t>
  </si>
  <si>
    <t>Pol__0058</t>
  </si>
  <si>
    <t>H1 /1.06, 2.05/ úložná stěna s nástavcem a pracovní deskou</t>
  </si>
  <si>
    <t xml:space="preserve">zvýšená nábytková stěna 330x 670 x 2400 mm s 5 policemi, jednou pracovní deskou : </t>
  </si>
  <si>
    <t xml:space="preserve"> odložným regálem dvoukřídlovými dvířky prosklenými s dřevěným rámem a dvěma dvoukřídlovými dvířky plnými,  : </t>
  </si>
  <si>
    <t xml:space="preserve">nad skříňkou vodorovný přechod (dvojitý strop a kotvením do SDK stěny ve vzdálenosti cca 200 mm od skříně ). LED páska s vypínačem nad pracovní deskou.  : </t>
  </si>
  <si>
    <t>Pol__0059</t>
  </si>
  <si>
    <t>H2 /1.06, 2.05/ Obklad ostění okna včetně parapetu a boku ostění dveří u oken 8/PL, 9/PL a 10/PL,, 11/PL</t>
  </si>
  <si>
    <t xml:space="preserve">- technický popis viz. výrobek interiéru A1 : </t>
  </si>
  <si>
    <t xml:space="preserve">materiál viz výrobek interiéru A1, rozměry dle oken 8/PL, 9/PL a 10/PL, 11/PL , rozměry ostění dle výkresu : </t>
  </si>
  <si>
    <t>Pol__0060</t>
  </si>
  <si>
    <t>H3 /1.06, 2.05/ úložná skříňková stěna</t>
  </si>
  <si>
    <t xml:space="preserve">- otevřená regálová stěna 310x 810x 1895 mm se soklem a 4 policemi, dvě police kryty dvoukřídlovými dvířky prosklenými v dřevěném rámu. : </t>
  </si>
  <si>
    <t xml:space="preserve">Úprava skříňky pro aretací otevřených dvířek nástrojového kufříku Mo44.  : </t>
  </si>
  <si>
    <t>Pol__0061</t>
  </si>
  <si>
    <t>I1a /1.06/ obklad ostění okna bez parapetu oken 13/PL</t>
  </si>
  <si>
    <t xml:space="preserve">,materiál viz SPECIFIKACE VÝROBKŮ A MATERIÁLŮ INTERIÉRU BUDOVY, položka A28,  rozměry dle oken 13/PL : </t>
  </si>
  <si>
    <t>Pol__0062</t>
  </si>
  <si>
    <t>I1b / 2.05/ obklad ostění okna vč parapetu  12/PL</t>
  </si>
  <si>
    <t xml:space="preserve">materiál viz SPECIFIKACE VÝROBKŮ A MATERIÁLŮ INTERIÉRU BUDOVY, položka A28,  rozměry dle oken  12/PL : </t>
  </si>
  <si>
    <t>Pol__0063</t>
  </si>
  <si>
    <t>I2 - POKOJÍK (domeček)</t>
  </si>
  <si>
    <t xml:space="preserve">- dřevěný domek čtyřdílný  a tvaru domku s sedlovou střechou a boky, : </t>
  </si>
  <si>
    <t xml:space="preserve">ve kterých jsou vloženy skříně k vedlejším koutům vevnitř domku dvě otevřené police pro panenky a jednoduše polstrovaný opěrák,  : </t>
  </si>
  <si>
    <t xml:space="preserve">dvě okénka s plexisklem a naznačením 4 tabulek : </t>
  </si>
  <si>
    <t xml:space="preserve">Specifikace dílů: 2x bok 690x820x1615mm, 2x střecha 485x1215x820mm. Boky do herny HPL, ostatní CPL : </t>
  </si>
  <si>
    <t>Pol__0064</t>
  </si>
  <si>
    <t>I3- STOLEČEK</t>
  </si>
  <si>
    <t xml:space="preserve">- deska A 450mm, výška 480mm, litinová trnož s kovovou nohou : </t>
  </si>
  <si>
    <t>Pol__0065</t>
  </si>
  <si>
    <t>I4- LAVICE</t>
  </si>
  <si>
    <t xml:space="preserve">- dřevěná bedna 780x325 x 345mm, s půleným a polstrovaným víkem zvedacím a úložným prostorem rozděleným žebrem : </t>
  </si>
  <si>
    <t>Pol__0066</t>
  </si>
  <si>
    <t>J 1 /1.06, 2.05/obklad ostění okna včetně parapetu 8/PL, 9/PL a 10/PL, 11/PL</t>
  </si>
  <si>
    <t xml:space="preserve">- technický popis viz. výrobek interiéru A1, : </t>
  </si>
  <si>
    <t xml:space="preserve">materiál viz SPECIFIKACE VÝROBKŮ A MATERIÁLŮ INTERIÉRU BUDOVY, položka A28, : </t>
  </si>
  <si>
    <t xml:space="preserve"> rozměry dle oken 8/PL, 9/PL a 10/PL, 11/PL  : </t>
  </si>
  <si>
    <t>Pol__0067</t>
  </si>
  <si>
    <t>J 2 /1.06, 2.05/ prodejní pult mobilní dětský</t>
  </si>
  <si>
    <t xml:space="preserve">- lamino CPL, rozměr. 420x820x730mm, se soklem a 3 policemi a jednoduchou stříškou s plátěným kanýrem : </t>
  </si>
  <si>
    <t>Pol__0068</t>
  </si>
  <si>
    <t>J 3 /1.06, 2.05/ boční skříň s otevřenými policemi a jednou dvoukřídlovou skříňkou</t>
  </si>
  <si>
    <t xml:space="preserve"> celkové rozměry 780x 300 x 1650 : </t>
  </si>
  <si>
    <t>Pol__0069</t>
  </si>
  <si>
    <t>K1a /1.06/ Obklad ostění okna včetně rozšířeného parapetu obklad vnitřního ostění okna</t>
  </si>
  <si>
    <t xml:space="preserve"> 3x 5/PL, 4/PL a dveří  - technický popis viz. výrobek interiéru A1, : </t>
  </si>
  <si>
    <t xml:space="preserve">materiál viz SPECIFIKACE VÝROBKŮ A MATERIÁLŮ INTERIÉRU BUDOVY, položka A28,  rozměry dle oken  3x 5/PL, 4/PL a dveří , rozměry převisu dle výkresu : </t>
  </si>
  <si>
    <t>Pol__0070</t>
  </si>
  <si>
    <t>K1b /2.05/ parapet rozšíření s konzolou a obklad vnitřního ostění okna  6/PL, 4x 7/PL</t>
  </si>
  <si>
    <t xml:space="preserve">materiál viz SPECIFIKACE VÝROBKŮ A MATERIÁLŮ INTERIÉRU BUDOVY, položka A28,  rozměry dle oken  6/PL, 4x 7/PL, rozměry převisu dle výkresu : </t>
  </si>
  <si>
    <t>Pol__0071</t>
  </si>
  <si>
    <t>K2 -/1.06, 2.05/skříňka na potřeby nízká dvoukřídlová</t>
  </si>
  <si>
    <t xml:space="preserve">400x820x1100mm, s dvěma policemi, plná dvířka, sokl, mat. CPL : </t>
  </si>
  <si>
    <t>Pol__0073</t>
  </si>
  <si>
    <t>L1 /1.06, 2.05/stůl pracovní na kovové kci</t>
  </si>
  <si>
    <t xml:space="preserve"> pevně spojený k podlaze, jackelovy profily 40x40x2. LED pásek na nábytku. Rozm. 932 x1500x760, čelní box 255x280x1500 s ovladači : </t>
  </si>
  <si>
    <t xml:space="preserve">ve stole vestavěná skříňka se 4 šuplíkovy, š 450mm, uzamykatelná : </t>
  </si>
  <si>
    <t>Pol__0074</t>
  </si>
  <si>
    <t>L2 - skříně u zdi v /1.06/</t>
  </si>
  <si>
    <t xml:space="preserve">š. 2080x400x1100, čtyř křídlová, s třemi plicemi : </t>
  </si>
  <si>
    <t>Pol__0075</t>
  </si>
  <si>
    <t>L2 - skříně u zdi v /2.05/</t>
  </si>
  <si>
    <t xml:space="preserve"> š. 625x400x1100, jednokřídlová s třemi policemi : </t>
  </si>
  <si>
    <t>Pol__0076</t>
  </si>
  <si>
    <t>TV nástěnná, uhlopříčka 140cm, pevně připevněná na stěnu</t>
  </si>
  <si>
    <t>Pol__0077</t>
  </si>
  <si>
    <t>závěs TV kyvný dvou kloubový na stěnu</t>
  </si>
  <si>
    <t xml:space="preserve"> (obě místnosti mají identické nábytkové vybavení)- specifikace kusů pro oba sklady - viz. výkres interiéru D00-0.2.20</t>
  </si>
  <si>
    <t>Pol__0084</t>
  </si>
  <si>
    <t>S1 /1.07, 2.06/ - skříňka na ložní prádlo sestava</t>
  </si>
  <si>
    <t xml:space="preserve">jeden ks - 380x280x600mm s větracími otvory ve dvířkách, s PE kapsou na značku - 24ks vytváří sestavu : </t>
  </si>
  <si>
    <t>Pol__0085</t>
  </si>
  <si>
    <t>S2 /1.07, 2.06/ - skříňka skladová horní závěsná</t>
  </si>
  <si>
    <t xml:space="preserve"> - 700x600x600, jednokřídlová : </t>
  </si>
  <si>
    <t>12</t>
  </si>
  <si>
    <t>Pol__0086</t>
  </si>
  <si>
    <t>S3 /1.07, 2.06/ - skříň skladová dvoukřídlová se 4 policemi</t>
  </si>
  <si>
    <t xml:space="preserve">- 1200x600x1800, jednokřídlová : </t>
  </si>
  <si>
    <t>(obě herny mají identické nábytkové vybavení)- viz. výkres interiéru D00-0.2.21</t>
  </si>
  <si>
    <t>Pol__0089</t>
  </si>
  <si>
    <t>A/1.08 a 2.07/- stěna ručníková s poličkou</t>
  </si>
  <si>
    <t xml:space="preserve">3000x1100x120mm s háčky pro 24 ručníků, se svislým oddělením jednotlivých ručníků (aby se visící ručníky nedotýkaly), s poličkou a 24 ks s PE kapsou na orientační značku folie HPL : </t>
  </si>
  <si>
    <t>(obě kanceláře mají identické nábytkové vybavení)- viz. výkres interiéru D00-0.2.24</t>
  </si>
  <si>
    <t>Pol__0091</t>
  </si>
  <si>
    <t>U1 /1.08 a 2.07/- stěna skříňová s dřezem a nástavci 3085x 500x 2800mm</t>
  </si>
  <si>
    <t xml:space="preserve">Linka kuchyňská s pracovní deskou a malým dřezem nerezovým 1195x500x2800, dolní skřínka dvoukřídlová s dvěma policemi a jedním suplíkem na výšku dřezového dílu, - horní skřínka dvoukřídlová, : </t>
  </si>
  <si>
    <t xml:space="preserve"> nad pracovní deskou obklad stěny lamino čelní a boční - součást linky, nástavec - skříňka dvoukřídlová, s jednou policí : </t>
  </si>
  <si>
    <t xml:space="preserve">Nástavec nad vstupními dveřmi - skříňka dvoukřídlová kotvená do zdi a a na sousední skříňky, rozm. 880x500x780 -1 ks : </t>
  </si>
  <si>
    <t xml:space="preserve">šatní skříň s nástavcem - 990x500x2800 - 1 ks. Skříň dvoukřídlová s dvěma policemi a vloženým úzkým regálem v2000mm, s prostorem pro šaty a vysouvacím držákem na ramínka, ve vloženém regálu 3 police, + nástavec 990x500x780mm dvoukřídlový, mat. CPL : </t>
  </si>
  <si>
    <t>Pol__0093</t>
  </si>
  <si>
    <t>U1 - malý regál nástěnný otevřený o rozm.. 600x1200x150, s třemi poličkami</t>
  </si>
  <si>
    <t>Pol__0094</t>
  </si>
  <si>
    <t>U2 - police nástěnná nad dveřmi rozm. 850x300x6mm - skleněná police pro skladování hygienického, spotřebního materiálu (toaletní papír, ubrousky ,…).přisazená ke zdi, z nerozbitného skla</t>
  </si>
  <si>
    <t>Pol__0095</t>
  </si>
  <si>
    <t>U3 - věšáková deska 600x1200mm, s 4 háčky</t>
  </si>
  <si>
    <t>Pol__0096</t>
  </si>
  <si>
    <t>Doprava, montáž, kompletace 5%</t>
  </si>
  <si>
    <t>kpl</t>
  </si>
  <si>
    <t>131201111R00</t>
  </si>
  <si>
    <t>Hloubení nezapažených jam a zářezů do 100 m3, v hornině 3,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</si>
  <si>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</si>
  <si>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</si>
  <si>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</si>
  <si>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</si>
  <si>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 v.č. D01-1.2.1 + řezy : </t>
  </si>
  <si>
    <t>předp. z úrovně +-0,000 na úroveň -1,400 : 1,40*((6,7+7,8)/2*((36,22+34,65)/2))</t>
  </si>
  <si>
    <t>v místě VŠ : 0,2*2,8*2,5</t>
  </si>
  <si>
    <t>dtto, ale na úroveň -1,400 (přístavba) : (1,4-0,0)*6,70*(6,75+7,8)/2</t>
  </si>
  <si>
    <t>131201119R00</t>
  </si>
  <si>
    <t xml:space="preserve">Hloubení nezapažených jam a zářezů příplatek za lepivost, v hornině 3,  </t>
  </si>
  <si>
    <t>Odkaz na mn. položky pořadí 1 : 429,30475</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</si>
  <si>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</si>
  <si>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</si>
  <si>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</si>
  <si>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prohloubení pro podkladní beton pod ZP  - viz pol.č. 9 Stavebně konstrukční řešení : 17,82461</t>
  </si>
  <si>
    <t>132201219R00</t>
  </si>
  <si>
    <t xml:space="preserve">Hloubení rýh šířky přes 60 do 200 cm příplatek za lepivost, v hornině 3,  </t>
  </si>
  <si>
    <t>Odkaz na mn. položky pořadí 3 : 17,82461</t>
  </si>
  <si>
    <t>162201102R00</t>
  </si>
  <si>
    <t>Vodorovné přemístění výkopku z horniny 1 až 4, na vzdálenost přes 20  do 50 m</t>
  </si>
  <si>
    <t>po suchu, bez naložení výkopku, avšak se složením bez rozhrnutí, zpáteční cesta vozidla.</t>
  </si>
  <si>
    <t>Odkaz na mn. položky pořadí 9 : 129,11717</t>
  </si>
  <si>
    <t>Odkaz na mn. položky pořadí 11 : 60,65820</t>
  </si>
  <si>
    <t>162701105R00</t>
  </si>
  <si>
    <t>Vodorovné přemístění výkopku z horniny 1 až 4, na vzdálenost přes 9 000  do 10 000 m</t>
  </si>
  <si>
    <t xml:space="preserve">- přebytečný výkpek : </t>
  </si>
  <si>
    <t>Odkaz na mn. položky pořadí 9 : 129,11717*-1</t>
  </si>
  <si>
    <t>Odkaz na mn. položky pořadí 11 : 60,65820*-1</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</si>
  <si>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</si>
  <si>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</si>
  <si>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</si>
  <si>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</si>
  <si>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Odkaz na mn. položky pořadí 6 : 257,35399</t>
  </si>
  <si>
    <t>174101101R00</t>
  </si>
  <si>
    <t>Zásyp sypaninou se zhutněním jam, šachet, rýh nebo kolem objektů v těchto vykopávkách</t>
  </si>
  <si>
    <t>z jakékoliv horniny s uložením výkopku po vrstvách,</t>
  </si>
  <si>
    <t>mezi zákl.pasy - předp. 2/3 zemina : 0,62*208,2535</t>
  </si>
  <si>
    <t>Začátek provozního součtu</t>
  </si>
  <si>
    <t xml:space="preserve">  plocha : 2,6*3,5+1,3*1,425+1,3*2,4+8,1*3,6+4,6*1,5+8,1*1,5+(19,4+18,3)/2*6,55</t>
  </si>
  <si>
    <t xml:space="preserve">  1,85*3,08+2,52*3,08+1,85*(2,9+2,6)/2+2,52*1,07+2,52*(0,75+0,25)/2</t>
  </si>
  <si>
    <t>Konec provozního součtu</t>
  </si>
  <si>
    <t>mezi zákl.pasy - předp. 1/3 štěrkodrť : 0,31*208,2535</t>
  </si>
  <si>
    <t>175101201R00</t>
  </si>
  <si>
    <t>Obsyp objektů bez prohození sypaniny</t>
  </si>
  <si>
    <t>sypaninou z vhodných hornin tř. 1 - 4 nebo materiálem, uloženým ve vzdálenosti do 30 m od vnějšího kraje objektu, pro jakoukoliv míru zhutnění,</t>
  </si>
  <si>
    <t>vnější strana : (0,4+0,8)/2*1,0*(33,65+8,1+6,53+0,5+6,12+0,5+7,697+29,0+0,5+8,0+0,5)</t>
  </si>
  <si>
    <t>199000002R00</t>
  </si>
  <si>
    <t>Poplatky za skládku horniny 1- 4, skupina 17 05 04 z Katalogu odpadů</t>
  </si>
  <si>
    <t>Odkaz na mn. položky pořadí 8 : 257,35399</t>
  </si>
  <si>
    <t>583423202R</t>
  </si>
  <si>
    <t>Kamenivo stanovené přírodní; drcené; 0/32; amfibolit</t>
  </si>
  <si>
    <t>t</t>
  </si>
  <si>
    <t>SPCM</t>
  </si>
  <si>
    <t>Odkaz na mn. položky pořadí 10 : 64,55859*2</t>
  </si>
  <si>
    <t>311237379R00</t>
  </si>
  <si>
    <t>Zdivo nosné z cihel a tvarovek pálených akusticky tlumivé tloušťka 300 mm, akustický útlum Rw = 58 dB, charakteristická pevnost v tlaku fk = 8,00 MPa, součinitel prostupu tepla U=1,07 W/m2.K</t>
  </si>
  <si>
    <t>m2</t>
  </si>
  <si>
    <t>801-1</t>
  </si>
  <si>
    <t xml:space="preserve">- v.č. D01-1.2.1 : </t>
  </si>
  <si>
    <t>obvodová : (3,7-0,2)*(35,22-0,2*2-0,4*6)-1,5*(1,5+0,25)-3,0*(0,9+0,25)*2-1,0*(2,43+0,25)-4,5*(1,125+0,25)-2,25*(1,125+0,25)-1,25*(1,43+0,25)-2,375*(1,84+0,25)-1,0*(2,18+0,25)-1,0*2,18</t>
  </si>
  <si>
    <t>(3,7-0,2)*7,1</t>
  </si>
  <si>
    <t>(3,7-0,2)*(33,65-0,2*2-0,4*6)-3,125*(1,58+0,25)-1,25*(1,75+0,25)-3,0*(2,08+0,25)-1,25*(2,33+0,25)-3,625*(1,58+0,25)-1,625*(1,2+0,25)-1,0*(1,15+0,25)-1,625*(0,7+0,25)-1,375*(1,75+0,25)</t>
  </si>
  <si>
    <t>(3,7-0,2)*7,0-2,0*(2,18+0,25)</t>
  </si>
  <si>
    <t>obvodová : (3,15+0,5)*(35,22-0,2*2-0,4*6)-1,5*(1,5+0,25)-3,0*(0,9+0,25)*2-5,5*(2,0+0,25)-2,25*(1,75+0,25)-1,25*(1,25+0,25)-3,0*(1,185+0,25)-1,0*(2,11+0,25)*2</t>
  </si>
  <si>
    <t>(3,15+0,5+3,15)/2*7,1</t>
  </si>
  <si>
    <t>3,15*(33,65-0,2*2-0,4*6)-3,125*(1,5+0,25)-1,25*(1,5+0,25)-3,0*(2,0+0,25)-1,25*(1,36+0,25)-3,625*(1,5+0,25)-1,625*(1,2+0,25)-2,0*(2,11+0,25)-1,0*(1,15+0,25)*2</t>
  </si>
  <si>
    <t>(3,15+3,15+0,5)/2*7,0-2,0*(2,21+0,25)</t>
  </si>
  <si>
    <t>311237384R00</t>
  </si>
  <si>
    <t>Zdivo nosné z cihel a tvarovek pálených akusticky tlumivé tloušťky 250 mm, akustický útlum Rw = 56 dB, charakteristická pevnost v tlaku fk = 8,00 MPa, součinitel prostupu tepla U=1,17 W/m2.K</t>
  </si>
  <si>
    <t>1.01-1.10 : (3,7-0,2)*(0,25+1,6)-1,12*2,22</t>
  </si>
  <si>
    <t>1.11-1.10 : (3,7-0,2)*1,8</t>
  </si>
  <si>
    <t>1.10-1.09 : (3,7-0,2)*(0,15+2,185+0,14)</t>
  </si>
  <si>
    <t>1.12-1.13 : (3,7-0,2)*(0,24+1,885)-1,5*1,3</t>
  </si>
  <si>
    <t>1.02+1.06-1.13+1.03+1.04+1.05 : (3,7-0,2)*(3,24+0,08+0,85+0,08+1,3+0,08*2+3,05)-0,8*1,97*2-0,6*1,97-0,7*1,97</t>
  </si>
  <si>
    <t>1.08-1.06 : (3,7-0,2)*2,475-0,7*1,97</t>
  </si>
  <si>
    <t>1.05-1.06 : (3,7-0,2)*2,125-0,6*1,1</t>
  </si>
  <si>
    <t xml:space="preserve">- v.č. D01-1.2.2 : </t>
  </si>
  <si>
    <t>2.10-2.09 : ((4,05+3,85)/2-0,2)*1,8</t>
  </si>
  <si>
    <t>2.03-2.09 : (3,85-0,2)*(0,25+1,6)-1,12*2,22</t>
  </si>
  <si>
    <t>2.03+2.09-2.08 : ((4,05+3,75)/2-0,2)*(0,15+2,185+0,14)</t>
  </si>
  <si>
    <t>2.07-2.05 : ((4,05+3,85)/2-0,2)*2,475</t>
  </si>
  <si>
    <t>2.02+2.06-2.04 : (3,6-0,2)*(0,14+3,05)-0,8*1,97</t>
  </si>
  <si>
    <t>2.04-2.05 : ((3,3+3,6)/2-0,2)*2,125-0,6*1,1</t>
  </si>
  <si>
    <t>317121101R00</t>
  </si>
  <si>
    <t>Osazení překladu světlost otvoru do 105 cm</t>
  </si>
  <si>
    <t>1.02-1.08 : 1</t>
  </si>
  <si>
    <t>1.05-1.06 : 1</t>
  </si>
  <si>
    <t>2.02-2.07 : 1</t>
  </si>
  <si>
    <t>2.04-2.05 : 1</t>
  </si>
  <si>
    <t>317121102R00</t>
  </si>
  <si>
    <t>Osazení překladu světlost otvoru do 180 cm</t>
  </si>
  <si>
    <t>1.01-1.10 : 2</t>
  </si>
  <si>
    <t>317167211R00</t>
  </si>
  <si>
    <t>Překlady keramické montáž a dodávka nosné, délky 1250 mm, šířky 70 mm, výšky 238 mm</t>
  </si>
  <si>
    <t>1.01-1.02 : 2</t>
  </si>
  <si>
    <t>1.01-1.11 : 2</t>
  </si>
  <si>
    <t>1.08-1.09 : 2</t>
  </si>
  <si>
    <t>1.06-1.08 : 4</t>
  </si>
  <si>
    <t>1.06-1.07 : 2</t>
  </si>
  <si>
    <t>2.01-2.02 : 2</t>
  </si>
  <si>
    <t>2.02-2.03 : 2</t>
  </si>
  <si>
    <t>2.03-2.10 : 2</t>
  </si>
  <si>
    <t>2.07-2.08 : 2</t>
  </si>
  <si>
    <t>2.05-2.07 : 4</t>
  </si>
  <si>
    <t>2.05-2.06 : 2</t>
  </si>
  <si>
    <t>317167212R00</t>
  </si>
  <si>
    <t>Překlady keramické montáž a dodávka nosné, délky 1500 mm, šířky 70 mm, výšky 238 mm</t>
  </si>
  <si>
    <t>2.01-2.14 : 2</t>
  </si>
  <si>
    <t>317167215R00</t>
  </si>
  <si>
    <t>Překlady keramické montáž a dodávka nosné, délky 2250 mm, šířky 70 mm, výšky 238 mm</t>
  </si>
  <si>
    <t>1.02-1.08 : 2</t>
  </si>
  <si>
    <t>2.03-2.11 : 2</t>
  </si>
  <si>
    <t>2.02-2.08 : 2</t>
  </si>
  <si>
    <t>317167218R00</t>
  </si>
  <si>
    <t>Překlady keramické montáž a dodávka nosné, délky 3000 mm, šířky 70 mm, výšky 238 mm</t>
  </si>
  <si>
    <t>1.02-1.09 : 2</t>
  </si>
  <si>
    <t>342261112RT1</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</si>
  <si>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</si>
  <si>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</si>
  <si>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 xml:space="preserve">- v.č. D01-1.2.1 + 1.2.2 + řezy : </t>
  </si>
  <si>
    <t>skladba S16 : 11,508</t>
  </si>
  <si>
    <t xml:space="preserve">  1.02-1.06 : (3,4-2,8)*2,4</t>
  </si>
  <si>
    <t xml:space="preserve">  1.06-1.06A : (3,4-2,4)*5,06</t>
  </si>
  <si>
    <t xml:space="preserve">  2.02-2.05 : (3,2-2,8)*2,4</t>
  </si>
  <si>
    <t xml:space="preserve">  2.05-2.05A : (3,2-2,4)*5,06</t>
  </si>
  <si>
    <t>342263410R00</t>
  </si>
  <si>
    <t>Úpravy, doplňkové práce a příplatky pro sádrokartonové a sádrovláknité příčky doplňkové práce osazení revizních dvířek plochy do 0,25 m2</t>
  </si>
  <si>
    <t xml:space="preserve">- v.č. D01-1.3.2 : </t>
  </si>
  <si>
    <t>17/Z : 3</t>
  </si>
  <si>
    <t>18/Z : 4</t>
  </si>
  <si>
    <t>342263998RT1</t>
  </si>
  <si>
    <t>Úpravy, doplňkové práce a příplatky pro sádrokartonové a sádrovláknité příčky příplatky za plochy do 2 m2</t>
  </si>
  <si>
    <t>342263998RT2</t>
  </si>
  <si>
    <t>Úpravy, doplňkové práce a příplatky pro sádrokartonové a sádrovláknité příčky příplatky za plochy nad 2 do 5 m2</t>
  </si>
  <si>
    <t>skladba S16 : 9,108</t>
  </si>
  <si>
    <t>342241162R00</t>
  </si>
  <si>
    <t>Příčky z tvárnic pálených Příčky z tvárnic pálených tloušťky 140 mm, z cihel plných, P 15, na maltu MVC 2,5</t>
  </si>
  <si>
    <t>jednoduché nebo příčky zděné do svislé dřevěné, cihelné, betonové nebo ocelové konstrukce na jakoukoliv maltu vápenocementovou (MVC) nebo cementovou (MC),</t>
  </si>
  <si>
    <t>šachta u 2.02+2.14 : 3,6*1,41</t>
  </si>
  <si>
    <t>342247119R00</t>
  </si>
  <si>
    <t>Příčky z tvárnic pálených Příčky z tvárnic pálených tloušťky 80 mm, z děrovaných příčkovek, P 12,5, na maltu MVC 5</t>
  </si>
  <si>
    <t>1.01-1.11 : 2*(3,7*3,1-0,8*1,97)</t>
  </si>
  <si>
    <t>1.13-1.03 : 3,7*1,885</t>
  </si>
  <si>
    <t>1.03-1.04 : 3,7*1,885</t>
  </si>
  <si>
    <t>1.04-1.05 : 3,7*1,885*2</t>
  </si>
  <si>
    <t>2.03-2.11+2.12 : 3,6*(1,85+0,08+0,8)-0,7*1,97-0,6*1,97</t>
  </si>
  <si>
    <t>2.11 : 3,6*1,0</t>
  </si>
  <si>
    <t>2.11-2.12 : (3,3+3,6)/2*(0,15+1,875)</t>
  </si>
  <si>
    <t>šachta u 2.02+2.14 : 3,6*(0,08+0,465)</t>
  </si>
  <si>
    <t>3,6*(0,08+0,465)</t>
  </si>
  <si>
    <t>2.03-2.10 : 2*(3,75*3,1-0,8*1,97)</t>
  </si>
  <si>
    <t>342247133R00</t>
  </si>
  <si>
    <t>Příčky z tvárnic pálených Příčky z tvárnic pálených tloušťky 140 mm, z děrovaných příčkovek, P 10, na maltu MVC 5, Prvek zdicí pálený - klasický;  funkce: příčkovka;  tvar: základní;  P;  l = 497 mm;  w = 140 mm;  h = 238 mm;  styčná plocha: P+D;  svisle děrovný...</t>
  </si>
  <si>
    <t>1.01-1.11 : 3,7*0,8</t>
  </si>
  <si>
    <t>1.01-1.09+1.02 : 3,7*2,8-0,9*1,97</t>
  </si>
  <si>
    <t>1.02+1.06-1.09+1.08 : 3,7*(3,6+0,14+4,85)-2,44*0,44-1,84*0,44</t>
  </si>
  <si>
    <t>1.09-1.08 : 3,7*(2,185+0,15)-0,7*1,97</t>
  </si>
  <si>
    <t>1.06+1.06A-1.07 : 3,7*(1,8+0,6+3,5+1,75)-0,9*1,97</t>
  </si>
  <si>
    <t>2.03-2.10 : (3,75+3,85)/2*0,8</t>
  </si>
  <si>
    <t>2.12-2.01 : (3,3+3,6)/2*(0,1+1,875+0,15)</t>
  </si>
  <si>
    <t>2.01+2.03-šachta+2.02 : (3,6+3,5)/2*(0,08+0,465)</t>
  </si>
  <si>
    <t>3,5*(0,14+025+0,08+1,1+0,14+1,41+0,14)</t>
  </si>
  <si>
    <t>(3,5+3,75)/2*(0,465+0,08+0,14+2,4)-0,9*1,97</t>
  </si>
  <si>
    <t>2.02-šachta+2.14+2.01 : 3,6*(1,41+0,14+1,1+0,08+0,25+0,14+2,45)-0,9*1,97*2</t>
  </si>
  <si>
    <t>2.01-2.04 : (3,6+3,3)/2*1,885</t>
  </si>
  <si>
    <t>2.02+2.06-2.08+2.07 : 3,8*(3,6+0,14+4,85)-0,7*1,97-2,44*0,44-1,84*0,44</t>
  </si>
  <si>
    <t>2.08-2.07 : (4,05+3,8)/2*(0,15+2,185)-0,7*1,97</t>
  </si>
  <si>
    <t>2.05+2.05A-2.06 : (4,05+3,3)/2*(1,75+3,5+0,6+1,8)-0,9*1,97</t>
  </si>
  <si>
    <t>346244315R00</t>
  </si>
  <si>
    <t>Obezdívka van a WC modulů z pórobetonu tloušťky 150 mm</t>
  </si>
  <si>
    <t>1.09 : 1,28*3,6</t>
  </si>
  <si>
    <t>1.08 : 1,28*4,85</t>
  </si>
  <si>
    <t>1.03 : 1,28*0,85</t>
  </si>
  <si>
    <t>1.04 : 1,28*1,3</t>
  </si>
  <si>
    <t>2.08 : 1,21*3,6</t>
  </si>
  <si>
    <t>2.07 : 1,21*4,85</t>
  </si>
  <si>
    <t>2.11 : 1,21*1,85</t>
  </si>
  <si>
    <t>2.12 : 1,21*0,80</t>
  </si>
  <si>
    <t>347016212R00</t>
  </si>
  <si>
    <t xml:space="preserve">Předstěny opláštěné sádrokartonovými deskami předsazené stěny volně stojící bez minerální izolace 1x nosná ocelová konstrukce CW 50, dvojité opláštění, desky protipožární, tloušťky 12,5 mm, tloušťka stěny 75 mm,  </t>
  </si>
  <si>
    <t xml:space="preserve">- v.č. D01-1.3.3 + 1.3.1 : </t>
  </si>
  <si>
    <t>13/T + skladba S5A : 40,0</t>
  </si>
  <si>
    <t>13/T + skladba S5B : 2,5</t>
  </si>
  <si>
    <t>skladba S17 : 18,305</t>
  </si>
  <si>
    <t xml:space="preserve">  1.14-1.15 : 3,5*5,23</t>
  </si>
  <si>
    <t>342266111RU8</t>
  </si>
  <si>
    <t>Předstěny opláštěné sádrokartonovými deskami obklad stěn sádrokartonem na ocelovou konstrukci z profilů CW 50 tloušťka desky 12, 5 mm, protipožární, bez izolace</t>
  </si>
  <si>
    <t>skladba S19 : 29,308</t>
  </si>
  <si>
    <t xml:space="preserve">  1.14-1.17 : (2+2)*(3,5*2,60-0,9*1,97)</t>
  </si>
  <si>
    <t>346275114R00</t>
  </si>
  <si>
    <t>Přizdívky a obezdívky z desek pórobetonových tloušťky 125 mm</t>
  </si>
  <si>
    <t>s pomocným lešením o výšce podlahy do 1900 mm a pro zatížení do 1,5 kPa.</t>
  </si>
  <si>
    <t>1.01-2.01 : 3,7*(0,64+1,43)</t>
  </si>
  <si>
    <t>342264101R00</t>
  </si>
  <si>
    <t xml:space="preserve">Doplňkové práce osazení revizních dvířek do sádrokartonového podhledu, do 0,25 m2,  ,  </t>
  </si>
  <si>
    <t xml:space="preserve">- v.č. D01-1.2.1 + 1.3.1 + 1.3.2 : </t>
  </si>
  <si>
    <t>skladba POD3 + 16/Z : 1</t>
  </si>
  <si>
    <t xml:space="preserve">  1.07 : 1</t>
  </si>
  <si>
    <t xml:space="preserve">- v.č. D01-1.2.2 + 1.3.1 + 1.3.2 : </t>
  </si>
  <si>
    <t>skladba POD3 + 16/Z : 3</t>
  </si>
  <si>
    <t xml:space="preserve">  2.06 : 3</t>
  </si>
  <si>
    <t>342264102R00</t>
  </si>
  <si>
    <t xml:space="preserve">Doplňkové práce osazení revizních dvířek do sádrokartonového podhledu, do 0,50 m2,  ,  </t>
  </si>
  <si>
    <t>skladba POD3 + 16/Z : 2</t>
  </si>
  <si>
    <t xml:space="preserve">  1.07 : 2</t>
  </si>
  <si>
    <t>342264103R00</t>
  </si>
  <si>
    <t>Osazení reviz. dvířek do SDK podhledu, nad 0,50 m2</t>
  </si>
  <si>
    <t xml:space="preserve">  2.06 : 1</t>
  </si>
  <si>
    <t>553476562R</t>
  </si>
  <si>
    <t>D+M dvířka revizní pro ukončení chrániček slaboproudých rozvodů 300/400mm, suché prostředí</t>
  </si>
  <si>
    <t>19/Z : 1</t>
  </si>
  <si>
    <t>28349010R</t>
  </si>
  <si>
    <t>dvířka revizní plná; materiál PVC; š = 200,0 mm; h = 200,0 mm; barva bílá, šedá</t>
  </si>
  <si>
    <t>28349012R</t>
  </si>
  <si>
    <t>dvířka revizní plná; materiál PVC; š = 200,0 mm; h = 300,0 mm; barva bílá, šedá</t>
  </si>
  <si>
    <t>593211070R</t>
  </si>
  <si>
    <t>překlad nosný železobetonový; RZP; vylehčený dutinou; l = 149,0 cm; š = 11,5 cm; h = 19,0 cm</t>
  </si>
  <si>
    <t>Odkaz na mn. položky pořadí 17 : 2,00000*1,01</t>
  </si>
  <si>
    <t>59321140R</t>
  </si>
  <si>
    <t>překlad nosný železobetonový; RZP; plný; l = 119,0 cm; š = 24,0 cm; h = 19,0 cm</t>
  </si>
  <si>
    <t>59321210R</t>
  </si>
  <si>
    <t>překlad nosný železobetonový; RZP; vylehčený dutinou; l = 119,0 cm; š = 14,0 cm; h = 14,0 cm</t>
  </si>
  <si>
    <t>Odkaz na mn. položky pořadí 16 : 4,00000*1,01</t>
  </si>
  <si>
    <t>R_3754516</t>
  </si>
  <si>
    <t>Otevíravý poklop do SDK podhledu</t>
  </si>
  <si>
    <t>skladba POD3 + 16/Z : 1,5</t>
  </si>
  <si>
    <t xml:space="preserve">  1.07 : 1*1,5*0,4+2*0,6*0,6+1*0,6*0,3</t>
  </si>
  <si>
    <t>skladba POD3 + 16/Z : 1,3</t>
  </si>
  <si>
    <t xml:space="preserve">  2.06 : 1*1,1*0,5+3*0,5*0,5</t>
  </si>
  <si>
    <t>416022121R00</t>
  </si>
  <si>
    <t>Podhledy na kovové konstrukci opláštěné deskami sádrokartonovými dvouúrovňový křížový rošt z profilů CD zavěšený 1x deska, tloušťky 12,5 mm, standard,  , bez izolace</t>
  </si>
  <si>
    <t xml:space="preserve">- v.č. D01-1.2.1 + 1.3.1 : </t>
  </si>
  <si>
    <t>skladba POD3 : 13,0</t>
  </si>
  <si>
    <t xml:space="preserve">  1.07 : 13,0</t>
  </si>
  <si>
    <t xml:space="preserve">- v.č. D01-1.2.2 + 1.3.1 : </t>
  </si>
  <si>
    <t>skladba POD3 : 18,25</t>
  </si>
  <si>
    <t xml:space="preserve">  2.05A : 5,25</t>
  </si>
  <si>
    <t xml:space="preserve">  2.06 : 13,0</t>
  </si>
  <si>
    <t>416091083R00</t>
  </si>
  <si>
    <t>Příplatky k podhledům sádrokartonovým příplatek k podhledu sádrokartonovému za plochu přes 5 do 10 m2</t>
  </si>
  <si>
    <t>skladba POD3 : 5,25</t>
  </si>
  <si>
    <t>R_3754536</t>
  </si>
  <si>
    <t>Příplatek za desku GKF tl. 15mm</t>
  </si>
  <si>
    <t>skladba POD3, ST2 : 18,25</t>
  </si>
  <si>
    <t>601021104R00</t>
  </si>
  <si>
    <t xml:space="preserve">Omítka stropů a podhledů z hotových směsí adhézní nátěr, akrylátová disperze,  ,  ,  </t>
  </si>
  <si>
    <t>po jednotlivých vrstvách</t>
  </si>
  <si>
    <t xml:space="preserve">- v.č. D01-1.2.1 + 1.2.2 + 1.3.1 : </t>
  </si>
  <si>
    <t>skladba POD4 : 22,526</t>
  </si>
  <si>
    <t xml:space="preserve">  1.12 : 3,9</t>
  </si>
  <si>
    <t xml:space="preserve">  1.13 : 6,11</t>
  </si>
  <si>
    <t xml:space="preserve">  1.15 : 9,2</t>
  </si>
  <si>
    <t xml:space="preserve">  2.09 : 2,88</t>
  </si>
  <si>
    <t xml:space="preserve">  2.14 : 0,8*0,545</t>
  </si>
  <si>
    <t>601016191R00</t>
  </si>
  <si>
    <t>Omítka stropů a podhledů z hotových směsí Doplňkové práce pro omítky stropů z hotových směsí penetrační natěr stropů akrylátový</t>
  </si>
  <si>
    <t>Odkaz na mn. položky pořadí 46 : 22,52600</t>
  </si>
  <si>
    <t>602021147RT1</t>
  </si>
  <si>
    <t xml:space="preserve">Omítka stěn z hotových směsí stěrka, vápenocementová,  , tloušťka vrstvy 3 mm,  </t>
  </si>
  <si>
    <t>skladba S11, S12 : 4,1</t>
  </si>
  <si>
    <t xml:space="preserve">  1.03 : 0</t>
  </si>
  <si>
    <t xml:space="preserve">  1.04 : 0</t>
  </si>
  <si>
    <t xml:space="preserve">  1.05 : 0</t>
  </si>
  <si>
    <t xml:space="preserve">  1.08 : 2,05*(1,0+1,0)</t>
  </si>
  <si>
    <t xml:space="preserve">  1.09 : 0</t>
  </si>
  <si>
    <t xml:space="preserve">  1.13 : 0</t>
  </si>
  <si>
    <t>skladba S11, S12 : 7,585</t>
  </si>
  <si>
    <t xml:space="preserve">  2.04 : 0</t>
  </si>
  <si>
    <t xml:space="preserve">  2.07 : 2,05*(1,0+1,0)</t>
  </si>
  <si>
    <t xml:space="preserve">  2.08 : 0</t>
  </si>
  <si>
    <t xml:space="preserve">  2.11 : 2,05*(0,85+0,85)</t>
  </si>
  <si>
    <t xml:space="preserve">  2.12 : 0</t>
  </si>
  <si>
    <t>602021148RT1</t>
  </si>
  <si>
    <t xml:space="preserve">Omítka stěn z hotových směsí stěrka, vápenocementová, filcovaná, tloušťka vrstvy 2 mm,  </t>
  </si>
  <si>
    <t>skladba S11, S12 : 102,855-4,1</t>
  </si>
  <si>
    <t>skladba S11, S12 : 86,2245-7,585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</si>
  <si>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</si>
  <si>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</si>
  <si>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</si>
  <si>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 v.č. D01-1.2.1 + 1.2.2 : </t>
  </si>
  <si>
    <t>plocha : 1,5*1,5+3,0*0,9*2+1,0*2,43+4,5*2,09+2,25*1,84+2,375*1,84+1,25*1,43+1,0*2,18*2</t>
  </si>
  <si>
    <t>1,375*1,75+1,625*0,7+1,0*1,15+1,625*1,2+3,625*1,59+1,25*2,34+3,0*2,09+1,25*1,75+3,125*1,59</t>
  </si>
  <si>
    <t>1,5*1,5+3,0*0,9*2+5,5*2,0+2,25*1,75+1,25*1,5+2,375*1,75+1,0*2,11+1,0*2,11</t>
  </si>
  <si>
    <t>1,0*1,15*2+2,0*2,11+1,625*1,2+3,625*1,5+1,25*1,36+3,0*2,0+1,25*1,5+3,125*1,5</t>
  </si>
  <si>
    <t>2,0*2,18</t>
  </si>
  <si>
    <t>2,0*2,21</t>
  </si>
  <si>
    <t>611421110RT2</t>
  </si>
  <si>
    <t>Omítky vnitřní stropů vápenné, vápenocementové omítky vnitřní vápenné, vápenocementové stropů rovných hrubé</t>
  </si>
  <si>
    <t>s pomocným lešením o výšce podlahy do 1900 mm a pro zatížení do 1,5 kPa,</t>
  </si>
  <si>
    <t>611474410R00</t>
  </si>
  <si>
    <t>Omítka vnitřní stropů ze suché směsi tenkovrstvá, vápenná,  , na monolitický podklad</t>
  </si>
  <si>
    <t>kompletní souvrství</t>
  </si>
  <si>
    <t>Odkaz na mn. položky pořadí 59 : 16,70000</t>
  </si>
  <si>
    <t>Odkaz na mn. položky pořadí 47 : 22,52600</t>
  </si>
  <si>
    <t>611474510RT4</t>
  </si>
  <si>
    <t>Omítka vnitřní stropů ze suché směsi jednovrstvá, vápenocementová,  , na beton</t>
  </si>
  <si>
    <t>skladba ST1 : 207,986</t>
  </si>
  <si>
    <t xml:space="preserve">  2.01+2.02+2.03+2.04+2.05+2.07+2.08+2.09+2.10+2.10+2.11+2.12+2.14 : 16,3+18,54+12,33+6,05+119,55+10,59+7,87+2,88+8,42+3,49+1,53+0,8*0,545</t>
  </si>
  <si>
    <t>612451121R00</t>
  </si>
  <si>
    <t>Omítky vnitřního zdiva cementové hladké</t>
  </si>
  <si>
    <t>v podlaží i ve schodišti, zdiva cihelného, kamenného, smíšeného nebo betonového</t>
  </si>
  <si>
    <t>Odkaz na mn. položky pořadí 378 : 189,07950</t>
  </si>
  <si>
    <t>612474410R00</t>
  </si>
  <si>
    <t>Omítka vnitřní stěn ze suché směsi tenkovrstvá (stěrka, štuk),  , vápenná, na monolitický beton, ruční zpracování</t>
  </si>
  <si>
    <t>Odkaz na mn. položky pořadí 71 : 7,67700</t>
  </si>
  <si>
    <t>skladba S18 : 7,98</t>
  </si>
  <si>
    <t>612474611RT2</t>
  </si>
  <si>
    <t>Omítka stěn vnitřní, VPC jádro, vápen.štuk, ručně, na pálené cihly a tvarovky - nové zdivo</t>
  </si>
  <si>
    <t>skladba S15 : 7,48</t>
  </si>
  <si>
    <t xml:space="preserve">  1.10 : 1,1*(1,8+1,6)*2</t>
  </si>
  <si>
    <t>skladba S14 : 25,92</t>
  </si>
  <si>
    <t xml:space="preserve">  1.07 : 1,8*(5,6+1,0+0,6)</t>
  </si>
  <si>
    <t xml:space="preserve">  2.06 : 1,8*(5,6+1,0+0,6)</t>
  </si>
  <si>
    <t>skladba S13 : 262,425</t>
  </si>
  <si>
    <t xml:space="preserve">  1.01 : 2,05*(2,055+3,24+0,85+1,65+3,65)-2,0*2,05-0,8*1,97-0,9*2,0-0,9*1,97</t>
  </si>
  <si>
    <t xml:space="preserve">  1.02 : 2,05*(7,725+2,4+7,725)-0,7*1,97*2-0,6*1,97-0,8*1,97-0,9*1,97</t>
  </si>
  <si>
    <t xml:space="preserve">  1.05 : 2,05*(3,05+1,885)*2-0,8*1,97-1,625*(2,05-1,08)</t>
  </si>
  <si>
    <t xml:space="preserve">  1.06 + 1.06A : 2,05*(17,915+5,06+0,6+0,14+1,8+16,665+2,125+1,2+1,2)-1,0*2,05-4,5*(2,05-0,35)-2,25*(2,05-0,35)-1,25*1,43-2,375*(2,05-0,35)-1,0*2,05-0,9*1,97-3,125*1,59-1,25*(2,05-0,34)-3,0*(2,05-0,34)-1,25*(2,05-0,35)-3,625*1,59-0,6*1,1-0,8*1,97</t>
  </si>
  <si>
    <t xml:space="preserve">  2.01 : 2,05*(0,585+1,3+7,73+1,985+2,45+0,6+0,14+0,25+0,08+1,1+0,14+1,41+0,14+0,6)</t>
  </si>
  <si>
    <t xml:space="preserve">  2.02 : 2,05*(7,71+2,4+7,71)-0,9*1,97*3-0,7*1,97</t>
  </si>
  <si>
    <t xml:space="preserve">  2.03 : 2,05*(3,24+1,65+2,0+0,85)*2-2,0*2,05-0,8*1,97-1,12*2,05-0,9*1,97-2,02*2,05-0,9*1,97-0,7*1,97</t>
  </si>
  <si>
    <t xml:space="preserve">  2.04 : 2,05*(3,05+1,885)*2-0,8*1,97-1,625*(2,05-1,16)</t>
  </si>
  <si>
    <t xml:space="preserve">  2.05 + 2.05A : 2,05*(17,915+5,06+0,6+0,14+1,8+16,665+2,125+1,2+1,2)-5,5*(2,05-0,36)-2,25*(2,05-0,36)-1,25*1,5-2,375*(2,05-0,36)-1,0*2,05-0,9*1,97-3,125*1,5-1,25*1,5-3,0*(2,05-0,36)-1,25*1,36-3,625*1,5-0,6*1,1-0,8*1,97</t>
  </si>
  <si>
    <t>skladba S10 : 570,23855</t>
  </si>
  <si>
    <t xml:space="preserve">  1.01 : (3,38-2,05)*(2,055+3,24+0,85+1,65+3,65)-2,0*(2,18-2,05)</t>
  </si>
  <si>
    <t xml:space="preserve">  1.02 : (3,38-2,05)*(7,725+2,4+7,725)</t>
  </si>
  <si>
    <t xml:space="preserve">  1.06 + 1.06A : (3,38-2,05)*(17,915+5,06+0,6+0,14+1,8+16,665+2,125+1,2+1,2)-1,0*(2,43-2,05)-4,5*(2,43-2,05)-2,25*(2,18-2,05)-2,375*(2,18-2,05)-1,0*(2,18-2,05)-3,0*(2,43-2,05)-1,25*(2,68-2,05)</t>
  </si>
  <si>
    <t xml:space="preserve">  2.01 : (3,21-2,05)*(0,585+1,3+7,73+1,985+2,45+0,6+0,14+0,25+0,08+1,1+0,14+1,41+0,14+0,6)</t>
  </si>
  <si>
    <t xml:space="preserve">  2.02 : (3,21-2,05)*(7,71+2,4+7,71)</t>
  </si>
  <si>
    <t xml:space="preserve">  2.03 : (3,21-2,05)*(3,24+1,65+2,0+0,85)*2-2,0*(2,21-2,05)-1,12*(2,22-2,05)-2,02*(3,21-2,05)</t>
  </si>
  <si>
    <t xml:space="preserve">  2.04 : (3,21-2,05)*(3,05+1,885)*2-1,625*(2,36-2,05)</t>
  </si>
  <si>
    <t xml:space="preserve">  2.05 + 2.05A : (3,21-2,05)*(17,915+5,06+0,6+0,14+1,8+16,665+2,125+1,2+1,2)-5,5*(2,36-2,05)-2,25*(2,11-2,05)-2,375*(2,11-2,05)-1,0*(2,11-2,05)-3,0*(2,36-2,05)</t>
  </si>
  <si>
    <t xml:space="preserve">  1.03 : (3,38-2,05)*(0,85+1,735+0,15)*2</t>
  </si>
  <si>
    <t xml:space="preserve">  1.04 : (3,38-2,05)*(1,3+1,735+0,15)*2</t>
  </si>
  <si>
    <t xml:space="preserve">  1.05 : (3,38-2,05)*(3,05+1,885)*2</t>
  </si>
  <si>
    <t xml:space="preserve">  1.08 : (3,38-2,05)*(4,85+2,255+0,08)*2</t>
  </si>
  <si>
    <t xml:space="preserve">  1.09 : (3,38-2,05)*(3,6+2,185+0,15)*2</t>
  </si>
  <si>
    <t xml:space="preserve">  1.13 : (3,38-2,05)*(3,24+1,885)*2</t>
  </si>
  <si>
    <t xml:space="preserve">  2.07 : (3,21-2,05)*(4,85+2,225+0,08)*2</t>
  </si>
  <si>
    <t xml:space="preserve">  2.08 : (3,21-2,05)*(3,6+2,185+0,15)*2</t>
  </si>
  <si>
    <t xml:space="preserve">  2.11 : (3,21-2,05)*(1,85+1,815+0,15+0,08)*2</t>
  </si>
  <si>
    <t xml:space="preserve">  2.12 : (3,21-2,05)*(0,8+1,875+0,15)*2</t>
  </si>
  <si>
    <t xml:space="preserve">  1.07 : 3,38*(1,8+1,905+7,2+2,03+1,75+3,5+0,6)-0,9*1,97-1,0*2,18-12,96</t>
  </si>
  <si>
    <t xml:space="preserve">  2.06 : 3,21*(1,8+1,905+7,2+2,03+1,75+3,5+0,6)-0,9*1,97-1,0*2,11-12,96</t>
  </si>
  <si>
    <t xml:space="preserve">  1.10 + 2.09 : (8,59-1,1)*(1,6+1,8)*2-1,12*2,22*2</t>
  </si>
  <si>
    <t xml:space="preserve">  1.11 : 3,38*(3,1+2,715)*2-0,8*1,97-1,5*1,5</t>
  </si>
  <si>
    <t xml:space="preserve">  1.12 : 3,38*(3,2+1,885+0,24)-1,625*0,7</t>
  </si>
  <si>
    <t xml:space="preserve">  2.10 : 3,21*(3,1+2,715)*2-0,8*1,97-1,5*1,5</t>
  </si>
  <si>
    <t xml:space="preserve">  2.14 : 3,21*(0,665+1,1)*2-0,9*1,97</t>
  </si>
  <si>
    <t>612481211R00</t>
  </si>
  <si>
    <t>Vyztužení povrchu vnitřních stěn sklotextilní síťovinou bez dodávky síťoviny a stěrkového tmelu</t>
  </si>
  <si>
    <t>Odkaz na mn. položky pořadí 48 : 11,68500</t>
  </si>
  <si>
    <t>612481211RT8</t>
  </si>
  <si>
    <t>Vyztužení povrchu vnitřních stěn sklotextilní síťovinou s dodávkou síťoviny a stěrkového tmelu</t>
  </si>
  <si>
    <t>13/T + skladba S6 : 20,0</t>
  </si>
  <si>
    <t>14/T + skladba S7 : 12,0</t>
  </si>
  <si>
    <t xml:space="preserve">  1.15 : 3,5*2,28</t>
  </si>
  <si>
    <t>Odkaz na mn. položky pořadí 155 : 16,70000</t>
  </si>
  <si>
    <t>R_3768564</t>
  </si>
  <si>
    <t>D+M obklad stěn kompaktními deskami (s černým jádrem) dle EN 438</t>
  </si>
  <si>
    <t>58591519R</t>
  </si>
  <si>
    <t>lepicí malta armovací, stěrkovací; pro nízné teploty; cementová; pro interiér i exteriér; zrnitost do 0,70 mm; součinitel tepelné vodivosti 0,570 W/mK; µ 20,00; pevnost v tlaku 6,00 MPa; barva šedá</t>
  </si>
  <si>
    <t>Odkaz na mn. položky pořadí 57 : 11,68571*0,0035</t>
  </si>
  <si>
    <t>63180006R</t>
  </si>
  <si>
    <t>tkanina výztužná materiál skleněné vlákno; pancéřová; plošná hmotnost 340 g/m2; velikost ok 6 x 6 mm; š = 1 000 mm; l = 25000,0 mm</t>
  </si>
  <si>
    <t>Odkaz na mn. položky pořadí 57 : 11,68500*1,1</t>
  </si>
  <si>
    <t>601011188RT7</t>
  </si>
  <si>
    <t>Omítka stropů a podhledů z hotových směsí vrchní tenkovrstvá, silikonová, zatíraná, tloušťka vrstvy 2 mm, probarvená</t>
  </si>
  <si>
    <t>Odkaz na mn. položky pořadí 65 : 11,55750</t>
  </si>
  <si>
    <t>skladba POD6 : 11,5575</t>
  </si>
  <si>
    <t xml:space="preserve">  1.16 : 6,82+0,25*(7,0+5,7+6,25)</t>
  </si>
  <si>
    <t>601011191R00</t>
  </si>
  <si>
    <t>Omítka stropů a podhledů z hotových směsí Doplňkové práce pro omítky stropů z hotových směsí podkladní nátěr stropů pod tenkovrstvé omítky, Hmota nátěrová funkce: penetrační, proti tvorbě skvrn, zpevnění povrchu, úprava savosti;  vrstva: podkladní;  exteriér, interiér;  podklad: beton, ...</t>
  </si>
  <si>
    <t>Odkaz na mn. položky pořadí 67 : 11,55750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</si>
  <si>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</si>
  <si>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</si>
  <si>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</si>
  <si>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50 : 132,69000*2</t>
  </si>
  <si>
    <t>621421121R00</t>
  </si>
  <si>
    <t>Omítky vnější podhledů MV nebo MVC vápenocementová, hrubá zatřená, bez uvedení složitosti, Malta pro zdění</t>
  </si>
  <si>
    <t>Odkaz na mn. položky pořadí 64 : 11,55750</t>
  </si>
  <si>
    <t>621481113R00</t>
  </si>
  <si>
    <t>Potažení vnějších podhledů sklotextilním pletivem, vypnutí</t>
  </si>
  <si>
    <t>622323041R00</t>
  </si>
  <si>
    <t>Příprava podkladu penetrace, Hmota nátěrová funkce: penetrační</t>
  </si>
  <si>
    <t>Odkaz na mn. položky pořadí 70 : 71,58950</t>
  </si>
  <si>
    <t>Odkaz na mn. položky pořadí 72 : 481,61200</t>
  </si>
  <si>
    <t>Odkaz na mn. položky pořadí 74 : 41,83200</t>
  </si>
  <si>
    <t>622321526RV1</t>
  </si>
  <si>
    <t>Zateplení soklu extrudovaným polystyrénem, tloušťky 180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</si>
  <si>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</si>
  <si>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skladba S1 : 41,83075</t>
  </si>
  <si>
    <t xml:space="preserve">  plocha (předp.) : 0,47*(35,22+8,155+33,65+8,0-2,1)</t>
  </si>
  <si>
    <t xml:space="preserve">  1,36*2,1</t>
  </si>
  <si>
    <t>skladba S2 : 29,75875</t>
  </si>
  <si>
    <t xml:space="preserve">  plocha (předp.) : 0,35*(35,22+8,155+33,65+8,0)</t>
  </si>
  <si>
    <t>622311830RV1</t>
  </si>
  <si>
    <t xml:space="preserve">Zateplení fasády  , minerálními deskami s podélným vláknem,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</si>
  <si>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</si>
  <si>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</si>
  <si>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S20 : 7,677</t>
  </si>
  <si>
    <t xml:space="preserve">  1.17 : 3,5*2,7-0,9*1,97</t>
  </si>
  <si>
    <t>622311837RT3</t>
  </si>
  <si>
    <t>Zateplení fasády  , minerálními deskami s podélným vláknem, tloušťky 200 mm, kontaktní nátěr a silikonová omítka, škrábaná, zrnitost 2 mm</t>
  </si>
  <si>
    <t>skladba S3 : 503,91525</t>
  </si>
  <si>
    <t xml:space="preserve">  plocha : 8,0*35,22</t>
  </si>
  <si>
    <t xml:space="preserve">  -1,5*1,5-3,0*0,9*2-1,0*2,43-4,5*2,09-2,25*1,84-1,25*1,43-2,375*1,84-1,0*2,18-1,0*2,18</t>
  </si>
  <si>
    <t xml:space="preserve">  -1,5*1,5-3,0*0,9*2-5,5*2,0-2,25*1,75-1,25*1,5-2,375*1,75-1,0*2,11-1,0*2,11</t>
  </si>
  <si>
    <t xml:space="preserve">  (8,0+7,1)/2*(8,155-0,2*2)</t>
  </si>
  <si>
    <t xml:space="preserve">  7,1*33,65</t>
  </si>
  <si>
    <t xml:space="preserve">  -1,375*1,75-1,625*0,7-1,0*1,15-1,625*1,2-3,625*1,59-1,25*2,34-3,0*2,09-1,25*1,75-3,125*1,59</t>
  </si>
  <si>
    <t xml:space="preserve">  -1,0*1,15*2-2,0*2,11-1,625*1,2-3,625*1,5-1,25*1,36-3,0*2,0-1,25*1,5-3,125*1,5</t>
  </si>
  <si>
    <t xml:space="preserve">  (7,1+8,0)/2*(8,0-0,2*2)</t>
  </si>
  <si>
    <t xml:space="preserve">  -2,0*2,18</t>
  </si>
  <si>
    <t xml:space="preserve">  -2,0*2,21</t>
  </si>
  <si>
    <t>Odkaz na mn. položky pořadí 71 : 7,67700*-1</t>
  </si>
  <si>
    <t>Odkaz na mn. položky pořadí 82 : 14,62625*-1</t>
  </si>
  <si>
    <t>622311563R00</t>
  </si>
  <si>
    <t>Zateplení parapetu extrudovaným polystyrénem, tloušťky 30 mm</t>
  </si>
  <si>
    <t>nanesení lepicího tmelu na izolační desky, nalepení desek, natažení stěrky, vtlačení výztužné tkaniny a přehlazení stěrky. Včetně parapetních lišt.</t>
  </si>
  <si>
    <t>skladba S3 : 81,5</t>
  </si>
  <si>
    <t xml:space="preserve">  1,5+3,0*2+1,0+4,5+2,25+1,25+2,375+1,0*2</t>
  </si>
  <si>
    <t xml:space="preserve">  1,5+3,0*2+5,5+2,25+1,25+2,375+1,0*2</t>
  </si>
  <si>
    <t xml:space="preserve">  1,375+1,625+1,0+1,625+3,625+1,25+3,0+1,25+3,125</t>
  </si>
  <si>
    <t xml:space="preserve">  1,0*2+2,0+1,625+3,625+1,25+3,0+1,25+3,125</t>
  </si>
  <si>
    <t xml:space="preserve">  2,0*2</t>
  </si>
  <si>
    <t>622311850RT3</t>
  </si>
  <si>
    <t>Povrchová úprava ostění zateplovacího systému z minerální vlny, kontaktní nátěr a omítka silikonová</t>
  </si>
  <si>
    <t>okenní a rohové lišty, výztužná stěrka. Povrchová úprava dle popisu položky.</t>
  </si>
  <si>
    <t>skladba S3 : 41,832</t>
  </si>
  <si>
    <t xml:space="preserve">  0,2*(1,5+2*1,5+2*(3,0+2*0,9)+1,0+2*2,43+4,5+2*2,09+2,25+2*1,84+1,25+2*1,43+2,375+2*1,84+1,0+2*2,18+1,0+2*2,18)</t>
  </si>
  <si>
    <t xml:space="preserve">  0,2*(1,5+2*1,5+2*(3,0+2*0,9)+5,5+2*2,0+2,25+2*1,75+1,25+2*1,5+2,375+2*1,75+1,0+2*2,11+1,0+2*2,11)</t>
  </si>
  <si>
    <t xml:space="preserve">  0,2*(1,375+2*1,75+1,625+2*0,7+1,0+2*1,15+1,625+2*1,2+3,625+2*1,59+1,25+2*2,34+3,0+2*2,09+1,25+2*1,75+3,125+2*1,59)</t>
  </si>
  <si>
    <t xml:space="preserve">  0,2*(2*(1,0+2*1,15)+2,0+2*2,11+1,625+2*1,2+3,625+2*1,5+1,25+2*1,36+3,0+2*2,0+1,25+2*1,5+3,125+2*1,5)</t>
  </si>
  <si>
    <t xml:space="preserve">  0,2*(2,0+2*2,18)</t>
  </si>
  <si>
    <t xml:space="preserve">  0,2*(2,0+2*2,21)</t>
  </si>
  <si>
    <t>622311041R00</t>
  </si>
  <si>
    <t>Profily zakládací plastový, pro jakoukoliv tloušťku izolantu</t>
  </si>
  <si>
    <t>m</t>
  </si>
  <si>
    <t>skladba S3 : 35,22+8,155+33,65+8,0</t>
  </si>
  <si>
    <t>-(2,0+1,0*3)</t>
  </si>
  <si>
    <t>622300175RT3</t>
  </si>
  <si>
    <t>Příslušenství pro zateplovací systém montáž včetně dodávky, elektroinstalační krabice do zateplení, o rozměru 100x230x250 mm</t>
  </si>
  <si>
    <t>- předp. : 4</t>
  </si>
  <si>
    <t>622300176RT2</t>
  </si>
  <si>
    <t>Příslušenství pro zateplovací systém montáž včetně dodávky, montážní desky do zateplení, o rozměru 120x120x200 mm</t>
  </si>
  <si>
    <t>622319051RT3</t>
  </si>
  <si>
    <t>Příslušenství pro zateplovací systém pro omítku tloušťky 10 mm, ukončení omítky, PVC profilem s tkaninou</t>
  </si>
  <si>
    <t>skladba POD6 : 18,95</t>
  </si>
  <si>
    <t xml:space="preserve">  1.16 : 7,0+5,7+6,25</t>
  </si>
  <si>
    <t>622421131R00</t>
  </si>
  <si>
    <t>Omítky vnější stěn vápenné nebo vápenocementové hladké,  , složitost 1÷ 2, Malta pro zdění</t>
  </si>
  <si>
    <t>622421491R00</t>
  </si>
  <si>
    <t>Doplňky zateplovacích systémů rohová lišta</t>
  </si>
  <si>
    <t>Kompletační prvky nad rámec obsahu položek zateplovacích systémů.</t>
  </si>
  <si>
    <t xml:space="preserve">- v.č. D01-1.2.1. + 1.2.2 : </t>
  </si>
  <si>
    <t>skladba S4 : 58,505</t>
  </si>
  <si>
    <t xml:space="preserve">  jihovýchodní fasáda : </t>
  </si>
  <si>
    <t xml:space="preserve">  1.06 : (3,045+1,17+2,92+1,17+3,545)</t>
  </si>
  <si>
    <t xml:space="preserve">  1.05 : 1,545</t>
  </si>
  <si>
    <t xml:space="preserve">  2.05 : (3,045+1,17+2,92+1,17+3,545)</t>
  </si>
  <si>
    <t xml:space="preserve">  2.04 : 1,545</t>
  </si>
  <si>
    <t xml:space="preserve">  2.01 : (1,92+0,92)</t>
  </si>
  <si>
    <t xml:space="preserve">  2.03 : 1,92</t>
  </si>
  <si>
    <t xml:space="preserve">  severovýchodní fasáda : </t>
  </si>
  <si>
    <t xml:space="preserve">  1.06 : (1,085+1,13+1,085+1,17+1,085+1,085+1,085+1,125+1,125+1,125+0,96)</t>
  </si>
  <si>
    <t xml:space="preserve">  1.11 : 1,42</t>
  </si>
  <si>
    <t xml:space="preserve">  2.05 : (1,085+1,125+1,085+1,17+1,085+1,085+1,085+1,125+1,125+1,125+0,96)</t>
  </si>
  <si>
    <t xml:space="preserve">  2.10 : 1,42</t>
  </si>
  <si>
    <t>622481211RU1</t>
  </si>
  <si>
    <t>Vyztužení povrchových úprav vnějších stěn stěrkou s výztužnou sklotextilní tkaninou, s dodávkou sítě a stěrkového tmelu</t>
  </si>
  <si>
    <t>6223195-PC</t>
  </si>
  <si>
    <t>Zatepl.systém -  XPS 30 mm, s omítkou zrno 2 mm</t>
  </si>
  <si>
    <t>skladba S4 : 14,62625</t>
  </si>
  <si>
    <t>631312711RM1</t>
  </si>
  <si>
    <t xml:space="preserve">Mazanina z betonu prostého tl. přes 50 do 80 mm třídy C 25/30,  </t>
  </si>
  <si>
    <t>(z kameniva) hlazená dřevěným hladítkem</t>
  </si>
  <si>
    <t>skladba P12 : 22,9*0,067</t>
  </si>
  <si>
    <t>skladba P13 : 6,82*(0,05+0,09)/2</t>
  </si>
  <si>
    <t>631316231R00</t>
  </si>
  <si>
    <t xml:space="preserve">Mazanina z betonu prostého speciální povrchové úpravy mazanin hlazení strojně,  </t>
  </si>
  <si>
    <t>skladba P12 : 22,9</t>
  </si>
  <si>
    <t>631319171R00</t>
  </si>
  <si>
    <t xml:space="preserve">Příplatek za stržení povrchu tloušťka mazaniny do 80 mm </t>
  </si>
  <si>
    <t>spodní vrstvy mazaniny latí před vložením výztuže nebo pletiva pro tloušťku obou vrstev mazaniny</t>
  </si>
  <si>
    <t>Odkaz na mn. položky pořadí 86 : 23,25596</t>
  </si>
  <si>
    <t>Odkaz na mn. položky pořadí 83 : 2,01170</t>
  </si>
  <si>
    <t>skladba ST4 : 35,86*(0,035+0,065)/2</t>
  </si>
  <si>
    <t xml:space="preserve">  střecha pod terasou 2.13 : 35,86</t>
  </si>
  <si>
    <t>631312711RT6</t>
  </si>
  <si>
    <t>Mazanina z betonu vyztuženého tl. přes 50 do 80 mm třídy C 25/30, s rozptýlenou výztuží z polypropylenových vláken, 0,6 kg / m3</t>
  </si>
  <si>
    <t>hlazená dřevěným hladítkem, s vytvořením dilatačních spár v mazanině uložením dočasného dilatačního profilu, s odstraněním dočasného profilu. Bez zaplnění spáry trvalým materiálem (634 60).</t>
  </si>
  <si>
    <t>skladba P1 : 15,69025*0,056</t>
  </si>
  <si>
    <t>skladba P10 : 2,97975*0,055</t>
  </si>
  <si>
    <t>skladba P2 : 27,46*0,05</t>
  </si>
  <si>
    <t>skladba P3 : 1,0*0,05</t>
  </si>
  <si>
    <t>skladba P6 - akustický : 124,77*0,054</t>
  </si>
  <si>
    <t>skladba P6 - kompaktní : 45,76*0,055</t>
  </si>
  <si>
    <t>skladba P7 - kompaktní : 3,0*0,055</t>
  </si>
  <si>
    <t>skladba P4 : 21,7575*0,050</t>
  </si>
  <si>
    <t>skladba P5 : 1,7225*0,052</t>
  </si>
  <si>
    <t>skladba P8 - akustický : 124,80*0,054</t>
  </si>
  <si>
    <t>skladba P8 - kompaktní : 62,80725*0,055</t>
  </si>
  <si>
    <t>631361921RT1</t>
  </si>
  <si>
    <t>Výztuž mazanin z betonů a z lehkých betonů ze svařovaných sítí průměr drátu 4 mm, velikost oka 100/100 mm</t>
  </si>
  <si>
    <t>včetně distančních prvků</t>
  </si>
  <si>
    <t>skladba P1 : 15,69025*1,999/1000</t>
  </si>
  <si>
    <t>skladba P10 : 2,97975*1,999/1000</t>
  </si>
  <si>
    <t>skladba P2 : 27,46*1,999/1000</t>
  </si>
  <si>
    <t>skladba P3 : 1,0*1,999/1000</t>
  </si>
  <si>
    <t>skladba P6 - akustický : 124,77*1,999/1000</t>
  </si>
  <si>
    <t>skladba P6 - kompaktní : 45,76*1,999/1000</t>
  </si>
  <si>
    <t>skladba P7 - kompaktní : 3,0*1,999/1000</t>
  </si>
  <si>
    <t>skladba P12 : 22,9*1,999/1000</t>
  </si>
  <si>
    <t>skladba P13 : 6,82*1,999/1000</t>
  </si>
  <si>
    <t>skladba P4 : 21,7575*1,999/1000</t>
  </si>
  <si>
    <t>skladba P5 : 1,7225*1,999/1000</t>
  </si>
  <si>
    <t>skladba P8 - akustický : 124,80*1,999/1000</t>
  </si>
  <si>
    <t>skladba P8 - kompaktní : 62,80725*1,999/1000</t>
  </si>
  <si>
    <t>skladba ST4 : 35,86*1,999/1000</t>
  </si>
  <si>
    <t>Mezisoučet</t>
  </si>
  <si>
    <t>přesahy, prořez : 0,99416*0,25</t>
  </si>
  <si>
    <t>632411110RT2</t>
  </si>
  <si>
    <t>Potěr ze suchých směsí samonivelační polymercementová stěrka, pevnost v tlaku 30 MPa, tloušťky 10 mm, bez penetrace</t>
  </si>
  <si>
    <t>s rozprostřením a uhlazením</t>
  </si>
  <si>
    <t>Odkaz na mn. položky pořadí 89 : 12,24600</t>
  </si>
  <si>
    <t>632411901R00</t>
  </si>
  <si>
    <t>Potěr ze suchých směsí nátěr nesavých podkladů kontaktní,  , Hmota nátěrová</t>
  </si>
  <si>
    <t>skladba P9 : 12,246</t>
  </si>
  <si>
    <t xml:space="preserve">  2.01 - stupně : 1,3*0,32*(2+10+10)</t>
  </si>
  <si>
    <t xml:space="preserve">  2.01 - mezipodesty : 1,3*1,43+1,3*0,95</t>
  </si>
  <si>
    <t>632423103R00</t>
  </si>
  <si>
    <t>Potěr ze suchých směsí vyrovnávací stěrka samonivelační anhydritová, tloušťky 3 mm, včetně penetrace</t>
  </si>
  <si>
    <t>skladba P10 : 2,97975</t>
  </si>
  <si>
    <t>632443211R00</t>
  </si>
  <si>
    <t>Potěr litý cementový pevnost v tlaku 25 MPa, pokládaná plocha do 100 m2, tloušťky 50 mm</t>
  </si>
  <si>
    <t>dovoz směsi, doprava pomocí šnekového čerpadla, lití hadicí na plochu, srovnání latí do roviny</t>
  </si>
  <si>
    <t>skladba ST4 : 35,86</t>
  </si>
  <si>
    <t>642944121R00</t>
  </si>
  <si>
    <t>Osazování ocelových zárubní dodatečně plochy do 2,5 m2</t>
  </si>
  <si>
    <t>801-4</t>
  </si>
  <si>
    <t>lisovaných nebo z úhelníků s vybetonováním prahu</t>
  </si>
  <si>
    <t xml:space="preserve">- v.č. D01-1.3.3 : </t>
  </si>
  <si>
    <t>900/1970 : 3</t>
  </si>
  <si>
    <t xml:space="preserve">  3/T : 2</t>
  </si>
  <si>
    <t xml:space="preserve">  4/T : 1</t>
  </si>
  <si>
    <t>800/1970 : 4</t>
  </si>
  <si>
    <t xml:space="preserve">  5/T : 4</t>
  </si>
  <si>
    <t>700/1970 : 8</t>
  </si>
  <si>
    <t xml:space="preserve">  6/T : 2</t>
  </si>
  <si>
    <t xml:space="preserve">  7/T : 4</t>
  </si>
  <si>
    <t xml:space="preserve">  8/T : 2</t>
  </si>
  <si>
    <t>600/1970 : 4</t>
  </si>
  <si>
    <t xml:space="preserve">  9/T : 2</t>
  </si>
  <si>
    <t xml:space="preserve">  11/T : 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</si>
  <si>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</si>
  <si>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</si>
  <si>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</si>
  <si>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 xml:space="preserve">- v.č. D01-1.3.6 : </t>
  </si>
  <si>
    <t>900/1970 : 5</t>
  </si>
  <si>
    <t xml:space="preserve">  3/PO : 3</t>
  </si>
  <si>
    <t xml:space="preserve">  4/PO : 2</t>
  </si>
  <si>
    <t>800/1970 : 1</t>
  </si>
  <si>
    <t xml:space="preserve">  5/PO : 1</t>
  </si>
  <si>
    <t>648951411RT3</t>
  </si>
  <si>
    <t>Osazení parapetních desek dřevěných včetně dodávky parapetní desky šířky 250 mm</t>
  </si>
  <si>
    <t>na montážní pěnu, zapravení omítky pod parapetem, těsnění spáry mezi parapetem a rámem okna, dodávka silikonu.</t>
  </si>
  <si>
    <t>1/T : 7,0</t>
  </si>
  <si>
    <t xml:space="preserve">  1.11 : 1*1,5</t>
  </si>
  <si>
    <t xml:space="preserve">  2.01 : 1*1,375+1*1,625+1*1,0</t>
  </si>
  <si>
    <t xml:space="preserve">  2.10 : 1*1,5</t>
  </si>
  <si>
    <t>553313001RX</t>
  </si>
  <si>
    <t>Zárubeň univerzální se stínovou drážkou - průchod 600-900/1970 mm, tl. dokončené příčky 100 - 300 mm</t>
  </si>
  <si>
    <t>Odkaz na mn. položky pořadí 92 : 19,00000</t>
  </si>
  <si>
    <t>5533301326RX</t>
  </si>
  <si>
    <t>Zárubeň univerzální se stínovou drážkou - průchod 600-900/1970 mm, EW 15 DP3-C</t>
  </si>
  <si>
    <t>Odkaz na mn. položky pořadí 93 : 6,00000</t>
  </si>
  <si>
    <t>899101111R00</t>
  </si>
  <si>
    <t>Osazení poklopů litinových a ocelových o hmotnost jednotlivě do 50 kg</t>
  </si>
  <si>
    <t>827-1</t>
  </si>
  <si>
    <t>20/Z : 1</t>
  </si>
  <si>
    <t>28697462RX</t>
  </si>
  <si>
    <t>Poklop kanalizační šachty vnitřní zadlažďovací 600x856x75 mm, uzamykatelný s těsněním</t>
  </si>
  <si>
    <t>RTS 22/ I</t>
  </si>
  <si>
    <t>941941031R00</t>
  </si>
  <si>
    <t>Montáž lešení lehkého pracovního řadového s podlahami šířky od 0,80 do 1,00 m, výšky do 10 m</t>
  </si>
  <si>
    <t>800-3</t>
  </si>
  <si>
    <t>včetně kotvení</t>
  </si>
  <si>
    <t>skladba S3 : 672,84525</t>
  </si>
  <si>
    <t xml:space="preserve">  plocha : 8,0*(1,0+35,22+1,0)</t>
  </si>
  <si>
    <t xml:space="preserve">  (8,0+7,1)/2*8,155</t>
  </si>
  <si>
    <t xml:space="preserve">  7,1*(1,0+33,65+1,0)</t>
  </si>
  <si>
    <t xml:space="preserve">  (7,1+8,0)/2*8,0</t>
  </si>
  <si>
    <t>941941191R00</t>
  </si>
  <si>
    <t>Montáž lešení lehkého pracovního řadového s podlahami příplatek za každý další i započatý měsíc použití lešení šířky šířky od 0,80 do 1,00 m a výšky do 10 m</t>
  </si>
  <si>
    <t>Odkaz na mn. položky pořadí 99 : 672,84525*2</t>
  </si>
  <si>
    <t>941941831R00</t>
  </si>
  <si>
    <t>Demontáž lešení lehkého řadového s podlahami šířky od 0,8 do 1 m, výšky do 10 m</t>
  </si>
  <si>
    <t>Odkaz na mn. položky pořadí 99 : 672,84525</t>
  </si>
  <si>
    <t>941955001R00</t>
  </si>
  <si>
    <t>Lešení lehké pracovní pomocné pomocné, o výšce lešeňové podlahy do 1,2 m</t>
  </si>
  <si>
    <t>Odkaz na mn. položky pořadí 43 : 31,25000</t>
  </si>
  <si>
    <t>Odkaz na mn. položky pořadí 267 : 92,52100</t>
  </si>
  <si>
    <t>Odkaz na mn. položky pořadí 268 : 306,79900</t>
  </si>
  <si>
    <t xml:space="preserve">- v.č. D01-1.3.7. : </t>
  </si>
  <si>
    <t>2/SK : 15,6</t>
  </si>
  <si>
    <t xml:space="preserve">  1.02-1.08 : 1,2*3,0</t>
  </si>
  <si>
    <t xml:space="preserve">  1.02-1.09 : 1,2*3,5</t>
  </si>
  <si>
    <t xml:space="preserve">  2.02-2.07 : 1,2*3,0</t>
  </si>
  <si>
    <t xml:space="preserve">  2.02-2.08 : 1,2*3,5</t>
  </si>
  <si>
    <t>944944011R00</t>
  </si>
  <si>
    <t xml:space="preserve">Montáž ochranné sítě z umělých vláken </t>
  </si>
  <si>
    <t>skladba S3 : 703,04525</t>
  </si>
  <si>
    <t xml:space="preserve">  plocha : 8,0*(1,0*2+35,22+1,0*2)</t>
  </si>
  <si>
    <t xml:space="preserve">  7,1*(1,0*2+33,65+1,0*2)</t>
  </si>
  <si>
    <t>944944031R00</t>
  </si>
  <si>
    <t>Montáž ochranné sítě příplatek k ceně za každý další i započatý měsíc použití ochranných sítí z umělých vláken</t>
  </si>
  <si>
    <t>Odkaz na mn. položky pořadí 104 : 703,04525*2</t>
  </si>
  <si>
    <t>944944081R00</t>
  </si>
  <si>
    <t xml:space="preserve">Demontáž ochranné sítě z umělých vláken </t>
  </si>
  <si>
    <t>Odkaz na mn. položky pořadí 104 : 703,04525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</si>
  <si>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</si>
  <si>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</si>
  <si>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plocha : (33,65+35,22)/2*8,0+(6,25+7,0)/2*(0,09+3,12)+3,7*(2,4+0,09)</t>
  </si>
  <si>
    <t>plocha : (33,65+35,22)/2*8,0</t>
  </si>
  <si>
    <t>953941312R00</t>
  </si>
  <si>
    <t>Osazení předmětů na hmoždinky osazení hasicího přístroje</t>
  </si>
  <si>
    <t xml:space="preserve">- v.č. D01-1.3.6 + PBŘS : </t>
  </si>
  <si>
    <t>N1.01 : 2</t>
  </si>
  <si>
    <t>N1.03 : 1</t>
  </si>
  <si>
    <t>N1.04 : 1</t>
  </si>
  <si>
    <t>N1.02 : 2</t>
  </si>
  <si>
    <t>N1.01/N2 : 2</t>
  </si>
  <si>
    <t>953945121R00</t>
  </si>
  <si>
    <t>Ochranné prvky proti ptactvu hrotový systém osazen z lešení, upevněn šroubováním, šířka 50-100 mm, výška 105 mm, 25 ks hrotů</t>
  </si>
  <si>
    <t xml:space="preserve">- v.č. D01-1.3.4 : </t>
  </si>
  <si>
    <t>5/OS : 161,0</t>
  </si>
  <si>
    <t>953941392R00</t>
  </si>
  <si>
    <t>Zkoušky a revize revize požárního hasicího přístroje od 6 ks do 10 ks</t>
  </si>
  <si>
    <t>953941395R00</t>
  </si>
  <si>
    <t xml:space="preserve">Zkoušky a revize vystavení revizní zprávy - požární hasicí přístroj </t>
  </si>
  <si>
    <t>953981103R00</t>
  </si>
  <si>
    <t>Chemické kotvy do betonu, do cihelného zdiva do betonu, hloubky 110 mm, M 12, ampule pro chemickou kotvu</t>
  </si>
  <si>
    <t xml:space="preserve">- v.č. D01-1.2.16 + 1.3.1 : </t>
  </si>
  <si>
    <t>skladba ST1 : 36</t>
  </si>
  <si>
    <t xml:space="preserve">  nad budovou MŠ - hranoly 100/120mm : 4*9</t>
  </si>
  <si>
    <t>953981103R0X</t>
  </si>
  <si>
    <t>Chemické kotvy hl. 300 mm, M 12, ampule</t>
  </si>
  <si>
    <t>- v.č. D01-1.2.15 : 4+60+4+2</t>
  </si>
  <si>
    <t>R_3761841</t>
  </si>
  <si>
    <t>5/OS - D+M ochranná síť proti ptactvu</t>
  </si>
  <si>
    <t>5/OS : 57,0</t>
  </si>
  <si>
    <t xml:space="preserve">  2.13 : 45,0</t>
  </si>
  <si>
    <t xml:space="preserve">  stříška nad vstupem : 12,0</t>
  </si>
  <si>
    <t>44984114R</t>
  </si>
  <si>
    <t>přístoj hasicí práškový; P6Te; třída hašení A,B,C; výtlačný prostředek dusík; náplň 6 kg; provozní schopnost od -30 do + 60°C</t>
  </si>
  <si>
    <t>965048515R00</t>
  </si>
  <si>
    <t>Broušení betonového povrchu do tloušťky 5 mm</t>
  </si>
  <si>
    <t>801-3</t>
  </si>
  <si>
    <t>skladba P1 : 18,67</t>
  </si>
  <si>
    <t>skladba P2 : 27,46</t>
  </si>
  <si>
    <t>skladba P3 : 1,0</t>
  </si>
  <si>
    <t>skladba P4 : 21,7575</t>
  </si>
  <si>
    <t>skladba P5 : 1,7225</t>
  </si>
  <si>
    <t>974054721R00</t>
  </si>
  <si>
    <t>Dodatečné vyřezání otvoru v podhledu ze sádrokartonových desek, plochy do 0,25 m2</t>
  </si>
  <si>
    <t>skladba POD3 : 1</t>
  </si>
  <si>
    <t>skladba POD3 : 3</t>
  </si>
  <si>
    <t>974054722R00</t>
  </si>
  <si>
    <t>Dodatečné vyřezání otvoru v podhledu ze sádrokartonových desek, nad 0,25 m2 do 0,5 m2</t>
  </si>
  <si>
    <t>skladba POD3 : 2</t>
  </si>
  <si>
    <t>974054723R00</t>
  </si>
  <si>
    <t>Dodatečné vyřezání otvoru v podhledu ze sádrokartonových desek, nad 0,5 m2 do 1 m2</t>
  </si>
  <si>
    <t>998011002R00</t>
  </si>
  <si>
    <t>Přesun hmot pro budovy s nosnou konstrukcí zděnou výšky přes 6 do 12 m</t>
  </si>
  <si>
    <t>POL7_</t>
  </si>
  <si>
    <t>přesun hmot pro budovy občanské výstavby (JKSO 801), budovy pro bydlení (JKSO 803) budovy pro výrobu a služby (JKSO 812) s nosnou svislou konstrukcí zděnou z cihel nebo tvárnic nebo kovovou</t>
  </si>
  <si>
    <t>289970111R00</t>
  </si>
  <si>
    <t>Geotextílie separační, filtrační, zpevňující polypropylén, 300 g/m2</t>
  </si>
  <si>
    <t>800-2</t>
  </si>
  <si>
    <t>Odkaz na mn. položky pořadí 124 : 71,58950</t>
  </si>
  <si>
    <t>711111006RT1</t>
  </si>
  <si>
    <t>Provedení izolace proti zemní vlhkosti natěradly za studena na ploše vodorovné asfaltovou penetrační suspenzí, bez dodávky suspenze</t>
  </si>
  <si>
    <t>800-711</t>
  </si>
  <si>
    <t>skladba P1, P2, P3, P6, P7 : 299,4685</t>
  </si>
  <si>
    <t xml:space="preserve">  plocha : (33,65+35,22)/2*7,6+(6,25+7,0)/2*5,70</t>
  </si>
  <si>
    <t>711112006RT1</t>
  </si>
  <si>
    <t>Provedení izolace proti zemní vlhkosti natěradly za studena na ploše svislé, včetně pomocného lešení o výšce podlahy do 1900 mm a pro zatížení do 1,5 kPa. asfaltovou penetrační emulzí, bez dodávky emulze</t>
  </si>
  <si>
    <t>skladba P1, P2, P3, P6, P7 + S1, S2 : 70,8064</t>
  </si>
  <si>
    <t xml:space="preserve">  plocha - předp. (pod úrovní terénu) : 0,47*(33,65+35,22+2*7,6-2,1)</t>
  </si>
  <si>
    <t xml:space="preserve">  plocha - předp. (nad úrovní terénu) : 0,35*(33,65+35,22+2*7,6)</t>
  </si>
  <si>
    <t>711132311R00</t>
  </si>
  <si>
    <t>Provedení izolace proti zemní vlhkosti pásy na sucho svislá,  , nopovou fólií včetně uchycovacích prvků</t>
  </si>
  <si>
    <t>711141559RT2</t>
  </si>
  <si>
    <t xml:space="preserve">Provedení izolace proti zemní vlhkosti pásy přitavením vodorovná, 2 vrstvy, bez dodávky izolačních pásů,  </t>
  </si>
  <si>
    <t>Odkaz na mn. položky pořadí 122 : 299,46850</t>
  </si>
  <si>
    <t>711142559RT2</t>
  </si>
  <si>
    <t xml:space="preserve">Provedení izolace proti zemní vlhkosti pásy přitavením svislá, 2 vrstvy, bez dodávky izolačních pásů,  </t>
  </si>
  <si>
    <t>Odkaz na mn. položky pořadí 123 : 70,80640</t>
  </si>
  <si>
    <t>711212000RU1</t>
  </si>
  <si>
    <t>Izolace proti vodě nátěr podkladní pod hydroizolační stěrky</t>
  </si>
  <si>
    <t>skladba P2, P3 : 38,879</t>
  </si>
  <si>
    <t xml:space="preserve">  1.13 : 6,11+0,30*(3,24+1,885)*2</t>
  </si>
  <si>
    <t xml:space="preserve">  1.08 : 10,59+0,30*(4,85+2,255)*2+(2,05-0,3)*(1,0+1,0)</t>
  </si>
  <si>
    <t xml:space="preserve">  1.09 : 7,87+0,30*(3,6+2,185)*2</t>
  </si>
  <si>
    <t>skladba P4, P5 : 38,358</t>
  </si>
  <si>
    <t xml:space="preserve">  2.07 : 10,59+0,30*(4,85+2,255)*2+(2,05-0,3)*(1,0+1,0)</t>
  </si>
  <si>
    <t xml:space="preserve">  2.08 : 7,87+0,30*(3,6+2,185)*2</t>
  </si>
  <si>
    <t xml:space="preserve">  2.11 : 3,49+0,30*(1,85+1,815)*2+(2,05-0,3)*(0,85+0,85)</t>
  </si>
  <si>
    <t>711212002RT3</t>
  </si>
  <si>
    <t>Izolace proti vodě stěrka hydroizolační  proti vlhkosti</t>
  </si>
  <si>
    <t>skladba P2, P3 - celková tl. 3,0mm : 38,879*1,5</t>
  </si>
  <si>
    <t>skladba P4, P5 - celková tl. 3,0mm : 38,358*1,5</t>
  </si>
  <si>
    <t>711212601RT2</t>
  </si>
  <si>
    <t>Izolace proti vodě doplňky těsnicí pás š.100 mm do spoje podlaha-stěna</t>
  </si>
  <si>
    <t>skladba P2, P3 : 36,03</t>
  </si>
  <si>
    <t xml:space="preserve">  1.13 : (3,24+1,885)*2</t>
  </si>
  <si>
    <t xml:space="preserve">  1.08 : (4,85+2,255)*2</t>
  </si>
  <si>
    <t xml:space="preserve">  1.09 : (3,6+2,185)*2</t>
  </si>
  <si>
    <t>skladba P4, P5 : 33,11</t>
  </si>
  <si>
    <t xml:space="preserve">  2.07 : (4,85+2,255)*2</t>
  </si>
  <si>
    <t xml:space="preserve">  2.08 : (3,6+2,185)*2</t>
  </si>
  <si>
    <t xml:space="preserve">  2.11 : (1,85+1,815)*2</t>
  </si>
  <si>
    <t>711212602RT2</t>
  </si>
  <si>
    <t>Izolace proti vodě doplňky těsnicí roh do spoje podlaha stěna</t>
  </si>
  <si>
    <t>skladba P2, P3 : 12</t>
  </si>
  <si>
    <t xml:space="preserve">  1.13 : 4</t>
  </si>
  <si>
    <t xml:space="preserve">  1.08 : 4</t>
  </si>
  <si>
    <t xml:space="preserve">  1.09 : 4</t>
  </si>
  <si>
    <t>skladba P4, P5 : 12</t>
  </si>
  <si>
    <t xml:space="preserve">  2.07 : 4</t>
  </si>
  <si>
    <t xml:space="preserve">  2.08 : 4</t>
  </si>
  <si>
    <t xml:space="preserve">  2.11 : 4</t>
  </si>
  <si>
    <t>711212611RT2</t>
  </si>
  <si>
    <t>Izolace proti vodě doplňky těsnicí pás šířky 100 mm do svislých koutů</t>
  </si>
  <si>
    <t>skladba P2, P3 : 5,35</t>
  </si>
  <si>
    <t xml:space="preserve">  1.13 : 0,30*4</t>
  </si>
  <si>
    <t xml:space="preserve">  1.08 : 0,30*4+(2,05-0,3)*1</t>
  </si>
  <si>
    <t xml:space="preserve">  1.09 : 0,30*4</t>
  </si>
  <si>
    <t>skladba P4, P5 : 7,10</t>
  </si>
  <si>
    <t xml:space="preserve">  2.07 : 0,30*4+(2,05-0,3)*1</t>
  </si>
  <si>
    <t xml:space="preserve">  2.08 : 0,30*4</t>
  </si>
  <si>
    <t xml:space="preserve">  2.11 : 0,30*4+(2,05-0,3)*1</t>
  </si>
  <si>
    <t>111632301R</t>
  </si>
  <si>
    <t>Penetrace asfaltová; funkce: adhezní můstek; ředidlo: voda (disperzní)</t>
  </si>
  <si>
    <t>kg</t>
  </si>
  <si>
    <t>Odkaz na mn. položky pořadí 122 : 299,46853*0,15</t>
  </si>
  <si>
    <t>Odkaz na mn. položky pořadí 123 : 70,80640*0,15</t>
  </si>
  <si>
    <t>28323110R</t>
  </si>
  <si>
    <t>fólie izolační zemní drenážní; tloušťka 0,60 mm; výška nopů 8,0 mm; plošná hmotnost 450 g/m2; HDPE; kašírování PES rohož</t>
  </si>
  <si>
    <t>Odkaz na mn. položky pořadí 124 : 71,58950*1,2</t>
  </si>
  <si>
    <t>62852251R</t>
  </si>
  <si>
    <t xml:space="preserve">pás izolační z modifikovaného asfaltu natavitelný; nosná vložka polyesterové rouno; horní strana jemný minerální posyp; spodní strana PE fólie; tl. 4,0 mm </t>
  </si>
  <si>
    <t>Odkaz na mn. položky pořadí 125 : 299,46850*1,15</t>
  </si>
  <si>
    <t>Odkaz na mn. položky pořadí 126 : 70,80640*1,2</t>
  </si>
  <si>
    <t>62852265R</t>
  </si>
  <si>
    <t xml:space="preserve">pás izolační z modifikovaného asfaltu natavitelný, mechanicky kotvený; nosná vložka skelná tkanina; horní strana jemný minerální posyp; spodní strana PE fólie; tl. 4,0 mm </t>
  </si>
  <si>
    <t>998711202R00</t>
  </si>
  <si>
    <t>Přesun hmot pro izolace proti vodě svisle do 12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</si>
  <si>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</si>
  <si>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</si>
  <si>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</si>
  <si>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Odkaz na mn. položky pořadí 91 : 35,86000</t>
  </si>
  <si>
    <t>712341559RT1</t>
  </si>
  <si>
    <t>Povlakové krytiny střech do 10° pásy přitavením v celé ploše, 1 vrstva, bez dodávky pásu</t>
  </si>
  <si>
    <t>712351111RT1</t>
  </si>
  <si>
    <t>Povlakové krytiny střech do 10° samolepicími pásy 1 vrstva, bez dodávky materiálu</t>
  </si>
  <si>
    <t>skladba ST1 : 325,0</t>
  </si>
  <si>
    <t xml:space="preserve">  nad budovou MŠ : 325,0</t>
  </si>
  <si>
    <t>712378003R0X</t>
  </si>
  <si>
    <t>Okapový plech z poplastovaného plechu RŠ 250 mm</t>
  </si>
  <si>
    <t xml:space="preserve">- v.č. D01-1.3.5 : </t>
  </si>
  <si>
    <t>3/KL : 52,5</t>
  </si>
  <si>
    <t>4/PL : 19,5</t>
  </si>
  <si>
    <t>Odkaz na mn. položky pořadí 138 : 35,86000*1,15</t>
  </si>
  <si>
    <t>62852269R</t>
  </si>
  <si>
    <t>Pás hydroizolační asfaltový tl = 3,0 mm; funkce: protiradonová, parobrzdná; nosná vložka: skelná tkanina; asfalt: modifikovaný; horní strana: minerální posyp; spodní strana: snímatelná fólie</t>
  </si>
  <si>
    <t>Odkaz na mn. položky pořadí 139 : 360,86000*1,15</t>
  </si>
  <si>
    <t>998712202R00</t>
  </si>
  <si>
    <t>Přesun hmot pro povlakové krytiny v objektech výšky přes 6 do 12 m</t>
  </si>
  <si>
    <t>50 m vodorovně</t>
  </si>
  <si>
    <t>713111130RT1</t>
  </si>
  <si>
    <t xml:space="preserve">Montáž tepelné izolace stropů vložené mezi krokve,  </t>
  </si>
  <si>
    <t>800-713</t>
  </si>
  <si>
    <t xml:space="preserve">  nad budovou MŠ - mezi hranoly 100/120 : 325,0</t>
  </si>
  <si>
    <t>skladba ST2 : 42,0</t>
  </si>
  <si>
    <t xml:space="preserve">  nad 2.05A a 2.06 - mezi hranoly 100/120 : 42,0</t>
  </si>
  <si>
    <t xml:space="preserve">  nad budovou MŠ - mezi krokve 100/220 : 325,0</t>
  </si>
  <si>
    <t xml:space="preserve">  nad 2.05A a 2.06 - mezi krokve 100/220 : 42,0</t>
  </si>
  <si>
    <t>713111221RK6</t>
  </si>
  <si>
    <t>Montáž tepelné izolace stropů parotěsná zábrana zavěšených podhledů s přelepením spojů, včetně dodávky fólie</t>
  </si>
  <si>
    <t>713134211RK2</t>
  </si>
  <si>
    <t>Montáž tepelné izolace stropů parotěsná zábrana na stěny s přelepením spojů, včetně dodávky fólie</t>
  </si>
  <si>
    <t>Odkaz na mn. položky pořadí 30 : 60,80500</t>
  </si>
  <si>
    <t>713134211RK3</t>
  </si>
  <si>
    <t>713121111RT1</t>
  </si>
  <si>
    <t>Montáž tepelné izolace podlah  jednovrstvá, bez dodávky materiálu</t>
  </si>
  <si>
    <t>skladba P8 - kompaktní : 0,436</t>
  </si>
  <si>
    <t xml:space="preserve">  1.14 : 13,7</t>
  </si>
  <si>
    <t>713121121RT1</t>
  </si>
  <si>
    <t>Montáž tepelné izolace podlah  dvouvrstvá, bez dodávky materiálu</t>
  </si>
  <si>
    <t>skladba P1 : 15,69025</t>
  </si>
  <si>
    <t xml:space="preserve">  1.01 - část : 14,77-1,45*2,055</t>
  </si>
  <si>
    <t xml:space="preserve">  1.01 - část : 1,45*2,055</t>
  </si>
  <si>
    <t xml:space="preserve">  1.03 : 1,55</t>
  </si>
  <si>
    <t xml:space="preserve">  1.04 : 2,34</t>
  </si>
  <si>
    <t xml:space="preserve">  1.08 (část) : 10,59-1,0*1,0</t>
  </si>
  <si>
    <t xml:space="preserve">  1.09 : 7,87</t>
  </si>
  <si>
    <t xml:space="preserve">  1.08 (část) : 1,0*1,0</t>
  </si>
  <si>
    <t>skladba P6 - akustický : 124,77</t>
  </si>
  <si>
    <t xml:space="preserve">  1.06 : 119,52</t>
  </si>
  <si>
    <t xml:space="preserve">  1.06A : 5,25</t>
  </si>
  <si>
    <t>skladba P6 - kompaktní : 45,76</t>
  </si>
  <si>
    <t xml:space="preserve">  1.02 : 18,5</t>
  </si>
  <si>
    <t xml:space="preserve">  1.05 : 5,84</t>
  </si>
  <si>
    <t xml:space="preserve">  1.11 : 8,42</t>
  </si>
  <si>
    <t>skladba P7 - kompaktní : 3,0</t>
  </si>
  <si>
    <t xml:space="preserve">  1.17 : 3,0</t>
  </si>
  <si>
    <t>713121118RU1</t>
  </si>
  <si>
    <t xml:space="preserve">Izolace podlah tepelná obložení stěn dilatační páskou, tloušťky 100 mm,  </t>
  </si>
  <si>
    <t>skladba P1+P10 : 19,68</t>
  </si>
  <si>
    <t xml:space="preserve">  1.01+1.12 : 2*(3,24+1,65+3,65+1,3)</t>
  </si>
  <si>
    <t>skladba P2 : 45,21</t>
  </si>
  <si>
    <t xml:space="preserve">  1.03 : 2*(0,85+1,735)</t>
  </si>
  <si>
    <t xml:space="preserve">  1.04 : 2*(1,3+1,735)</t>
  </si>
  <si>
    <t xml:space="preserve">  1.13 : 2*(3,24+1,885)</t>
  </si>
  <si>
    <t xml:space="preserve">  1.08 (část) : 2*(4,85+2,225)-1,0*2</t>
  </si>
  <si>
    <t xml:space="preserve">  1.09 : 2*(3,6+2,185)</t>
  </si>
  <si>
    <t>skladba P3 : 2,0</t>
  </si>
  <si>
    <t xml:space="preserve">  1.08 (část) : 1,0*2</t>
  </si>
  <si>
    <t>skladba P6 - akustický : 53,23</t>
  </si>
  <si>
    <t xml:space="preserve">  1.06+1.06A : 2*(19,115+7,0)+0,25*2+0,25*2</t>
  </si>
  <si>
    <t>skladba P6 - kompaktní : 57,91</t>
  </si>
  <si>
    <t xml:space="preserve">  1.02 : 2*7,725+2,4</t>
  </si>
  <si>
    <t xml:space="preserve">  1.05 : 2*(3,05+1,885)</t>
  </si>
  <si>
    <t xml:space="preserve">  1.07 : 2*(7,0+2,03)+0,25*2</t>
  </si>
  <si>
    <t xml:space="preserve">  1.11 : 2*(3,1+2,715)</t>
  </si>
  <si>
    <t>skladba P7 - kompaktní : 7,6</t>
  </si>
  <si>
    <t xml:space="preserve">  1.17 : 7,6</t>
  </si>
  <si>
    <t>skladba P12 : 27,46</t>
  </si>
  <si>
    <t xml:space="preserve">  1.14 : 2*(2,62+5,23)</t>
  </si>
  <si>
    <t xml:space="preserve">  1.15 : 2*(2,28+3,6)</t>
  </si>
  <si>
    <t>skladba P4 : 34,7</t>
  </si>
  <si>
    <t xml:space="preserve">  2.12 : 2*(0,8+1,875)</t>
  </si>
  <si>
    <t xml:space="preserve">  2.07 (část) : 2*(4,85+2,225)-1,0*2</t>
  </si>
  <si>
    <t xml:space="preserve">  2.08 : 2*(3,6+2,185)</t>
  </si>
  <si>
    <t xml:space="preserve">  2.11 (část) : 2*(1,85+1,815)-0,85*2</t>
  </si>
  <si>
    <t>skladba P5 : 3,7</t>
  </si>
  <si>
    <t xml:space="preserve">  2.07 (část) : 1,0*2</t>
  </si>
  <si>
    <t xml:space="preserve">  2.11 (část) : 0,85*2</t>
  </si>
  <si>
    <t>skladba P8 - akustický : 52,73</t>
  </si>
  <si>
    <t xml:space="preserve">  2.05+2.05A : 2*(17,915+1,2+7,0)+0,25*2</t>
  </si>
  <si>
    <t>skladba P8 - kompaktní : 81,39</t>
  </si>
  <si>
    <t xml:space="preserve">  2.01 horní podesta : 2*(2,45+1,885+0,24-0,14)-1,3-0,32*2</t>
  </si>
  <si>
    <t xml:space="preserve">  2.02 : 2*7,71+2,4</t>
  </si>
  <si>
    <t xml:space="preserve">  2.03 : 2*(3,33+1,56+3,065)-2,02</t>
  </si>
  <si>
    <t xml:space="preserve">  2.04 : 2*(3,05+1,885)</t>
  </si>
  <si>
    <t xml:space="preserve">  2.06 : 2*(7,0+2,03)+0,25*2</t>
  </si>
  <si>
    <t xml:space="preserve">  2.10 : 2*(3,1+2,715)</t>
  </si>
  <si>
    <t xml:space="preserve">  2.14 : 2*(0,8+0,545)</t>
  </si>
  <si>
    <t>skladba ST4 : 5,75</t>
  </si>
  <si>
    <t xml:space="preserve">  střecha pod terasou 2.13 : 5,75</t>
  </si>
  <si>
    <t>713131130R00</t>
  </si>
  <si>
    <t>Montáž tepelné izolace stěn vložením do nosné rámové konstrukce</t>
  </si>
  <si>
    <t>13/T + skladba S5A : 40,0*2</t>
  </si>
  <si>
    <t>13/T + skladba S5B : 2,5*2</t>
  </si>
  <si>
    <t>skladba S19 : 7,327</t>
  </si>
  <si>
    <t xml:space="preserve">  1.14-1.17 : 3,5*2,60-0,9*1,97</t>
  </si>
  <si>
    <t>skladba S17 : 36,61*2</t>
  </si>
  <si>
    <t xml:space="preserve">  1.14-1.15 : 3,5*5,23*2</t>
  </si>
  <si>
    <t>713131131R00</t>
  </si>
  <si>
    <t>Montáž tepelné izolace stěn lepením</t>
  </si>
  <si>
    <t xml:space="preserve">skladba S4 : </t>
  </si>
  <si>
    <t>PIR tl. 60mm : 14,62625</t>
  </si>
  <si>
    <t>PIR tl. 40mm : 14,62625</t>
  </si>
  <si>
    <t xml:space="preserve">  1.06 : 0,25*(3,045+1,17+2,92+1,17+3,545)</t>
  </si>
  <si>
    <t xml:space="preserve">  1.05 : 0,25*1,545</t>
  </si>
  <si>
    <t xml:space="preserve">  2.05 : 0,25*(3,045+1,17+2,92+1,17+3,545)</t>
  </si>
  <si>
    <t xml:space="preserve">  2.04 : 0,25*1,545</t>
  </si>
  <si>
    <t xml:space="preserve">  2.01 : 0,25*(1,92+0,92)</t>
  </si>
  <si>
    <t xml:space="preserve">  2.03 : 0,25*1,92</t>
  </si>
  <si>
    <t xml:space="preserve">  1.06 : 0,25*(1,085+1,13+1,085+1,17+1,085+1,085+1,085+1,125+1,125+1,125+0,96)</t>
  </si>
  <si>
    <t xml:space="preserve">  1.11 : 0,25*1,42</t>
  </si>
  <si>
    <t xml:space="preserve">  2.05 : 0,25*(1,085+1,125+1,085+1,17+1,085+1,085+1,085+1,125+1,125+1,125+0,96)</t>
  </si>
  <si>
    <t xml:space="preserve">  2.10 : 0,25*1,42</t>
  </si>
  <si>
    <t>713131153R00</t>
  </si>
  <si>
    <t>Montáž izolace lepením a zajištění hmoždinkami na tmel a hmoždinky - 6 ks/m2, na beton</t>
  </si>
  <si>
    <t>skladba POD5 : 16,7</t>
  </si>
  <si>
    <t>713135112RK1</t>
  </si>
  <si>
    <t>Montáž difúzní fólie do stěn (dřevostaveb) s přelepením spojů, včetně dodávky fólie a spojovací pásky</t>
  </si>
  <si>
    <t>713191100RT9</t>
  </si>
  <si>
    <t>Izolace tepelné běžných konstrukcí - doplňky položení separační fólie, včetně dodávky PE fólie</t>
  </si>
  <si>
    <t>Odkaz na mn. položky pořadí 150 : 220,66000</t>
  </si>
  <si>
    <t>Odkaz na mn. položky pořadí 172 : 211,08725</t>
  </si>
  <si>
    <t>713511321RT1</t>
  </si>
  <si>
    <t>Izolace tepelné protipožárním nástřikem Nátěr protipožární dřeva stupeň hořlavosti C1</t>
  </si>
  <si>
    <t>15/T + skladba POD7 : 120,0</t>
  </si>
  <si>
    <t xml:space="preserve">  podhled římsy : 95,0</t>
  </si>
  <si>
    <t xml:space="preserve">  svislý obklad římsy : 25,0</t>
  </si>
  <si>
    <t>skladba ST3 + 16/T : 45,0</t>
  </si>
  <si>
    <t>283502542R</t>
  </si>
  <si>
    <t>zátka minerální; pro zakrytí hmoždinek; d = 65,0 mm; tl. 15 mm; barva žlutá</t>
  </si>
  <si>
    <t>28375704R</t>
  </si>
  <si>
    <t>deska izolační stabilizovaná; pěnový polystyren; rovná hrana; součinitel tepelné vodivosti 0,037 W/mK; obj. hmotnost 20,00 kg/m3</t>
  </si>
  <si>
    <t>skladba P1 : 15,69025*0,19</t>
  </si>
  <si>
    <t>skladba P10 : 2,97975*0,19</t>
  </si>
  <si>
    <t>skladba P2 : 27,46*0,20</t>
  </si>
  <si>
    <t>m.č. 1.13 (bez podlahového vytápění) : 6,11*0,05</t>
  </si>
  <si>
    <t>skladba P3 : 1,0*0,20</t>
  </si>
  <si>
    <t>skladba P6 - akustický : 124,77*0,20</t>
  </si>
  <si>
    <t>skladba P6 - kompaktní : 45,76*0,20</t>
  </si>
  <si>
    <t>skladba P7 - kompaktní : 3,0*0,15</t>
  </si>
  <si>
    <t>skladba P12 : 22,9*0,14</t>
  </si>
  <si>
    <t>skladba P8 - kompaktní : 0,436*0,05</t>
  </si>
  <si>
    <t>prořez : 47,3286*0,05</t>
  </si>
  <si>
    <t>283769652R</t>
  </si>
  <si>
    <t>Výrobek izolační pro budovy z polyurethanové pěny - PIR; tvar: deska; tl = 40 mm; OH = 30 kg/m3; lambda = 0,023 W/(m.K); pevnost v tlaku = 120 kPa; povrchová úprava: oboustranně Al fólie</t>
  </si>
  <si>
    <t>Odkaz na mn. položky pořadí 154 : 29,25250*0,5</t>
  </si>
  <si>
    <t>Koeficient prořez: 0,1</t>
  </si>
  <si>
    <t>283769654R</t>
  </si>
  <si>
    <t>Výrobek izolační pro budovy z polyurethanové pěny - PIR; tvar: deska; tl = 60 mm; OH = 30 kg/m3; lambda = 0,023 W/(m.K); pevnost v tlaku = 120 kPa; povrchová úprava: oboustranně Al fólie</t>
  </si>
  <si>
    <t>56284079.AR</t>
  </si>
  <si>
    <t xml:space="preserve">hmoždinka talířová zatloukací; pouzdro polyetylén, trn ocel; pr. talířku 60 mm, délka 255 mm mm; použití: pro kotvení v betonu a plném stavebním materiálu, pro upevnění tepelně izolačních desek z polystyrenu nebo minerální vaty </t>
  </si>
  <si>
    <t>skladba POD5 : 17*6</t>
  </si>
  <si>
    <t>58556620R</t>
  </si>
  <si>
    <t>tmel cementový; stěrkový, lepicí; pro interiér i exteriér; barva šedá</t>
  </si>
  <si>
    <t>Odkaz na mn. položky pořadí 155 : 16,70000*6</t>
  </si>
  <si>
    <t>631401593R</t>
  </si>
  <si>
    <t>Výrobek izolační pro budovy z minerální vlny (MW) tvar: deska; vlákna: podélná; tloušťka d = 200,0 mm; lambda = 0,039 W/(m.K)</t>
  </si>
  <si>
    <t>Koeficient prořez: 0,05</t>
  </si>
  <si>
    <t>63140581R</t>
  </si>
  <si>
    <t>Výrobek izolační pro budovy z minerální vlny (MW) tvar: deska; tloušťka d = 50,0 mm; OH = 50 kg/m3; lambda = 0,035 W/(m.K); pevnost v tlaku CS 0,5 kPa</t>
  </si>
  <si>
    <t>63140584R</t>
  </si>
  <si>
    <t>Výrobek izolační pro budovy z minerální vlny (MW) tvar: deska; tloušťka d = 100,0 mm; OH = 50 kg/m3; lambda = 0,035 W/(m.K); pevnost v tlaku CS 0,5 kPa</t>
  </si>
  <si>
    <t>Odkaz na mn. položky pořadí 152 : 85,00000</t>
  </si>
  <si>
    <t>631508593R</t>
  </si>
  <si>
    <t>Výrobek izolační pro budovy z minerální vlny (MW) tvar: rohož; tloušťka d = 120,0 mm; OH = 21 kg/m3; lambda = 0,033 W/(m.K)</t>
  </si>
  <si>
    <t>Odkaz na mn. položky pořadí 144 : 367,00000</t>
  </si>
  <si>
    <t>631508597R</t>
  </si>
  <si>
    <t>Výrobek izolační pro budovy z minerální vlny (MW) tvar: rohož; tloušťka d = 220,0 mm; OH = 21 kg/m3; lambda = 0,033 W/(m.K)</t>
  </si>
  <si>
    <t>Odkaz na mn. položky pořadí 145 : 367,00000</t>
  </si>
  <si>
    <t>998713202R00</t>
  </si>
  <si>
    <t>Přesun hmot pro izolace tepelné v objektech výšky do 12 m</t>
  </si>
  <si>
    <t>714181001R00</t>
  </si>
  <si>
    <t>Montáž pohltivých a konstrukčních součástí protiprašných vložek do lamel nebo kazet volným uložením v jedné vrstvě</t>
  </si>
  <si>
    <t>800-714</t>
  </si>
  <si>
    <t>skladba P8 - akustický : 124,80</t>
  </si>
  <si>
    <t>skladba P8 - kompaktní : 62,80725</t>
  </si>
  <si>
    <t>28375633R</t>
  </si>
  <si>
    <t>deska izolační kročejová, elastifikovaný EPS; pěnový polystyren; rovná hrana; tl. 30,0 mm; tl. po zatížení 28,0 mm; součinitel tepelné vodivosti 0,042 W/mK; R = 0,714 m2K/W; obj. hmotnost 15,00 kg/m3</t>
  </si>
  <si>
    <t>Odkaz na mn. položky pořadí 172 : 211,08725*1,05</t>
  </si>
  <si>
    <t>998714202R00</t>
  </si>
  <si>
    <t>Přesun hmot v objektech výšky do 12 m</t>
  </si>
  <si>
    <t>R_3761838</t>
  </si>
  <si>
    <t>3/OS - D+M skleněná sprchová zástěna s kovovou stabilizační konzolou 750/2050mm</t>
  </si>
  <si>
    <t>3/OS : 1</t>
  </si>
  <si>
    <t>761661101R00</t>
  </si>
  <si>
    <t>Sklobetonová okna tl. do 100 mm do tmele dodávka a montáž , tvárnic o rozměru 19x19x8 mm, čirých</t>
  </si>
  <si>
    <t>800-761</t>
  </si>
  <si>
    <t>2/SK : 3,7664</t>
  </si>
  <si>
    <t xml:space="preserve">  1.02-1.08 : 1,84*0,44</t>
  </si>
  <si>
    <t xml:space="preserve">  1.02-1.09 : 2,44*0,44</t>
  </si>
  <si>
    <t xml:space="preserve">  2.02-2.07 : 1,84*0,44</t>
  </si>
  <si>
    <t xml:space="preserve">  2.02-2.08 : 2,44*0,44</t>
  </si>
  <si>
    <t>998761202R00</t>
  </si>
  <si>
    <t>Přesun hmot konstrukcí sklobetonových v objektech výšky do 12 m</t>
  </si>
  <si>
    <t>762085151R00</t>
  </si>
  <si>
    <t>Zvláštní výkony hoblování tesařských konstrukcí strojně na pile</t>
  </si>
  <si>
    <t>800-762</t>
  </si>
  <si>
    <t xml:space="preserve">- v.č. D01-1.2.15 - výpis řeziva : </t>
  </si>
  <si>
    <t>40/D až 43/D - 100/220 : 71,7*0,1*0,22</t>
  </si>
  <si>
    <t>762332110R00</t>
  </si>
  <si>
    <t>Vázané konstrukce krovů montáž střech pultových, sedlových, valbových, stanových čtvercového nebo obdélníkového půdorysu z řeziva, průřezové plochy do 120 cm2</t>
  </si>
  <si>
    <t>skladba ST1 : 129,8</t>
  </si>
  <si>
    <t xml:space="preserve">  nad budovou MŠ - hranoly 100/120mm : 4*(1,0+0,35+2,725+4,9+1,5+4,9+6,65+6,025+4,4)</t>
  </si>
  <si>
    <t>skladba ST2 : 70,0</t>
  </si>
  <si>
    <t xml:space="preserve">  nad 2.05A a 2.06 - hranoly 100/120mm : 70,0</t>
  </si>
  <si>
    <t>762332120R00</t>
  </si>
  <si>
    <t>Vázané konstrukce krovů montáž střech pultových, sedlových, valbových, stanových čtvercového nebo obdélníkového půdorysu z řeziva, průřezové plochy přes 120 do 224 cm2</t>
  </si>
  <si>
    <t>3/D - 120/120 : 140,0</t>
  </si>
  <si>
    <t>10/D až 28/D - 100/220 : 9,8+441,0+9,2+11,6+2,4+17,5+5,8+6,9+6,8+5,4+4,34+5,0+4,3+3,9+3,6+3,2+2,5+1,8+1,4</t>
  </si>
  <si>
    <t>29/D - 100/220 : 77,0</t>
  </si>
  <si>
    <t>40/D až 43/D - 100/220 : 57,6+6,6+5,4+2,1</t>
  </si>
  <si>
    <t>762333130R00</t>
  </si>
  <si>
    <t>Vázané konstrukce krovů montáž střech pultových, sedlových, valbových, stanových nepravidelného půdorysu z řeziva, průřezové plochy přes 120 do 288 cm2</t>
  </si>
  <si>
    <t>2/D - 160/160 : 6,4</t>
  </si>
  <si>
    <t>762333140R00</t>
  </si>
  <si>
    <t>Vázané konstrukce krovů montáž střech pultových, sedlových, valbových, stanových nepravidelného půdorysu z řeziva, průřezové plochy přes 288 do 450 cm2</t>
  </si>
  <si>
    <t>1/D - 200/320 : 10,5</t>
  </si>
  <si>
    <t>4/D - 160/220 : 9,8</t>
  </si>
  <si>
    <t>5/D - 160/220 : 9,8</t>
  </si>
  <si>
    <t>6/D - 200/220 : 8,4</t>
  </si>
  <si>
    <t>7/D - 160/220 : 6,6</t>
  </si>
  <si>
    <t>8/D, 9/D - 160/220 : 4,6+5,1</t>
  </si>
  <si>
    <t>762341210RT2</t>
  </si>
  <si>
    <t>Montáž bednění střech rovných o sklonu do 60° z prken hrubých na sraz tloušťky do 32 mm včetně vyřezání otvorů , včetně dodávky prken tloušťky 24 mm</t>
  </si>
  <si>
    <t>skladba ST1 : 325,0*2</t>
  </si>
  <si>
    <t>skladba ST3 : 45,0</t>
  </si>
  <si>
    <t xml:space="preserve">  nad 2.13 : 45,0</t>
  </si>
  <si>
    <t>skladba ST2 : 42,0*2</t>
  </si>
  <si>
    <t xml:space="preserve">  nad 2.05A a 2.06 : 42,0</t>
  </si>
  <si>
    <t>762343101R00</t>
  </si>
  <si>
    <t>Montáž roštu pro tepelnou izolaci spodem</t>
  </si>
  <si>
    <t>13/T + skladba S5A : 40,0/0,6*2</t>
  </si>
  <si>
    <t>13/T + skladba S6 : 20,0/0,6</t>
  </si>
  <si>
    <t>13/T + skladba S5B : 2,5/0,6*2</t>
  </si>
  <si>
    <t>14/T + skladba S7 : 12,0/0,6</t>
  </si>
  <si>
    <t xml:space="preserve">skladba S18 : </t>
  </si>
  <si>
    <t>1.15 : 3,5*4</t>
  </si>
  <si>
    <t>skladba S17 : 63,0</t>
  </si>
  <si>
    <t xml:space="preserve">  1.14-1.15 : 3,5*9*2</t>
  </si>
  <si>
    <t>762395000R00</t>
  </si>
  <si>
    <t>Spojovací a ochranné prostředky svory, prkna, hřebíky, pásová ocel, vruty, impregnace</t>
  </si>
  <si>
    <t xml:space="preserve">- bednění tl. 25mm : </t>
  </si>
  <si>
    <t>skladba ST1 : 325,0*2*0,025</t>
  </si>
  <si>
    <t>skladba ST2 : 42,0*2*0,025</t>
  </si>
  <si>
    <t>skladba ST3 : 45,0*2*0,025</t>
  </si>
  <si>
    <t>skladba ST1 : 129,8*0,1*0,12</t>
  </si>
  <si>
    <t>skladba ST1 : 539,0*0,1*0,22</t>
  </si>
  <si>
    <t xml:space="preserve">  nad budovou MŠ - krokve 100/220mm : 9,8*55</t>
  </si>
  <si>
    <t>skladba ST2 : 70,0*0,1*0,12</t>
  </si>
  <si>
    <t>skladba ST2 : 70,0*0,1*0,22</t>
  </si>
  <si>
    <t xml:space="preserve">  nad 2.05A a 2.06 - krokve 100/220mm : 70,0</t>
  </si>
  <si>
    <t>762342206RTX</t>
  </si>
  <si>
    <t>Montáž kontralatí na vruty, s těsnicí páskou, včetně dodávky latí 5/5 cm</t>
  </si>
  <si>
    <t>Odkaz na mn. položky pořadí 204 : 412,00000</t>
  </si>
  <si>
    <t>60511137R</t>
  </si>
  <si>
    <t>Fošna dřevina: BO, SM; opracování: omítané; stavební; tl. = 50 mm; délka 4 000 až 6 000 mm</t>
  </si>
  <si>
    <t>1.15 : 14,0*0,05*0,12*1,1</t>
  </si>
  <si>
    <t>skladba S17 : 31,5*0,05*0,10*1,1</t>
  </si>
  <si>
    <t>31,5*0,05*0,12*1,1</t>
  </si>
  <si>
    <t>605152001R</t>
  </si>
  <si>
    <t>Hranolek dřevina: SM; stavební; tl. do 100 mm; šířka do 100 mm; délka 1 000 až 4 000 mm; průřez do 100 cm2</t>
  </si>
  <si>
    <t>13/T + skladba S5A : 133,3333*0,05*0,1</t>
  </si>
  <si>
    <t>13/T + skladba S6 : 33,33333*0,05*0,1</t>
  </si>
  <si>
    <t>13/T + skladba S5B : 8,33333*0,05*0,1</t>
  </si>
  <si>
    <t>14/T + skladba S7 : 20,0*0,05*0,1</t>
  </si>
  <si>
    <t>prořez : 0,975*0,1</t>
  </si>
  <si>
    <t>60515249R</t>
  </si>
  <si>
    <t>Hranol dřevina: SM; stavební; tl. 140 až 160 mm; šířka 140 až 160 mm; délka 6 000 až 10 000 mm; průřez 196 až 256 cm2</t>
  </si>
  <si>
    <t>2/D - 160/160 : 6,4*0,16*0,16</t>
  </si>
  <si>
    <t>prořez : 0,16384*0,1</t>
  </si>
  <si>
    <t>60515281R</t>
  </si>
  <si>
    <t>Hranol dřevina: SM</t>
  </si>
  <si>
    <t>4/D - 160/220 : 9,8*0,16*0,22</t>
  </si>
  <si>
    <t>5/D - 160/220 : 9,8*0,16*0,22</t>
  </si>
  <si>
    <t>7/D - 160/220 : 6,6*0,16*0,22</t>
  </si>
  <si>
    <t>8/D, 9/D - 160/220 : 9,7*0,16*0,22</t>
  </si>
  <si>
    <t>prořez : 1,26368*0,1</t>
  </si>
  <si>
    <t>60515285.AR</t>
  </si>
  <si>
    <t>hranol SM/JD; tl = 200,0 mm; š = 300 mm; l = 6 250 až 9 000 mm; jakost I</t>
  </si>
  <si>
    <t>6/D - 200/220 : 8,4*0,2*0,22</t>
  </si>
  <si>
    <t>prořez : 0,3696*0,1</t>
  </si>
  <si>
    <t>60515794R</t>
  </si>
  <si>
    <t>Hranol</t>
  </si>
  <si>
    <t>prořez : 2,3976*0,1</t>
  </si>
  <si>
    <t>3/D - 120/120 : 140,0*0,12*0,12</t>
  </si>
  <si>
    <t>prořez : 2,016*0,1</t>
  </si>
  <si>
    <t>60515797RX</t>
  </si>
  <si>
    <t>Hranol stavební SM/BO 100 x 220 mm, 4 - 6 m</t>
  </si>
  <si>
    <t>10/D až 28/D - 100/220 : 546,44*0,1*0,22</t>
  </si>
  <si>
    <t>29/D - 100/220 : 77,0*0,1*0,22</t>
  </si>
  <si>
    <t>prořez : 15,29308*0,1</t>
  </si>
  <si>
    <t>60515891RX</t>
  </si>
  <si>
    <t>Hranol lepený vrstvený BSH NSI, lamely 4 cm, NSI - nepohledový</t>
  </si>
  <si>
    <t>1/D - 200/320 : 10,5*0,2*0,3</t>
  </si>
  <si>
    <t>prořez : 0,63*0,1</t>
  </si>
  <si>
    <t>998762202R00</t>
  </si>
  <si>
    <t>Přesun hmot pro konstrukce tesařské v objektech výšky do 12 m</t>
  </si>
  <si>
    <t>763612131RT1</t>
  </si>
  <si>
    <t>Montáž obložení stěn, z desek tl. do 18 mm, na sraz, šroubováním, bez dodávky desky</t>
  </si>
  <si>
    <t>800-763</t>
  </si>
  <si>
    <t>vč. dodávky a montáže spojovacího materiálu</t>
  </si>
  <si>
    <t>763612231RT1</t>
  </si>
  <si>
    <t>Montáž obložení stěn, z desek tl. nad 18 mm, na sraz, šroubováním, bez dodávky desky</t>
  </si>
  <si>
    <t>59590739R</t>
  </si>
  <si>
    <t>deska cementotřísková l = 3 350 mm; š = 1 250 mm; tl. 16,0 mm; povrch hladký</t>
  </si>
  <si>
    <t>Odkaz na mn. položky pořadí 198 : 58,28500*1,1</t>
  </si>
  <si>
    <t>60726016.AR</t>
  </si>
  <si>
    <t>deska dřevoštěpková třívrstvá pro prostředí vlhké; strana nebroušená; hrana pero/drážka; tl = 22,0 mm</t>
  </si>
  <si>
    <t>Odkaz na mn. položky pořadí 199 : 60,80500*1,1</t>
  </si>
  <si>
    <t>998763201R00</t>
  </si>
  <si>
    <t>Přesun hmot dřevostaveb v objektech výšky do 6 m</t>
  </si>
  <si>
    <t>764411121R00</t>
  </si>
  <si>
    <t>Dodávka a montáž parapetu z taženého hliníkového profilu šířky 210 mm</t>
  </si>
  <si>
    <t>800-764</t>
  </si>
  <si>
    <t>14/Z : 72,25</t>
  </si>
  <si>
    <t xml:space="preserve">  1.np : 1,0+1,625+3,625+1,25*3+3,0+3,125+2,25*2+4,5+3,0+3,0+1,5</t>
  </si>
  <si>
    <t xml:space="preserve">  2.np : 1,375+1,625+1,0+2,0+1,625+3,625+1,25*3+3,0+3,125+2,25*2+5,5+3,0+3,0+1,5+1,0</t>
  </si>
  <si>
    <t>764211441RT1</t>
  </si>
  <si>
    <t>Krytiny z titanzinkového plechu výroba a montáž hladké střešní krytiny s úpravou krytiny u okapů, prostupů a výčnělků ze svitků rš. 670 mm, tl. 0,7 mm, sklon do 30°</t>
  </si>
  <si>
    <t xml:space="preserve">- v.č. D01-1.2.16 + 1.3.1 + 1.3.5 : </t>
  </si>
  <si>
    <t>skladba ST1 + 1/KL : 325,0</t>
  </si>
  <si>
    <t>skladba ST2 + 1/KL : 42,0</t>
  </si>
  <si>
    <t>skladba ST3 + 1/KL : 45,0</t>
  </si>
  <si>
    <t>764223420R00</t>
  </si>
  <si>
    <t xml:space="preserve">Oplechování říms a okapů z titanzinkového plechu výroba a montáž oplechování, včetně zhotovení rohů, spojů a dilatací okapů na střechách s živičnou krytinou a podkladním plechem, rš 250 mm,  </t>
  </si>
  <si>
    <t>1A/KL : 52,5</t>
  </si>
  <si>
    <t>764242410R00</t>
  </si>
  <si>
    <t>Ostatní kusové prvky z titanzinkového plechu výroba a montáž lemování trub, konzol a držáků s dilatačním kloboučkem na  hladké a drážkové krytině, průměru do 75 mm</t>
  </si>
  <si>
    <t>včetně spojovacích prostředků.</t>
  </si>
  <si>
    <t>2/KL : 2</t>
  </si>
  <si>
    <t xml:space="preserve">  odvětrání kanalizace DN 70mm : 1</t>
  </si>
  <si>
    <t xml:space="preserve">  oplechování stožáru elektro DN 50mm : 1</t>
  </si>
  <si>
    <t>764242420R00</t>
  </si>
  <si>
    <t>Ostatní kusové prvky z titanzinkového plechu výroba a montáž lemování trub, konzol a držáků s dilatačním kloboučkem na  hladké a drážkové krytině, průměru přes 75 mm do 100 mm</t>
  </si>
  <si>
    <t>2/KL : 4</t>
  </si>
  <si>
    <t xml:space="preserve">  odvětrání kanalizace DN 100mm : 4</t>
  </si>
  <si>
    <t>764242430R00</t>
  </si>
  <si>
    <t>Ostatní kusové prvky z titanzinkového plechu výroba a montáž lemování trub, konzol a držáků s dilatačním kloboučkem na  hladké a drážkové krytině, průměru přes 100 mm do 150 mm</t>
  </si>
  <si>
    <t>2/KL : 9</t>
  </si>
  <si>
    <t xml:space="preserve">  potrubí pro odkouření kotle dn 125mm - ÚT : 1</t>
  </si>
  <si>
    <t xml:space="preserve">  odvětrání m.č. 2.11 a 2.12 DN 140mm - VZT : 1</t>
  </si>
  <si>
    <t xml:space="preserve">  odvětrání m.č. 1.03 a 1.04 DN 125mm - VZT : 1</t>
  </si>
  <si>
    <t xml:space="preserve">  odvětrání m.č. 1.05 DN 125mm - VZT : 1</t>
  </si>
  <si>
    <t xml:space="preserve">  odvětrání m.č. 2.04 DN 125mm - VZT : 1</t>
  </si>
  <si>
    <t xml:space="preserve">  slaboproud : 1</t>
  </si>
  <si>
    <t xml:space="preserve">  rezerva FVE : 2</t>
  </si>
  <si>
    <t xml:space="preserve">  rezerva slaboproud : 1</t>
  </si>
  <si>
    <t>764247430R00</t>
  </si>
  <si>
    <t>Ostatní kusové prvky z titanzinkového plechu výroba a montáž stříšky, kloboučku s manžetou průměru 150 mm</t>
  </si>
  <si>
    <t>764251401R00</t>
  </si>
  <si>
    <t>Žlaby z titanzinkového plechu výroba a montáž žlabů včetně háků, čel, rohů, rovných hrdel a dilatací podokapních čtyřhranných, rš 250 mm</t>
  </si>
  <si>
    <t>8/KL : 1,7</t>
  </si>
  <si>
    <t>764251405R00</t>
  </si>
  <si>
    <t>Žlaby z titanzinkového plechu výroba a montáž žlabů včetně háků, čel, rohů, rovných hrdel a dilatací podokapních čtyřhranných, rš 400 mm</t>
  </si>
  <si>
    <t>6/KL : 52,5</t>
  </si>
  <si>
    <t>764259431R00</t>
  </si>
  <si>
    <t>Žlaby z titanzinkového plechu výroba a montáž doplňků žlabů kotlík čtyřhranný, pro žlaby 200 x 250 x 300 mm</t>
  </si>
  <si>
    <t>k 8/KL+9/KL : 1</t>
  </si>
  <si>
    <t>764259432R00</t>
  </si>
  <si>
    <t>Žlaby z titanzinkového plechu výroba a montáž doplňků žlabů kotlík čtyřhranný, pro žlaby 200 x 300 x 400 mm</t>
  </si>
  <si>
    <t>k 6/KL+7/KL : 5</t>
  </si>
  <si>
    <t>764265420R00</t>
  </si>
  <si>
    <t>Střešní otvory z titanzinkového plechu výroba a montáž střešního poklopu  v krytině hladké a drážkové, 600 x 600 mm</t>
  </si>
  <si>
    <t>včetně spojovacích prostředků</t>
  </si>
  <si>
    <t>13/KL : 1</t>
  </si>
  <si>
    <t>764291430R00</t>
  </si>
  <si>
    <t>Ostatní střešní prvky z titanzinkového plechu výroba a montáž  závětrné lišty, rš 400 mm</t>
  </si>
  <si>
    <t>1D/KL : 22,0</t>
  </si>
  <si>
    <t>764293430R00</t>
  </si>
  <si>
    <t>Ostatní střešní prvky z titanzinkového plechu výroba a montáž  hřebene střechy, rš 400 mm</t>
  </si>
  <si>
    <t>1B/KL : 40,0</t>
  </si>
  <si>
    <t>764551401R00</t>
  </si>
  <si>
    <t>Odpadní trouby z titanzinkového plechu výroba a montáž včetně zděří, manžet, odboček, kolen, odskoků, výpustí vody a přechodových kusů čtyřhranné, průměru 75 mm</t>
  </si>
  <si>
    <t>9/KL : 2,75</t>
  </si>
  <si>
    <t>764551402R00</t>
  </si>
  <si>
    <t>Odpadní trouby z titanzinkového plechu výroba a montáž včetně zděří, manžet, odboček, kolen, odskoků, výpustí vody a přechodových kusů čtyřhranné, průměru 100 mm</t>
  </si>
  <si>
    <t>7/KL : 40,0</t>
  </si>
  <si>
    <t>764292461R0X</t>
  </si>
  <si>
    <t>Krycí plech nároží z Ti Zn plechu, rš 750 mm</t>
  </si>
  <si>
    <t>1F/KL : 11,0</t>
  </si>
  <si>
    <t>764296420R0X</t>
  </si>
  <si>
    <t>Dilatační lišta lemování střešní nadezdívky Ti Zn plech, rš 130 mm</t>
  </si>
  <si>
    <t>1H/KL : 6,5</t>
  </si>
  <si>
    <t>R_3762560</t>
  </si>
  <si>
    <t>Lemování stříšky nad vstupem do budovy z poplastovaného plechu r.š. 330mm</t>
  </si>
  <si>
    <t>11/KL : 7,25</t>
  </si>
  <si>
    <t>283483261RX</t>
  </si>
  <si>
    <t>Ochranný koš do hrdel pro zachycení nečistot</t>
  </si>
  <si>
    <t>8/KL : 1</t>
  </si>
  <si>
    <t>28348326RX</t>
  </si>
  <si>
    <t>6/KL : 5</t>
  </si>
  <si>
    <t>28355155R</t>
  </si>
  <si>
    <t>páska těsnicí butylkaučuk; samolepicí; oboustranně; tl. 1,50 mm; š = 15,0 mm; l = 25,000 m; funkce parotěsnost, utěsnění prostupů a vpustí; plastickoelastická</t>
  </si>
  <si>
    <t>skladba ST1 : 541,66667/25,0*1,1</t>
  </si>
  <si>
    <t xml:space="preserve">  nad budovou MŠ : 325,0/0,60</t>
  </si>
  <si>
    <t>skladba ST2 : 70,0/25,0*1,1</t>
  </si>
  <si>
    <t xml:space="preserve">  nad 2.05A a 2.06 : 42,0/0,60</t>
  </si>
  <si>
    <t>skladba ST3 : 75/25,0*1,1</t>
  </si>
  <si>
    <t xml:space="preserve">  nad 2.13 : 45,0/0,60</t>
  </si>
  <si>
    <t>998764202R00</t>
  </si>
  <si>
    <t>Přesun hmot pro konstrukce klempířské v objektech výšky do 12 m</t>
  </si>
  <si>
    <t>765312395R00</t>
  </si>
  <si>
    <t xml:space="preserve">Krytina pálená doplňky ke krytině drážkové, mřížka větrací 100 cm univerzální,  </t>
  </si>
  <si>
    <t>800-765</t>
  </si>
  <si>
    <t>skladba ST3 : 13,9</t>
  </si>
  <si>
    <t xml:space="preserve">  nasávací otvor u okapu : 7,5</t>
  </si>
  <si>
    <t xml:space="preserve">  výdechový otvor u hřebene : 6,4</t>
  </si>
  <si>
    <t>skladba ST1 : 72,5</t>
  </si>
  <si>
    <t xml:space="preserve">  nasávací otvor u okapu : 35,5</t>
  </si>
  <si>
    <t xml:space="preserve">  výdechový otvor u hřebene : 37,0</t>
  </si>
  <si>
    <t>skladba ST2 : 13,4</t>
  </si>
  <si>
    <t xml:space="preserve">  nasávací otvor u okapu : 10,3+3,1</t>
  </si>
  <si>
    <t xml:space="preserve">  výdechový otvor u hřebene : 0</t>
  </si>
  <si>
    <t>765799313RN2</t>
  </si>
  <si>
    <t>Fólie parotěsné, difúzní a vodotěsné Fólie podstřešní difuzní na bednění, s přelepením spojů</t>
  </si>
  <si>
    <t>765799313RN3</t>
  </si>
  <si>
    <t>764311723R00</t>
  </si>
  <si>
    <t>Kovová systémová mřížka š.=100 mm pro zamezení vnikání hmyzu do střešního souvrství při okapu</t>
  </si>
  <si>
    <t>5/KL : 196,0</t>
  </si>
  <si>
    <t>765332751R0X</t>
  </si>
  <si>
    <t>jednotrubkový</t>
  </si>
  <si>
    <t>10/KL : 50,0</t>
  </si>
  <si>
    <t>998765202R00</t>
  </si>
  <si>
    <t>Přesun hmot pro krytiny tvrdé v objektech výšky do 12 m</t>
  </si>
  <si>
    <t>766417111R00</t>
  </si>
  <si>
    <t>Montáž obložení stěn, sloupů a pilířů doplňkové konstrukce podkladový rošt pod obložení stěn</t>
  </si>
  <si>
    <t>800-766</t>
  </si>
  <si>
    <t>13/T + skladba S5A, S6 : 140,0</t>
  </si>
  <si>
    <t xml:space="preserve">            skladba S8 : 40,0</t>
  </si>
  <si>
    <t xml:space="preserve">            dveře 31/Z : 5,0</t>
  </si>
  <si>
    <t>13/T + skladba S5B : 10,0</t>
  </si>
  <si>
    <t>14/T + skladba S7 : 0</t>
  </si>
  <si>
    <t>766427112R00</t>
  </si>
  <si>
    <t>Montáž obložení podhledů doplňkové konstrukce podkladový rošt</t>
  </si>
  <si>
    <t xml:space="preserve">  nad 2.05A a 2.06 : 70,0</t>
  </si>
  <si>
    <t>766412123R0X</t>
  </si>
  <si>
    <t>Obložení stěn nad 1 m2 palubkami MD, š. nad 10 cm</t>
  </si>
  <si>
    <t>13/T + skladba S5A, S6 : 60,0</t>
  </si>
  <si>
    <t xml:space="preserve">            skladba S8 : 8,0</t>
  </si>
  <si>
    <t xml:space="preserve">            dveře 31/Z : 3,5</t>
  </si>
  <si>
    <t>766412123R0Y</t>
  </si>
  <si>
    <t>Obložení stěn nad 1 m2 palubkami š. nad 10 cm</t>
  </si>
  <si>
    <t>766421223R0X</t>
  </si>
  <si>
    <t>Obložení podhledů jednod. palubkami MD š. nad 10 cm</t>
  </si>
  <si>
    <t>766421223R0Y</t>
  </si>
  <si>
    <t>766441111R0X</t>
  </si>
  <si>
    <t>Položení podlahy z terasových desek z kompozitního materiálu na bázi dřeva a plastů tl. 28mm, na rektifikační terče</t>
  </si>
  <si>
    <t>skladba P13 : 6,82</t>
  </si>
  <si>
    <t xml:space="preserve">  1.16 : 6,82</t>
  </si>
  <si>
    <t>766666114R0X</t>
  </si>
  <si>
    <t>Montáž koženkové shrnovací stěny, osazení závěsu, 2kř.</t>
  </si>
  <si>
    <t>2/T : 1</t>
  </si>
  <si>
    <t>R_3761536</t>
  </si>
  <si>
    <t>3/T - D+M 1kř. dveřní křídlo otevíravé plné hladké HPL lakované bez polodrážky 900/1970mm, vč. kování, barva RAL 1015</t>
  </si>
  <si>
    <t>900/1970 : 2</t>
  </si>
  <si>
    <t>R_3761537</t>
  </si>
  <si>
    <t>4/T - D+M 1kř. dveřní křídlo otevíravé plné hladké HPL lakované bez polodrážky 900/1970mm, vč. kování, barva RAL 1015</t>
  </si>
  <si>
    <t>900/1970 : 1</t>
  </si>
  <si>
    <t>R_3761538</t>
  </si>
  <si>
    <t>5/T - D+M 1kř. dveřní křídlo otevíravé plné hladké HPL lakované bez polodrážky 800/1970mm, vč. kování, barva RAL 1015</t>
  </si>
  <si>
    <t>R_3761539</t>
  </si>
  <si>
    <t>6/T - D+M 1kř. dveřní křídlo otevíravé plné hladké HPL lakované bez polodrážky 700/1970mm, vč. kování, barva RAL 1015</t>
  </si>
  <si>
    <t>700/1970 : 2</t>
  </si>
  <si>
    <t>R_3761540</t>
  </si>
  <si>
    <t>7/T - D+M 1kř. dveřní křídlo otevíravé plné hladké HPL lakované bez polodrážky 700/1970mm, vč. kování bez uzamčení (2/PO), barva RAL 1015</t>
  </si>
  <si>
    <t xml:space="preserve">- v.č. D01-1.3.3 + 1.3.6. : </t>
  </si>
  <si>
    <t>700/1970 : 4</t>
  </si>
  <si>
    <t xml:space="preserve">  7/T + 2/PO : 4</t>
  </si>
  <si>
    <t>R_3761541</t>
  </si>
  <si>
    <t>8/T - D+M 1kř. dveřní křídlo otevíravé plné hladké HPL lakované bez polodrážky 700/1970mm, vč. kování, barva RAL 1015</t>
  </si>
  <si>
    <t>R_3761542</t>
  </si>
  <si>
    <t>9/T - D+M 1kř. dveřní křídlo otevíravé plné hladké HPL lakované bez polodrážky 600/1970mm, vč. kování, barva RAL 1015</t>
  </si>
  <si>
    <t>600/1970 : 2</t>
  </si>
  <si>
    <t>R_3761543</t>
  </si>
  <si>
    <t>11/T - D+M 1kř. dveřní křídlo otevíravé plné hladké HPL lakované bez polodrážky 600/1970mm, vč. kování, barva RAL 1015</t>
  </si>
  <si>
    <t>R_3761551</t>
  </si>
  <si>
    <t>10/T - D+M výdejní podávací okno dřevěné se žaluzií do stavebního otvoru 600/1100mm</t>
  </si>
  <si>
    <t>10/T : 2</t>
  </si>
  <si>
    <t xml:space="preserve">  1.05-1.06 : 1</t>
  </si>
  <si>
    <t xml:space="preserve">  2.04-2.05 : 1</t>
  </si>
  <si>
    <t>R_3761552</t>
  </si>
  <si>
    <t>12/T - D+M dřevěná stěna se čtyřmi otevíravými dveřmi vč. osazovacího rámu</t>
  </si>
  <si>
    <t>12/T : 1</t>
  </si>
  <si>
    <t xml:space="preserve">  1.01-1.12 : 1</t>
  </si>
  <si>
    <t>R_3761556</t>
  </si>
  <si>
    <t>3/PO - D+M 1kř. dveřní křídlo otevíravé plné hladké HPL fólie bez polodrážky 900/1970mm, vč. kování, samozavírače, barva RAL 1015</t>
  </si>
  <si>
    <t>R_3761557</t>
  </si>
  <si>
    <t>4/PO - D+M 1kř. dveřní křídlo otevíravé plné hladké HPL fólie bez polodrážky 900/1970mm, vč. kování, samozavírače, barva RAL 1015</t>
  </si>
  <si>
    <t>R_3761558</t>
  </si>
  <si>
    <t>5/PO - D+M 1kř. dveřní křídlo otevíravé plné hladké HPL fólie bez polodrážky 800/1970mm, vč. kování, samozavírače, barva RAL 1015</t>
  </si>
  <si>
    <t>R_3762457</t>
  </si>
  <si>
    <t>D+M dřevěný ramenát pro vytvoření vodicího oblouku z fošen 120/50mm</t>
  </si>
  <si>
    <t>14/T + skladba S7 : 3,5</t>
  </si>
  <si>
    <t>2832455552RX</t>
  </si>
  <si>
    <t>Deska terasová z kompozitního materiálu na bázi dřeva a plastů rýhovaná tl. 28mm</t>
  </si>
  <si>
    <t>Odkaz na mn. položky pořadí 238 : 42,68000*1,1</t>
  </si>
  <si>
    <t>28324562RX</t>
  </si>
  <si>
    <t>Svlaky 50x50mm z kompozitního materiálu na bázi dřeva a plastů</t>
  </si>
  <si>
    <t>skladba ST4 : 88,0</t>
  </si>
  <si>
    <t xml:space="preserve">  střecha pod terasou 2.13 : 35,86/0,45*1,1</t>
  </si>
  <si>
    <t>skladba P13 : 17</t>
  </si>
  <si>
    <t xml:space="preserve">  1.16 : 6,82/0,45*1,1</t>
  </si>
  <si>
    <t>283281458R</t>
  </si>
  <si>
    <t>kloubek pro terč pod dlažbu; plastový; d = 42,0 mm</t>
  </si>
  <si>
    <t>Odkaz na mn. položky pořadí 257 : 172,00000</t>
  </si>
  <si>
    <t>283281471R</t>
  </si>
  <si>
    <t>podstavec pro kladení dlažby; PP; výškový rozsah h = 35 až 55 mm; teplotní odolnost -30 až 120 °C</t>
  </si>
  <si>
    <t>RTS 23/ I</t>
  </si>
  <si>
    <t>skladba ST4 : 36*4</t>
  </si>
  <si>
    <t>skladba P13 : 7*4</t>
  </si>
  <si>
    <t>55329016R</t>
  </si>
  <si>
    <t>stěna shrnovací počet křídel 2; plocha od 10,0 m2; harmoniková, koženková; zámek mechanický</t>
  </si>
  <si>
    <t>RTS 22/ II</t>
  </si>
  <si>
    <t>2/T : 5,06*2,4</t>
  </si>
  <si>
    <t>60515710R</t>
  </si>
  <si>
    <t>hranolek průřez 100 cm2; l = do 5 000 mm; jakost II, III</t>
  </si>
  <si>
    <t>skladba ST2 : 70,0*0,05*0,05</t>
  </si>
  <si>
    <t>prořez : 0,175*0,1</t>
  </si>
  <si>
    <t>61191740RX</t>
  </si>
  <si>
    <t>Dřevěné bednění MD tloušťka 25mm šíře do 120 mm</t>
  </si>
  <si>
    <t>Odkaz na mn. položky pořadí 237 : 45,00000*1,1</t>
  </si>
  <si>
    <t>61191741RX</t>
  </si>
  <si>
    <t>Palubka obkladová MD tloušťka 20mm</t>
  </si>
  <si>
    <t>15/T : 120,0</t>
  </si>
  <si>
    <t>prořez : 191,5*0,1</t>
  </si>
  <si>
    <t>611981862RX</t>
  </si>
  <si>
    <t>Prkno obkladové dřevěné Cedr červený záp. tl.20 mm</t>
  </si>
  <si>
    <t>prořez : 14,5*0,1</t>
  </si>
  <si>
    <t>611981892RX</t>
  </si>
  <si>
    <t>Hranolek MD 50x30mm</t>
  </si>
  <si>
    <t>prořez : 55,0*0,1</t>
  </si>
  <si>
    <t>611981895RX</t>
  </si>
  <si>
    <t>Hranolek MD 50 x 50 mm</t>
  </si>
  <si>
    <t>13/T + skladba S5A, S6 : 140,0*1,1</t>
  </si>
  <si>
    <t>69366199R</t>
  </si>
  <si>
    <t>geotextilie PP; funkce separační, ochranná, výztužná, filtrační; plošná hmotnost 500 g/m2; zpevněná oboustranně</t>
  </si>
  <si>
    <t>skladba ST4 : 144,0*0,2*0,2*1,15</t>
  </si>
  <si>
    <t>998766202R00</t>
  </si>
  <si>
    <t>Přesun hmot pro konstrukce truhlářské v objektech výšky do 12 m</t>
  </si>
  <si>
    <t>767587111RT3</t>
  </si>
  <si>
    <t>Montáž podhledů lamelových a kazetových Podhledy nosný rošt pro podhledy  hrana kazety v úrovni roštu, v modulu 600 x 600 mm, antikorozní profily</t>
  </si>
  <si>
    <t>800-767</t>
  </si>
  <si>
    <t>skladba POD1 : 35,856</t>
  </si>
  <si>
    <t xml:space="preserve">  1.06 - 30% plochy : 119,52*0,3</t>
  </si>
  <si>
    <t>skladba POD2 : 9,73</t>
  </si>
  <si>
    <t>skladba POD1 : 35,865</t>
  </si>
  <si>
    <t xml:space="preserve">  2.05 - 30% plochy : 119,55*0,3</t>
  </si>
  <si>
    <t>skladba POD2 : 11,07</t>
  </si>
  <si>
    <t xml:space="preserve">  2.04 : 6,05</t>
  </si>
  <si>
    <t xml:space="preserve">  2.11 : 3,49</t>
  </si>
  <si>
    <t xml:space="preserve">  2.12 : 1,53</t>
  </si>
  <si>
    <t xml:space="preserve">  1.08 : 10,59</t>
  </si>
  <si>
    <t>767587112RT1</t>
  </si>
  <si>
    <t xml:space="preserve">Montáž podhledů lamelových a kazetových Podhledy nosný rošt pro podhledy  hrana kazety v úrovni roštu, v modulu 600 x 1200 mm,  </t>
  </si>
  <si>
    <t>skladba POD1 : 149,064</t>
  </si>
  <si>
    <t xml:space="preserve">  1.01 : 14,77</t>
  </si>
  <si>
    <t xml:space="preserve">  1.06 - 70% plochy : 119,52*0,7</t>
  </si>
  <si>
    <t>skladba POD1 : 157,735</t>
  </si>
  <si>
    <t xml:space="preserve">  2.01 : 16,3</t>
  </si>
  <si>
    <t xml:space="preserve">  2.02 : 18,54</t>
  </si>
  <si>
    <t xml:space="preserve">  2.03 : 12,33</t>
  </si>
  <si>
    <t xml:space="preserve">  2.05 - 70% plochy : 119,55*0,7</t>
  </si>
  <si>
    <t xml:space="preserve">  2.05A : 0</t>
  </si>
  <si>
    <t xml:space="preserve">  2.10 : 8,42</t>
  </si>
  <si>
    <t xml:space="preserve">  2.07 : 10,59</t>
  </si>
  <si>
    <t xml:space="preserve">  2.08 : 7,87</t>
  </si>
  <si>
    <t>767587211RT3</t>
  </si>
  <si>
    <t>Montáž podhledů lamelových a kazetových Podhledy podhled minerální,  , 600x600 mm, včetně dodávky kazet</t>
  </si>
  <si>
    <t>767587212RT1</t>
  </si>
  <si>
    <t>Montáž podhledů lamelových a kazetových Podhledy podhled minerální,  , 600x1200 mm, včetně dodávky kazet</t>
  </si>
  <si>
    <t>767995101R00</t>
  </si>
  <si>
    <t>Výroba a montáž atypických kovovových doplňků staveb hmotnosti do 5 kg</t>
  </si>
  <si>
    <t xml:space="preserve">- v.č. D01-1.2.1 + 1.2.2 + výpis oceli : </t>
  </si>
  <si>
    <t>1/O - L50/50/5 : 28*0,8*3,77</t>
  </si>
  <si>
    <t>2/O - L50/50/5 : 2*0,7*3,77</t>
  </si>
  <si>
    <t>3/O - L50/50/5 : 2*0,7*3,77</t>
  </si>
  <si>
    <t>4/O - L50/50/5 : 4*1,0*3,77</t>
  </si>
  <si>
    <t>5/O - L50/50/5 : 4*1,0*3,77</t>
  </si>
  <si>
    <t>10/O - L50/50/5 : 4*0,5*3,77</t>
  </si>
  <si>
    <t>11/O - L50/50/5 : 2*0,8*3,77</t>
  </si>
  <si>
    <t>12/O - L50/50/5 : 2*0,75*3,77</t>
  </si>
  <si>
    <t>13/O - L50/50/5 : 8*0,7*3,77</t>
  </si>
  <si>
    <t>14/O - L50/50/5 : 8*0,7*3,77</t>
  </si>
  <si>
    <t>15/O - L50/50/5 : 2*0,9*3,77</t>
  </si>
  <si>
    <t>16/O - L50/50/5 : 2*0,9*3,77</t>
  </si>
  <si>
    <t>26/Z : 12,67</t>
  </si>
  <si>
    <t xml:space="preserve">  kovový svařený žebřík : 12,67</t>
  </si>
  <si>
    <t>27/Z : 18,33</t>
  </si>
  <si>
    <t xml:space="preserve">  kovový svařený žebřík : 18,33</t>
  </si>
  <si>
    <t>767995102R00</t>
  </si>
  <si>
    <t>Výroba a montáž atypických kovovových doplňků staveb hmotnosti přes 5 do 10 kg</t>
  </si>
  <si>
    <t>6/O - I 100 : 1*1,1*8,34</t>
  </si>
  <si>
    <t>8/O - U 80 : 2*0,7*8,64</t>
  </si>
  <si>
    <t>9/O - U 80 : 2*0,9*8,64</t>
  </si>
  <si>
    <t>35/Z : 358,7</t>
  </si>
  <si>
    <t xml:space="preserve">  kovový sokl pro natavení svislé hydroizolace : 358,7</t>
  </si>
  <si>
    <t>767995103R00</t>
  </si>
  <si>
    <t>Výroba a montáž atypických kovovových doplňků staveb hmotnosti přes 10 do 20 kg</t>
  </si>
  <si>
    <t>7/O - I 100 : 1*1,5*8,34</t>
  </si>
  <si>
    <t>24/Z : 219,14</t>
  </si>
  <si>
    <t xml:space="preserve">  kovová kce pro vynesení dřevěného opláštění vzt potrubí : 219,14</t>
  </si>
  <si>
    <t>767995104R00</t>
  </si>
  <si>
    <t>Výroba a montáž atypických kovovových doplňků staveb hmotnosti přes 20 do 50 kg</t>
  </si>
  <si>
    <t>34/Z : 45,18</t>
  </si>
  <si>
    <t xml:space="preserve">  sloupek z jeklu 80/80/5 : 45,18</t>
  </si>
  <si>
    <t>R_3762482</t>
  </si>
  <si>
    <t>15/Z - D+M hliníková mřížka s pevnými lamelami 225/225mm</t>
  </si>
  <si>
    <t>15/Z : 2</t>
  </si>
  <si>
    <t>R_3762483</t>
  </si>
  <si>
    <t>15/Z - D+M hliníková mřížka s pevnými lamelami 425/125mm</t>
  </si>
  <si>
    <t>R_3762494</t>
  </si>
  <si>
    <t>21/Z - nerezový L profil jako rozhraní mezi jednotlivými druhy podlah</t>
  </si>
  <si>
    <t>21/Z : 20,0</t>
  </si>
  <si>
    <t>R_3762495</t>
  </si>
  <si>
    <t>22/Z - zábradlí schodišťové včetně madel a zábradlí schodišťového prostoru</t>
  </si>
  <si>
    <t>22/Z : 24,0</t>
  </si>
  <si>
    <t>R_3762496</t>
  </si>
  <si>
    <t>23/Z - zábradlí na terase ocelové, žárově zinkované + ošetřené transparentním matným lakem</t>
  </si>
  <si>
    <t>23/Z : 16,216</t>
  </si>
  <si>
    <t xml:space="preserve">  pole 1+2 : 1,494+0,12+1,72+0,12+1,72</t>
  </si>
  <si>
    <t xml:space="preserve">  pole 3+4 : 0,12+2,28+0,12+3,0</t>
  </si>
  <si>
    <t xml:space="preserve">  pole 5 : 0,12+1,72+0,122+1,72+0,12+1,72</t>
  </si>
  <si>
    <t>R_3762497</t>
  </si>
  <si>
    <t>25/Z - kovový lem vytvářející závětrnou lištu na volných neokapvých okrajích stříšky nad vstupem</t>
  </si>
  <si>
    <t>25/Z (L 30*50*5mm) : 8,805</t>
  </si>
  <si>
    <t xml:space="preserve">  hřeben : 1,625</t>
  </si>
  <si>
    <t xml:space="preserve">  štít : 7,18</t>
  </si>
  <si>
    <t>R_3762498a</t>
  </si>
  <si>
    <t>Povrchová úprava žárovým zinkováním + ošetření transparentním matným lakem</t>
  </si>
  <si>
    <t>25/Z (L 30*50*5mm) : 26,15085</t>
  </si>
  <si>
    <t xml:space="preserve">  hřeben : 1,625*2,97</t>
  </si>
  <si>
    <t xml:space="preserve">  štít : 7,18*2,97</t>
  </si>
  <si>
    <t>R_3762498b</t>
  </si>
  <si>
    <t>Povrchová úprava žárovým zinkováním</t>
  </si>
  <si>
    <t>R_3762499</t>
  </si>
  <si>
    <t>28/Z - D+M nadstřešní stožárová tyč včetně příruby</t>
  </si>
  <si>
    <t>28/Z : 1</t>
  </si>
  <si>
    <t>R_3762500</t>
  </si>
  <si>
    <t>29/Z - kovová tyč (pr. 30mm - 46m) pro zavěšení sítí před fasádou domu vč. konzol s objímkou (75ks), povrchová úprava - žárové zinkování + ošetřené transparentním matným lakem</t>
  </si>
  <si>
    <t>29/Z : 1</t>
  </si>
  <si>
    <t>R_3762510</t>
  </si>
  <si>
    <t>31/Z - D+M dveře do skladu (m.č. 1.15) ocelová kce</t>
  </si>
  <si>
    <t>31/Z : 1</t>
  </si>
  <si>
    <t>R_3762511</t>
  </si>
  <si>
    <t>32/Z - rám dveřního křídla otevíravého atypického včetně sloupku</t>
  </si>
  <si>
    <t>32/Z : 1</t>
  </si>
  <si>
    <t>R_3762512</t>
  </si>
  <si>
    <t>33/Z - rám 2kř. otevíravého okna atypického</t>
  </si>
  <si>
    <t>33/Z : 1</t>
  </si>
  <si>
    <t>55399991.AR</t>
  </si>
  <si>
    <t>výrobek kovový vyrobený dělením, hmotnost výrobku do 1 kg</t>
  </si>
  <si>
    <t>Odkaz na mn. položky pořadí 271 : 231,18700*1,08</t>
  </si>
  <si>
    <t>55399992.AR</t>
  </si>
  <si>
    <t>výrobek kovový</t>
  </si>
  <si>
    <t>Odkaz na mn. položky pořadí 272 : 395,52200*1,08</t>
  </si>
  <si>
    <t>55399993.AR</t>
  </si>
  <si>
    <t>výrobek kovový vyrobený dělením, hmotnost výrobku nad 10 kg</t>
  </si>
  <si>
    <t>Odkaz na mn. položky pořadí 273 : 231,65000*1,08</t>
  </si>
  <si>
    <t>Odkaz na mn. položky pořadí 274 : 45,18000*1,08</t>
  </si>
  <si>
    <t>998767202R00</t>
  </si>
  <si>
    <t>Přesun hmot pro kovové stavební doplňk. konstrukce v objektech výšky do 12 m</t>
  </si>
  <si>
    <t>R_3761489</t>
  </si>
  <si>
    <t>1/Z - 1kř. okno z Al profilů FIX do stavebního otvoru 3625/1580mm</t>
  </si>
  <si>
    <t xml:space="preserve">- v.č. D01-1.3.2. : </t>
  </si>
  <si>
    <t>1/Z : 1</t>
  </si>
  <si>
    <t xml:space="preserve">  1.06 : 1</t>
  </si>
  <si>
    <t>R_3761490</t>
  </si>
  <si>
    <t>2/Z - 1kř. okno z Al profilů FIX do stavebního otvoru 3625/1510mm</t>
  </si>
  <si>
    <t>2/Z : 1</t>
  </si>
  <si>
    <t xml:space="preserve">  2.05 : 1</t>
  </si>
  <si>
    <t>R_3761491</t>
  </si>
  <si>
    <t>3/Z - 1kř. okno z Al profilů FIX do stavebního otvoru 3125/1580mm</t>
  </si>
  <si>
    <t>3/Z : 1</t>
  </si>
  <si>
    <t>R_3761492</t>
  </si>
  <si>
    <t>4/Z - 1kř. okno z Al profilů FIX do stavebního otvoru 3125/1510mm</t>
  </si>
  <si>
    <t>4/Z : 1</t>
  </si>
  <si>
    <t>R_3761493</t>
  </si>
  <si>
    <t>5/Z - 1kř. okno z Al profilů FIX do stavebního otvoru 3000/2080mm</t>
  </si>
  <si>
    <t>5/Z : 1</t>
  </si>
  <si>
    <t>R_3761494</t>
  </si>
  <si>
    <t>6/Z - 1kř. okno z Al profilů FIX do stavebního otvoru 3000/2010mm</t>
  </si>
  <si>
    <t>6/Z : 1</t>
  </si>
  <si>
    <t>R_3761495</t>
  </si>
  <si>
    <t>7/Z - 1kř. okno z Al profilů FIX do stavebního otvoru 1250/2330mm</t>
  </si>
  <si>
    <t>7/Z : 1</t>
  </si>
  <si>
    <t>R_3761496</t>
  </si>
  <si>
    <t>8/Z - 1kř. okno z Al profilů FIX do stavebního otvoru 1250/1750mm</t>
  </si>
  <si>
    <t>8/Z : 1</t>
  </si>
  <si>
    <t>R_3761497</t>
  </si>
  <si>
    <t>9/Z - 1kř. okno z Al profilů FIX do stavebního otvoru 1250/1510mm</t>
  </si>
  <si>
    <t>9/Z : 1</t>
  </si>
  <si>
    <t>R_3761498</t>
  </si>
  <si>
    <t>10/Z - 1kř. okno z Al profilů FIX do stavebního otvoru 1250/1360mm</t>
  </si>
  <si>
    <t>10/Z : 1</t>
  </si>
  <si>
    <t>R_3761499</t>
  </si>
  <si>
    <t>11/Z - stěna z Al profiů se vstupními 2kř. dveřmi do stavebního otvoru 2000/2180mm</t>
  </si>
  <si>
    <t xml:space="preserve">- v.č. D01-1.3.2. + 1.3.6. : </t>
  </si>
  <si>
    <t>11/Z vč. 1/PO : 1</t>
  </si>
  <si>
    <t xml:space="preserve">  1.01 : 1</t>
  </si>
  <si>
    <t>R_3761500</t>
  </si>
  <si>
    <t>12/Z - 2kř. balkonové dveře z Al profilů OS/OS do stavebního otvoru 2000/2110mm</t>
  </si>
  <si>
    <t>12/Z : 1</t>
  </si>
  <si>
    <t xml:space="preserve">  2.03 : 1</t>
  </si>
  <si>
    <t>R_3761501</t>
  </si>
  <si>
    <t>13/Z - prosklená stěna z Al profilů s 1kř. dveřmi do stavebního otvoru 2400/2800mm</t>
  </si>
  <si>
    <t>13/Z vč. 1/PO : 2</t>
  </si>
  <si>
    <t xml:space="preserve">  1.02-1.06 : 1</t>
  </si>
  <si>
    <t xml:space="preserve">  2.02-2.05 : 1</t>
  </si>
  <si>
    <t>R_3761502</t>
  </si>
  <si>
    <t>Montáž Al výrobků 1/Z až 13/Z</t>
  </si>
  <si>
    <t>R_3761503</t>
  </si>
  <si>
    <t>SWS int/ext</t>
  </si>
  <si>
    <t>R_3761504</t>
  </si>
  <si>
    <t>Manipulace - výrobky 1/Z až 13/Z</t>
  </si>
  <si>
    <t>R_3761459</t>
  </si>
  <si>
    <t>1/PL - 1kř. plastové vnější dveře do stavebního otvoru 1125/2180mm</t>
  </si>
  <si>
    <t xml:space="preserve">- v.č. D01-1.3.8. + 1.3.6. : </t>
  </si>
  <si>
    <t>1/PL vč. 1/PO : 1</t>
  </si>
  <si>
    <t>R_3761460</t>
  </si>
  <si>
    <t>2/PL - 1kř. plastové vnější dveře do stavebního otvoru 1125/2110mm</t>
  </si>
  <si>
    <t>2/PL vč. 1/PO : 1</t>
  </si>
  <si>
    <t>R_3761461</t>
  </si>
  <si>
    <t>3/PL - 1kř. plastové vnější dveře do stavebního otvoru 1000/2430mm</t>
  </si>
  <si>
    <t xml:space="preserve">- v.č. D01-1.3.8. : </t>
  </si>
  <si>
    <t>3/PL : 1</t>
  </si>
  <si>
    <t>R_3761462</t>
  </si>
  <si>
    <t>4/PL - 1kř. plastové vnější okno OS do stavebního otvoru 1125/2080mm</t>
  </si>
  <si>
    <t>4/PL : 1</t>
  </si>
  <si>
    <t>R_3761463</t>
  </si>
  <si>
    <t>5/PL - 1kř. plastové vnější okno O do stavebního otvoru 1125/2080mm</t>
  </si>
  <si>
    <t>5/PL : 3</t>
  </si>
  <si>
    <t xml:space="preserve">  1.06 : 3</t>
  </si>
  <si>
    <t>R_3761464</t>
  </si>
  <si>
    <t>6/PL - 1kř. plastové vnější okno OS do stavebního otvoru 1000/2010mm</t>
  </si>
  <si>
    <t>6/PL : 1</t>
  </si>
  <si>
    <t>R_3761465</t>
  </si>
  <si>
    <t>7/PL - 1kř. plastové vnější okno O do stavebního otvoru 1125/2010mm</t>
  </si>
  <si>
    <t>7/PL : 4</t>
  </si>
  <si>
    <t xml:space="preserve">  2.05 : 4</t>
  </si>
  <si>
    <t>R_3761466</t>
  </si>
  <si>
    <t>8/PL - 1kř. plastové vnější okno OS do stavebního otvoru 1125/1830mm</t>
  </si>
  <si>
    <t>8/PL : 2</t>
  </si>
  <si>
    <t xml:space="preserve">  1.06 : 2</t>
  </si>
  <si>
    <t>R_3761467</t>
  </si>
  <si>
    <t>9/PL - 1kř. plastové vnější okno O do stavebního otvoru 1125/1830mm</t>
  </si>
  <si>
    <t>9/PL : 2</t>
  </si>
  <si>
    <t>R_3761468</t>
  </si>
  <si>
    <t>10/PL - 1kř. plastové vnější okno OS do stavebního otvoru 1125/1760mm</t>
  </si>
  <si>
    <t>10/PL : 2</t>
  </si>
  <si>
    <t xml:space="preserve">  2.05 : 2</t>
  </si>
  <si>
    <t>R_3761469</t>
  </si>
  <si>
    <t>11/PL - 1kř. plastové vnější okno O do stavebního otvoru 1125/1760mm</t>
  </si>
  <si>
    <t>11/PL : 2</t>
  </si>
  <si>
    <t>R_3761470</t>
  </si>
  <si>
    <t>12/PL - 1kř. plastové vnější okno OS do stavebního otvoru 1250/1510mm</t>
  </si>
  <si>
    <t>12/PL : 1</t>
  </si>
  <si>
    <t>R_3761471</t>
  </si>
  <si>
    <t>13/PL - 1kř. plastové vnější okno OS do stavebního otvoru 1125/1430mm</t>
  </si>
  <si>
    <t>13/PL : 1</t>
  </si>
  <si>
    <t>R_3761472</t>
  </si>
  <si>
    <t>14/PL - 1kř. plastové vnější dveře do stavebního otvoru 1125/2210mm</t>
  </si>
  <si>
    <t>14/PL : 1</t>
  </si>
  <si>
    <t xml:space="preserve">  1.17 : 1</t>
  </si>
  <si>
    <t>R_3761473</t>
  </si>
  <si>
    <t>15/PL - 1kř. plastové vnější dveře do stavebního otvoru 1000/2110mm</t>
  </si>
  <si>
    <t>15/PL : 1</t>
  </si>
  <si>
    <t>R_3761474</t>
  </si>
  <si>
    <t>16/PL - 2kř. plastové vnější dveře O/FIX do stavebního otvoru 2000/2110mm</t>
  </si>
  <si>
    <t>16/PL : 1</t>
  </si>
  <si>
    <t xml:space="preserve">  2.01 : 1</t>
  </si>
  <si>
    <t>R_3761475</t>
  </si>
  <si>
    <t>17/PL - 1kř. plastové vnější okno OS do stavebního otvoru 1500/1500mm</t>
  </si>
  <si>
    <t>17/PL : 2</t>
  </si>
  <si>
    <t xml:space="preserve">  1.11 : 1</t>
  </si>
  <si>
    <t xml:space="preserve">  2.10 : 1</t>
  </si>
  <si>
    <t>R_3761476</t>
  </si>
  <si>
    <t>18/PL - 1kř. plastové vnější okno S do stavebního otvoru 1625/1200mm</t>
  </si>
  <si>
    <t>18/PL : 2</t>
  </si>
  <si>
    <t xml:space="preserve">  1.05 : 1</t>
  </si>
  <si>
    <t xml:space="preserve">  2.04 : 1</t>
  </si>
  <si>
    <t>R_3761477</t>
  </si>
  <si>
    <t>19/PL - 1kř. plastové vnější okno S do stavebního otvoru 1500/900mm</t>
  </si>
  <si>
    <t>19/PL : 8</t>
  </si>
  <si>
    <t xml:space="preserve">  1.08 : 2</t>
  </si>
  <si>
    <t xml:space="preserve">  1.09 : 2</t>
  </si>
  <si>
    <t xml:space="preserve">  2.07 : 2</t>
  </si>
  <si>
    <t xml:space="preserve">  2.08 : 2</t>
  </si>
  <si>
    <t>R_3761478</t>
  </si>
  <si>
    <t>20/PL - 1kř. plastové vnější okno S do stavebního otvoru 1625/700mm</t>
  </si>
  <si>
    <t>20/PL : 1</t>
  </si>
  <si>
    <t>R_3761479</t>
  </si>
  <si>
    <t>21/PL - 1kř. plastové vnější okno S do stavebního otvoru 1370/1750mm</t>
  </si>
  <si>
    <t>21/PL : 1</t>
  </si>
  <si>
    <t>R_3761480</t>
  </si>
  <si>
    <t>22/PL - 1kř. plastové vnější okno S do stavebního otvoru 1000/1150mm</t>
  </si>
  <si>
    <t>22/PL : 3</t>
  </si>
  <si>
    <t xml:space="preserve">  1.04 : 1</t>
  </si>
  <si>
    <t xml:space="preserve">  2.11 : 1</t>
  </si>
  <si>
    <t>R_3761481</t>
  </si>
  <si>
    <t>23/PL - střešní krytina přístřešku nad vstupem do budovy z desek z litého akryl.plexiskla 5mm, rozměr 7200*1500mm</t>
  </si>
  <si>
    <t>- v.č. D01-1.3.8. : 1</t>
  </si>
  <si>
    <t>R_3761482</t>
  </si>
  <si>
    <t>24/PL - fasádní prvky z litého barevného plexiskla kotvené nerez.kotvami k zábradlí montážní lávky</t>
  </si>
  <si>
    <t xml:space="preserve">  silueta slona 2,65*1,7m : 1</t>
  </si>
  <si>
    <t xml:space="preserve">  silueta kočky 1,3*1,2m : 1</t>
  </si>
  <si>
    <t xml:space="preserve">  silueta slunce 2,1*2,2m : 1</t>
  </si>
  <si>
    <t xml:space="preserve">  silueta motýla 2,0*1,2m : 1</t>
  </si>
  <si>
    <t xml:space="preserve">  silueta kachny 1,1*0,7m : 1</t>
  </si>
  <si>
    <t xml:space="preserve">  silueta tučňáka 1,0*0,5m : 1</t>
  </si>
  <si>
    <t xml:space="preserve">  silueta ptáka 0,9*0,6m : 1</t>
  </si>
  <si>
    <t>R_3761483</t>
  </si>
  <si>
    <t>25/PL - stěna terasy z desek z litého akrylátového plexiskla tl. 5mm</t>
  </si>
  <si>
    <t xml:space="preserve">  tabule 1870*2350mm : 2</t>
  </si>
  <si>
    <t xml:space="preserve">  tabule 1750*1030mm : 1</t>
  </si>
  <si>
    <t>R_3761484</t>
  </si>
  <si>
    <t>26/PL - obložení dveřní křídla 32/Z z desek z litého akrylátového plexiskla tl 5mm</t>
  </si>
  <si>
    <t xml:space="preserve">  rozměr dveří 555*2260mm : 1</t>
  </si>
  <si>
    <t xml:space="preserve">  rozměr okenního křídla 860*1150mm : 2</t>
  </si>
  <si>
    <t>R_3761485</t>
  </si>
  <si>
    <t>Montáž plastových výrobků 1/PL až 22/PL</t>
  </si>
  <si>
    <t>R_3761486</t>
  </si>
  <si>
    <t>SWS pásky dodatečné zateplení plastových výrobků 1/PL až 22/PL</t>
  </si>
  <si>
    <t>R_3761487</t>
  </si>
  <si>
    <t>Montáž rozšiřovacích profilů plastových výrobků</t>
  </si>
  <si>
    <t>771101101R00</t>
  </si>
  <si>
    <t xml:space="preserve">Příprava podkladu pod dlažby vysávání podkladů pod keramickou dlažbu průmyslovým vysavačem </t>
  </si>
  <si>
    <t>800-771</t>
  </si>
  <si>
    <t>Odkaz na mn. položky pořadí 341 : 15,69025</t>
  </si>
  <si>
    <t>Odkaz na mn. položky pořadí 342 : 49,21750</t>
  </si>
  <si>
    <t>Odkaz na mn. položky pořadí 340 : 2,72250</t>
  </si>
  <si>
    <t>771101210R00</t>
  </si>
  <si>
    <t>Příprava podkladu pod dlažby penetrace podkladu pod dlažby</t>
  </si>
  <si>
    <t>Odkaz na mn. položky pořadí 339 : 14,66000*0,095</t>
  </si>
  <si>
    <t>771130111R00</t>
  </si>
  <si>
    <t>Obklad soklíků do tmele rovných, výšky do 100 mm</t>
  </si>
  <si>
    <t>skladba P1 : 14,66</t>
  </si>
  <si>
    <t xml:space="preserve">  1.01+1.12 : 2*(3,24+1,65+3,65+1,3)-1,12-1,0-2,0-0,9</t>
  </si>
  <si>
    <t>771575102RV6</t>
  </si>
  <si>
    <t>Montáž podlah vnitřních z dlaždic keramických 100 x 100 mm, režných nebo glazovaných, hladkých, kladených do flexibilního tmele</t>
  </si>
  <si>
    <t xml:space="preserve">  2.07 (část) : 1,0*1,0</t>
  </si>
  <si>
    <t xml:space="preserve">  2.11 (část) : 0,85*0,85</t>
  </si>
  <si>
    <t>771575118RT2</t>
  </si>
  <si>
    <t>Montáž podlah vnitřních z dlaždic keramických 600 x 600 mm, režných nebo glazovaných, hladkých, kladených do flexibilního tmele</t>
  </si>
  <si>
    <t xml:space="preserve">  1.01 : 14,77-1,45*2,055</t>
  </si>
  <si>
    <t>771575102RT1</t>
  </si>
  <si>
    <t>Montáž podlah z dlaždic keramických 100 x 100 mm, režných nebo glazovaných, hladkých, kladených do flexibilního tmele</t>
  </si>
  <si>
    <t xml:space="preserve">  2.07 (část) : 10,59-1,0*1,0</t>
  </si>
  <si>
    <t xml:space="preserve">  2.11 (část) : 3,49-0,85*0,85</t>
  </si>
  <si>
    <t>771577843R00</t>
  </si>
  <si>
    <t>Hrany schodů, dilatační, koutové, ukončovací a přechodové profily profily dilatační s bočními díly z tvrdého PVC, horní dilatační zóna je z měkké plastické hmoty a tvoří 10 mm širokou pohledovou plochu, výšky 10 mm</t>
  </si>
  <si>
    <t>skladba P1 : 1,7</t>
  </si>
  <si>
    <t xml:space="preserve">  1.01-1.11 : 0,8</t>
  </si>
  <si>
    <t xml:space="preserve">  1.01-1.02 : 0,9</t>
  </si>
  <si>
    <t>skladba P2 : 3,5</t>
  </si>
  <si>
    <t xml:space="preserve">  1.03 : 0,6</t>
  </si>
  <si>
    <t xml:space="preserve">  1.04 : 0,7</t>
  </si>
  <si>
    <t xml:space="preserve">  1.13 : 0,8</t>
  </si>
  <si>
    <t xml:space="preserve">  1.08 (část) : 0,7</t>
  </si>
  <si>
    <t xml:space="preserve">  1.09 : 0,7</t>
  </si>
  <si>
    <t>skladba P4 : 3,5</t>
  </si>
  <si>
    <t xml:space="preserve">  2.12 : 0,6</t>
  </si>
  <si>
    <t xml:space="preserve">  2.07 (část) : 0,7*2</t>
  </si>
  <si>
    <t xml:space="preserve">  2.08 : 0,7</t>
  </si>
  <si>
    <t xml:space="preserve">  2.11 (část) : 0,8</t>
  </si>
  <si>
    <t>771578011R00</t>
  </si>
  <si>
    <t>Zvláštní úpravy spár spára podlaha-stěna silikonem</t>
  </si>
  <si>
    <t>Odkaz na mn. položky pořadí 339 : 14,66000</t>
  </si>
  <si>
    <t>771579791R00</t>
  </si>
  <si>
    <t>Příplatky k položkám montáže podlah keramických příplatek za plochu podlah keramických do 5 m2 jednotlivě</t>
  </si>
  <si>
    <t>skladba P1 : 3,9</t>
  </si>
  <si>
    <t>skladba P2 : 3,89</t>
  </si>
  <si>
    <t>skladba P4 : 4,2975</t>
  </si>
  <si>
    <t>771579792R00</t>
  </si>
  <si>
    <t>Příplatky k položkám montáže podlah keramických příplatek za podlahy keramické v omezeném prostoru</t>
  </si>
  <si>
    <t>Odkaz na mn. položky pořadí 345 : 14,81000</t>
  </si>
  <si>
    <t>63180006RX</t>
  </si>
  <si>
    <t>D+M Tkanina výztužná pancéřová 540g/m2, šířka 1 m</t>
  </si>
  <si>
    <t>597642000R</t>
  </si>
  <si>
    <t>dlažba keramická š = 100 mm; l = 100 mm; h = 9,0 mm; povrch matný; pro interiér i exteriér</t>
  </si>
  <si>
    <t xml:space="preserve">  Odkaz na mn. položky pořadí 67 : 3754490*1,05</t>
  </si>
  <si>
    <t>3,0</t>
  </si>
  <si>
    <t>Odkaz na mn. položky pořadí 342 : 49,21750*1,05</t>
  </si>
  <si>
    <t>597642070R</t>
  </si>
  <si>
    <t>dlažba keramická š = 600 mm; l = 600 mm; h = 9,0 mm; povrch matný; pro interiér i exteriér</t>
  </si>
  <si>
    <t>Odkaz na mn. položky pořadí 341 : 15,69025*1,05</t>
  </si>
  <si>
    <t>597642413R</t>
  </si>
  <si>
    <t>dlažba keramická sokl; š = 95 mm; l = 600 mm; h = 10,0 mm; povrch matný; pro interiér i exteriér</t>
  </si>
  <si>
    <t>skladba P1 : 27</t>
  </si>
  <si>
    <t xml:space="preserve">  1.01+1.12 : 14,66/0,6*1,1</t>
  </si>
  <si>
    <t>597642430R</t>
  </si>
  <si>
    <t>dlažba keramická sokl s požlábkem, vnější roh; š = 90 mm; h = 9,0 mm; povrch matný; pro interiér i exteriér</t>
  </si>
  <si>
    <t>skladba P1 : 1</t>
  </si>
  <si>
    <t xml:space="preserve">  1.01+1.12 : 1</t>
  </si>
  <si>
    <t>597642440R</t>
  </si>
  <si>
    <t>dlažba keramická sokl s požlábkem, vnitřní roh; š = 90 mm; h = 9,0 mm; povrch matný; pro interiér i exteriér</t>
  </si>
  <si>
    <t>skladba P1 : 4</t>
  </si>
  <si>
    <t xml:space="preserve">  1.01+1.12 : 4</t>
  </si>
  <si>
    <t>998771202R00</t>
  </si>
  <si>
    <t>Přesun hmot pro podlahy z dlaždic v objektech výšky do 12 m</t>
  </si>
  <si>
    <t>776101101R00</t>
  </si>
  <si>
    <t>Přípravné práce vysávání povlakových podlah průmyslovým vysavačem</t>
  </si>
  <si>
    <t>800-775</t>
  </si>
  <si>
    <t>položky neobsahují žádný materiál</t>
  </si>
  <si>
    <t>Odkaz na mn. položky pořadí 359 : 361,13725</t>
  </si>
  <si>
    <t>Odkaz na mn. položky pořadí 360 : 5,96000</t>
  </si>
  <si>
    <t>776101121R00</t>
  </si>
  <si>
    <t>Přípravné práce penetrace podkladu</t>
  </si>
  <si>
    <t>Odkaz na mn. položky pořadí 339 : 14,66000*0,15</t>
  </si>
  <si>
    <t>776422120R00</t>
  </si>
  <si>
    <t xml:space="preserve">Lepení soklíků PVC a napojení krytiny na stěnu napojení krytiny na stěnu čepcovým těsněním </t>
  </si>
  <si>
    <t>Odkaz na mn. položky pořadí 363 : 219,69000</t>
  </si>
  <si>
    <t>776422210R00</t>
  </si>
  <si>
    <t>Lepení soklíků PVC a napojení krytiny na stěnu úprava soklů v rozích vnějších i vnitřních</t>
  </si>
  <si>
    <t>skladba P6 - akustický : 6</t>
  </si>
  <si>
    <t>skladba P6 - kompaktní : 18</t>
  </si>
  <si>
    <t>skladba P7 - kompaktní : 2</t>
  </si>
  <si>
    <t>skladba P8 - akustický : 8</t>
  </si>
  <si>
    <t>skladba P8 - kompaktní : 28</t>
  </si>
  <si>
    <t>776522100R00</t>
  </si>
  <si>
    <t xml:space="preserve">Lepení povlakových podlah z plastů  Lepení povlakových podlah z plastů - pásy z PVC, montáž,  </t>
  </si>
  <si>
    <t xml:space="preserve">  2.05 : 119,55</t>
  </si>
  <si>
    <t xml:space="preserve">  2.01 horní podesta : 2,45*(1,885+0,24-0,14)-0,32*2*1,3</t>
  </si>
  <si>
    <t>776971613R00</t>
  </si>
  <si>
    <t>Čisticí zóny a rohože textilní rohož, ze 100%polypropylenu, podklad PVC, tloušťky 13,5 mm</t>
  </si>
  <si>
    <t xml:space="preserve">- v.č. D01-1.2.1 + 1.3.1 + 1.3.4. : </t>
  </si>
  <si>
    <t>skladba P10, 2/OS, 4/OS : 5,96</t>
  </si>
  <si>
    <t xml:space="preserve">  2/OS : 2,98</t>
  </si>
  <si>
    <t xml:space="preserve">  4/OS : 2,98</t>
  </si>
  <si>
    <t>776976101R00</t>
  </si>
  <si>
    <t xml:space="preserve">Čisticí zóny a rohože rám z profilu L, z hliníku,  </t>
  </si>
  <si>
    <t xml:space="preserve">m     </t>
  </si>
  <si>
    <t>skladba P10, 2/OS, 4/OS : 14,3</t>
  </si>
  <si>
    <t xml:space="preserve">  2/OS : 1,46+2,05+1,25+0,05+0,34+2,0</t>
  </si>
  <si>
    <t xml:space="preserve">  4/OS : 1,46+2,05+1,25+0,05+0,34+2,0</t>
  </si>
  <si>
    <t>776992111RT1</t>
  </si>
  <si>
    <t>Ostatní práce svařování povlakových podlah  z pásů nebo čtverců</t>
  </si>
  <si>
    <t>776421300R0X</t>
  </si>
  <si>
    <t>Montáž fabionů k PVC podlahám do v.150 mm</t>
  </si>
  <si>
    <t>skladba P6 - akustický : 46,005</t>
  </si>
  <si>
    <t xml:space="preserve">  1.06+1.06A : 2*(19,115+7,0)-2,4-0,8-1,0+0,25*2-1,125+0,25*2-1,0-0,9</t>
  </si>
  <si>
    <t>skladba P6 - kompaktní : 50,61</t>
  </si>
  <si>
    <t xml:space="preserve">  1.02 : 2*7,725+2,4-1,0-0,8*2-0,9</t>
  </si>
  <si>
    <t xml:space="preserve">  1.05 : 2*(3,05+1,885)-0,9</t>
  </si>
  <si>
    <t xml:space="preserve">  1.07 : 2*(7,0+2,03)-1,0*2+0,25*2</t>
  </si>
  <si>
    <t xml:space="preserve">  1.11 : 2*(3,1+2,715)-0,9</t>
  </si>
  <si>
    <t>skladba P7 - kompaktní : 4,6</t>
  </si>
  <si>
    <t xml:space="preserve">  1.17 : 4,6</t>
  </si>
  <si>
    <t>skladba P8 - akustický : 46,505</t>
  </si>
  <si>
    <t xml:space="preserve">  2.05+2.05A : 2*(17,915+1,2+7,0)-2,4-0,8-1,125+0,25*2-1,0-0,9</t>
  </si>
  <si>
    <t>skladba P8 - kompaktní : 71,97</t>
  </si>
  <si>
    <t xml:space="preserve">  2.01 horní podesta : 2*(2,45+1,885+0,24-0,14)-1,3-0,32*2-1,0</t>
  </si>
  <si>
    <t xml:space="preserve">  2.02 : 2*7,71+2,4-1,0</t>
  </si>
  <si>
    <t xml:space="preserve">  2.03 : 2*(3,33+1,56+3,065)-0,9*2-1,12-2,02</t>
  </si>
  <si>
    <t xml:space="preserve">  2.04 : 2*(3,05+1,885)-0,9</t>
  </si>
  <si>
    <t xml:space="preserve">  2.06 : 2*(7,0+2,03)-1,0*2+0,25*2</t>
  </si>
  <si>
    <t xml:space="preserve">  2.10 : 2*(3,1+2,715)-0,9</t>
  </si>
  <si>
    <t xml:space="preserve">  2.14 : 2*(0,8+0,545)-0,7</t>
  </si>
  <si>
    <t>776540040RAC</t>
  </si>
  <si>
    <t>D+M nášlap vinyl tl.1mm z čistého PVC a pěnovým podkladem vč. bočního lemování schodiště, celková tl.3,3mm s vestavěnými kontrastními okraji schodových stupňů</t>
  </si>
  <si>
    <t>Agregovaná položka</t>
  </si>
  <si>
    <t>POL2_</t>
  </si>
  <si>
    <t>skladba P9 : 17,121</t>
  </si>
  <si>
    <t xml:space="preserve">  2.01 - podstupnice : 1,3*0,15*(3+11+11)</t>
  </si>
  <si>
    <t>24696906.AR</t>
  </si>
  <si>
    <t>penetrační hmota vodou ředitelná; úprava savosti podkladu, pod stěrkové hmoty, adhezní můstek</t>
  </si>
  <si>
    <t>Odkaz na mn. položky pořadí 356 : 363,33627*0,3</t>
  </si>
  <si>
    <t>283424022R</t>
  </si>
  <si>
    <t>lišta ukončovací, fabion; podlahová; materiál PVC; tl. 2,00 mm; š = 90,0 mm; h = 28,0 mm</t>
  </si>
  <si>
    <t>Odkaz na mn. položky pořadí 363 : 219,69000*1,1</t>
  </si>
  <si>
    <t>28416054R</t>
  </si>
  <si>
    <t>podlahovina PVC s pěnovým materiálem; v rolích; tl. 3,9 mm; akustická; zátěžová; hladká; R10</t>
  </si>
  <si>
    <t>skladba P6 - akustický : 124,77*1,05</t>
  </si>
  <si>
    <t>sokl : 46,005*0,15*1,05</t>
  </si>
  <si>
    <t>skladba P8 - akustický : 124,80*1,05</t>
  </si>
  <si>
    <t>sokl : 46,505*0,15*1,05</t>
  </si>
  <si>
    <t>28416055R</t>
  </si>
  <si>
    <t>podlahovina PVC; v rolích; tl. 2,0 mm; protiskluzová; R10</t>
  </si>
  <si>
    <t>skladba P6 - kompaktní : 45,76*1,05</t>
  </si>
  <si>
    <t>sokl : 50,61*0,15*1,05</t>
  </si>
  <si>
    <t>skladba P7 - kompaktní : 3,0*1,05</t>
  </si>
  <si>
    <t>sokl : 4,6*0,15*1,05</t>
  </si>
  <si>
    <t>skladba P8 - kompaktní : 62,80725*1,05</t>
  </si>
  <si>
    <t>sokl : 71,97*0,15*1,05</t>
  </si>
  <si>
    <t>998776202R00</t>
  </si>
  <si>
    <t>Přesun hmot pro podlahy povlakové v objektech výšky do 12 m</t>
  </si>
  <si>
    <t>vodorovně do 50 m</t>
  </si>
  <si>
    <t>777101101R00</t>
  </si>
  <si>
    <t>Příprava podkladu vysávání podlah průmyslovým vysavačem</t>
  </si>
  <si>
    <t>800-773</t>
  </si>
  <si>
    <t>Odkaz na mn. položky pořadí 371 : 451,66750</t>
  </si>
  <si>
    <t>777531022R00</t>
  </si>
  <si>
    <t xml:space="preserve"> Podlahy ze stěrky akrylátové s disperzí samonivelační hmota, tloušťky 2 mm</t>
  </si>
  <si>
    <t>včetně penetrace podkladu</t>
  </si>
  <si>
    <t>skladba P10 : 0</t>
  </si>
  <si>
    <t>777572010R00</t>
  </si>
  <si>
    <t>Podlahy ze stěrky polyuretanové dvouvrstvé</t>
  </si>
  <si>
    <t>jednovrstvé nebo dvouvrstvé podlahy s impregnací, tmelením a vrchním barevným nátěrem odolné proti opotřebení a proti nepříznivému působení chemikálií,</t>
  </si>
  <si>
    <t>Odkaz na mn. položky pořadí 373 : 22,90000</t>
  </si>
  <si>
    <t>777645210R00</t>
  </si>
  <si>
    <t>Nátěr podlah polyuretanový jednosložkový, 2 x s tmelením</t>
  </si>
  <si>
    <t>998777202R00</t>
  </si>
  <si>
    <t>Přesun hmot pro podlahy syntetické v objektech výšky do 12 m</t>
  </si>
  <si>
    <t>781101210R00</t>
  </si>
  <si>
    <t>Příprava podkladu pod obklady penetrace podkladu pod obklady</t>
  </si>
  <si>
    <t>781111115R00</t>
  </si>
  <si>
    <t>Doplňkové práce při provádění obkladů vyřezání otvoru v obkladačce korunkou prům. do 30 mm</t>
  </si>
  <si>
    <t>skladba S11, S12 - předp. : 30</t>
  </si>
  <si>
    <t xml:space="preserve">  1.03 : 2</t>
  </si>
  <si>
    <t xml:space="preserve">  1.04 : 2</t>
  </si>
  <si>
    <t xml:space="preserve">  1.05 : 8</t>
  </si>
  <si>
    <t xml:space="preserve">  1.08 : 12</t>
  </si>
  <si>
    <t xml:space="preserve">  1.13 : 6</t>
  </si>
  <si>
    <t>skladba S11, S12 - předp. : 24</t>
  </si>
  <si>
    <t xml:space="preserve">  2.04 : 8</t>
  </si>
  <si>
    <t xml:space="preserve">  2.07 : 12</t>
  </si>
  <si>
    <t>781111116R00</t>
  </si>
  <si>
    <t>Doplňkové práce při provádění obkladů vyřezání otvoru v obkladačce korunkou prům. do 90 mm</t>
  </si>
  <si>
    <t>skladba S11, S12 - předp. : 18</t>
  </si>
  <si>
    <t xml:space="preserve">  1.03 : 1</t>
  </si>
  <si>
    <t xml:space="preserve">  1.05 : 3</t>
  </si>
  <si>
    <t xml:space="preserve">  1.08 : 5</t>
  </si>
  <si>
    <t xml:space="preserve">  1.09 : 5</t>
  </si>
  <si>
    <t xml:space="preserve">  1.13 : 2</t>
  </si>
  <si>
    <t>skladba S11, S12 - předp. : 15</t>
  </si>
  <si>
    <t xml:space="preserve">  2.04 : 2</t>
  </si>
  <si>
    <t xml:space="preserve">  2.07 : 5</t>
  </si>
  <si>
    <t xml:space="preserve">  2.08 : 5</t>
  </si>
  <si>
    <t xml:space="preserve">  2.11 : 2</t>
  </si>
  <si>
    <t xml:space="preserve">  2.12 : 1</t>
  </si>
  <si>
    <t>781475114RT1</t>
  </si>
  <si>
    <t>Montáž obkladů vnitřních z dlaždic keramických 200 x 200 mm,  , kladených do flexibilního tmele</t>
  </si>
  <si>
    <t>skladba S11, S12 : 102,855</t>
  </si>
  <si>
    <t xml:space="preserve">  1.03 : 2,05*(0,85+1,735+0,15)*2-0,7*2,05</t>
  </si>
  <si>
    <t xml:space="preserve">  1.04 : 2,05*(1,3+1,735+0,15)*2-0,8*2,0-1,0*(2,05-1,28)+0,25*(1,0+(2,05-1,28)*2)</t>
  </si>
  <si>
    <t xml:space="preserve">  1.05 : 2,05*(3,05+1,885)*2-0,9*2,05-1,625*(2,05-1,08)+0,25*(1,625+(2,05-1,08)*2)</t>
  </si>
  <si>
    <t xml:space="preserve">  1.08 : 2,05*(4,85+2,255+0,08)*2-0,8*2,05*3-1,5*(2,05-1,28)*2+0,25*(1,5+1,5+(2,05-1,28)*2)</t>
  </si>
  <si>
    <t xml:space="preserve">  1.09 : 2,05*(3,6+2,185+0,15)*2-0,8*2,05-1,5*(2,05-1,28)*2+0,25*(1,5+1,5+(2,05-1,28)*2)</t>
  </si>
  <si>
    <t xml:space="preserve">  1.13 : 2,05*(3,24+1,885)*2-0,9*2,05</t>
  </si>
  <si>
    <t>skladba S11, S12 : 86,2245</t>
  </si>
  <si>
    <t xml:space="preserve">  2.04 : 2,05*(3,05+1,885)*2-0,9*2,05-1,625*(2,05-1,16)+0,25*(1,625+(2,05-1,16)*2)</t>
  </si>
  <si>
    <t xml:space="preserve">  2.07 : 2,05*(4,85+2,255+0,08)*2-0,8*2,05*3-1,5*(2,05-1,21)*2+0,25*(1,5+1,5+(2,05-1,21)*2)</t>
  </si>
  <si>
    <t xml:space="preserve">  2.08 : 2,05*(3,6+2,185+0,15)*2-0,8*2,05-1,5*(2,05-1,21)*2+0,25*(1,5+1,5+(2,05-1,21)*2)</t>
  </si>
  <si>
    <t xml:space="preserve">  2.11 : 2,05*(1,85+1,815+0,15)*2-0,9*2,05-1,0*(2,05-1,46)+0,25*(1,0+(2,05-1,46)*2)</t>
  </si>
  <si>
    <t xml:space="preserve">  2.12 : 2,05*(0,8+1,875+0,15)*2-0,7*2,05</t>
  </si>
  <si>
    <t>781479701R00</t>
  </si>
  <si>
    <t>Montáž obkladů vnitřních z dlaždic keramických Příplatky k položkám montáže obkladů vnitřních stěn z dlaždic keramických příplatek za práci v omezeném prostoru</t>
  </si>
  <si>
    <t>skladba S11, S12 : 9,7785</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</si>
  <si>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</si>
  <si>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</si>
  <si>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</si>
  <si>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</si>
  <si>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781497132R00</t>
  </si>
  <si>
    <t xml:space="preserve">Lišty k obkladům profil rohový nerez ododlná proti oděru, uložení do tmele,  , výška profilu 8 mm,  </t>
  </si>
  <si>
    <t>skladba S11, S12 - předp. : 17,615</t>
  </si>
  <si>
    <t xml:space="preserve">  1.03 : 0,85</t>
  </si>
  <si>
    <t xml:space="preserve">  1.04 : 1,3+(2,05-1,28)</t>
  </si>
  <si>
    <t xml:space="preserve">  1.05 : 2,05+1,625+(2,05-1,08)*2</t>
  </si>
  <si>
    <t xml:space="preserve">  1.08 : 1,5+1,5+(2,05-1,28)*2</t>
  </si>
  <si>
    <t xml:space="preserve">  1.09 : 1,5+1,5+(2,05-1,28)*2</t>
  </si>
  <si>
    <t>skladba S11, S12 - předp. : 19,845</t>
  </si>
  <si>
    <t xml:space="preserve">  2.04 : 2,05+1,625+(2,05-1,16)*2</t>
  </si>
  <si>
    <t xml:space="preserve">  2.07 : 1,5+1,5+(2,05-1,21)*2</t>
  </si>
  <si>
    <t xml:space="preserve">  2.08 : 1,5+1,5+(2,05-1,21)*2</t>
  </si>
  <si>
    <t xml:space="preserve">  2.11 : 2,05+1,0+(2,05-1,46)*2</t>
  </si>
  <si>
    <t xml:space="preserve">  2.12 : 0,8</t>
  </si>
  <si>
    <t>781735011R00</t>
  </si>
  <si>
    <t>Montáž obkladů vnějších z obkládaček cihelných 250 x 65 mm, tloušťky 10 mm, kladených do flexibilního tmele</t>
  </si>
  <si>
    <t>596240200R</t>
  </si>
  <si>
    <t>obklad cihelný pásek tažený; povrch hladký; l = 290 mm; h = 65 mm; tl. 10 mm; červená</t>
  </si>
  <si>
    <t>skladba S2 : 29,75875*44,4</t>
  </si>
  <si>
    <t>prořez : 1321,2885*0,05</t>
  </si>
  <si>
    <t>597813601R</t>
  </si>
  <si>
    <t>obklad keramický š = 198 mm; l = 198 mm; h = 6,5 mm; pro interiér; barva bílá; lesk</t>
  </si>
  <si>
    <t>skladba S11, S12 - předp. 50% : 102,855/2</t>
  </si>
  <si>
    <t>skladba S11, S12 - předp. 50% : 86,2245/2</t>
  </si>
  <si>
    <t>prořez : 94,53975*0,05</t>
  </si>
  <si>
    <t>597813607R</t>
  </si>
  <si>
    <t>obklad keramický š = 198 mm; l = 198 mm; h = 6,5 mm; pro interiér; barva světle žlutá; lesk</t>
  </si>
  <si>
    <t>skladba S11, S12 - předp. 0% : 0</t>
  </si>
  <si>
    <t>prořez : 43,11225*0,05</t>
  </si>
  <si>
    <t>597813609R</t>
  </si>
  <si>
    <t>obklad keramický š = 198 mm; l = 198 mm; h = 6,5 mm; pro interiér; barva oranžová; lesk</t>
  </si>
  <si>
    <t>prořez : 51,4275*0,05</t>
  </si>
  <si>
    <t>998781202R00</t>
  </si>
  <si>
    <t>Přesun hmot pro obklady keramické v objektech výšky do 12 m</t>
  </si>
  <si>
    <t>783222110R00</t>
  </si>
  <si>
    <t xml:space="preserve">Nátěry kov.stavebních doplňk.konstrukcí syntetické 2x email,  </t>
  </si>
  <si>
    <t>800-783</t>
  </si>
  <si>
    <t>Odkaz na mn. položky pořadí 390 : 31,03660</t>
  </si>
  <si>
    <t>783226100R00</t>
  </si>
  <si>
    <t xml:space="preserve">Nátěry kov.stavebních doplňk.konstrukcí syntetické základní,  </t>
  </si>
  <si>
    <t xml:space="preserve">- v.č. D01-1.3.3 - zárubně : </t>
  </si>
  <si>
    <t xml:space="preserve">- obyčejné : </t>
  </si>
  <si>
    <t>900/1970 : 2*(0,9+1,97*2)*(0,17+0,05*2)</t>
  </si>
  <si>
    <t>1*(0,9+1,97*2)*(0,11+0,05*2)</t>
  </si>
  <si>
    <t>800/1970 : 2*(0,8+1,97*2)*(0,19+0,05*2)</t>
  </si>
  <si>
    <t>2*(0,8+1,97*2)*(0,17+0,05*2)</t>
  </si>
  <si>
    <t>700/1970 : 7*(0,7+1,97*2)*(0,17+0,05*2)</t>
  </si>
  <si>
    <t>1*(0,7+1,97*2)*(0,11+0,05*2)</t>
  </si>
  <si>
    <t>600/1970 : 2*(0,6+1,97*2)*(0,17+0,05*2)</t>
  </si>
  <si>
    <t>2*(0,6+1,97*2)*(0,13+0,05*2)</t>
  </si>
  <si>
    <t xml:space="preserve">- protipožární : </t>
  </si>
  <si>
    <t>900/1970 : 5*(0,9+1,97*2)*(0,17+0,05*2)</t>
  </si>
  <si>
    <t>800/1970 : 1*(0,8+1,97*2)*(0,17+0,05*2)</t>
  </si>
  <si>
    <t>783626400R00</t>
  </si>
  <si>
    <t>Nátěry truhlářských výrobků syntetické lazurovací, 1x lakování</t>
  </si>
  <si>
    <t xml:space="preserve">- rubová strana : </t>
  </si>
  <si>
    <t>Odkaz na mn. položky pořadí 235 : 14,50000</t>
  </si>
  <si>
    <t>- podkladní rošt : 36,8</t>
  </si>
  <si>
    <t xml:space="preserve">  hranolek 50x50 : 140,0*(0,05+0,05)*2</t>
  </si>
  <si>
    <t xml:space="preserve">  hranolek 50x30 : 55,0*(0,05+0,03)*2</t>
  </si>
  <si>
    <t>783626500R00</t>
  </si>
  <si>
    <t>Nátěry truhlářských výrobků syntetické lazurovací, 2x lakování</t>
  </si>
  <si>
    <t xml:space="preserve">- lícová strana : </t>
  </si>
  <si>
    <t>783726700R00</t>
  </si>
  <si>
    <t>Nátěry tesařských konstrukcí lazurovací lazurovací, 2x lak</t>
  </si>
  <si>
    <t>včetně montáže, dodávkya demontáže lešení.</t>
  </si>
  <si>
    <t>Odkaz na mn. položky pořadí 237 : 45,00000*2,025</t>
  </si>
  <si>
    <t>783782205R00</t>
  </si>
  <si>
    <t>Nátěry tesařských konstrukcí ochranné fungicidní+ biocidní (proti plísním, houbám a hmyzu), dvojnásobný</t>
  </si>
  <si>
    <t>protihnilobné, protiplísňové proti ohni a škůdcům</t>
  </si>
  <si>
    <t xml:space="preserve">- bednění z prken tl. 25mm : </t>
  </si>
  <si>
    <t>Odkaz na mn. položky pořadí 183 : 779,00000*2,025</t>
  </si>
  <si>
    <t xml:space="preserve">- bednění z hoblovaných modřínových prken tl. 25mm : </t>
  </si>
  <si>
    <t>783824120R00</t>
  </si>
  <si>
    <t>Nátěry betonových povrchů syntetické betonových povrchů, jednonásobné + 2x email</t>
  </si>
  <si>
    <t>na vzduchu schnoucí</t>
  </si>
  <si>
    <t>783851213R00</t>
  </si>
  <si>
    <t>Nátěry omítek a betonů epoxidové, epoxidehtové a epoxiesterové epoxidové, omítky stěn, dvojnásobné + 1x email + 2x tmel</t>
  </si>
  <si>
    <t>783812-PC</t>
  </si>
  <si>
    <t>Nátěr tapet vinylový dvojnásobný</t>
  </si>
  <si>
    <t>783851223R0X</t>
  </si>
  <si>
    <t>Nátěr epoxidový betonových podlah</t>
  </si>
  <si>
    <t xml:space="preserve">- 1x nátěr penetrační : </t>
  </si>
  <si>
    <t xml:space="preserve">- 1x nátěr podkladní : </t>
  </si>
  <si>
    <t xml:space="preserve">- 1x posyp křemičitým pískem : </t>
  </si>
  <si>
    <t xml:space="preserve">- 2x nátěr epoxidový finální : </t>
  </si>
  <si>
    <t>skladba P11 : 2,88</t>
  </si>
  <si>
    <t xml:space="preserve">  1.10 : 2,88</t>
  </si>
  <si>
    <t>784191101R00</t>
  </si>
  <si>
    <t>Příprava povrchu Penetrace (napouštění) podkladu disperzní, jednonásobná</t>
  </si>
  <si>
    <t>800-784</t>
  </si>
  <si>
    <t>Odkaz na mn. položky pořadí 52 : 39,22600</t>
  </si>
  <si>
    <t>Odkaz na mn. položky pořadí 55 : 33,96200</t>
  </si>
  <si>
    <t>Odkaz na mn. položky pořadí 58 : 58,28500</t>
  </si>
  <si>
    <t>Odkaz na mn. položky pořadí 56 : 866,06355</t>
  </si>
  <si>
    <t>784195222R00</t>
  </si>
  <si>
    <t>Malby z malířských směsí otěruvzdorných,  , barevné, dvojnásobné</t>
  </si>
  <si>
    <t>Odkaz na mn. položky pořadí 399 : 997,53655</t>
  </si>
  <si>
    <t>784442021RT2</t>
  </si>
  <si>
    <t>Malby z malířských směsí disperzních, v místnostech do 3,8 m, jednobarevné, jednonásobné + 1x penetrace</t>
  </si>
  <si>
    <t>Odkaz na mn. položky pořadí 22 : 11,50800*2</t>
  </si>
  <si>
    <t>Odkaz na mn. položky pořadí 31 : 29,30800*0,5</t>
  </si>
  <si>
    <t>785411122R00</t>
  </si>
  <si>
    <t>Tapetování povrchů lepením tapetování stěn, výšky do 3,8 m, tapetami vliesovými, se vzorem</t>
  </si>
  <si>
    <t>785918100R00</t>
  </si>
  <si>
    <t>Ostatní práce výšky do 3,8 m, obroušení podkladu pod tapety</t>
  </si>
  <si>
    <t>785918200R00</t>
  </si>
  <si>
    <t>Ostatní práce výšky do 3,8 m, napuštění podkladu lepidlem karboxymetylcelulózovým na tapety papírové</t>
  </si>
  <si>
    <t>63129110.ARX</t>
  </si>
  <si>
    <t>Tapeta sklovláknitá</t>
  </si>
  <si>
    <t>Odkaz na mn. položky pořadí 404 : 262,42500*1,1</t>
  </si>
  <si>
    <t>787911111R00</t>
  </si>
  <si>
    <t>Montáž zrcadla na stěnu, lepidlem, plochy do 2 m2</t>
  </si>
  <si>
    <t>800-787</t>
  </si>
  <si>
    <t>3/SK : 3,84</t>
  </si>
  <si>
    <t xml:space="preserve">  1.08 : 1,2*0,6+1,8*0,4</t>
  </si>
  <si>
    <t xml:space="preserve">  1.04 : 0,8*0,6</t>
  </si>
  <si>
    <t xml:space="preserve">  2.07 : 1,2*0,6+1,8*0,4</t>
  </si>
  <si>
    <t xml:space="preserve">  2.11 : 0,8*0,6</t>
  </si>
  <si>
    <t>4/SK : 3,52</t>
  </si>
  <si>
    <t xml:space="preserve">  1.06 : 0,8*2,2</t>
  </si>
  <si>
    <t xml:space="preserve">  2.05 : 0,8*2,2</t>
  </si>
  <si>
    <t>R_3762524</t>
  </si>
  <si>
    <t>1/SK - prosklené zábradlí před otevíravými okny v.=1000mm</t>
  </si>
  <si>
    <t>1/SK : 2,0</t>
  </si>
  <si>
    <t xml:space="preserve">  12/Z : 1*2,0</t>
  </si>
  <si>
    <t>1/SK : 11,25</t>
  </si>
  <si>
    <t xml:space="preserve">  6/PL : 1*1,0</t>
  </si>
  <si>
    <t xml:space="preserve">  7/PL : (2+2)*1,125</t>
  </si>
  <si>
    <t xml:space="preserve">  10/PL : 2*1,125</t>
  </si>
  <si>
    <t xml:space="preserve">  11/PL : 2*1,125</t>
  </si>
  <si>
    <t xml:space="preserve">  12/PL : 1*1,25</t>
  </si>
  <si>
    <t>63465127R</t>
  </si>
  <si>
    <t>sklo plavené zrcadlo; čiré; š = 1 600 mm; l = 2000,0 mm; tl = 6,0 mm</t>
  </si>
  <si>
    <t>Odkaz na mn. položky pořadí 407 : 7,36000*1,1</t>
  </si>
  <si>
    <t>998787202R00</t>
  </si>
  <si>
    <t>Přesun hmot pro zasklívání v objektech výšky do 12 m</t>
  </si>
  <si>
    <t>R_3761564</t>
  </si>
  <si>
    <t>1/OS - vnější hliníkové stínící žaluzie s vodorovným členěním lamel vč. doplňků, elektrického ovládání a nadokenního kastlíku</t>
  </si>
  <si>
    <t xml:space="preserve">- v.č. D01-1.3.4. : </t>
  </si>
  <si>
    <t>jihovýchodní fasáda : 48,0694</t>
  </si>
  <si>
    <t xml:space="preserve">  1.06 : 3,045*1,54+1,17*1,71+2,92*2,04+1,17*2,29+3,545*1,54</t>
  </si>
  <si>
    <t xml:space="preserve">  1.05 : 1,545*1,16</t>
  </si>
  <si>
    <t xml:space="preserve">  2.05 : 3,045*1,47+1,17*1,47+2,92*1,97+1,17*1,32+3,545*1,47</t>
  </si>
  <si>
    <t xml:space="preserve">  2.04 : 1,545*1,16</t>
  </si>
  <si>
    <t xml:space="preserve">  2.01 : 1,92*2,07+0,92*1,11</t>
  </si>
  <si>
    <t>jihovýchodní fasáda : 3,9744</t>
  </si>
  <si>
    <t xml:space="preserve">  2.03 : 1,92*2,07</t>
  </si>
  <si>
    <t>severovýchodní fasáda : 49,5134</t>
  </si>
  <si>
    <t xml:space="preserve">  1.06 : 1,085*2,14+1,13*1,79+1,085*1,79+1,17*1,39+1,085*1,79+1,085*1,79+1,085*2,04+1,125*2,04+1,125*2,04+1,125*2,04+0,96*2,39</t>
  </si>
  <si>
    <t xml:space="preserve">  1.11 : 1,42*1,46</t>
  </si>
  <si>
    <t xml:space="preserve">  2.05 : 1,085*2,07+1,125*1,72+1,085*1,72+1,17*1,47+1,085*1,72+1,085*1,72+1,085*1,97+1,125*1,97+1,125*1,97+1,125*1,97+0,96*1,97</t>
  </si>
  <si>
    <t xml:space="preserve">  2.10 : 1,42*1,46</t>
  </si>
  <si>
    <t>R_3600931</t>
  </si>
  <si>
    <t>D+M osobní výtah</t>
  </si>
  <si>
    <t xml:space="preserve">- v.č. D01-1.3.9. : </t>
  </si>
  <si>
    <t>viz popis položek 1+2+3/VYT : 1</t>
  </si>
  <si>
    <t>Pol__1</t>
  </si>
  <si>
    <t>kotvicí zařízení typu C dle ČSN EN 795 - samostatný/průběžný prvek</t>
  </si>
  <si>
    <t>Pol__2</t>
  </si>
  <si>
    <t>kotvicí zařízení typu C dle ČSN EN 795, koncový, rohový prvek</t>
  </si>
  <si>
    <t>Pol__4</t>
  </si>
  <si>
    <t>ID štítek</t>
  </si>
  <si>
    <t>Pol__6</t>
  </si>
  <si>
    <t>poddajné kotvicí vedení - nerezové lano 7 mm</t>
  </si>
  <si>
    <t>Pol__7</t>
  </si>
  <si>
    <t>výchozí prohlídka</t>
  </si>
  <si>
    <t>Pol__8</t>
  </si>
  <si>
    <t>montáž</t>
  </si>
  <si>
    <t>Odkaz na mn. položky pořadí 2 : 11,76957</t>
  </si>
  <si>
    <t>132200010RAC</t>
  </si>
  <si>
    <t>Hloubení rýh nezapažených šířky do 60 cm, v hornině 1 ÷ 4, odvoz do 10 000 m, uložení na skládku</t>
  </si>
  <si>
    <t>AP-HSV</t>
  </si>
  <si>
    <t xml:space="preserve">- v.č. D01-2.26.+27. : </t>
  </si>
  <si>
    <t>venkovní schodiště : 8,03415</t>
  </si>
  <si>
    <t xml:space="preserve">  základ : 0,5*1,14*(6,605-1,135-0,38+6,605+1,0+1,4)</t>
  </si>
  <si>
    <t>přístřešek : 3,73542</t>
  </si>
  <si>
    <t xml:space="preserve">  základ : 0,5*0,84*3,14*2*(0,825+1,325)/2</t>
  </si>
  <si>
    <t xml:space="preserve">  0,45*0,8*2,5</t>
  </si>
  <si>
    <t>272313611R00</t>
  </si>
  <si>
    <t xml:space="preserve">Beton základových kleneb prostý třídy C 16/20 </t>
  </si>
  <si>
    <t xml:space="preserve">- v.č. D01-2.2.+3.+...+ řezy části ASŘ : </t>
  </si>
  <si>
    <t>mezi zákl.pasy tl. 100mm : 208,2535*0,1</t>
  </si>
  <si>
    <t>přirážka na betonování v zemi : 20,82535*0,075</t>
  </si>
  <si>
    <t>273321411R00</t>
  </si>
  <si>
    <t>Beton základových desek železový třídy C 25/30</t>
  </si>
  <si>
    <t>bez dodávky a uložení výztuže</t>
  </si>
  <si>
    <t>- v.č. D01-2.2.+3.+... : 46,0455</t>
  </si>
  <si>
    <t xml:space="preserve">  D1 : 0,20*2,10*2,35</t>
  </si>
  <si>
    <t xml:space="preserve">  D2 : 0,15*34,8*7,6</t>
  </si>
  <si>
    <t xml:space="preserve">  D3 : 0,15*5,7*6,3</t>
  </si>
  <si>
    <t>přirážka na betonování v zemi : 46,0455*0,075</t>
  </si>
  <si>
    <t>273351215R00</t>
  </si>
  <si>
    <t>Bednění stěn základových desek zřízení</t>
  </si>
  <si>
    <t>svislé nebo šikmé (odkloněné) , půdorysně přímé nebo zalomené, stěn základových desek ve volných nebo zapažených jámách, rýhách, šachtách, včetně případných vzpěr,</t>
  </si>
  <si>
    <t>- v.č. D01-2.2.+3.+... : 18,1</t>
  </si>
  <si>
    <t xml:space="preserve">  D1 : 0,20*(2,10+2,35)*2</t>
  </si>
  <si>
    <t xml:space="preserve">  D2 : 0,15*(34,8+7,6)*2</t>
  </si>
  <si>
    <t xml:space="preserve">  D3 : 0,15*(5,7+6,3)*2</t>
  </si>
  <si>
    <t>273351216R00</t>
  </si>
  <si>
    <t>Bednění stěn základových desek odstranění</t>
  </si>
  <si>
    <t>Odkaz na mn. položky pořadí 5 : 18,10000</t>
  </si>
  <si>
    <t>273353121R00</t>
  </si>
  <si>
    <t>Bednění kotevních otvorů a prostupů v základových deskách o průřezu přes 0,02 do 0,05 m2, hloubky do 0,5 m</t>
  </si>
  <si>
    <t>801-5</t>
  </si>
  <si>
    <t>včetně polohového zajištění a odbednění, popřípadě ztraceného bednění z pletiva a podobně.</t>
  </si>
  <si>
    <t xml:space="preserve">- v.č. D01-2.2.+3.+... : </t>
  </si>
  <si>
    <t>dešťová kanalizace : 0</t>
  </si>
  <si>
    <t>splašková kanalizace : 12</t>
  </si>
  <si>
    <t>273361821R00</t>
  </si>
  <si>
    <t>Výztuž základových desek z betonářské oceli 10 505(R)</t>
  </si>
  <si>
    <t>- v.č. D01-2.28. : 1736,46/1000</t>
  </si>
  <si>
    <t xml:space="preserve">  D1 : 44,6*1,15</t>
  </si>
  <si>
    <t xml:space="preserve">  D2 : 695,2*1,15</t>
  </si>
  <si>
    <t xml:space="preserve">  dovyztužení v místech prostupů : 557,3</t>
  </si>
  <si>
    <t xml:space="preserve">  D3 : 208,6*1,15</t>
  </si>
  <si>
    <t xml:space="preserve">  dovyztužení v místech prostupů : 88,5</t>
  </si>
  <si>
    <t>273361921RT4</t>
  </si>
  <si>
    <t>Výztuž základových desek ze svařovaných sítí průměr drátu 6 mm, velikost oka 100/100 mm</t>
  </si>
  <si>
    <t>- v.č. D01-2.28. : 3992,915/1000</t>
  </si>
  <si>
    <t xml:space="preserve">  D2 : 3054,7*1,15</t>
  </si>
  <si>
    <t xml:space="preserve">  D3 : 417,4*1,15</t>
  </si>
  <si>
    <t>273361921RT8</t>
  </si>
  <si>
    <t>Výztuž základových desek ze svařovaných sítí průměr drátu 8 mm, velikost oka 100/100 mm</t>
  </si>
  <si>
    <t>- v.č. D01-2.28. : 91,885/1000</t>
  </si>
  <si>
    <t xml:space="preserve">  D1 : 79,9*1,15</t>
  </si>
  <si>
    <t>274313621R00</t>
  </si>
  <si>
    <t>Beton základových pasů prostý třídy C 20/25</t>
  </si>
  <si>
    <t>- v.č. D01-2.2.+3.+... : 17,82461</t>
  </si>
  <si>
    <t xml:space="preserve">  Z1 : 0,95*0,1*(0,1+2,425+33,696+0,1)</t>
  </si>
  <si>
    <t xml:space="preserve">  Z2 : 0,95*0,1*(0,1+28,322+0,1)</t>
  </si>
  <si>
    <t xml:space="preserve">  0,95*(0,6+0,89)*(0,1+1,0)*2</t>
  </si>
  <si>
    <t xml:space="preserve">  0,95*0,1*(0,1+2,5)</t>
  </si>
  <si>
    <t xml:space="preserve">  Z5 : 0,8*0,1*(0,1+14,735+0,1)</t>
  </si>
  <si>
    <t xml:space="preserve">  Z9 : 0,8*0,1*2,5</t>
  </si>
  <si>
    <t xml:space="preserve">  Z3, Z4 : 0,95*0,1*(0,1+8,05+0,1)</t>
  </si>
  <si>
    <t xml:space="preserve">  Z4 : 0,95*0,1*(0,1+8,10+0,1)</t>
  </si>
  <si>
    <t xml:space="preserve">  Z6 : 0,8*0,1*(0,1+8,05+0,1)</t>
  </si>
  <si>
    <t xml:space="preserve">  Z7 : 0,8*0,1*(0,1+4,275+0,1)</t>
  </si>
  <si>
    <t xml:space="preserve">  0,8*0,1*(0,1+1,0+0,1)</t>
  </si>
  <si>
    <t xml:space="preserve">  0,8*0,1*(0,1+2,775+0,1)</t>
  </si>
  <si>
    <t xml:space="preserve">  Z8 : 0,8*0,1*(0,1+2,045+0,1)</t>
  </si>
  <si>
    <t xml:space="preserve">  Z10 : 0,6*0,1*(0,1+6,237+0,1)</t>
  </si>
  <si>
    <t xml:space="preserve">  Z11 : 0,8*0,1*(0,1+7,697+0,1)</t>
  </si>
  <si>
    <t xml:space="preserve">  Z12 : 0,8*0,1*(0,1+6,53+0,1)</t>
  </si>
  <si>
    <t xml:space="preserve">  Z13 : 0,8*0,1*(0,1+7,17+0,1)</t>
  </si>
  <si>
    <t xml:space="preserve">  Z14 : 2*0,8*0,1*(0,1+6,12+0,1)</t>
  </si>
  <si>
    <t xml:space="preserve">  Z15 : 0,8*0,1*(0,1+3,72+0,1)</t>
  </si>
  <si>
    <t>přirážka na betonování v zemi : 17,82461*0,075</t>
  </si>
  <si>
    <t>274321411R00</t>
  </si>
  <si>
    <t>Beton základových pasů železový třídy C 25/30</t>
  </si>
  <si>
    <t>včetně dodávky a uložení betonu, bez výztuže</t>
  </si>
  <si>
    <t>- v.č. D01-2.2.+3.+... : 105,31683</t>
  </si>
  <si>
    <t xml:space="preserve">  Z1 : 0,75*0,93*(2,425+33,696)</t>
  </si>
  <si>
    <t xml:space="preserve">  Z2 : 0,75*0,93*(28,322-6,019)</t>
  </si>
  <si>
    <t xml:space="preserve">  0,6*0,93*6,019</t>
  </si>
  <si>
    <t xml:space="preserve">  0,75*(0,6+0,89)*1,0*2</t>
  </si>
  <si>
    <t xml:space="preserve">  0,75*0,6*2,5</t>
  </si>
  <si>
    <t xml:space="preserve">  Z5 : 0,6*0,93*14,735</t>
  </si>
  <si>
    <t xml:space="preserve">  Z9 : 0,6*0,6*2,5</t>
  </si>
  <si>
    <t xml:space="preserve">  Z3, Z4 : 0,75*0,93*8,05</t>
  </si>
  <si>
    <t xml:space="preserve">  Z4 : 0,75*0,93*8,10</t>
  </si>
  <si>
    <t xml:space="preserve">  Z6 : 0,6*0,93*8,05</t>
  </si>
  <si>
    <t xml:space="preserve">  Z7 : 0,6*0,93*4,275</t>
  </si>
  <si>
    <t xml:space="preserve">  0,6*(0,6+0,89)*1,0</t>
  </si>
  <si>
    <t xml:space="preserve">  0,6*0,6*2,775</t>
  </si>
  <si>
    <t xml:space="preserve">  Z8 : 0,6*0,93*2,045</t>
  </si>
  <si>
    <t xml:space="preserve">  Z10 : 0,4*1,03*6,237</t>
  </si>
  <si>
    <t xml:space="preserve">  Z11 : 0,6*1,03*7,697</t>
  </si>
  <si>
    <t xml:space="preserve">  Z12 : 0,6*1,03*6,53</t>
  </si>
  <si>
    <t xml:space="preserve">  Z13 : 0,6*1,03*7,17</t>
  </si>
  <si>
    <t xml:space="preserve">  Z14 : 2*0,6*1,03*6,12</t>
  </si>
  <si>
    <t xml:space="preserve">  Z15 : 0,6*1,03*3,72</t>
  </si>
  <si>
    <t>274351215R00</t>
  </si>
  <si>
    <t>Bednění stěn základových pasů zřízení</t>
  </si>
  <si>
    <t>svislé nebo šikmé (odkloněné), půdorysně přímé nebo zalomené, stěn základových pasů ve volných nebo zapažených jámách, rýhách, šachtách, včetně případných vzpěr,</t>
  </si>
  <si>
    <t>- v.č. D01-2.2.+3.+... : 318,42192</t>
  </si>
  <si>
    <t xml:space="preserve">  Z1 : 0,93*(2,425+33,696)*2</t>
  </si>
  <si>
    <t xml:space="preserve">  Z2 : 0,93*(28,322-6,019)*2</t>
  </si>
  <si>
    <t xml:space="preserve">  0,93*6,019*2</t>
  </si>
  <si>
    <t xml:space="preserve">  (0,6+0,89)*1,0*2*2</t>
  </si>
  <si>
    <t xml:space="preserve">  0,6*2,5*2</t>
  </si>
  <si>
    <t xml:space="preserve">  Z5 : 0,93*14,735*2</t>
  </si>
  <si>
    <t xml:space="preserve">  Z9 : 0,6*2,5*2</t>
  </si>
  <si>
    <t xml:space="preserve">  Z3, Z4 : 0,93*8,05*2</t>
  </si>
  <si>
    <t xml:space="preserve">  Z4 : 0,93*8,10*2</t>
  </si>
  <si>
    <t xml:space="preserve">  Z6 : 0,93*8,05*2</t>
  </si>
  <si>
    <t xml:space="preserve">  Z7 : 0,93*4,275*2</t>
  </si>
  <si>
    <t xml:space="preserve">  (0,6+0,89)*1,0*2</t>
  </si>
  <si>
    <t xml:space="preserve">  0,6*2,775*2</t>
  </si>
  <si>
    <t xml:space="preserve">  Z8 : 0,93*2,045*2</t>
  </si>
  <si>
    <t xml:space="preserve">  Z10 : 1,03*6,237*2</t>
  </si>
  <si>
    <t xml:space="preserve">  Z11 : 1,03*7,697*2</t>
  </si>
  <si>
    <t xml:space="preserve">  Z12 : 1,03*6,53*2</t>
  </si>
  <si>
    <t xml:space="preserve">  Z13 : 1,03*7,17*2</t>
  </si>
  <si>
    <t xml:space="preserve">  Z14 : 2*1,03*6,12*2</t>
  </si>
  <si>
    <t xml:space="preserve">  Z15 : 1,03*3,72*2</t>
  </si>
  <si>
    <t>274351216R00</t>
  </si>
  <si>
    <t>Bednění stěn základových pasů odstranění</t>
  </si>
  <si>
    <t>Odkaz na mn. položky pořadí 13 : 318,42192</t>
  </si>
  <si>
    <t>274354033R00</t>
  </si>
  <si>
    <t>Bednění prostupu základy průřezu do 0,05 m2, délky prostupu do 1,0 m</t>
  </si>
  <si>
    <t>úprava trouby na potřebný rozměr, uložení a  ukotvení trouby v bednění. Včetně dodávky trouby.</t>
  </si>
  <si>
    <t>dešťová kanalizace : 1</t>
  </si>
  <si>
    <t>splašková kanalizace : 10</t>
  </si>
  <si>
    <t>274354043R00</t>
  </si>
  <si>
    <t>Bednění prostupu základy průřezu do 0,1 m2, délky prostupu do 1,0 m</t>
  </si>
  <si>
    <t>dešťová kanalizace : 5</t>
  </si>
  <si>
    <t>274361821R00</t>
  </si>
  <si>
    <t xml:space="preserve">Výztuž základových pasů z betonářské oceli výztuž, z oceli 10505,  ,  </t>
  </si>
  <si>
    <t>- v.č. D01-2.28. : 8308,5/1000</t>
  </si>
  <si>
    <t xml:space="preserve">  Z1 : 2042,6</t>
  </si>
  <si>
    <t xml:space="preserve">  Z2 : 2313,1</t>
  </si>
  <si>
    <t xml:space="preserve">  Z5 : 670,9</t>
  </si>
  <si>
    <t xml:space="preserve">  Z9 : 90,7</t>
  </si>
  <si>
    <t xml:space="preserve">  Z3, Z4 : 749,2</t>
  </si>
  <si>
    <t xml:space="preserve">  Z6 : 366,4</t>
  </si>
  <si>
    <t xml:space="preserve">  Z7 : 445,5</t>
  </si>
  <si>
    <t xml:space="preserve">  Z8 : 361,5</t>
  </si>
  <si>
    <t xml:space="preserve">  Z10 : 175,1</t>
  </si>
  <si>
    <t xml:space="preserve">  Z11 : 217,3</t>
  </si>
  <si>
    <t xml:space="preserve">  Z12 : 205,6</t>
  </si>
  <si>
    <t xml:space="preserve">  Z13 : 212,6</t>
  </si>
  <si>
    <t xml:space="preserve">  Z14 : 350,0</t>
  </si>
  <si>
    <t xml:space="preserve">  Z15 : 108,0</t>
  </si>
  <si>
    <t>274320050RA0</t>
  </si>
  <si>
    <t>Základové pasy ze železobetonu včetně bednění z betonu C 25/30 (B 30), výztuž 90 kg/m3, štěrkopískový podklad 100 mm</t>
  </si>
  <si>
    <t>výztuže, odbednění a podkladu ze štěrkopísku.</t>
  </si>
  <si>
    <t>venkovní schodiště : 0,5*1,14*(6,605-1,135-0,38+6,605+1,0+1,4)</t>
  </si>
  <si>
    <t>přístřešek : 0,5*0,84*3,14*2*(0,825+1,325)/2</t>
  </si>
  <si>
    <t>0,45*0,8*2,5</t>
  </si>
  <si>
    <t>317321411R00</t>
  </si>
  <si>
    <t>Beton překladů železový třídy C 25/30</t>
  </si>
  <si>
    <t>- v.č. D01-2.9.+10.+11.+... : 9,08898</t>
  </si>
  <si>
    <t xml:space="preserve">  B1 : 1*(0,3*0,65-0,06*0,25)*6,25</t>
  </si>
  <si>
    <t xml:space="preserve">  B2-1 : 1*(0,3*0,4-0,06*0,25)*4,30</t>
  </si>
  <si>
    <t xml:space="preserve">  B2-2 : 1*(0,3*0,4-0,06*0,25)*3,80</t>
  </si>
  <si>
    <t xml:space="preserve">  B3-3 : 2*0,3*0,3*3,575</t>
  </si>
  <si>
    <t xml:space="preserve">  B3-2 : 1*0,24*0,3*3,675</t>
  </si>
  <si>
    <t xml:space="preserve">  B3-1 : 1*0,24*0,3*3,425</t>
  </si>
  <si>
    <t xml:space="preserve">  B4-1 : 1*0,24*0,25*2,75</t>
  </si>
  <si>
    <t xml:space="preserve">  B4-2 : 1*0,24*0,3*2,6</t>
  </si>
  <si>
    <t xml:space="preserve">  B5-1 : 1*0,24*0,25*2,025</t>
  </si>
  <si>
    <t xml:space="preserve">  B5-2 : 1*0,24*0,25*1,825</t>
  </si>
  <si>
    <t xml:space="preserve">  B5-3 : 1*0,24*0,25*1,825</t>
  </si>
  <si>
    <t xml:space="preserve">  B5-4 : 1*0,24*0,25*1,7</t>
  </si>
  <si>
    <t xml:space="preserve">  B5-5 : 1*0,24*0,25*1,525</t>
  </si>
  <si>
    <t xml:space="preserve">  B5-6 : 2*0,3*0,25*1,4</t>
  </si>
  <si>
    <t xml:space="preserve">  B5-6a : 1*0,3*0,25*1,4</t>
  </si>
  <si>
    <t xml:space="preserve">  B6 : 1*(0,3*0,6-0,06*0,25)*6,25</t>
  </si>
  <si>
    <t xml:space="preserve">  B7-1 : 1*(0,3*0,375-0,06*0,25)*4,3</t>
  </si>
  <si>
    <t xml:space="preserve">  B7-2 : 1*(0,3*0,375-0,06*0,25)*3,8</t>
  </si>
  <si>
    <t xml:space="preserve">  B8-1 : 1*0,24*0,30*3,425</t>
  </si>
  <si>
    <t xml:space="preserve">  B8-2 : 1*0,24*0,30*3,675</t>
  </si>
  <si>
    <t xml:space="preserve">  B8-3 : 2*0,30*0,30*3,60</t>
  </si>
  <si>
    <t xml:space="preserve">  B9 : 1*0,24*0,25*2,75</t>
  </si>
  <si>
    <t xml:space="preserve">  B10-1 : 1*0,24*0,25*2,025</t>
  </si>
  <si>
    <t xml:space="preserve">  B10-2 : 1*0,24*0,25*1,824</t>
  </si>
  <si>
    <t xml:space="preserve">  B10-3 : 1*0,24*0,25*1,824</t>
  </si>
  <si>
    <t xml:space="preserve">  B10-4 : 1*0,30*0,25*1,7</t>
  </si>
  <si>
    <t xml:space="preserve">  B10-5 : 2*0,30*0,25*1,4</t>
  </si>
  <si>
    <t xml:space="preserve">  B10-6 : 1*0,24*0,25*1,525</t>
  </si>
  <si>
    <t xml:space="preserve">  překlady ve štítu : 2*0,30*0,25*2,5</t>
  </si>
  <si>
    <t xml:space="preserve">  překlad vnitřní zdi - u schodiště : 1*0,24*0,25*2,2</t>
  </si>
  <si>
    <t xml:space="preserve">  překlad vnitřní zdi - světlost otv. 1,0 : 4*0,24*0,25*1,4</t>
  </si>
  <si>
    <t xml:space="preserve">  překlad vnitřní zdi - světlost otv. 2,4 - náhrada V5 : 0</t>
  </si>
  <si>
    <t>317351107R00</t>
  </si>
  <si>
    <t>Bednění překladů, říms a klenbových pásů překladů včetně podpěrné konstrukce ve výšce 4 m neproměnného nebo proměnného průřezu nebo při tvaru zalomeném půdorysně nebo nárysně zřízení</t>
  </si>
  <si>
    <t>- v.č. D01-2.9.+10.+11.+... : 93,2225</t>
  </si>
  <si>
    <t xml:space="preserve">  B1 : 1*(0,65*6,25*2+0,30*5,5)</t>
  </si>
  <si>
    <t xml:space="preserve">  B2-1 : 1*(0,4*4,30*2+0,30*4,0)</t>
  </si>
  <si>
    <t xml:space="preserve">  B2-2 : 1*(0,4*3,80*2+0,30*3,485)</t>
  </si>
  <si>
    <t xml:space="preserve">  B3-3 : 2*(0,3*3,575*2+0,3*3,0)</t>
  </si>
  <si>
    <t xml:space="preserve">  B3-2 : 1*(0,3*3,675*2+0,3*3,125)</t>
  </si>
  <si>
    <t xml:space="preserve">  B3-1 : 1*(0,3*3,425*2+0,3*3,0)</t>
  </si>
  <si>
    <t xml:space="preserve">  B4-1 : 1*(0,25*2,75*2+0,3*2,25)</t>
  </si>
  <si>
    <t xml:space="preserve">  B4-2 : 1*(0,25*2,6*2+0,3*2,0)</t>
  </si>
  <si>
    <t xml:space="preserve">  B5-1 : 1*(0,25*2,025*2+0,30*1,625)</t>
  </si>
  <si>
    <t xml:space="preserve">  B5-2 : 1*(0,25*1,825*2+0,30*1,50)</t>
  </si>
  <si>
    <t xml:space="preserve">  B5-3 : 1*(0,25*1,825*2+0,30*1,25)</t>
  </si>
  <si>
    <t xml:space="preserve">  B5-4 : 1*(0,25*1,7*2+0,30*1,25)</t>
  </si>
  <si>
    <t xml:space="preserve">  B5-5 : 1*(0,25*1,525*2+0,30*1,25)</t>
  </si>
  <si>
    <t xml:space="preserve">  B5-6 : 2*(0,25*1,4*2+0,30*1,0)</t>
  </si>
  <si>
    <t xml:space="preserve">  B5-6a : 1*(0,25*1,4*2+0,30*1,0)</t>
  </si>
  <si>
    <t xml:space="preserve">  B6 : 1*(0,6*6,25*2+0,30*5,5)</t>
  </si>
  <si>
    <t xml:space="preserve">  B7-1 : 1*(0,375*4,3*2+0,30*3,625)</t>
  </si>
  <si>
    <t xml:space="preserve">  B7-2 : 1*(0,375*3,8*2+0,30*3,375)</t>
  </si>
  <si>
    <t xml:space="preserve">  B8-1 : 1*(0,30*3,425*2+0,30*3,0)</t>
  </si>
  <si>
    <t xml:space="preserve">  B8-2 : 1*(0,30*3,675*2+0,30*3,125)</t>
  </si>
  <si>
    <t xml:space="preserve">  B8-3 : 2*(0,30*3,60*2+0,30*3,0)</t>
  </si>
  <si>
    <t xml:space="preserve">  B9 : 1*(0,25*2,75*2+0,30*2,25)</t>
  </si>
  <si>
    <t xml:space="preserve">  B10-1 : 1*(0,25*2,025*2+0,30*1,625)</t>
  </si>
  <si>
    <t xml:space="preserve">  B10-2 : 1*(0,25*1,824*2+0,30*1,50)</t>
  </si>
  <si>
    <t xml:space="preserve">  B10-3 : 1*(0,25*1,824*2+0,30*1,25)</t>
  </si>
  <si>
    <t xml:space="preserve">  B10-4 : 1*(0,25*1,7*2+0,30*1,25)</t>
  </si>
  <si>
    <t xml:space="preserve">  B10-5 : 2*(0,25*1,4*2+0,30*1,0)</t>
  </si>
  <si>
    <t xml:space="preserve">  B10-6 : 1*(0,25*1,525*2+0,30*1,25)</t>
  </si>
  <si>
    <t xml:space="preserve">  překlady ve štítu : 2*(0,25*2,5*2+0,30*2,0)</t>
  </si>
  <si>
    <t xml:space="preserve">  překlad vnitřní zdi - u schodiště : 1*(0,25*2,2*2+0,24*1,7)</t>
  </si>
  <si>
    <t xml:space="preserve">  překlad vnitřní zdi - světlost otv. 1,0 : 4*(0,25*1,4*2+0,24*1,0)</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</si>
  <si>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</si>
  <si>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</si>
  <si>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20 : 93,22250</t>
  </si>
  <si>
    <t>317361721R00</t>
  </si>
  <si>
    <t>Výztuž překladů, říms a klenbových pásů z betonářské oceli BSt 500 S</t>
  </si>
  <si>
    <t>- v.č. D01-2.28. : 2011,7/1000</t>
  </si>
  <si>
    <t xml:space="preserve">  B1 : 192,1</t>
  </si>
  <si>
    <t xml:space="preserve">  B2-1 : 90,9</t>
  </si>
  <si>
    <t xml:space="preserve">  B2-2 : 81,4</t>
  </si>
  <si>
    <t xml:space="preserve">  B3-3 : 147,6</t>
  </si>
  <si>
    <t xml:space="preserve">  B3-2 : 75,8</t>
  </si>
  <si>
    <t xml:space="preserve">  B3-1 : 71,4</t>
  </si>
  <si>
    <t xml:space="preserve">  B4-1 : 40,0</t>
  </si>
  <si>
    <t xml:space="preserve">  B4-2 : 38,0</t>
  </si>
  <si>
    <t xml:space="preserve">  B5-1 : 26,7</t>
  </si>
  <si>
    <t xml:space="preserve">  B5-2 : 28,1</t>
  </si>
  <si>
    <t xml:space="preserve">  B5-3 : 28,1</t>
  </si>
  <si>
    <t xml:space="preserve">  B5-4 : 26,4</t>
  </si>
  <si>
    <t xml:space="preserve">  B5-5 : 25,0</t>
  </si>
  <si>
    <t xml:space="preserve">  B5-6 : 67,5</t>
  </si>
  <si>
    <t xml:space="preserve">  B6 : 227,1</t>
  </si>
  <si>
    <t xml:space="preserve">  B7-1 : 90,9</t>
  </si>
  <si>
    <t xml:space="preserve">  B7-2 : 81,4</t>
  </si>
  <si>
    <t xml:space="preserve">  B8-1 : 71,0</t>
  </si>
  <si>
    <t xml:space="preserve">  B8-2 : 75,8</t>
  </si>
  <si>
    <t xml:space="preserve">  B8-3 : 148,4</t>
  </si>
  <si>
    <t xml:space="preserve">  B9 : 40,0</t>
  </si>
  <si>
    <t xml:space="preserve">  B10-1 : 26,7</t>
  </si>
  <si>
    <t xml:space="preserve">  B10-2 : 24,6</t>
  </si>
  <si>
    <t xml:space="preserve">  B10-3 : 24,6</t>
  </si>
  <si>
    <t xml:space="preserve">  B10-4 : 23,2</t>
  </si>
  <si>
    <t xml:space="preserve">  B10-5 : 40,4</t>
  </si>
  <si>
    <t xml:space="preserve">  B10-6 : 22,1</t>
  </si>
  <si>
    <t xml:space="preserve">  překlady ve štítu : 64,0</t>
  </si>
  <si>
    <t xml:space="preserve">  překlad vnitřní zdi - u schodiště : 32,9</t>
  </si>
  <si>
    <t xml:space="preserve">  překlad vnitřní zdi - světlost otv. 1,0 : 79,6</t>
  </si>
  <si>
    <t>330321410R00</t>
  </si>
  <si>
    <t>Beton sloupů a pilířů železový třídy C 25/30</t>
  </si>
  <si>
    <t>táhel, rámových stojek, vzpěr (bez výztuže), s pomocným lešením o výšce podlahy do 1,90 m a pro zatížení do 1,5 kPa,</t>
  </si>
  <si>
    <t>- v.č. D01-2.6. : 11,55816</t>
  </si>
  <si>
    <t xml:space="preserve">  S1 : 6*0,3*0,4*(7,95+0,467)</t>
  </si>
  <si>
    <t xml:space="preserve">  S2 : 6*0,3*0,4*(7,25+0,386)</t>
  </si>
  <si>
    <t>331351101R00</t>
  </si>
  <si>
    <t>Bednění hranatých sloupů průřezu pravoúhlého čtyřúhelníka zřízení</t>
  </si>
  <si>
    <t>(pilířů), rámových stojek, táhel nebo vzpěr svislých nebo šikmých (odkloněných) o výšce do 4 m včetně vzepření</t>
  </si>
  <si>
    <t>- v.č. D01-2.6. : 134,8452</t>
  </si>
  <si>
    <t xml:space="preserve">  S1 : 6*(0,3+0,4)*2*(7,95+0,467)</t>
  </si>
  <si>
    <t xml:space="preserve">  S2 : 6*(0,3+0,4)*2*(7,25+0,386)</t>
  </si>
  <si>
    <t>331351102R00</t>
  </si>
  <si>
    <t>Bednění hranatých sloupů průřezu pravoúhlého čtyřúhelníka odstranění</t>
  </si>
  <si>
    <t>Odkaz na mn. položky pořadí 24 : 134,84520</t>
  </si>
  <si>
    <t>331361721R00</t>
  </si>
  <si>
    <t>Výztuž hranatých sloupů z betonářské oceli BSt 500 S</t>
  </si>
  <si>
    <t>pilířů, rámových stojek, vzpěr, věšáků nebo táhel svislých nebo šikmých. Včetně distančních prvků.</t>
  </si>
  <si>
    <t>- v.č. D01-2.28. : 4021,05/1000</t>
  </si>
  <si>
    <t xml:space="preserve">  S1 : 2080,45</t>
  </si>
  <si>
    <t xml:space="preserve">  S2 : 1940,6</t>
  </si>
  <si>
    <t>380326131R00</t>
  </si>
  <si>
    <t>Kompletní konstrukce z betonu železového vodostavebního třídy C 25/30, vliv prostředí XF1, tloušťky konstrukce přes 80 do 150 mm</t>
  </si>
  <si>
    <t>čistíren odpadních vod (mimo budovy), nádrží, vodojemů, žlabů nebo kanálů, včetně pomocného pracovního lešení o výšce podlahy do 1900 mm a pro zatížení do 1,5 kPa,</t>
  </si>
  <si>
    <t xml:space="preserve">- v.č. D01-2.4. : </t>
  </si>
  <si>
    <t>RŠs č.3 : 0,89959</t>
  </si>
  <si>
    <t xml:space="preserve">  dno : 0,15*1,3*1,1*1,075</t>
  </si>
  <si>
    <t xml:space="preserve">  stěny : 0,15*0,85*(1,3+0,8)*2</t>
  </si>
  <si>
    <t xml:space="preserve">  strop : 0,15*(1,3*1,1-0,6*0,9)</t>
  </si>
  <si>
    <t>380356241R00</t>
  </si>
  <si>
    <t>Bednění kompletních konstrukcí neomítaných z betonu prostého nebo železového obyčejného vodostavebního,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</si>
  <si>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</si>
  <si>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</si>
  <si>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t>
  </si>
  <si>
    <t>RŠs č.3 : 9,83</t>
  </si>
  <si>
    <t xml:space="preserve">  dno : 0,15*(1,3+1,1)*2</t>
  </si>
  <si>
    <t xml:space="preserve">  stěny : 0,85*(1,3+0,8)*2*2</t>
  </si>
  <si>
    <t xml:space="preserve">  strop : 0,15*(1,3+1,1+0,6+0,9)*2+1,0*0,8</t>
  </si>
  <si>
    <t>380356242R00</t>
  </si>
  <si>
    <t>Bednění kompletních konstrukcí neomítaných z betonu prostého nebo železového obyčejného vodostavebního, ploch rovinných, odbednění</t>
  </si>
  <si>
    <t>Odkaz na mn. položky pořadí 28 : 9,83000</t>
  </si>
  <si>
    <t>380361007R0X</t>
  </si>
  <si>
    <t>Výztuž kompletních konstrukcí ze sítí KARI</t>
  </si>
  <si>
    <t>RŠs č.3 : 0,00578</t>
  </si>
  <si>
    <t xml:space="preserve">  dno : 0</t>
  </si>
  <si>
    <t xml:space="preserve">  stěny : 0</t>
  </si>
  <si>
    <t xml:space="preserve">  strop : 4,4*1,25*1,05/1000</t>
  </si>
  <si>
    <t>311320040RAA</t>
  </si>
  <si>
    <t>Zdi nadzákladové ze železobetonu C 25/30, tloušťky 300 mm, výztuž 90 kg/m3, oboustranné bednění a odbednění</t>
  </si>
  <si>
    <t>s výztuží, včetně bednění a odbednění nebo do ztraceného bednění a případného pomocného lešení.</t>
  </si>
  <si>
    <t>venkovní schodiště : 1,0*4,9*2</t>
  </si>
  <si>
    <t>411321414R00</t>
  </si>
  <si>
    <t>Beton stropů železový stropů deskových, desek plochých střech, desek balkónových, desek hřibových stropů včetně hlavic hřibových sloupů, železový (bez výztuže) třídy C 25/30</t>
  </si>
  <si>
    <t xml:space="preserve">- v.č. D01-2.19.+20.+...25. : </t>
  </si>
  <si>
    <t>D4 : 0,12*2,315*2,87</t>
  </si>
  <si>
    <t>D5 : 0,24*0,516*3,88</t>
  </si>
  <si>
    <t>obj. VZT a terasy - D7 : 0,16*5,64*(7,318*2-1,107)/2</t>
  </si>
  <si>
    <t>411351101R00</t>
  </si>
  <si>
    <t>Bednění stropů deskových, balkonových nebo plošných konzol plné, rovné, popř. s náběhy systémové, včetně podepření, tloušťka stropu 120 mm, zřízení</t>
  </si>
  <si>
    <t>s pomocným lešením</t>
  </si>
  <si>
    <t>D4 : 0,12*2,315+2,315*2,87</t>
  </si>
  <si>
    <t>D5 : 0,516*3,88</t>
  </si>
  <si>
    <t>obj. VZT a terasy - D7 : 0,16*(5,64+(7,318*2-1,107)/2)*2</t>
  </si>
  <si>
    <t>5,64*(7,318*2-1,107)/2</t>
  </si>
  <si>
    <t>411351102R00</t>
  </si>
  <si>
    <t>Bednění stropů deskových, balkonových nebo plošných konzol plné, rovné, popř. s náběhy  , odstranění</t>
  </si>
  <si>
    <t>Odkaz na mn. položky pořadí 33 : 51,04515</t>
  </si>
  <si>
    <t>411354173R00</t>
  </si>
  <si>
    <t>Podpěrná konstrukce bednění stropů přes 5 do 12 kPa, zřízení</t>
  </si>
  <si>
    <t>výšky do 4 m se zesílením dna bednění podle hodnoty zatížení betonovou směsí a výztuží. Bez pomocného lešení.</t>
  </si>
  <si>
    <t>D4 : 2,315*2,87</t>
  </si>
  <si>
    <t>obj. VZT a terasy - D7 : 5,64*(7,318*2-1,107)/2</t>
  </si>
  <si>
    <t>411354174R00</t>
  </si>
  <si>
    <t>Podpěrná konstrukce bednění stropů přes 5 do 12 kPa, odstranění</t>
  </si>
  <si>
    <t>Odkaz na mn. položky pořadí 35 : 46,79791</t>
  </si>
  <si>
    <t>411361721R00</t>
  </si>
  <si>
    <t>Výztuž stropů z betonářské oceli BSt 500 S</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</si>
  <si>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</si>
  <si>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v.č. D01-2.28. : 1613,5825/1000</t>
  </si>
  <si>
    <t xml:space="preserve">  strop nad 1.NP : (114,9+62,2)*1,075</t>
  </si>
  <si>
    <t xml:space="preserve">  strop nad 2.NP : 187,8</t>
  </si>
  <si>
    <t xml:space="preserve">  obj. terasy - deska stropu tl. 160mm : 1235,4</t>
  </si>
  <si>
    <t>411361921RT8</t>
  </si>
  <si>
    <t>Výztuž stropů ze svařovaných sítí průměr drátu 8 mm, velikost oka 100 / 100 mm</t>
  </si>
  <si>
    <t>- v.č. D01-2.28. : 154,585/1000</t>
  </si>
  <si>
    <t xml:space="preserve">  strop nad 1.NP : 143,8*1,075</t>
  </si>
  <si>
    <t xml:space="preserve">  strop nad 2.NP : 0</t>
  </si>
  <si>
    <t>413941121R00</t>
  </si>
  <si>
    <t>Osazení ocelových válcovaných nosníků ve stropech bez materiálu, výšky do 120 mm</t>
  </si>
  <si>
    <t>I , IE, U , UE nebo L</t>
  </si>
  <si>
    <t xml:space="preserve">- v.č. D01-2.13. : </t>
  </si>
  <si>
    <t>HEB 120-2210 : 59,0/1000</t>
  </si>
  <si>
    <t>413941123R00</t>
  </si>
  <si>
    <t>Osazení ocelových válcovaných nosníků ve stropech bez materiálu, výšky přes 120 do 220 mm</t>
  </si>
  <si>
    <t>I 220-2325 : 73,0/1000</t>
  </si>
  <si>
    <t>I 220-4100 : 128,0/1000</t>
  </si>
  <si>
    <t>413941125R00</t>
  </si>
  <si>
    <t>Osazení ocelových válcovaných nosníků ve stropech bez materiálu, výšky přes 220 mm</t>
  </si>
  <si>
    <t>HEB 260-5350 : 498,0/1000</t>
  </si>
  <si>
    <t>417321414R00</t>
  </si>
  <si>
    <t>Železobeton ztužujících pásů a věnců třídy C 25/30</t>
  </si>
  <si>
    <t xml:space="preserve">- v.č. D01-2.13.+14.+15. : </t>
  </si>
  <si>
    <t>V1 : (0,3*0,45-0,15*0,25)*(33,285-6,0)</t>
  </si>
  <si>
    <t>V1a : (0,3*0,45-0,15*0,25)*6,0</t>
  </si>
  <si>
    <t>V2 : (0,3*0,45-0,15*0,25)*35,0</t>
  </si>
  <si>
    <t>V3 : (0,3*0,45-0,15*0,25)*7,6</t>
  </si>
  <si>
    <t>V4 : (0,3*0,45-0,15*0,25)*8,149</t>
  </si>
  <si>
    <t>V5 : 0,25*0,20*(7,0+0,5)</t>
  </si>
  <si>
    <t>0,25*0,20*(2,05+2,1+2,05)*2</t>
  </si>
  <si>
    <t>V6 : 0,25*0,20*8,9</t>
  </si>
  <si>
    <t>V7 : 0,3*0,2*35,0</t>
  </si>
  <si>
    <t>V8 : 0,3*0,15*7,6</t>
  </si>
  <si>
    <t>V9 : 0,3*0,15*8,149</t>
  </si>
  <si>
    <t>V10 : (0,3*0,386-0,15*0,236)*33,285</t>
  </si>
  <si>
    <t>V11 : (0,3*0,467-0,15*0,266)*35,0</t>
  </si>
  <si>
    <t>V12 : (0,3*0,467-0,15*0,267)*8,149*2</t>
  </si>
  <si>
    <t>417351115R00</t>
  </si>
  <si>
    <t>Bednění bočnic ztužujících pásů a věnců včetně vzpěr zřízení</t>
  </si>
  <si>
    <t>V1 : 0,45*(33,285-6,0)*2</t>
  </si>
  <si>
    <t>V1a : 0,45*6,0*2</t>
  </si>
  <si>
    <t>V2 : 0,45*35,0*2</t>
  </si>
  <si>
    <t>V3 : 0,45*7,6*2</t>
  </si>
  <si>
    <t>V4 : 0,45*8,149*2</t>
  </si>
  <si>
    <t>V5 : 0,20*(7,0+0,5)*2</t>
  </si>
  <si>
    <t>0,20*(2,05+2,1+2,05)*2*2</t>
  </si>
  <si>
    <t>V6 : 0,20*8,9*2</t>
  </si>
  <si>
    <t>V7 : 0,2*35,0*2</t>
  </si>
  <si>
    <t>V8 : 0,15*7,6*2</t>
  </si>
  <si>
    <t>V9 : 0,15*8,149*2</t>
  </si>
  <si>
    <t>V10 : 0,386*33,285*2</t>
  </si>
  <si>
    <t>V11 : 0,467*35,0*2</t>
  </si>
  <si>
    <t>V12 : 0,467*8,149*2*2</t>
  </si>
  <si>
    <t>417351116R00</t>
  </si>
  <si>
    <t>Bednění bočnic ztužujících pásů a věnců včetně vzpěr odstranění</t>
  </si>
  <si>
    <t>Odkaz na mn. položky pořadí 43 : 179,48365</t>
  </si>
  <si>
    <t>417361721R00</t>
  </si>
  <si>
    <t>Výztuž ztužujících pásů a věnců z betonářské oceli BSt 500 S</t>
  </si>
  <si>
    <t>Včetně distančních prvků.</t>
  </si>
  <si>
    <t>- v.č. D01-2.28. : 4774,1/1000</t>
  </si>
  <si>
    <t xml:space="preserve">  V1 (V1a) : 960,3</t>
  </si>
  <si>
    <t xml:space="preserve">  V2 : 677,5</t>
  </si>
  <si>
    <t xml:space="preserve">  V3 : 133,9</t>
  </si>
  <si>
    <t xml:space="preserve">  V4 : 158,8</t>
  </si>
  <si>
    <t xml:space="preserve">  V5 : 337,7</t>
  </si>
  <si>
    <t xml:space="preserve">  V6 : 113,3</t>
  </si>
  <si>
    <t xml:space="preserve">  V7 : 414,3</t>
  </si>
  <si>
    <t xml:space="preserve">  V8 : 122,4</t>
  </si>
  <si>
    <t xml:space="preserve">  V9 : 86,6</t>
  </si>
  <si>
    <t xml:space="preserve">  V10 : 704,6</t>
  </si>
  <si>
    <t xml:space="preserve">  V11 : 648,6</t>
  </si>
  <si>
    <t xml:space="preserve">  V12 : 416,1</t>
  </si>
  <si>
    <t>430321414R00</t>
  </si>
  <si>
    <t>Beton schodišťových konstrukcí (stupňů, schodnic, ramen, podest s nosníky) železový třídy C 25/30</t>
  </si>
  <si>
    <t xml:space="preserve">- v.č. D01-2.16 : </t>
  </si>
  <si>
    <t>vnitřní schodiště : 2,9068</t>
  </si>
  <si>
    <t xml:space="preserve">  podstupňová deska : 0,20*1,30*(0,70+3,85+0,95+3,85)</t>
  </si>
  <si>
    <t xml:space="preserve">  rozšíření desky : 0,20*(1,46-1,30)*3,25</t>
  </si>
  <si>
    <t xml:space="preserve">  mezipodesta na +0,452 : 0,20*1,30*1,43</t>
  </si>
  <si>
    <t>venkovní schodiště : 1,1466</t>
  </si>
  <si>
    <t xml:space="preserve">  podstupňová deska : 0,18*1,30*4,90</t>
  </si>
  <si>
    <t>430361721R00</t>
  </si>
  <si>
    <t>Výztuž schodišťových konstrukcí  (stupňů, schodnic, ramen, podest s nosníky) z betonářské oceli 10425 (BSt 500 S)</t>
  </si>
  <si>
    <t>- v.č. D01-2.28. : 977,4/1000</t>
  </si>
  <si>
    <t xml:space="preserve">  vnitřní schodiště : 392,6</t>
  </si>
  <si>
    <t xml:space="preserve">  venkovní schodiště : (54,6+489,4)*1,075</t>
  </si>
  <si>
    <t>430361921RT5</t>
  </si>
  <si>
    <t>Výztuž schodišťových konstrukcí  (stupňů, schodnic, ramen, podest s nosníky) ze svařovaných sítí průměr drátu 6 mm, velikost oka 150/150 mm</t>
  </si>
  <si>
    <t>- v.č. D01-2.28. : 92,26295/1000</t>
  </si>
  <si>
    <t xml:space="preserve">  venkovní schodiště : 26,0*3,301*1,075</t>
  </si>
  <si>
    <t>430361921RT9</t>
  </si>
  <si>
    <t>Výztuž schodišťových konstrukcí  (stupňů, schodnic, ramen, podest s nosníky) ze svařovaných sítí průměr drátu 8 mm, velikost oka 150/150 mm</t>
  </si>
  <si>
    <t>- v.č. D01-2.28. : 289,89568/1000</t>
  </si>
  <si>
    <t xml:space="preserve">  venkovní schodiště : (15,2+36,0)*5,267*1,075</t>
  </si>
  <si>
    <t>431351121R00</t>
  </si>
  <si>
    <t>Bednění podest a podstupňových desek přímočarých zřízení</t>
  </si>
  <si>
    <t>včetně podpěrné konstrukce o výšce do 4 m</t>
  </si>
  <si>
    <t>vnitřní schodiště : 16,989</t>
  </si>
  <si>
    <t xml:space="preserve">  podstupňová deska : 0,20*(0,7+3,85+0,95+3,85)+1,30*(1,05+3,85+0,95+3,85)</t>
  </si>
  <si>
    <t xml:space="preserve">  rozšíření desky : 0,20*3,25</t>
  </si>
  <si>
    <t xml:space="preserve">  mezipodesta na +0,452 : 1,30*1,43</t>
  </si>
  <si>
    <t>venkovní schodiště : 8,134</t>
  </si>
  <si>
    <t xml:space="preserve">  podstupňová deska : 0,18*4,90*2+1,30*4,90</t>
  </si>
  <si>
    <t>431351122R00</t>
  </si>
  <si>
    <t>Bednění podest a podstupňových desek přímočarých odstranění</t>
  </si>
  <si>
    <t>Odkaz na mn. položky pořadí 50 : 25,12300</t>
  </si>
  <si>
    <t>434311116R00</t>
  </si>
  <si>
    <t>Stupně dusané z betonu třídy C 25/30</t>
  </si>
  <si>
    <t>na terén nebo na desku z betonu prostého nebo prokládaného kamenem, bez potěru, se zahlazením povrchu,</t>
  </si>
  <si>
    <t>vnitřní schodiště : 1,3*(3+11+11)</t>
  </si>
  <si>
    <t>venkovní schodiště : 1,3*14</t>
  </si>
  <si>
    <t>434351141R00</t>
  </si>
  <si>
    <t>Bednění stupňů betonovaných na podstupňové desce nebo na terénu přímočarých zřízení</t>
  </si>
  <si>
    <t>vnitřní schodiště : 9,55</t>
  </si>
  <si>
    <t xml:space="preserve">  0,25*(0,7+3,85+0,95+3,85)*2+1,30*0,15*(3+11+11)</t>
  </si>
  <si>
    <t>venkovní schodiště : 8,33</t>
  </si>
  <si>
    <t xml:space="preserve">  0,20*4,90*2+1,30*4,90</t>
  </si>
  <si>
    <t>434351142R00</t>
  </si>
  <si>
    <t>Bednění stupňů betonovaných na podstupňové desce nebo na terénu přímočarých odstranění</t>
  </si>
  <si>
    <t>Odkaz na mn. položky pořadí 53 : 17,88000</t>
  </si>
  <si>
    <t>411120033RAA</t>
  </si>
  <si>
    <t>Stropy montované z panelů stropních železobetonových vylehčených předpjatých, tloušťky 265 mm, včetně dodávky</t>
  </si>
  <si>
    <t>do maltového lože, včetně dodávky dílce (ztratné započteno ve výši 1 %) a případné dobetonování.</t>
  </si>
  <si>
    <t xml:space="preserve">- v.č. D01-2.14. : </t>
  </si>
  <si>
    <t>B1 : 25*7,35*1,2</t>
  </si>
  <si>
    <t>B1a : 1*7,35*0,81</t>
  </si>
  <si>
    <t>411120033RAB</t>
  </si>
  <si>
    <t>A2 : 9*5,14*1,2</t>
  </si>
  <si>
    <t>A2a : 1*5,14*0,51</t>
  </si>
  <si>
    <t>A2b : 1*5,14*0,82</t>
  </si>
  <si>
    <t>A3 : 1*3,07*1,2</t>
  </si>
  <si>
    <t>A3a : 1*3,07*0,66</t>
  </si>
  <si>
    <t>A4 : 4*2,15*1,2</t>
  </si>
  <si>
    <t>411120033RAE</t>
  </si>
  <si>
    <t>A1 : 16*7,3*1,2</t>
  </si>
  <si>
    <t>13388430R</t>
  </si>
  <si>
    <t>tyč ocelová profilová válcovaná za tepla S235 (11375); průřez HEB; výška 120 mm</t>
  </si>
  <si>
    <t>Odkaz na mn. položky pořadí 39 : 0,05900*1,08</t>
  </si>
  <si>
    <t>13480920R</t>
  </si>
  <si>
    <t>tyč ocelová profilová válcovaná za tepla S235 (11375); průřez I; výška 220 mm</t>
  </si>
  <si>
    <t>Odkaz na mn. položky pořadí 40 : 0,20100*1,08</t>
  </si>
  <si>
    <t>13487130R</t>
  </si>
  <si>
    <t>tyč ocelová profilová válcovaná za tepla S235 (11375); průřez HEB; výška 260 mm</t>
  </si>
  <si>
    <t>Odkaz na mn. položky pořadí 41 : 0,49800*1,08</t>
  </si>
  <si>
    <t>953943122R00</t>
  </si>
  <si>
    <t>Osazování jiných kovových výrobků do betonu (např. kotev) se zajištěním polohy k bednění nebo k výztuži před zabetonováním přes 1 kg do 5 kg/kus</t>
  </si>
  <si>
    <t>osazování výrobků ostatních jinde neuvedených, bez dodání</t>
  </si>
  <si>
    <t>RŠs č.3 : 4</t>
  </si>
  <si>
    <t xml:space="preserve">  L 50/50/5 - 700 : 2</t>
  </si>
  <si>
    <t xml:space="preserve">  L 50/50/5 - 1000 : 2</t>
  </si>
  <si>
    <t xml:space="preserve">- v.č. D01-2.17 : </t>
  </si>
  <si>
    <t>přístřešek nad vstupem : 2*2</t>
  </si>
  <si>
    <t xml:space="preserve">- v.č. D01-2.18 : </t>
  </si>
  <si>
    <t>venkovní schodiště : 2</t>
  </si>
  <si>
    <t>přístřešek : 4*7</t>
  </si>
  <si>
    <t>953981104R00</t>
  </si>
  <si>
    <t>Chemické kotvy do betonu, do cihelného zdiva do betonu, hloubky 125 mm, M 16, ampule pro chemickou kotvu</t>
  </si>
  <si>
    <t>venkovní lávka : 4*23</t>
  </si>
  <si>
    <t>953981105R00</t>
  </si>
  <si>
    <t>Chemické kotvy do betonu, do cihelného zdiva do betonu, hloubky 170 mm, M 20, ampule pro chemickou kotvu</t>
  </si>
  <si>
    <t>obj. VZT a terasy - výpis materiálu : 4*17</t>
  </si>
  <si>
    <t>13226500RX</t>
  </si>
  <si>
    <t>Tyč ocelová plochá jakost S235 rozměr 40 x 4 mm, 11375</t>
  </si>
  <si>
    <t>RŠs č.3 : 1,5072/1000</t>
  </si>
  <si>
    <t xml:space="preserve">  L 50/50/5 - 700 : 2*2*1,256*0,12</t>
  </si>
  <si>
    <t xml:space="preserve">  L 50/50/5 - 1000 : 2*3*1,256*0,12</t>
  </si>
  <si>
    <t>133301510000R</t>
  </si>
  <si>
    <t>tyč ocelová  L (úhelník) válcovaná za tepla S235 (11375); rovnoramenná; tl = 5,00 mm; a = 50,0 mm; b = 50,0 mm</t>
  </si>
  <si>
    <t>RŠs č.3 : 12,818*1,1</t>
  </si>
  <si>
    <t xml:space="preserve">  L 50/50/5 - 700 : 3,77*0,7*2</t>
  </si>
  <si>
    <t xml:space="preserve">  L 50/50/5 - 1000 : 3,77*1,0*2</t>
  </si>
  <si>
    <t>767951112R00</t>
  </si>
  <si>
    <t>Pozinkování ocelových výrobků objem zakázky od 10 do 50 kg</t>
  </si>
  <si>
    <t>Odkaz na mn. položky pořadí 70 : 4189,40000</t>
  </si>
  <si>
    <t>RŠs č.3 : 2,08496</t>
  </si>
  <si>
    <t xml:space="preserve">  10/8-680 : 0,628*0,68*2</t>
  </si>
  <si>
    <t xml:space="preserve">  10/8-980 : 0,628*0,98*2</t>
  </si>
  <si>
    <t>přístřešek nad vstupem - výpis materiálu : 602,8</t>
  </si>
  <si>
    <t>venkovní lávka - výpis materiálu : 2595,2</t>
  </si>
  <si>
    <t>venkovní schodiště - výpis materiálu : 530,4</t>
  </si>
  <si>
    <t>přístřešek - výpis materiálu : 461,0</t>
  </si>
  <si>
    <t xml:space="preserve">- v.č. D01-2.7. : </t>
  </si>
  <si>
    <t>K1 : 4*39,22057</t>
  </si>
  <si>
    <t xml:space="preserve">  P20 - 300/520 : 47,1*0,52</t>
  </si>
  <si>
    <t xml:space="preserve">  L160/160/16-250 : 38,43*0,25</t>
  </si>
  <si>
    <t xml:space="preserve">  P16 - 104/134 : 16,484*0,134*2</t>
  </si>
  <si>
    <t xml:space="preserve">  P8 - 80/80 : 4,396*0,08*2</t>
  </si>
  <si>
    <t>K2 : 10*39,92393</t>
  </si>
  <si>
    <t xml:space="preserve">  P8 - 80/80 : 4,396*0,08*4</t>
  </si>
  <si>
    <t>K3 : 2*53,11193</t>
  </si>
  <si>
    <t xml:space="preserve">  P20 - 300/800 : 47,1*0,80</t>
  </si>
  <si>
    <t>K4 : 2*53,11193</t>
  </si>
  <si>
    <t>767995105R00</t>
  </si>
  <si>
    <t>Výroba a montáž atypických kovovových doplňků staveb hmotnosti přes 50 do 100 kg</t>
  </si>
  <si>
    <t>RŠs č.3 : 59,0</t>
  </si>
  <si>
    <t xml:space="preserve">  rám s poklopem : 59,0</t>
  </si>
  <si>
    <t>R_3768595</t>
  </si>
  <si>
    <t>D+M výplň zábradlí venkovního schodiště z nerez sítí</t>
  </si>
  <si>
    <t>767990010RAD</t>
  </si>
  <si>
    <t>Ostatní atypické kovové prvky 50 - 100 kg/kus</t>
  </si>
  <si>
    <t>AP-PSV</t>
  </si>
  <si>
    <t>obj. VZT a terasy - výpis materiálu : 7346,7</t>
  </si>
  <si>
    <t>13756535R</t>
  </si>
  <si>
    <t>plech ocelový válcovaný za studena 11321; tvar plechu hladký; tl.  0,80 mm; povrchová úprava matný</t>
  </si>
  <si>
    <t>RŠs č.3 : 59,0/1000*1,08</t>
  </si>
  <si>
    <t>55347331RX</t>
  </si>
  <si>
    <t>Stupně schodů 40/3 svařované "SP"   1200x330 mm</t>
  </si>
  <si>
    <t>venkovní schodiště - výpis materiálu : 15</t>
  </si>
  <si>
    <t>Odkaz na mn. položky pořadí 69 : 2,08496*1,1</t>
  </si>
  <si>
    <t>Odkaz na mn. položky pořadí 71 : 768,56930*1,1</t>
  </si>
  <si>
    <t>55399992R</t>
  </si>
  <si>
    <t>Odkaz na mn. položky pořadí 70 : 4189,40000*1,1</t>
  </si>
  <si>
    <t>odpočet pororoštu venkovního schodiště : -120,0*1,1</t>
  </si>
  <si>
    <t>001</t>
  </si>
  <si>
    <t>Technologická nákladní doprava</t>
  </si>
  <si>
    <t>Kč</t>
  </si>
  <si>
    <t>OPN</t>
  </si>
  <si>
    <t>POL13_0</t>
  </si>
  <si>
    <t>R_3752135</t>
  </si>
  <si>
    <t>Povrchová úprava - nátěrový systém pro stupeň korozní agresivity C4</t>
  </si>
  <si>
    <t>713411111R00</t>
  </si>
  <si>
    <t>Montáž tepelné izolace potrubí a ohybů pásy nebo rohožemi ovinutými kolem potrubí a staženými ocelovým drátem jednovrstvá</t>
  </si>
  <si>
    <t>POL1_7</t>
  </si>
  <si>
    <t>bez povrchové úpravy</t>
  </si>
  <si>
    <t>Nabídková cena</t>
  </si>
  <si>
    <t>Návleková izolace NI d 28 tl. 15 mm</t>
  </si>
  <si>
    <t>Návleková izolace NI d 35 tl. 15 mm</t>
  </si>
  <si>
    <t>R-položka</t>
  </si>
  <si>
    <t>POL12_0</t>
  </si>
  <si>
    <t>NI chloroprénové lepidlo 400 ml</t>
  </si>
  <si>
    <t>BAL</t>
  </si>
  <si>
    <t>63154530</t>
  </si>
  <si>
    <t>pouzdro izolační potrubní z minerální vlny s Al fólií max. 250/100°C 22/30mm</t>
  </si>
  <si>
    <t>63154602</t>
  </si>
  <si>
    <t>pouzdro izolační potrubní z minerální vlny s Al fólií max. 250/100°C 35/50mm</t>
  </si>
  <si>
    <t>63154603</t>
  </si>
  <si>
    <t>pouzdro izolační potrubní z minerální vlny s Al fólií max. 250/100°C 42/50mm</t>
  </si>
  <si>
    <t>998713101R00</t>
  </si>
  <si>
    <t>Přesun hmot pro izolace tepelné Přesun hmot tonážní pro izolace tepelné v objektech v do 6 m</t>
  </si>
  <si>
    <t>998713193R00</t>
  </si>
  <si>
    <t>Přesun hmot pro izolace tepelné příplatek k ceně za zvětšený přesun přes vymezenou největší dopravní vzdálenost Příplatek k přesunu hmot tonážní 713 za zvětšený přesun do 500 m</t>
  </si>
  <si>
    <t>731244493</t>
  </si>
  <si>
    <t>Montáž kotle ocelového závěsného na plyn kondenzačního o výkonu do 28 kW</t>
  </si>
  <si>
    <t>soubor</t>
  </si>
  <si>
    <t>Kondenzační plynový kotel, výkon 3,9-22,1 kW při spádu 80/60 °C</t>
  </si>
  <si>
    <t>Adaptér kotel/vertikální odvod spalin  d 125/80</t>
  </si>
  <si>
    <t>Trubka koaxiální DN  125/80 x  2000 mm</t>
  </si>
  <si>
    <t>Revizní T-kus 125/80 - přímý</t>
  </si>
  <si>
    <t>Střešní koncovka koaxiální  125/80, délka  400 mm  - černá</t>
  </si>
  <si>
    <t>Střešní taška  univerzální    sklon 35 - 55 st. d  125/80</t>
  </si>
  <si>
    <t>POL12_1</t>
  </si>
  <si>
    <t>Komínová zděř DN 125/80 č.52106511</t>
  </si>
  <si>
    <t>Kryt zděře  DN125, plast bílý</t>
  </si>
  <si>
    <t>Mtz odkouření od kotle a sání vzduchu pro hoření</t>
  </si>
  <si>
    <t>hod</t>
  </si>
  <si>
    <t>Uvedení kotle do provozu</t>
  </si>
  <si>
    <t>Přesun hmot tonážní pro kotelny v objektech v do 6 m</t>
  </si>
  <si>
    <t>998731193R00</t>
  </si>
  <si>
    <t>Přesun hmot pro kotelny příplatek k ceně za zvětšený přesun přes vymezenou největší dopravní vzdálenost Příplatek k přesunu hmot tonážní 731 za zvětšený přesun do 500 m</t>
  </si>
  <si>
    <t>800-731</t>
  </si>
  <si>
    <t>732199100R00</t>
  </si>
  <si>
    <t>Montáž orientačních štítků Montáž orientačních štítků</t>
  </si>
  <si>
    <t>28399901R</t>
  </si>
  <si>
    <t>Orientační štítek</t>
  </si>
  <si>
    <t>Kombinovaný rozdělovač modul 80 délka 1000 mm,  v.č. tepelné izolace tl. 80 mm  a podpěr konzol -, dle přiloženého výkresu</t>
  </si>
  <si>
    <t>sb</t>
  </si>
  <si>
    <t>Kombinovaný rozdělovač modul 80 - montáž</t>
  </si>
  <si>
    <t>bm</t>
  </si>
  <si>
    <t>Hydraulický vyrovnávač dynamických tlaků 63 B, včetně izolace</t>
  </si>
  <si>
    <t>Hydraulický vyrovnávač dynamických tlaků 63 B  - MTZ</t>
  </si>
  <si>
    <t>Nádoba tlaková expanzní s membránou Reflex NG závitové připojení PN 0,6 o objemu 35 l</t>
  </si>
  <si>
    <t>Zásobníkový ohřívač HR 300  o objemu 300 l</t>
  </si>
  <si>
    <t>Montáž - zásobníkového ohřívače TV  o objemu 300 l</t>
  </si>
  <si>
    <t>732421411R00</t>
  </si>
  <si>
    <t>Čerpadla teplovodní Čerpadlo teplovodní mokroběžné závitové oběhové DN 25 výtlak do 6,0 m průtok 2,5 m3/h pro vytápění</t>
  </si>
  <si>
    <t>RTS 19/ I</t>
  </si>
  <si>
    <t>732421451</t>
  </si>
  <si>
    <t>Čerpadlo teplovodní mokroběžné závitové oběhové DN 32 výtlak do 6,0 m průtok 2,5 m3/h pro vytápění</t>
  </si>
  <si>
    <t>Měření vodivosti</t>
  </si>
  <si>
    <t>Zdvojené pouzdro pro demineralizační patrony ( bez náplní)</t>
  </si>
  <si>
    <t>Oddělovací člen  se standartním vodoměrem</t>
  </si>
  <si>
    <t>Motáž úpravny vody v.č. příslušenství</t>
  </si>
  <si>
    <t>Petrona demineralizační</t>
  </si>
  <si>
    <t>Sada pro měření tvrdosti</t>
  </si>
  <si>
    <t>998732101R00</t>
  </si>
  <si>
    <t>Přesun hmot pro strojovny Přesun hmot tonážní pro strojovny v objektech v do 6 m</t>
  </si>
  <si>
    <t>998732193R00</t>
  </si>
  <si>
    <t>Přesun hmot pro strojovny příplatek k ceně za zvětšený přesun přes vymezenou největší dopravní vzdálenost Příplatek k přesunu hmot tonážní 732 za zvětšený přesun do 500 m</t>
  </si>
  <si>
    <t>722174002</t>
  </si>
  <si>
    <t>Potrubí vodovodní plastové PPR svar polyfúze PN 16 D 20x2,8 mm</t>
  </si>
  <si>
    <t>722173303</t>
  </si>
  <si>
    <t>Příplatek k potrubí vodovodnímu plastovému s násuvnou objímkou plastovou za členitý rozvod D 20x2,8</t>
  </si>
  <si>
    <t>733223304</t>
  </si>
  <si>
    <t>Potrubí měděné tvrdé spojované lisováním D 28x1,5 mm</t>
  </si>
  <si>
    <t>733223305</t>
  </si>
  <si>
    <t>Potrubí měděné tvrdé spojované lisováním D 35x1,5 mm</t>
  </si>
  <si>
    <t>733223306</t>
  </si>
  <si>
    <t>Potrubí měděné tvrdé spojované lisováním D 42x1,5 mm</t>
  </si>
  <si>
    <t>733224205</t>
  </si>
  <si>
    <t>Příplatek k potrubí měděnému za potrubí vedené v kotelnách nebo strojovnách D 28x1,5 mm</t>
  </si>
  <si>
    <t>733224206</t>
  </si>
  <si>
    <t>Příplatek k potrubí měděnému za potrubí vedené v kotelnách nebo strojovnách D 35x1,5 mm</t>
  </si>
  <si>
    <t>733224225</t>
  </si>
  <si>
    <t>Příplatek k potrubí měděnému za zhotovení přípojky z trubek měděných D 28x1,5</t>
  </si>
  <si>
    <t>733224227</t>
  </si>
  <si>
    <t>Příplatek k potrubí měděnému za zhotovení přípojky z trubek měděných D 42x1,5 mm</t>
  </si>
  <si>
    <t>733291101</t>
  </si>
  <si>
    <t>Zkouška těsnosti potrubí měděné do D 35x1,5</t>
  </si>
  <si>
    <t>733291102</t>
  </si>
  <si>
    <t>Zkouška těsnosti potrubí měděné D přes 35x1,5 do 64x2</t>
  </si>
  <si>
    <t>998733101R00</t>
  </si>
  <si>
    <t>Přesun hmot pro rozvody potrubí Přesun hmot tonážní pro rozvody potrubí v objektech v do 6 m</t>
  </si>
  <si>
    <t>998733193R00</t>
  </si>
  <si>
    <t>Přesun hmot pro rozvody potrubí příplatek k ceně za zvětšený přesun přes vymezenou největší dopravní vzdálenost Příplatek k přesunu hmot tonážní 733 za zvětšený přesun do 500 m</t>
  </si>
  <si>
    <t>734209114R00</t>
  </si>
  <si>
    <t>Montáž závitové armatury Montáž armatury závitové s dvěma závity G 3/4</t>
  </si>
  <si>
    <t>734209115R00</t>
  </si>
  <si>
    <t>Montáž závitové armatury Montáž armatury závitové s dvěma závity G 1</t>
  </si>
  <si>
    <t>734209116R00</t>
  </si>
  <si>
    <t>Montáž závitové armatury Montáž armatury závitové s dvěma závity G 5/4</t>
  </si>
  <si>
    <t>734209125R00</t>
  </si>
  <si>
    <t>Montáž závitové armatury Montáž armatury závitové s třemi závity G 1</t>
  </si>
  <si>
    <t>734211119</t>
  </si>
  <si>
    <t>Ventil závitový odvzdušňovací G 3/8 PN 14 do 120°C automatický</t>
  </si>
  <si>
    <t>734292714</t>
  </si>
  <si>
    <t>Kohout kulový přímý G 3/4 PN 42 do 185°C vnitřní závit</t>
  </si>
  <si>
    <t>734292715</t>
  </si>
  <si>
    <t>Kohout kulový přímý G 1 PN 42 do 185°C vnitřní závit</t>
  </si>
  <si>
    <t>734292716</t>
  </si>
  <si>
    <t>Kohout kulový přímý G 1 1/4 PN 42 do 185°C vnitřní závit</t>
  </si>
  <si>
    <t>734292717</t>
  </si>
  <si>
    <t>Kohout kulový přímý G 1 1/2 PN 42 do 185°C vnitřní závit</t>
  </si>
  <si>
    <t>734242414</t>
  </si>
  <si>
    <t>Ventil závitový zpětný přímý G 1 PN 16 do 110°C</t>
  </si>
  <si>
    <t>734242415</t>
  </si>
  <si>
    <t>Ventil závitový zpětný přímý G 5/4 PN 16 do 110°C</t>
  </si>
  <si>
    <t>Kulový uzávěr voda s filtrem - FILTR BALL - 1"FF, páka</t>
  </si>
  <si>
    <t>Kulový uzávěr voda s filtrem - FILTR BALL - 5/4"FF, páka</t>
  </si>
  <si>
    <t>Separátor nečistot s magnetem a filtrem  - 1" obj. č. 43684 dodává Thermona</t>
  </si>
  <si>
    <t>Kulový kohout  pro exp. nádoby se zajištěním  G 1"</t>
  </si>
  <si>
    <t>734291123</t>
  </si>
  <si>
    <t>Kohout plnící a vypouštěcí G 1/2 PN 10 do 90°C závitový</t>
  </si>
  <si>
    <t>Uzavírací sa vyvažovací ventil DN25 s vypouštění G3/4, PN25</t>
  </si>
  <si>
    <t>Vyvážení topného systému</t>
  </si>
  <si>
    <t>ks vent</t>
  </si>
  <si>
    <t>734411102</t>
  </si>
  <si>
    <t>Teploměr technický s pevným stonkem a jímkou zadní připojení průměr 63 mm délky 75 mm</t>
  </si>
  <si>
    <t>734421102</t>
  </si>
  <si>
    <t>Tlakoměr s pevným stonkem a zpětnou klapkou tlak 0-16 bar průměr 63 mm spodní připojení</t>
  </si>
  <si>
    <t>734424101</t>
  </si>
  <si>
    <t>Kondenzační smyčka k přivaření zahnutá PN 250 do 300°C</t>
  </si>
  <si>
    <t>998734101R00</t>
  </si>
  <si>
    <t>Přesun hmot pro armatury Přesun hmot tonážní pro armatury v objektech v do 6 m</t>
  </si>
  <si>
    <t>998734193R00</t>
  </si>
  <si>
    <t>Přesun hmot pro armatury příplatek k ceně za zvětšený přesun přes vymezenou největší dopravní vzdálenost Příplatek k přesunu hmot tonážní 734 za zvětšený přesun do 500 m</t>
  </si>
  <si>
    <t>Koupelnové trubkové těleso přímotopné elektrické KORALUX LINEAR CLASSIC-E KLCE 1220.500</t>
  </si>
  <si>
    <t>Koupelnové trubkové těleso přímotopné elektrické KORALUX LINEAR CLASSIC-E KLCE 1500x600</t>
  </si>
  <si>
    <t>735164521</t>
  </si>
  <si>
    <t>Montáž otopného tělesa trubkového Koralux Linear MAX na stěny výšky tělesa do 1340 mm</t>
  </si>
  <si>
    <t>735164522</t>
  </si>
  <si>
    <t>Montáž otopného tělesa trubkového na stěny výšky tělesa přes 1340 mm</t>
  </si>
  <si>
    <t>998735101R00</t>
  </si>
  <si>
    <t>Přesun hmot pro otopná tělesa Přesun hmot tonážní pro otopná tělesa v objektech v do 6 m</t>
  </si>
  <si>
    <t>998735193R00</t>
  </si>
  <si>
    <t>Přesun hmot pro otopná tělesa příplatek k ceně za zvětšený přesun přes vymezenou největší dopravní vzdálenost Příplatek k přesunu hmot tonážní 735 za zvětšený přesun do 500 m</t>
  </si>
  <si>
    <t>Měřič tepla ENBRA SHARKY 774, DN 20 -2,5 m3/h, 130 mm,  KK+šroubení  a  v.č. M-Bus</t>
  </si>
  <si>
    <t>Parametrizace MT - nastav ení primární adresy u osazeného modulu</t>
  </si>
  <si>
    <t>Uvedení měření a regulace do provozu</t>
  </si>
  <si>
    <t>Montáž prvků měření a  regulace</t>
  </si>
  <si>
    <t>998734102</t>
  </si>
  <si>
    <t>Přesun hmot tonážní pro armatury v objektech v do 12 m</t>
  </si>
  <si>
    <t>POL1_9</t>
  </si>
  <si>
    <t>767995111</t>
  </si>
  <si>
    <t>Montáž atypických zámečnických konstrukcí hm do 5 kg</t>
  </si>
  <si>
    <t>13011062</t>
  </si>
  <si>
    <t>úhelník ocelový rovnostranný jakost S235JR (11 375) 45x45x4mm</t>
  </si>
  <si>
    <t>13011035</t>
  </si>
  <si>
    <t>tyč ocelová kruhová jakost S235JR (11 375) D 6mm</t>
  </si>
  <si>
    <t>998767101R00</t>
  </si>
  <si>
    <t>Přesun hmot pro kovové stavební doplňk. konstrukce Přesun hmot tonážní pro zámečnické konstrukce v objektech v do 6 m</t>
  </si>
  <si>
    <t>998767192R00</t>
  </si>
  <si>
    <t>Přesun hmot pro kovové stavební doplňk. konstrukce příplatek k ceně za zvětšený přesun přes vymezenou největší dopravní vzdálenost Příplatek k přesunu hmot tonážní 767 za zvětšený přesun do 100 m</t>
  </si>
  <si>
    <t>783314101</t>
  </si>
  <si>
    <t>Základní jednonásobný syntetický nátěr zámečnických konstrukcí</t>
  </si>
  <si>
    <t>783317101</t>
  </si>
  <si>
    <t>Krycí jednonásobný syntetický standardní nátěr zámečnických konstrukcí</t>
  </si>
  <si>
    <t>Systémová deska pro rozteč  75 mm, s kročejovou izolací a integrovanou izolací  tl. izolace 30 - 2, mm</t>
  </si>
  <si>
    <t>Rozdělovací stanice  pro 5 okruhů  - 1”</t>
  </si>
  <si>
    <t>sada</t>
  </si>
  <si>
    <t>Rozdělovací stanice pro 6 okruhů”</t>
  </si>
  <si>
    <t>Skříň rozdělovací stanice  pro rozdělovače do 7 okruhů , pod omítku</t>
  </si>
  <si>
    <t>Uzavírání rozdělovače 1", kulový kohout, regulační ventil</t>
  </si>
  <si>
    <t>pár</t>
  </si>
  <si>
    <t>Press-spojka   15/15</t>
  </si>
  <si>
    <t>Opěrné pouzdro    15 - 10 ks</t>
  </si>
  <si>
    <t>bal</t>
  </si>
  <si>
    <t>Dilatační pás</t>
  </si>
  <si>
    <t>Plastifikátor</t>
  </si>
  <si>
    <t>Ochranná trubka   25/20</t>
  </si>
  <si>
    <t>Trubka podlahového vytápění  z polybutenu d 15x1,5</t>
  </si>
  <si>
    <t>Montáž podlahového vytápění</t>
  </si>
  <si>
    <t>Topná zkouška</t>
  </si>
  <si>
    <t>Hzs-zkousky (dilatační zkouška á 8 hod)</t>
  </si>
  <si>
    <t>Revize expanzní nádoby (1. provozní + výchozí)</t>
  </si>
  <si>
    <t>Rozbor vody v topných systémech</t>
  </si>
  <si>
    <t>Napuštění demineralizovanou vodou</t>
  </si>
  <si>
    <t>Zednické výpomoci při montáži ÚT</t>
  </si>
  <si>
    <t>161101101R00</t>
  </si>
  <si>
    <t>Svislé přemístění výkopku Svislé přemístění výkopku z horniny tř. 1 až 4 hl výkopu do 2,5 m</t>
  </si>
  <si>
    <t>bez naložení do dopravní nádoby, ale s vyprázdněním dopravní nádoby na hromadu nebo na dopravní prostředek,</t>
  </si>
  <si>
    <t>Vodorovné přemístění výkopku Vodorovné přemístění do 10000 m výkopku/sypaniny z horniny tř. 1 až 4</t>
  </si>
  <si>
    <t>Uložení sypaniny Uložení sypaniny na skládky</t>
  </si>
  <si>
    <t>Zásyp sypaninou se zhutněním Zásyp jam, šachet rýh nebo kolem objektů sypaninou se zhutněním</t>
  </si>
  <si>
    <t>175101101R00</t>
  </si>
  <si>
    <t>Obsyp potrubí Obsypání potrubí bez prohození sypaniny z hornin tř. 1 až 4 uloženým do 3 m od kraje výkopu</t>
  </si>
  <si>
    <t>sypaninou z vhodných hornin tř. 1 - 4 nebo materiálem připraveným podél výkopu ve vzdálenosti do 3 m od jeho kraje, pro jakoukoliv hloubku výkopu a jakoukoliv míru zhutnění,</t>
  </si>
  <si>
    <t>132251104</t>
  </si>
  <si>
    <t>Hloubení rýh nezapažených š do 800 mm v hornině třídy těžitelnosti I skupiny 3 objem přes 100 m3, strojně</t>
  </si>
  <si>
    <t>171201221</t>
  </si>
  <si>
    <t>Poplatek za uložení na skládce (skládkovné) zeminy a kamení kód odpadu 17 05 04</t>
  </si>
  <si>
    <t>583313450</t>
  </si>
  <si>
    <t>kamenivo těžené drobné frakce 0-4</t>
  </si>
  <si>
    <t>382411115r01</t>
  </si>
  <si>
    <t>Zemní nádrž objemu 6500 l  na dešťovou vodu dvouplášťová vč. výplňového betonu, vstupmího komínku a, poklopu</t>
  </si>
  <si>
    <t>451572111R00</t>
  </si>
  <si>
    <t>Lože pod potrubí, stoky a drobné objekty Lože pod potrubí otevřený výkop z kameniva drobného těženého</t>
  </si>
  <si>
    <t>v otevřeném výkopu,</t>
  </si>
  <si>
    <t>451573111R00</t>
  </si>
  <si>
    <t>Lože pod potrubí, stoky a drobné objekty Lože pod potrubí otevřený výkop ze štěrkopísku</t>
  </si>
  <si>
    <t>452321141</t>
  </si>
  <si>
    <t>Podkladní desky ze ŽB tř. C 16/20 otevřený výkop</t>
  </si>
  <si>
    <t>899401111R00</t>
  </si>
  <si>
    <t>Osazení poklopů litinových Osazení poklopů litinových ventilových</t>
  </si>
  <si>
    <t>včetně podezdění</t>
  </si>
  <si>
    <t>899721111R00</t>
  </si>
  <si>
    <t>Výstražné fólie Signalizační vodič DN do 150 mm na potrubí PVC</t>
  </si>
  <si>
    <t>871161141</t>
  </si>
  <si>
    <t>Montáž potrubí z PE100 SDR 11 otevřený výkop svařovaných na tupo D 32 x 3,0 mm</t>
  </si>
  <si>
    <t>871181141</t>
  </si>
  <si>
    <t>Montáž potrubí z PE100 SDR 11 otevřený výkop svařovaných na tupo D 50 x 4,6 mm</t>
  </si>
  <si>
    <t>891161321</t>
  </si>
  <si>
    <t>Montáž vodovodních šoupátek domovní přípojky se závitovými konci PN16 otevřený výkop G 1"</t>
  </si>
  <si>
    <t>894812003</t>
  </si>
  <si>
    <t>Revizní a čistící šachta z PP šachtové dno DN 400/150</t>
  </si>
  <si>
    <t>894812032</t>
  </si>
  <si>
    <t>Revizní a čistící šachta z PP DN 400 šachtová roura korugovaná bez hrdla světlé hloubky 1500 mm</t>
  </si>
  <si>
    <t>894812041</t>
  </si>
  <si>
    <t>Příplatek k rourám revizní a čistící šachty z PP DN 400 za uříznutí šachtové roury</t>
  </si>
  <si>
    <t>894812063</t>
  </si>
  <si>
    <t>Revizní a čistící šachta z PP DN 400 poklop litinový plný do teleskopické trubky pro třídu zatížení, D400</t>
  </si>
  <si>
    <t>894812313</t>
  </si>
  <si>
    <t>Revizní a čistící šachta z PP typ DN 600/160 šachtové dno s přítokem tvaru T</t>
  </si>
  <si>
    <t>894812316</t>
  </si>
  <si>
    <t>Revizní a čistící šachta z PP typ DN 600/200 šachtové dno průtočné 30°, 60°, 90°</t>
  </si>
  <si>
    <t>894812332</t>
  </si>
  <si>
    <t>Revizní a čistící šachta z PP DN 600 šachtová roura korugovaná světlé hloubky 2000 mm</t>
  </si>
  <si>
    <t>894812339</t>
  </si>
  <si>
    <t>Příplatek k rourám revizní a čistící šachty z PP DN 600 za uříznutí šachtové roury</t>
  </si>
  <si>
    <t>897171112</t>
  </si>
  <si>
    <t>Akumulační boxy z PP pro vsakování dešťových vod zatížené osobními automobily objemu přes 10 do 30, m3 vč. geotextilie</t>
  </si>
  <si>
    <t>897173115</t>
  </si>
  <si>
    <t>Kontrolní šachta integrovaná do akumulačních boxů pod plochy zatížené osobními automobily v přes, 1400 do 1750 mm</t>
  </si>
  <si>
    <t>899722113</t>
  </si>
  <si>
    <t>Krytí potrubí z plastů výstražnou fólií z PVC 34cm</t>
  </si>
  <si>
    <t>28613170</t>
  </si>
  <si>
    <t>trubka vodovodní PE100 SDR11 se signalizační vrstvou 32x3,0mm</t>
  </si>
  <si>
    <t>28613172</t>
  </si>
  <si>
    <t>trubka vodovodní PE100 SDR11 se signalizační vrstvou 50x4,6mm</t>
  </si>
  <si>
    <t>42291402</t>
  </si>
  <si>
    <t>poklop litinový ventilový</t>
  </si>
  <si>
    <t>HWL.249100100016</t>
  </si>
  <si>
    <t>ŠOUPÁTKO DOMOVNÍ PŘÍPOJKY SAMOVYPRAZDŇOVACÍ 1"-1"</t>
  </si>
  <si>
    <t>VAG.W8703123</t>
  </si>
  <si>
    <t>souprava zemní pro šoupátko</t>
  </si>
  <si>
    <t>998276101R00</t>
  </si>
  <si>
    <t>Přesun hmot pro trubní vedení z trub plastových nebo sklolaminátových Přesun hmot pro trubní vedení z trub z plastických hmot otevřený výkop</t>
  </si>
  <si>
    <t>vodovodu nebo kanalizace ražené nebo hloubené (827 1.1, 827 1.9, 827 2.1, 827 2.9), drobných objektů</t>
  </si>
  <si>
    <t>721173402R00</t>
  </si>
  <si>
    <t>Potrubí z plastových trub odhlučněné Potrubí kanalizační plastové svodné systém KG DN 125</t>
  </si>
  <si>
    <t>800-721</t>
  </si>
  <si>
    <t>RTS 17/ II</t>
  </si>
  <si>
    <t>včetně tvarovek, objímek a vložek pro tlumení hluku, popř. elektrospojek. Bez zednických výpomocí.</t>
  </si>
  <si>
    <t>721173404R00</t>
  </si>
  <si>
    <t>Potrubí z plastových trub odhlučněné Potrubí kanalizační z PVC SN 4 svodné DN 200</t>
  </si>
  <si>
    <t>721194104R00</t>
  </si>
  <si>
    <t>Zřízení přípojek na potrubí Vyvedení a upevnění odpadních výpustek DN 40</t>
  </si>
  <si>
    <t>vyvedení a upevnění odpadních výpustek,</t>
  </si>
  <si>
    <t>721194105R00</t>
  </si>
  <si>
    <t>Zřízení přípojek na potrubí Vyvedení a upevnění odpadních výpustek DN 50</t>
  </si>
  <si>
    <t>721194109R00</t>
  </si>
  <si>
    <t>Zřízení přípojek na potrubí Vyvedení a upevnění odpadních výpustek DN 100</t>
  </si>
  <si>
    <t>721290111R00</t>
  </si>
  <si>
    <t>Zkouška těsnosti kanalizace v objektech Zkouška těsnosti potrubí kanalizace vodou do DN 125</t>
  </si>
  <si>
    <t>721290112R00</t>
  </si>
  <si>
    <t>Zkouška těsnosti kanalizace v objektech Zkouška těsnosti potrubí kanalizace vodou do DN 200</t>
  </si>
  <si>
    <t>998721102R00</t>
  </si>
  <si>
    <t>Přesun hmot pro vnitřní kanalizaci Přesun hmot tonážní pro vnitřní kanalizace v objektech v do 12 m</t>
  </si>
  <si>
    <t>50 m vodorovně, měřeno od těžiště půdorysné plochy skládky do těžiště půdorysné plochy objektu</t>
  </si>
  <si>
    <t>721171908</t>
  </si>
  <si>
    <t>Potrubí z PP vsazení odbočky do hrdla DN 200</t>
  </si>
  <si>
    <t>721171918</t>
  </si>
  <si>
    <t>Potrubí z PP propojení potrubí DN 200</t>
  </si>
  <si>
    <t>721173401</t>
  </si>
  <si>
    <t>Potrubí kanalizační plastové svodné systém KG DN 100</t>
  </si>
  <si>
    <t>721173403</t>
  </si>
  <si>
    <t>Potrubí kanalizační plastové svodné systém KG DN 150</t>
  </si>
  <si>
    <t>721173722r01</t>
  </si>
  <si>
    <t>Potrubí kanalizační  - odovod kondenzátu PPr d32</t>
  </si>
  <si>
    <t>721174024</t>
  </si>
  <si>
    <t>Potrubí kanalizační z PP odpadní DN 75</t>
  </si>
  <si>
    <t>721174025</t>
  </si>
  <si>
    <t>Potrubí kanalizační z PP odpadní systém HT DN 100</t>
  </si>
  <si>
    <t>721174042</t>
  </si>
  <si>
    <t>Potrubí kanalizační z PP připojovací systém HT DN 40</t>
  </si>
  <si>
    <t>721174043</t>
  </si>
  <si>
    <t>Potrubí kanalizační z PP připojovací systém HT DN 50</t>
  </si>
  <si>
    <t>721211421</t>
  </si>
  <si>
    <t>Vpusť podlahová se svislým odtokem DN 50/75/110 mřížka nerez 115x115</t>
  </si>
  <si>
    <t>721211431</t>
  </si>
  <si>
    <t>Vtok terasový s vodorovným stavitelným odtokem DN 50/75 se suchou klapkou</t>
  </si>
  <si>
    <t>721212121</t>
  </si>
  <si>
    <t>Odtokový sprchový žlab délky 700 mm s krycím roštem a zápachovou uzávěrkou</t>
  </si>
  <si>
    <t>721229111</t>
  </si>
  <si>
    <t>Montáž zápachové uzávěrky</t>
  </si>
  <si>
    <t>721242105r01</t>
  </si>
  <si>
    <t>Lapač střešních splavenin z PP se zápachovou klapkou a lapacím košem DN 110</t>
  </si>
  <si>
    <t>721273152</t>
  </si>
  <si>
    <t>Hlavice ventilační polypropylen PP DN 75</t>
  </si>
  <si>
    <t>721273153</t>
  </si>
  <si>
    <t>Hlavice ventilační polypropylen PP DN 110</t>
  </si>
  <si>
    <t>55161620r01</t>
  </si>
  <si>
    <t>kalich vtokový - napojení přepadu PV a kondenzátu PK</t>
  </si>
  <si>
    <t>HLE.HL136430</t>
  </si>
  <si>
    <t>ZU pro odvod kondenzátu DN32</t>
  </si>
  <si>
    <t>722181221R00</t>
  </si>
  <si>
    <t>Izolace vodovodního potrubí návleková Ochrana vodovodního potrubí přilepenými termoizolačními trubicemi z PE tl do 9 mm DN do 22 mm</t>
  </si>
  <si>
    <t>722181222R00</t>
  </si>
  <si>
    <t>Izolace vodovodního potrubí návleková Ochrana vodovodního potrubí přilepenými tepelně izolačními trubicemi z PE tl do 10 mm DN do 42 mm</t>
  </si>
  <si>
    <t>722181223R00</t>
  </si>
  <si>
    <t>Izolace vodovodního potrubí návleková Ochrana vodovodního potrubí přilepenými termoizolačními trubicemi z PE tl přes 6 do 9 mm DN přes 45, do 63 mm</t>
  </si>
  <si>
    <t>722182011R00</t>
  </si>
  <si>
    <t>Montáž tepelné izolace potrubí Podpůrný žlab pro potrubí D 20</t>
  </si>
  <si>
    <t>722182014R00</t>
  </si>
  <si>
    <t>Montáž tepelné izolace potrubí Podpůrný žlab pro potrubí D 40</t>
  </si>
  <si>
    <t>722190401R00</t>
  </si>
  <si>
    <t>Vyvedení a upevnění výpustek Vyvedení a upevnění výpustku do DN 25</t>
  </si>
  <si>
    <t>722220111R00</t>
  </si>
  <si>
    <t>Nástěnka Nástěnka pro výtokový ventil G 1/2 s jedním závitem</t>
  </si>
  <si>
    <t>722220121R00</t>
  </si>
  <si>
    <t>Nástěnka Nástěnka pro baterii G 1/2 s jedním závitem</t>
  </si>
  <si>
    <t>722229101R00</t>
  </si>
  <si>
    <t>Montáž armatury závitové s jedním závitem Montáž vodovodních armatur s jedním závitem G 1/2" ostatní typ</t>
  </si>
  <si>
    <t>722231074R00</t>
  </si>
  <si>
    <t>Ventil zpětný mosazný G 1" PN 10 do 110°C se dvěma závity</t>
  </si>
  <si>
    <t>722239101R00</t>
  </si>
  <si>
    <t>Montáž armatury závitové se dvěma závity Montáž armatur vodovodních se dvěma závity G 1/2</t>
  </si>
  <si>
    <t>722239103R00</t>
  </si>
  <si>
    <t>Montáž armatury závitové se dvěma závity Montáž armatur vodovodních se dvěma závity G 1"</t>
  </si>
  <si>
    <t>722290226R00</t>
  </si>
  <si>
    <t>Dílčí tlakové zkoušky vodovodního potrubí Zkouška těsnosti vodovodního potrubí závitového do DN 50</t>
  </si>
  <si>
    <t>722290234R00</t>
  </si>
  <si>
    <t>Proplach a dezinfekce vodovodního potrubí Proplach a dezinfekce vodovodního potrubí DN do 80</t>
  </si>
  <si>
    <t>998722102R00</t>
  </si>
  <si>
    <t>Přesun hmot pro vnitřní vodovod Přesun hmot tonážní pro vnitřní vodovod v objektech v do 12 m</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</si>
  <si>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</si>
  <si>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</si>
  <si>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</si>
  <si>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</si>
  <si>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</si>
  <si>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</si>
  <si>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</si>
  <si>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polyfúze PN 20 D 40x6,7 mm</t>
  </si>
  <si>
    <t>722174026</t>
  </si>
  <si>
    <t>Potrubí vodovodní plastové PPR svar polyfúze PN 20 D 50x8,4 mm</t>
  </si>
  <si>
    <t>722181251</t>
  </si>
  <si>
    <t>Ochrana vodovodního potrubí přilepenými termoizolačními trubicemi z PE tl do 25 mm DN do 22 mm</t>
  </si>
  <si>
    <t>722181252</t>
  </si>
  <si>
    <t>Ochrana vodovodního potrubí přilepenými termoizolačními trubicemi z PE tl do 25 mm DN do 45 mm</t>
  </si>
  <si>
    <t>722181253</t>
  </si>
  <si>
    <t>Ochrana vodovodního potrubí přilepenými termoizolačními trubicemi z PE tl přes 20 do 25 mm DN přes, 45 do 63 mm</t>
  </si>
  <si>
    <t>722182013</t>
  </si>
  <si>
    <t>Podpůrný žlab pro potrubí D 32</t>
  </si>
  <si>
    <t>722182015</t>
  </si>
  <si>
    <t>Podpůrný žlab pro potrubí D 50</t>
  </si>
  <si>
    <t>722224151</t>
  </si>
  <si>
    <t>Kulový kohout zahradní s vnějším závitem a páčkou PN 15, T 120 °C G 3/8 - 3/4"</t>
  </si>
  <si>
    <t>722231076</t>
  </si>
  <si>
    <t>Ventil zpětný mosazný G 6/4" PN 10 do 110°C se dvěma závity</t>
  </si>
  <si>
    <t>722231142</t>
  </si>
  <si>
    <t>Ventil závitový pojistný rohový G 3/4"</t>
  </si>
  <si>
    <t>722232045</t>
  </si>
  <si>
    <t>Kohout kulový přímý G 1" PN 42 do 185°C vnitřní závit</t>
  </si>
  <si>
    <t>722232046</t>
  </si>
  <si>
    <t>Kohout kulový přímý G 5/4" PN 42 do 185°C vnitřní závit</t>
  </si>
  <si>
    <t>722232047</t>
  </si>
  <si>
    <t>Kohout kulový přímý G 6/4" PN 42 do 185°C vnitřní závit</t>
  </si>
  <si>
    <t>722232061</t>
  </si>
  <si>
    <t>Kohout kulový přímý G 1/2" PN 42 do 185°C vnitřní závit s vypouštěním</t>
  </si>
  <si>
    <t>722232065</t>
  </si>
  <si>
    <t>Kohout kulový přímý G 6/4" PN 42 do 185°C vnitřní závit s vypouštěním</t>
  </si>
  <si>
    <t>722234265</t>
  </si>
  <si>
    <t>Filtr mosazný G 1" PN 20 do 80°C s 2x vnitřním závitem</t>
  </si>
  <si>
    <t>551280000r01</t>
  </si>
  <si>
    <t>ventil vyvažovací stoupačkový - cirkulace TV - DN 15</t>
  </si>
  <si>
    <t>55128106r01</t>
  </si>
  <si>
    <t>ventil termoskopický směšovací 120 l/min</t>
  </si>
  <si>
    <t>55140082</t>
  </si>
  <si>
    <t>ventil zahradní nezámrzný  G 1/2"</t>
  </si>
  <si>
    <t>724139101R00</t>
  </si>
  <si>
    <t>Čerpadla vodovodní ruční montáž čerpadel  Montáž čerpadla cirkulačního</t>
  </si>
  <si>
    <t>998724102R00</t>
  </si>
  <si>
    <t>Přesun hmot pro strojní vybavení Přesun hmot tonážní pro strojní vybavení v objektech v do 12 m</t>
  </si>
  <si>
    <t>42610587r01</t>
  </si>
  <si>
    <t>čerpadlo cirkulační DN 25 -  Q=0,30 m3/h  H= 1,40 m</t>
  </si>
  <si>
    <t>998725102R00</t>
  </si>
  <si>
    <t>Přesun hmot pro zařizovací předměty Přesun hmot tonážní pro zařizovací předměty v objektech v do 12 m</t>
  </si>
  <si>
    <t>725111132</t>
  </si>
  <si>
    <t>Splachovač nádržkový plastový nízkopoložený nebo vysokopoložený</t>
  </si>
  <si>
    <t>725112015</t>
  </si>
  <si>
    <t>Klozet keramický dětský standardní samostatně stojící s hlubokým splachováním</t>
  </si>
  <si>
    <t>725112022</t>
  </si>
  <si>
    <t>Klozet keramický závěsný na nosné stěny s hlubokým splachováním odpad vodorovný</t>
  </si>
  <si>
    <t>725211602</t>
  </si>
  <si>
    <t>Umyvadlo keramické bílé šířky 550 mm bez krytu na sifon připevněné na stěnu šrouby</t>
  </si>
  <si>
    <t>725211701</t>
  </si>
  <si>
    <t>Umývátko keramické bílé stěnové šířky 400 mm připevněné na stěnu šrouby</t>
  </si>
  <si>
    <t>725331111</t>
  </si>
  <si>
    <t>Výlevka bez výtokových armatur keramická se sklopnou plastovou mřížkou 425 mm</t>
  </si>
  <si>
    <t>725813111</t>
  </si>
  <si>
    <t>Ventil rohový bez připojovací trubičky nebo flexi hadičky G 1/2</t>
  </si>
  <si>
    <t>725821312</t>
  </si>
  <si>
    <t>Baterie dřezové nástěnné pákové s otáčivým kulatým ústím a délkou ramínka 300 mm</t>
  </si>
  <si>
    <t>725821325</t>
  </si>
  <si>
    <t>Baterie dřezová stojánková páková s otáčivým kulatým ústím a délkou ramínka 220 mm</t>
  </si>
  <si>
    <t>725821329</t>
  </si>
  <si>
    <t>Baterie dřezová stojánková páková s vytahovací sprškou</t>
  </si>
  <si>
    <t>725822611</t>
  </si>
  <si>
    <t>Baterie umyvadlové stojánkové pákové bez výpusti</t>
  </si>
  <si>
    <t>725841312</t>
  </si>
  <si>
    <t>Baterie sprchová nástěnná páková</t>
  </si>
  <si>
    <t>725861102</t>
  </si>
  <si>
    <t>Zápachová uzávěrka pro umyvadla DN 40</t>
  </si>
  <si>
    <t>725862103</t>
  </si>
  <si>
    <t>Zápachová uzávěrka pro dřezy DN 40/50</t>
  </si>
  <si>
    <t>725865502</t>
  </si>
  <si>
    <t>Odpadní souprava DN 40 s přívodem vody G 3/4</t>
  </si>
  <si>
    <t>726131041</t>
  </si>
  <si>
    <t>Instalační předstěna - klozet závěsný v 1120 mm s ovládáním zepředu do lehkých stěn s kovovou kcí</t>
  </si>
  <si>
    <t>726191002</t>
  </si>
  <si>
    <t>Souprava pro předstěnovou montáž</t>
  </si>
  <si>
    <t>998726112</t>
  </si>
  <si>
    <t>Přesun hmot tonážní pro instalační prefabrikáty v objektech v do 12 m</t>
  </si>
  <si>
    <t>727121107</t>
  </si>
  <si>
    <t>Protipožární manžeta D 110 mm z jedné strany dělící konstrukce požární odolnost EI 90</t>
  </si>
  <si>
    <t>727222005</t>
  </si>
  <si>
    <t>Protipožární manžeta prostupu plastového potrubí bez izolace D 75 mm stěnou tl 100 mm požární, odolnost EI 90</t>
  </si>
  <si>
    <t>090001000</t>
  </si>
  <si>
    <t>Ostatní náklady - vysekání a zapravení drážek pro vedení potrubí 100/50 dl. 40 bm, vysekání a, zapravení průrazů  150/150 - viz. PD</t>
  </si>
  <si>
    <t>CENTRÁLNÍ VĚTRÁNÍ</t>
  </si>
  <si>
    <t>KOMPAKTNÍ VZT JEDNOTKA</t>
  </si>
  <si>
    <t>1.01</t>
  </si>
  <si>
    <t>KOMPAKTNÍ VZT JEDNOTKA SE ZZT</t>
  </si>
  <si>
    <t xml:space="preserve">Dodáno ve smontovaném stavu : </t>
  </si>
  <si>
    <t xml:space="preserve">VZT jednotka s rekuparací, chlazením a elektrickým ohřevem : </t>
  </si>
  <si>
    <t xml:space="preserve">stojatá, vnitřní provedení : </t>
  </si>
  <si>
    <t xml:space="preserve">Přívod: : </t>
  </si>
  <si>
    <t xml:space="preserve">V= 4.100 m3/hod, p=350Pa : </t>
  </si>
  <si>
    <t xml:space="preserve">Odvod: : </t>
  </si>
  <si>
    <t xml:space="preserve">VZT jednotka obsahuje: : </t>
  </si>
  <si>
    <t xml:space="preserve">Přívodní ventilátor s EC motorem - 400V, 2,5 kW : </t>
  </si>
  <si>
    <t xml:space="preserve">Odsávací ventilátor s EC motorem - 400V, 2,5kW : </t>
  </si>
  <si>
    <t xml:space="preserve">Filtr čerstvého vzduchu F7 : </t>
  </si>
  <si>
    <t xml:space="preserve">Filtr odváděného vzduchu M5 : </t>
  </si>
  <si>
    <t xml:space="preserve">Protiproudý výměník ZZT s min. účinností 90% (1:1) : </t>
  </si>
  <si>
    <t xml:space="preserve">Elektrický ohřívač 7,2kW, 400V : </t>
  </si>
  <si>
    <t xml:space="preserve">Přímý chladič s eliminátorem kapek maximální 26kW, : </t>
  </si>
  <si>
    <t xml:space="preserve">provozováno na výkon 15 kW, připojení 22/28 : </t>
  </si>
  <si>
    <t xml:space="preserve">Pružné manžety : </t>
  </si>
  <si>
    <t xml:space="preserve">Uzavírací klapky se servopohony : </t>
  </si>
  <si>
    <t xml:space="preserve">Bez systému MaR : </t>
  </si>
  <si>
    <t xml:space="preserve">regulace bude na konstantní tlak v potrubí : </t>
  </si>
  <si>
    <t xml:space="preserve">externí rozvodnice : </t>
  </si>
  <si>
    <t xml:space="preserve">Maximální rozměry: 2500x900x1800 (d x š x v) : </t>
  </si>
  <si>
    <t xml:space="preserve">Vyhovuje ErP 2018 (Ekodesign - Nařízení EK 1253/2014) : </t>
  </si>
  <si>
    <t xml:space="preserve">vč. základového rámu resp. podstavných nohou : </t>
  </si>
  <si>
    <t xml:space="preserve">Akustika: maximální akustický výkon do výtlaku = 91 / 90 dB(A) (přívod/odvod) : </t>
  </si>
  <si>
    <t xml:space="preserve">maximální akustický výkon do sání = 65 / 66 dB (A) (přívod/odvod) : </t>
  </si>
  <si>
    <t xml:space="preserve">Akustický výkon do okolí: 75 dB (A) (přes plášť) : </t>
  </si>
  <si>
    <t>1.02</t>
  </si>
  <si>
    <t>PROTIDEŠŤOVÁ ŽALUZIE ZINKOVÁ /se sítem/ PZZN-500x750-Síto</t>
  </si>
  <si>
    <t xml:space="preserve">barva dle fasády RAL 9010, určí se při realizaci : </t>
  </si>
  <si>
    <t>1.03 1.03.1</t>
  </si>
  <si>
    <t>BUŇKOVÝ TLUMIČ HLUKU s děrovaným plechem 250x500x1000 . 1 náběhy na obou koncích tlumiče</t>
  </si>
  <si>
    <t>1.03 1.03.2</t>
  </si>
  <si>
    <t>BUŇKOVÝ TLUMIČ HLUKU s děrovaným plechem 250x500x1500 . 1 náběhy na obou koncích tlumiče</t>
  </si>
  <si>
    <t>1.03 1.03.3</t>
  </si>
  <si>
    <t>BUŇKOVÝ TLUMIČ HLUKU s děrovaným plechem 250x500x2000 . 1 náběhy na obou koncích tlumiče</t>
  </si>
  <si>
    <t>1.04 1.04.1</t>
  </si>
  <si>
    <t>POŽÁRNÍ KLAPKA Požární klapka 400x250, ruční, teplotní, 2 koncové spínače</t>
  </si>
  <si>
    <t>1.04 1.04.2</t>
  </si>
  <si>
    <t>POŽÁRNÍ KLAPKA Požární klapka 500x200, ruční, teplotní, 2 koncové spínače</t>
  </si>
  <si>
    <t>1.05</t>
  </si>
  <si>
    <t>REGULÁTOR PRŮTOKU VZDUCHU IZOLOVANÝ Regulátor variabilního průtoku 400x200 se servem</t>
  </si>
  <si>
    <t xml:space="preserve">V= 0 až 1.500m3/hod : </t>
  </si>
  <si>
    <t xml:space="preserve">Napájení serva 24V, ovládání 0-10V, s komunikací : </t>
  </si>
  <si>
    <t xml:space="preserve">Tlakový rozsah 0-1000Pa : </t>
  </si>
  <si>
    <t xml:space="preserve">Rychlost proudění 2-9 m/s : </t>
  </si>
  <si>
    <t xml:space="preserve">Přesnost měření do 4% : </t>
  </si>
  <si>
    <t xml:space="preserve">Rovné potrubí před regulátorem min. 3x d : </t>
  </si>
  <si>
    <t xml:space="preserve">Splňuje VDI 6022, VDI 3803 : </t>
  </si>
  <si>
    <t>1.06</t>
  </si>
  <si>
    <t>REGULÁTOR PRŮTOKU VZDUCHU IZOLOVANÝ Regulátor konstantního průtoku 200x200 se servem</t>
  </si>
  <si>
    <t xml:space="preserve">V= 0 až 550m3/hod : </t>
  </si>
  <si>
    <t xml:space="preserve">Napájení serva 24V, ovládání 2-bodové : </t>
  </si>
  <si>
    <t xml:space="preserve">Tlakový rozsah 50-1000Pa : </t>
  </si>
  <si>
    <t xml:space="preserve">Přesnost měření do 10% : </t>
  </si>
  <si>
    <t xml:space="preserve">Rovné potrubí před regulátorem min. 2x d : </t>
  </si>
  <si>
    <t>1.07</t>
  </si>
  <si>
    <t>TLUMIČ HLUKU KULISOVÝ Tlumič hluku ALP 800x200-2000, náběhy na obou koncích</t>
  </si>
  <si>
    <t xml:space="preserve">Kulisy tl. 100mm : </t>
  </si>
  <si>
    <t>1.08</t>
  </si>
  <si>
    <t>Tlumič hluku ALP 400x200-2000, náběhy na obou koncích</t>
  </si>
  <si>
    <t>1.09</t>
  </si>
  <si>
    <t>VÍŘIVÁ VYÚSTKA S PŘESTAVITELNÝMI LAMELAMI/čelní deska čtvercová,přívodní, nástavec horizontálně,, regulace/ 600x600, 16 lamel. lamely černé</t>
  </si>
  <si>
    <t xml:space="preserve">Pro výšku stropu 2,4 až 4m, bílá : </t>
  </si>
  <si>
    <t xml:space="preserve">V= 250m3/hod : </t>
  </si>
  <si>
    <t>1.09a</t>
  </si>
  <si>
    <t>Plenumbox přívodní 600x600, připojení d200 horizontální, s klapkou</t>
  </si>
  <si>
    <t>1.10</t>
  </si>
  <si>
    <t>600x600, 16 lamel</t>
  </si>
  <si>
    <t xml:space="preserve">V= 275m3/hod : </t>
  </si>
  <si>
    <t>1.10a</t>
  </si>
  <si>
    <t>1.11</t>
  </si>
  <si>
    <t>VÍŘIVÁ VYÚSTKA S PŘESTAVITELNÝMI LAMELAMI/čelní deska čtvercová,odvodní, nástavec horizontálně/, 600x600, 48 lamel, bez lamel</t>
  </si>
  <si>
    <t xml:space="preserve">V= 750m3/hod : </t>
  </si>
  <si>
    <t>1.11a</t>
  </si>
  <si>
    <t>Plenumbox odvodní 600x600, připojení d250 horizontální</t>
  </si>
  <si>
    <t>1.12</t>
  </si>
  <si>
    <t>TALÍŘOVÝ VENTILY + ZDĚŘ + KROUŽEK D150  ventil, zděř a upevňovací kroužek</t>
  </si>
  <si>
    <t xml:space="preserve">V= 100m3/hod, pro odvod : </t>
  </si>
  <si>
    <t>1.13</t>
  </si>
  <si>
    <t>PROTIDEŠŤOVÁ ŽALUZIE ZINKOVÁ /se sítem/ PZZN-750x500-Síto</t>
  </si>
  <si>
    <t>1.13.1</t>
  </si>
  <si>
    <t>OHEBNÉ HADICE ZVUKTLUMICÍ (Hluková izolace 25mm) D 254, balení po 10 m</t>
  </si>
  <si>
    <t>1.13.2</t>
  </si>
  <si>
    <t>OHEBNÉ HADICE ZVUKTLUMICÍ (Hluková izolace 25mm) D 203, balení po 10 m</t>
  </si>
  <si>
    <t>1.13.3</t>
  </si>
  <si>
    <t>OHEBNÉ HADICE ZVUKTLUMICÍ (Hluková izolace 25mm) D 152, balení po 10 m</t>
  </si>
  <si>
    <t>Hliníková, RAL dle architekta</t>
  </si>
  <si>
    <t>1.18</t>
  </si>
  <si>
    <t>STĚNOVÁ MŘÍŽKA BEZ REGULACE Stěnová mřížka 200x200, šikmé lamely, rozteč lamel 20</t>
  </si>
  <si>
    <t>1.19</t>
  </si>
  <si>
    <t>STĚNOVÁ MŘÍŽKA BEZ REGULACE Stěnová mřížka 400x200, šikmé lamely, rozteč lamel 20</t>
  </si>
  <si>
    <t>1.20</t>
  </si>
  <si>
    <t>ČTYŘHRANNÉ POTRUBÍ SKUPINY I.MATERIÁL POZINKOVANÝ PLECH do obvodu 2630 50% tvarovek</t>
  </si>
  <si>
    <t>ČTYŘHRANNÉ POTRUBÍ SKUPINY I.MATERIÁL POZINKOVANÝ PLECH do obvodu 1500 30% tvarovek</t>
  </si>
  <si>
    <t>ČTYŘHRANNÉ POTRUBÍ SKUPINY I.MATERIÁL POZINKOVANÝ PLECH do obvodu 1050 rovné</t>
  </si>
  <si>
    <t>1.30</t>
  </si>
  <si>
    <t>KRUHOVÉ POTRUBÍ SPIRO (břitové těsnění) do průměru280 30% tvarovek</t>
  </si>
  <si>
    <t>tl. 20mm</t>
  </si>
  <si>
    <t>VZT potrubí ve strojovně a ve větraném prostoru</t>
  </si>
  <si>
    <t>1.40</t>
  </si>
  <si>
    <t>ČTYŘHRANNÉ POTRUBÍ  ALP.Z DESEK S INTEGRÁLNÍ IZOLACÍ do obvodu 2630 40% tvarovek</t>
  </si>
  <si>
    <t>ČTYŘHRANNÉ POTRUBÍ  ALP.Z DESEK S INTEGRÁLNÍ IZOLACÍ do obvodu 1500 30% tvarovek</t>
  </si>
  <si>
    <t>ČTYŘHRANNÉ POTRUBÍ  ALP.Z DESEK S INTEGRÁLNÍ IZOLACÍ do obvodu 1050 30% tvarovek</t>
  </si>
  <si>
    <t>1.60</t>
  </si>
  <si>
    <t>TEPELNÉ IZOLACE POTRUBÍ DLEOZNAČENÍ NA VÝKRESU:IZOLACE POTRUBÍ DESKOUZ MINERÁLNÍ PLSTI  1x, POLEPAL FOLIÍ NA TRNY tl. 60 mm</t>
  </si>
  <si>
    <t xml:space="preserve">Izolováno VZT potrubí mimo strojovnu a větraným prostorem : </t>
  </si>
  <si>
    <t>30</t>
  </si>
  <si>
    <t>1.61</t>
  </si>
  <si>
    <t>TEPELNÉ IZOLACE POTRUBÍ DLEOZNAČENÍ NA VÝKRESU:IZOLACE POTRUBÍ KAUČUKOVOU IZOLACÍ S Al POLEPEM, Kaučuk tl 10 mm s Al polepem a samolepem</t>
  </si>
  <si>
    <t xml:space="preserve">Izolováno pozinkované VZT potrubí nad větraným prostorem : </t>
  </si>
  <si>
    <t xml:space="preserve">vč. plenumboxů (přívod i odvod) : </t>
  </si>
  <si>
    <t>38</t>
  </si>
  <si>
    <t>1.90</t>
  </si>
  <si>
    <t xml:space="preserve">montážní materiál pro spojování VZT potrubí a závěsy : </t>
  </si>
  <si>
    <t>300</t>
  </si>
  <si>
    <t>ZDROJ CHLADU</t>
  </si>
  <si>
    <t>1a.01</t>
  </si>
  <si>
    <t>VENKOVNÍ KONDENZAČNÍ JEDNOTKA, INVERTER Kondenzační jednotka Qch=15,0kW, Qt=18,0kW</t>
  </si>
  <si>
    <t xml:space="preserve">Chladivo R410a : </t>
  </si>
  <si>
    <t xml:space="preserve">Rozměry 900x330x1290 mm (š x h x v) : </t>
  </si>
  <si>
    <t xml:space="preserve">akustický tlak v 3m 56dB(A) : </t>
  </si>
  <si>
    <t xml:space="preserve">Příkon 5,2kW, 400V, max. proud 13A : </t>
  </si>
  <si>
    <t xml:space="preserve">Cu 10/16 : </t>
  </si>
  <si>
    <t xml:space="preserve">Max. délka Cu - 75m, max. převýšení 30m : </t>
  </si>
  <si>
    <t>1a.02</t>
  </si>
  <si>
    <t>ŘÍZENÍ Řídící DX modul</t>
  </si>
  <si>
    <t>1a.02a</t>
  </si>
  <si>
    <t>KABELÁŽE Prokabelování řídícího modulu DX s VZT</t>
  </si>
  <si>
    <t>1a.30</t>
  </si>
  <si>
    <t>PROPOJENÍ Cu POTRUBÍM Cu propojení 10/16 mm, vč. komunikace,izolace,lišty</t>
  </si>
  <si>
    <t>1a.90</t>
  </si>
  <si>
    <t>MONTÁŽNÍ MATERIÁL Montážní materiál</t>
  </si>
  <si>
    <t>1a.91</t>
  </si>
  <si>
    <t>KONZOLY Konzola podstavná - Atyp, výška 500mm</t>
  </si>
  <si>
    <t>sa</t>
  </si>
  <si>
    <t>1a.92</t>
  </si>
  <si>
    <t>Chladiva,oleje CHO Chaldivo R410A</t>
  </si>
  <si>
    <t>VĚTRÁNÍ ÚKLIDU</t>
  </si>
  <si>
    <t>2.01</t>
  </si>
  <si>
    <t>DIAGONÁLNÍ VENTILÁTOR DO KRUHOVÉHO POTRUBÍ D=100, Víceotáčkový ventilátor</t>
  </si>
  <si>
    <t xml:space="preserve">V=30m3/hod, dp=60 Pa : </t>
  </si>
  <si>
    <t xml:space="preserve">Akustický tlak 3m - max. 40dB(A) : </t>
  </si>
  <si>
    <t>2.02</t>
  </si>
  <si>
    <t>TALÍŘOVÝ VENTILY + ZDĚŘ + KROUŽEK D 100  ventil, zděř a upevňovací kroužek</t>
  </si>
  <si>
    <t xml:space="preserve">V= 30m3/hod, pro odvod : </t>
  </si>
  <si>
    <t>2.03</t>
  </si>
  <si>
    <t>SAMOČINNÁ ZPĚTNÁ KLAPKA MOTÝLKOVÁ/pozink. plech/ D=100, Těsná</t>
  </si>
  <si>
    <t>2.10</t>
  </si>
  <si>
    <t>OHEBNÉ HADICE ZVUKTLUMICÍ (Hluková izolace 25mm) D 102, balení po 10 m</t>
  </si>
  <si>
    <t>2.30</t>
  </si>
  <si>
    <t>KRUHOVÉ POTRUBÍ SPIRO (břitové těsnění) do průměru100 80% tvarovek</t>
  </si>
  <si>
    <t>2.60</t>
  </si>
  <si>
    <t xml:space="preserve">Izolováno odvodní VZT potrubí po zpětnou klapku včetně : </t>
  </si>
  <si>
    <t>2.90</t>
  </si>
  <si>
    <t>20</t>
  </si>
  <si>
    <t>VĚTRÁNÍ WC UČITELKY</t>
  </si>
  <si>
    <t>3.01</t>
  </si>
  <si>
    <t xml:space="preserve">V=80m3/hod, dp=60 Pa : </t>
  </si>
  <si>
    <t>3.02</t>
  </si>
  <si>
    <t xml:space="preserve">V= 80m3/hod, pro odvod : </t>
  </si>
  <si>
    <t>3.03</t>
  </si>
  <si>
    <t>3.04</t>
  </si>
  <si>
    <t>VÝFUKOVÁ HLAVICE S PLETIVEM VHO125</t>
  </si>
  <si>
    <t>3.10</t>
  </si>
  <si>
    <t>3.30</t>
  </si>
  <si>
    <t>KRUHOVÉ POTRUBÍ SPIRO (břitové těsnění) do průměru140 30% tvarovek</t>
  </si>
  <si>
    <t>KRUHOVÉ POTRUBÍ SPIRO (břitové těsnění) do průměru100 50% tvarovek</t>
  </si>
  <si>
    <t>3.60</t>
  </si>
  <si>
    <t>3.62</t>
  </si>
  <si>
    <t>PROTIPOŽ.IZOLACE POTRUBÍ DLEOZNAČENÍ NA VÝKRESU:IZOLACE DESKOU Z MIN.PLSTI1x POLEP. AL FOLIÍ tl., 40 mm odolnost 30 min</t>
  </si>
  <si>
    <t xml:space="preserve">Izolováno VZT potrubí v šachtě až po střechu : </t>
  </si>
  <si>
    <t>3.90</t>
  </si>
  <si>
    <t>VĚTRÁNÍ PŘÍPRAVY STRAVY</t>
  </si>
  <si>
    <t>4.01</t>
  </si>
  <si>
    <t>DIAGONÁLNÍ VENTILÁTOR DO KRUHOVÉHO POTRUBÍ D=125  Víceotáčkový ventilátor</t>
  </si>
  <si>
    <t xml:space="preserve">V=150 m3/hod, p=60 Pa : </t>
  </si>
  <si>
    <t xml:space="preserve">Akustický tlak 3m - max. 45dB(A) : </t>
  </si>
  <si>
    <t>4.02</t>
  </si>
  <si>
    <t>TALÍŘOVÝ VENTIL + ZDĚŘ + KROUŽEK D 125 ventil, zděř a upevňovací kroužek</t>
  </si>
  <si>
    <t xml:space="preserve">V=75 m3/hod : </t>
  </si>
  <si>
    <t>4.03</t>
  </si>
  <si>
    <t>SAMOČINNÁ ZPĚTNÁ KLAPKA MOTÝLKOVÁ/pozink. plech/ D=125, Těsná</t>
  </si>
  <si>
    <t>4.04</t>
  </si>
  <si>
    <t>4.10</t>
  </si>
  <si>
    <t>OHEBNÉ HADICE ZVUKTLUMICÍ (Hluková izolace 25mm) D 127,  balení po 10 m</t>
  </si>
  <si>
    <t>Stoupačka odvodněna a vodotěsná</t>
  </si>
  <si>
    <t>4.30</t>
  </si>
  <si>
    <t>4.60</t>
  </si>
  <si>
    <t>4.61</t>
  </si>
  <si>
    <t>TEPELNÉ IZOLACE POTRUBÍ DLEOZNAČENÍ NA VÝKRESU:IZOLACE POTRUBÍ DESKOUZ MINERÁLNÍ PLSTI  1x, POLEPAL FOLIÍ NA TRNY tl 60 mm</t>
  </si>
  <si>
    <t xml:space="preserve">Izolace VZT potrubí nad střechou : </t>
  </si>
  <si>
    <t>4.62</t>
  </si>
  <si>
    <t>4.63</t>
  </si>
  <si>
    <t>KRYTÍ IZOLACE Krytí izolace odolnou fólií</t>
  </si>
  <si>
    <t xml:space="preserve">Krytí izolace ve venkovním prostředí : </t>
  </si>
  <si>
    <t>4.90</t>
  </si>
  <si>
    <t>VĚTRÁNÍ WC UČITELÉ</t>
  </si>
  <si>
    <t>5.01</t>
  </si>
  <si>
    <t>5.02</t>
  </si>
  <si>
    <t xml:space="preserve">V=150 m3/hod : </t>
  </si>
  <si>
    <t>5.03</t>
  </si>
  <si>
    <t>5.04</t>
  </si>
  <si>
    <t>VÝFUKOVÁ HLAVICE S PLETIVEM VHO140</t>
  </si>
  <si>
    <t>5.10</t>
  </si>
  <si>
    <t>5.11</t>
  </si>
  <si>
    <t>5.30</t>
  </si>
  <si>
    <t>5.60</t>
  </si>
  <si>
    <t>5.61</t>
  </si>
  <si>
    <t>5.63</t>
  </si>
  <si>
    <t>5.90</t>
  </si>
  <si>
    <t>10</t>
  </si>
  <si>
    <t>CHLAZENÍ KANCELÁŘÍ</t>
  </si>
  <si>
    <t>6.01</t>
  </si>
  <si>
    <t>VENKOVNÍ KONDENZAČNÍ JEDNOTKA, INVERTER Kondenzační jednotka Multisplit Qch=4,0kW, Qt=4,4kW</t>
  </si>
  <si>
    <t xml:space="preserve">Chladivo R32 : </t>
  </si>
  <si>
    <t xml:space="preserve">Rozměry 799x290x542 mm (š x h x v) : </t>
  </si>
  <si>
    <t xml:space="preserve">akustický tlak v 3m 47dB(A) : </t>
  </si>
  <si>
    <t xml:space="preserve">Příkon 1,5kW, 230V : </t>
  </si>
  <si>
    <t xml:space="preserve">Cu 2x 6/10 : </t>
  </si>
  <si>
    <t xml:space="preserve">Max. délka Cu - 30m, max. převýšení 15m : </t>
  </si>
  <si>
    <t>6.02</t>
  </si>
  <si>
    <t>VNITŘNÍ NÁSTĚNNÁ VÝPARNÍKOVÁ JEDNOTKA Vnitřní nástěnná jednotka Qch=2,1kW, Qt=3,0kW</t>
  </si>
  <si>
    <t xml:space="preserve">Chladivo R32, vč. infraovladače : </t>
  </si>
  <si>
    <t xml:space="preserve">Rozměry 834x222x270 mm (š x h x v) : </t>
  </si>
  <si>
    <t xml:space="preserve">akustický tlak v 3m 20 - 38dB(A) : </t>
  </si>
  <si>
    <t xml:space="preserve">Cu 6/10 : </t>
  </si>
  <si>
    <t xml:space="preserve">V=720 m3/hod : </t>
  </si>
  <si>
    <t>6.30</t>
  </si>
  <si>
    <t>PROPOJENÍ Cu POTRUBÍM Cu propojení 6/10 mm, vč. komunikace,izolace,lišty</t>
  </si>
  <si>
    <t>6.90</t>
  </si>
  <si>
    <t>6.91</t>
  </si>
  <si>
    <t>6.92</t>
  </si>
  <si>
    <t>CHLADIVO Chladivo R32</t>
  </si>
  <si>
    <t>SAZBY</t>
  </si>
  <si>
    <t>N.01</t>
  </si>
  <si>
    <t>Zvedací mechanizmy, jeřáb + plošina</t>
  </si>
  <si>
    <t>N.02</t>
  </si>
  <si>
    <t>Lešení</t>
  </si>
  <si>
    <t>N.03</t>
  </si>
  <si>
    <t>Doprava</t>
  </si>
  <si>
    <t>N.04</t>
  </si>
  <si>
    <t>Vnitrostaveništní přesuny</t>
  </si>
  <si>
    <t>N.05</t>
  </si>
  <si>
    <t>Přidružené a pomocné výkony (blíže nespicifikované, ale potřebné práce nutné ke zhotovení díla)</t>
  </si>
  <si>
    <t>N.07</t>
  </si>
  <si>
    <t>Zednické výpomoci (vysekání drážek apod.)</t>
  </si>
  <si>
    <t>210810045RT1</t>
  </si>
  <si>
    <t>Montáž kabelu CYKY 750 V, 3 x 1,5 mm2, pevně uloženého, včetně dodávky kabelu</t>
  </si>
  <si>
    <t>210810046RT3</t>
  </si>
  <si>
    <t>Montáž kabelu Montáž kabelu CYKY 750 V, 3 x 2,5 mm2, pevně uloženého, včetně dodávky kabelu</t>
  </si>
  <si>
    <t>M21</t>
  </si>
  <si>
    <t>210810055RT1</t>
  </si>
  <si>
    <t>Montáž kabelu Montáž kabelu CYKY 750 V, 5 x 1,5 mm2, pevně uloženého, včetně dodávky kabelu</t>
  </si>
  <si>
    <t>210810056RT1</t>
  </si>
  <si>
    <t>Montáž kabelu CYKY 750 V, 5 x 2,5 mm2, pevně uloženého, včetně dodávky kabelu</t>
  </si>
  <si>
    <t>210810047RT1</t>
  </si>
  <si>
    <t>Montáž kabelu Montáž kabelu CYKY 750 V, 3 x 4 mm2, pevně uloženého, včetně dodávky kabelu</t>
  </si>
  <si>
    <t>650124141RT7</t>
  </si>
  <si>
    <t>Uložení Cu kabelu 3 x 1,5 mm2, pevně, včetně dodávky kabelu 1-CXKH-V</t>
  </si>
  <si>
    <t>210810057RT2</t>
  </si>
  <si>
    <t>Montáž kabelu Montáž kabelu CYKY 750 V, 5 žilového, pevně uloženého, včetně dodávky kabelu CYKY 5 x 6 mm2</t>
  </si>
  <si>
    <t>210810057RT1</t>
  </si>
  <si>
    <t>Montáž kabelu CYKY 750 V, 5 žilového, pevně uloženého, včetně dodávky kabelu CYKY 5 x 4 mm2</t>
  </si>
  <si>
    <t>210810057RT3</t>
  </si>
  <si>
    <t>Montáž kabelu Montáž kabelu CYKY 750 V, 5 žilového, pevně uloženého, včetně dodávky kabelu CYKY 5 x 10 mm2</t>
  </si>
  <si>
    <t>210810057RT4</t>
  </si>
  <si>
    <t>Montáž kabelu Montáž kabelu CYKY 750 V, 5 žilového, pevně uloženého, včetně dodávky kabelu CYKY 5 x 16 mm2</t>
  </si>
  <si>
    <t>210800626RT1</t>
  </si>
  <si>
    <t>Montáž vodiče Montáž vodiče H07V-K (CYA), 6 mm2, uloženého volně, včetně dodávky vodiče</t>
  </si>
  <si>
    <t>210220321RT1</t>
  </si>
  <si>
    <t>Montáž svorky hromosvodové Montáž svorky hromosvodové "Bernard" na potrubí, včetně dodávky svorky a Cu pásku (bez vodiče a připoj. vod.)</t>
  </si>
  <si>
    <t>210800549RT1</t>
  </si>
  <si>
    <t>Montáž vodiče Montáž vodiče H07V-U (CY), 16 mm2, uloženého pevně, včetně dodávky vodiče</t>
  </si>
  <si>
    <t>210800548RT1</t>
  </si>
  <si>
    <t>Montáž vodiče H07V-U (CY), 10 mm2, uloženého pevně, včetně dodávky vodiče</t>
  </si>
  <si>
    <t>210800546RT1</t>
  </si>
  <si>
    <t>Montáž vodiče Montáž vodiče H07V-U (CY), 4 mm2, uloženého pevně, včetně dodávky vodiče</t>
  </si>
  <si>
    <t>210800649RT1</t>
  </si>
  <si>
    <t>Montáž vodiče Montáž vodiče H07V-K (CYA), 25 mm2, uloženého pevně, včetně dodávky vodiče</t>
  </si>
  <si>
    <t>210100001R00</t>
  </si>
  <si>
    <t>Ukončení vodičů Ukončení vodičů  v rozvaděči včetně zapojení a vodičové koncovky,  , průřez do 2,5 mm2</t>
  </si>
  <si>
    <t>210100002R00</t>
  </si>
  <si>
    <t>Ukončení vodičů Ukončení vodičů  v rozvaděči včetně zapojení a vodičové koncovky,  , průřez do 6 mm2</t>
  </si>
  <si>
    <t>210100003R00</t>
  </si>
  <si>
    <t>Ukončení vodičů Ukončení vodičů  v rozvaděči včetně zapojení a vodičové koncovky,  , průřez do 16 mm2</t>
  </si>
  <si>
    <t>PC2104513121</t>
  </si>
  <si>
    <t>Konektor pro fotovoltaické panely</t>
  </si>
  <si>
    <t>PC2104513135</t>
  </si>
  <si>
    <t>Solární kabel SLR 6 mm2</t>
  </si>
  <si>
    <t>PC210453151</t>
  </si>
  <si>
    <t>Kabel LiYCY 2x2x0,5 (stíněný flexibilní)</t>
  </si>
  <si>
    <t>jsou požadována svítidla s možností výměny jednotlivých komponent</t>
  </si>
  <si>
    <t>PC34841234</t>
  </si>
  <si>
    <t xml:space="preserve">A - SVÍTIDLO LED, 4000 K, 23W, 3100 lm, IP54, VESTAVNÉ                      </t>
  </si>
  <si>
    <t>PC348100725</t>
  </si>
  <si>
    <t xml:space="preserve">A1 - SVÍTIDLO LED, 4000 K, 23W, 3100 lm, IP54, VESTAVNÉ, DALI                      </t>
  </si>
  <si>
    <t>PC34841236</t>
  </si>
  <si>
    <t xml:space="preserve">B- SVÍTIDLO LED, MIKROPRIZMA KRYT, VESTAVNÉ, 4000 K, 4200 lm, 32 W, IP54                     </t>
  </si>
  <si>
    <t>PC34841235</t>
  </si>
  <si>
    <t xml:space="preserve">C - SVÍTIDLO LED, OPÁLOVÝ DIFUZOR, VESTAVNÉ, 4000 K, 4100 lm, 32 W, IP54                           </t>
  </si>
  <si>
    <t>PC34841237</t>
  </si>
  <si>
    <t xml:space="preserve">D - LED DOWNLIGHT S OPTIKOU, ČERNÝ REFLEKTOR, HLUBOKOZÁŘIČ 50°, 4000 K, 1100 lm, 9 W, IP65          </t>
  </si>
  <si>
    <t>PC34810072</t>
  </si>
  <si>
    <t xml:space="preserve">E - SVÍTIDLO LED, OPÁLOVÝ PMMA KRYT, PŘISAZENÉ, PRŮMĚR 285mm, 4000 K, 2000 lm, 20 W, IP44           </t>
  </si>
  <si>
    <t>PC34841288</t>
  </si>
  <si>
    <t xml:space="preserve">F - SVÍTIDLO LED, OPÁLOVÝ PMMA KRYT, PŘISAZENÉ, PRŮMĚR 480mm, 4000 K, 3600 lm, 34 W, IP44           </t>
  </si>
  <si>
    <t>PC34841291</t>
  </si>
  <si>
    <t xml:space="preserve">G - LED SVÍTIDLO ZÁVĚSNÉ, HLINÍKOVÝ PROFIL, 4000 K, 4000 lm, 16 W, IP20                </t>
  </si>
  <si>
    <t>PC3481004058</t>
  </si>
  <si>
    <t xml:space="preserve">H - LED SVÍTIDLO, POLYESTEROVÉ TĚLESO, 4000 K, 4400 lm, 32 W, IP65                </t>
  </si>
  <si>
    <t>PC3481004059</t>
  </si>
  <si>
    <t xml:space="preserve">J - LED SVÍTIDLO, NÁSTĚNNÉ, 4000 K, 450 lm, 5 W, IP65, NASVĚTLENÍ FASÁDY                           </t>
  </si>
  <si>
    <t>SMĚROVATELNÝ REFLEKTOR, NASTAVITELNÝ ÚHEL VYZAŘOVÁNÍ</t>
  </si>
  <si>
    <t>VÝKON SVÍTIDLA A BARVA SVĚTLA BUDOU UPŘESNĚNY PŘI ZKUŠEBNÍM NASVÍCENÍ PŘI REALIZACI</t>
  </si>
  <si>
    <t>VYZAŘOVACÍ ÚHEL SPODNÍCH SVÍTIDEL CCA 25°</t>
  </si>
  <si>
    <t>VYZAŘOVACÍ ÚHEL HORNÍCH SVÍTIDEL CCA 10-15°</t>
  </si>
  <si>
    <t>KNIHA STANDARDŮ-SPECIFIKACE VÝROBKŮ A MATERIÁLŮ ZAHRADY - VÝROBEK ZA 03</t>
  </si>
  <si>
    <t>PC34810040581</t>
  </si>
  <si>
    <t xml:space="preserve">N - SVÍTIDLO LED, NOUZOVÉ, DOBA NEZÁVISLOSTI 3 HODINY, 110 lm, 1 W, IP65                            </t>
  </si>
  <si>
    <t>PC34810040582</t>
  </si>
  <si>
    <t xml:space="preserve">zemní ocelový vrut délka 700mm, včetně plotničky 100x100mm                          </t>
  </si>
  <si>
    <t>dodržet požadovaný design viz KNIHA STANDARDŮ-SPECIFIKACE VÝROBKŮ A MATERIÁLŮ INTERIÉRU, BUDOVY - VÝROBEK A01 - ELEKTROINSTALACE - POŽADAVKY NA VYPINAČE A ZÁSUVKY</t>
  </si>
  <si>
    <t>při dodávce a osazování rámečků a vypinačů pro zabudované LED zdroje a MaR dodržovat barevnost dle požadavků KNIHA STANDARDŮ-SPECIFIKACE VÝROBKŮ A MATERIÁLŮ INTERIÉRU, BUDOVY - VÝROBEK A01 - ELEKTROINSTALACE - POŽADAVKY NA VYPINAČE A ZÁSUVKY</t>
  </si>
  <si>
    <t>210110041RT6</t>
  </si>
  <si>
    <t>Montáž spínače Montáž spínače zapuštěného a polozapuštěného včetně zapojení, dodávky spínače, krytu a rámečku, jednopólového,  , řazení 1</t>
  </si>
  <si>
    <t>PC210110029</t>
  </si>
  <si>
    <t>Spínač zapuštěný jednopólový se signalizační doutnavkou, řazení 1S</t>
  </si>
  <si>
    <t>PC21011004171</t>
  </si>
  <si>
    <t>Spínač  jednopólový, řazení 1, IP44</t>
  </si>
  <si>
    <t>210110043RT6</t>
  </si>
  <si>
    <t>Montáž spínače Montáž spínače zapuštěného a polozapuštěného včetně zapojení, dodávky spínače, krytu a rámečku, sériového,  , řazení 5</t>
  </si>
  <si>
    <t>PC210110087</t>
  </si>
  <si>
    <t>Spínač střídavý, řazení 6</t>
  </si>
  <si>
    <t>210110046RT6</t>
  </si>
  <si>
    <t>Montáž spínače Montáž spínače zapuštěného a polozapuštěného včetně zapojení, dodávky spínače, krytu a rámečku, křížového,  , řazení 7</t>
  </si>
  <si>
    <t>PC210110088</t>
  </si>
  <si>
    <t>Spínač střídavý, řazení 6, IP44</t>
  </si>
  <si>
    <t>PC2101100455</t>
  </si>
  <si>
    <t>Stmívač DALI</t>
  </si>
  <si>
    <t>PC2105482533</t>
  </si>
  <si>
    <t>žaluziový ovladač</t>
  </si>
  <si>
    <t>PC2101100456</t>
  </si>
  <si>
    <t>Ovladač odblokování dveří</t>
  </si>
  <si>
    <t>210111011RT6</t>
  </si>
  <si>
    <t xml:space="preserve">Montáž zásuvky domovní zapuštěné včetně zapojení včetně dodávky zásuvky kompletní jednonásobné s ochr.kolíkem 16A/250VAC a rámečkem,  , provedení 2P+PE,  </t>
  </si>
  <si>
    <t>PC210111038</t>
  </si>
  <si>
    <t>Zásuvka domovní zapuštěná - provedení 2P+PE, s ochranou proti přepětí</t>
  </si>
  <si>
    <t>PC210111178</t>
  </si>
  <si>
    <t>Zásuvka průmyslová IP 44  3P+N+PE  16 A dodávka a montáž</t>
  </si>
  <si>
    <t>PC2102658566</t>
  </si>
  <si>
    <t>zásuvka nástěnná 16A/230V, IP44</t>
  </si>
  <si>
    <t>210110062RT1</t>
  </si>
  <si>
    <t>Montáž infrapasivního spínače Montáž infrapasivního spínače osvětlení včetně dodávky spínače</t>
  </si>
  <si>
    <t>Včetně nastavení dosahu, času a intenzity světla.</t>
  </si>
  <si>
    <t>PC210140677</t>
  </si>
  <si>
    <t>TOTAL STOP, dodávka a montáž</t>
  </si>
  <si>
    <t>PC210140679</t>
  </si>
  <si>
    <t>výklopný zásuvkový box do stolu, dodávka a montáž</t>
  </si>
  <si>
    <t>PC210140678</t>
  </si>
  <si>
    <t>energeický sloupek, dodávka a montáž</t>
  </si>
  <si>
    <t>Energetický sloupek ocelový uzavíratelný, provedení antivandal.</t>
  </si>
  <si>
    <t>Dvířka uzavíratelná energetickou kličkou. Rozměry: výška 900mm,</t>
  </si>
  <si>
    <t>průměr 240mm, tl. stěny 5mm. Úprava žárově pozinkováno +</t>
  </si>
  <si>
    <t>práškově lakováno RAL dle požadavku. Vybavení: zásuvky</t>
  </si>
  <si>
    <t>1x16A/400V, 3x16A/230V, IP54, kombinovaný chránič 3x16A/30 mA.</t>
  </si>
  <si>
    <t>Krytí rozvaděče IP54. Montáž : Do betonového základu zabudujeme</t>
  </si>
  <si>
    <t>základový koš (součástí dodávky). Uvnitř koše vyvedeme zemnící</t>
  </si>
  <si>
    <t>vodičem FeZn 10 a chráničku s kabelem. Po dostatečném zatuhnutí</t>
  </si>
  <si>
    <t>koše nasadíme sloupek na 4 šrouby a uvnitř sloupku upevníme</t>
  </si>
  <si>
    <t>maticemi. Připojíme uzemnění na zemnící svorku uvnitř sloupku a</t>
  </si>
  <si>
    <t>přívodní kabel do zásuvkového rozvaděče.</t>
  </si>
  <si>
    <t>viz KNIHA STANDARDŮ-SPECIFIKACE VÝROBKŮ A MATERIÁLŮ FASÁDY - VÝROBEK - FAS 11 NOČNÍ NASVĚTLENÍ FASÁDY</t>
  </si>
  <si>
    <t>PC2100103754</t>
  </si>
  <si>
    <t>Krabice odbočná KO, čtvercová, ekvipotenciální svorkovnice EPS 2</t>
  </si>
  <si>
    <t>210010321RT1</t>
  </si>
  <si>
    <t>Montáž krabice plastové Montáž krabice plastové univerzální, kruhové, o průměru 73 mm, hloubky 42 mm, s víčkem a svorkovnicí, do zdiva, se zapojením, včetně dodávky</t>
  </si>
  <si>
    <t>210010311RT1</t>
  </si>
  <si>
    <t>Montáž krabice plastové Montáž krabice plastové univerzální, kruhové, o průměru 73 mm, hloubky 42 mm, s víčkem, do zdiva, bez zapojení, včetně dodávky</t>
  </si>
  <si>
    <t>PC210010477</t>
  </si>
  <si>
    <t>Krabice pancéřová z PH 8111,odbočná se zapojením</t>
  </si>
  <si>
    <t>210010301RT1</t>
  </si>
  <si>
    <t>Montáž krabice plastové přístrojové, kruhové, o průměru 73 mm, hloubky 30 mm,  , do zdiva, bez zapojení, včetně dodávky</t>
  </si>
  <si>
    <t>34561406R</t>
  </si>
  <si>
    <t>svorka spojovací krabicová řady 273 se zásuvným svorkovým spojem pro plné vodiče, barva šedá, 5c svěrných míst</t>
  </si>
  <si>
    <t>34572130R</t>
  </si>
  <si>
    <t>lišta elektroinstalační vkládací; mat. PVC samozhášivé; Š x V 70 x 40 mm; délka 2,00 m; bílá; stupeň hořlavosti A-C3; teplot.rozsah -5 až 60 °C</t>
  </si>
  <si>
    <t>220301023R00</t>
  </si>
  <si>
    <t>Lišta elektroinstalační L 70</t>
  </si>
  <si>
    <t>34572125R</t>
  </si>
  <si>
    <t>lišta elektroinstalační vkládací; mat. PVC samozhášivé; Š x V 40 x 40 mm; délka 2,00 m; bílá; stupeň hořlavosti A-C3; teplot.rozsah -5 až 60 °C</t>
  </si>
  <si>
    <t>220301022R00</t>
  </si>
  <si>
    <t>Lišta elektroinstalační L 40</t>
  </si>
  <si>
    <t>220301021R00</t>
  </si>
  <si>
    <t>Lišta elektroinstalační L 20</t>
  </si>
  <si>
    <t>34572109R</t>
  </si>
  <si>
    <t>lišta elektroinstalační vkládací; mat. PVC samozhášivé; Š x V 24 x 22 mm; délka 2,00 m; bílá; stupeň hořlavosti A1-F; teplot.rozsah -5 až 60 °C</t>
  </si>
  <si>
    <t>PC553473988</t>
  </si>
  <si>
    <t xml:space="preserve">žlab kabelový 125/50 mm vč. víka, spojek, kolen, výložníků a uchycení </t>
  </si>
  <si>
    <t>PC210020338</t>
  </si>
  <si>
    <t>Žlab kabelový s přísluš., 125/50 mm s víkem</t>
  </si>
  <si>
    <t>Včetně kolen, T-kusů, prodlužovacích dílů, spojek apod.</t>
  </si>
  <si>
    <t>PC553473989</t>
  </si>
  <si>
    <t xml:space="preserve">žlab kabelový 62/50 mm vč. víka, spojek, kolen, výložníků a uchycení </t>
  </si>
  <si>
    <t>PC210020345</t>
  </si>
  <si>
    <t>Žlab kabelový s přísluš., 62/50 mm s víkem</t>
  </si>
  <si>
    <t>210010012RT1</t>
  </si>
  <si>
    <t>Montáž trubky Montáž trubky tuhé včetně příslušenství (kolena, přípojky atd.), z PVC, uložené volně/pod omítku, průměr 23 mm, mech. pevnost 320 N/5 cm, včetně dodávky materiálu</t>
  </si>
  <si>
    <t>210010013RT1</t>
  </si>
  <si>
    <t>Montáž trubky Montáž trubky tuhé včetně příslušenství (kolena, přípojky atd.), z PVC, uložené volně/pod omítku, průměr 29 mm, mech. pevnost 320 N/5 cm, včetně dodávky materiálu</t>
  </si>
  <si>
    <t>210010063RT1</t>
  </si>
  <si>
    <t>Montáž trubky závitové, ocelové, pozinkované, lakované, uložené pevně, průměr 21 mm, mech. pevnost 1250 N/5 cm, včetně dodávky materiálu</t>
  </si>
  <si>
    <t>PC23576833</t>
  </si>
  <si>
    <t>požární ucpávka</t>
  </si>
  <si>
    <t>905      R01</t>
  </si>
  <si>
    <t>Hzs-revize provoz.souboru a st.obj., Revize</t>
  </si>
  <si>
    <t>h</t>
  </si>
  <si>
    <t>Prav.M</t>
  </si>
  <si>
    <t>HZS</t>
  </si>
  <si>
    <t>POL10_</t>
  </si>
  <si>
    <t>905 002     R01</t>
  </si>
  <si>
    <t>Stavební výpomoci (sekání drážek, vrtání otvorů,kapsy pro krabice,zednické zapravení)</t>
  </si>
  <si>
    <t>905 004     R01</t>
  </si>
  <si>
    <t>Koordinace s ostatními profesemi</t>
  </si>
  <si>
    <t>905 005     R01</t>
  </si>
  <si>
    <t>Navýšení rezervovaného příkonu</t>
  </si>
  <si>
    <t>set</t>
  </si>
  <si>
    <t>905 006     R01</t>
  </si>
  <si>
    <t>Úprava stávajícího zařízení</t>
  </si>
  <si>
    <t>905 007     R01</t>
  </si>
  <si>
    <t>Napojení na stávající zařízení</t>
  </si>
  <si>
    <t>210220021RT1</t>
  </si>
  <si>
    <t>Montáž uzemňovacího vedení Montáž uzemňovacího vedení v zemi, včetně svorek, propojení a izolace spojů, z profilů ocelových pozinkovaných  (FeZn),  , včetně dodávky pásku 30 x 4 mm, bez nátěru</t>
  </si>
  <si>
    <t>včetně montáže svorek spojovacích, odbočných, upevňovacích a spojovacího materiálu.</t>
  </si>
  <si>
    <t>210220022RT1</t>
  </si>
  <si>
    <t>Montáž uzemňovacího vedení Montáž uzemňovacího vedení v zemi, včetně svorek, propojení a izolace spojů, z drátů ocelových pozinkovaných  (FeZn),  , včetně dodávky drátu průměru 10 mm</t>
  </si>
  <si>
    <t>210220101RT4</t>
  </si>
  <si>
    <t>Montáž svodového vodiče Montáž svodového vodiče  , a podpěr, včetně drátu FeZn 8 mm a podpěr pro plechové střechy PV 21</t>
  </si>
  <si>
    <t>RTS 18/ II</t>
  </si>
  <si>
    <t>RTS 18/ I</t>
  </si>
  <si>
    <t>PC21022010123</t>
  </si>
  <si>
    <t>Vodiče svodové FeZn D do 10,Al 10,Cu 8 +podpěry</t>
  </si>
  <si>
    <t>210220301RT3</t>
  </si>
  <si>
    <t>Montáž svorky hromosvodové Montáž svorky hromosvodové včetně dodávky svorky zkušební (SZ)</t>
  </si>
  <si>
    <t>210220301RT1</t>
  </si>
  <si>
    <t>Montáž svorky hromosvodové Montáž svorky hromosvodové včetně dodávky svorky na okapové žlaby (SO)</t>
  </si>
  <si>
    <t>210220231R00</t>
  </si>
  <si>
    <t xml:space="preserve">Montáž jímací tyče na střešní hřeben Montáž jímací tyče na střešní hřeben na stojan, do 3 m délky tyče,  </t>
  </si>
  <si>
    <t>354 4114T</t>
  </si>
  <si>
    <t>jímací tyč se závitem M16 AlMgSi D16 mm L 2000 mm</t>
  </si>
  <si>
    <t>VL2011</t>
  </si>
  <si>
    <t>210220401RT1</t>
  </si>
  <si>
    <t>Označení svodu štítky Označení svodu štítky plastovým, nebo smaltovaným, včetně dodávky štítku</t>
  </si>
  <si>
    <t>210220372RT1</t>
  </si>
  <si>
    <t>Montáž ochranného úhelníku,trubky, nebo lišty Montáž ochranného úhelníku,trubky, nebo lišty do zdiva, včetně dodávky ochranného úhelníku dl. 2 m a dvou držáků</t>
  </si>
  <si>
    <t>210220301RT2</t>
  </si>
  <si>
    <t>Montáž svorky hromosvodové Montáž svorky hromosvodové včetně dodávky svorky spojovací (SS)</t>
  </si>
  <si>
    <t>210220302RT2</t>
  </si>
  <si>
    <t>Montáž svorky hromosvodové Montáž svorky hromosvodové včetně dodávky svorky zemnicí páska-drát (SR 3a Fe)</t>
  </si>
  <si>
    <t>210220302RT1</t>
  </si>
  <si>
    <t>Montáž svorky hromosvodové Montáž svorky hromosvodové včetně dodávky svorky SR 2b Fe pro pásek 30x4 mm</t>
  </si>
  <si>
    <t>PC358939334T</t>
  </si>
  <si>
    <t>skříň rozváděče 144 modulů, IP40/20, vč. svorek, vývodek, vnitřního propojení, krytů, apod</t>
  </si>
  <si>
    <t>358938361T</t>
  </si>
  <si>
    <t>Kombinovaný svodič bleskových proudů a přepětí SJBC-25E-3-MZS, typ 1 + 2, Iimp 25 kA, Uc 350 V a.c., Výměnné moduly, se signalizací, jiskřiště, varistor</t>
  </si>
  <si>
    <t>35838648T</t>
  </si>
  <si>
    <t>Odpínač válcových pojistek OPV22S-3 Ie 125 A, Ue 690 V, provedení s možností signalizace, pro, válcové pojistkové vložky 22×58, 3-pól. provedení</t>
  </si>
  <si>
    <t>35824727R</t>
  </si>
  <si>
    <t>pojistka válcová vel. 22x58 mm; charakt. gG; jmen.proud 40 A</t>
  </si>
  <si>
    <t>PC354 419587</t>
  </si>
  <si>
    <t>ekvipotenciální přípojnice Cu 10 přívodů</t>
  </si>
  <si>
    <t>PC210745031</t>
  </si>
  <si>
    <t>Páčkový spínač 63-3, vč. nadproudové spouště</t>
  </si>
  <si>
    <t>PC21074503111</t>
  </si>
  <si>
    <t xml:space="preserve">Páčkový spínač 32-3, </t>
  </si>
  <si>
    <t>35822001013R</t>
  </si>
  <si>
    <t>jistič modulární jmen.proud 10,00 A; charakt. B; počet pólů 1; jmenovitá zkratová schopnost/230 V a.c. 10 kA; tepl.okolí -25 do + 55 °C; IP 20</t>
  </si>
  <si>
    <t>35822001038R</t>
  </si>
  <si>
    <t>jistič modulární jmen.proud 10,00 A; charakt. C; počet pólů 1; jmenovitá zkratová schopnost/230 V a.c. 10 kA; tepl.okolí -25 do + 55 °C; IP 20</t>
  </si>
  <si>
    <t>35822001041R</t>
  </si>
  <si>
    <t>jistič modulární jmen.proud 20,00 A; charakt. C; počet pólů 1; jmenovitá zkratová schopnost/230 V a.c. 10 kA; tepl.okolí -25 do + 55 °C; IP 20</t>
  </si>
  <si>
    <t>35822001015R</t>
  </si>
  <si>
    <t>jistič modulární jmen.proud 16,00 A; charakt. B; počet pólů 1; jmenovitá zkratová schopnost/230 V a.c. 10 kA; tepl.okolí -25 do + 55 °C; IP 20</t>
  </si>
  <si>
    <t>35822002313R</t>
  </si>
  <si>
    <t>jistič modulární jmen.proud 16,00 A; charakt. B; počet pólů 3; jmenovitá zkratová schopnost/230 V a.c. 10 kA; tepl.okolí -25 do + 55 °C; IP 20</t>
  </si>
  <si>
    <t>35822002317R</t>
  </si>
  <si>
    <t>jistič modulární jmen.proud 40,00 A; charakt. B; počet pólů 3; jmenovitá zkratová schopnost/230 V a.c. 10 kA; tepl.okolí -25 do + 55 °C; IP 20</t>
  </si>
  <si>
    <t>35822002333R</t>
  </si>
  <si>
    <t>jistič modulární jmen.proud 25,00 A; charakt. C; počet pólů 3; jmenovitá zkratová schopnost/230 V a.c. 10 kA; tepl.okolí -25 do + 55 °C; IP 20</t>
  </si>
  <si>
    <t>35822002314R</t>
  </si>
  <si>
    <t>jistič modulární jmen.proud 20,00 A; charakt. B; počet pólů 3; jmenovitá zkratová schopnost/230 V a.c. 10 kA; tepl.okolí -25 do + 55 °C; IP 20</t>
  </si>
  <si>
    <t>35836641T</t>
  </si>
  <si>
    <t>Instalační stykač RSI-20-20-A230-M, Ith 20 A, Uc 230 V a.c., 2x zapínací kontakt, s manuálním ovládáním</t>
  </si>
  <si>
    <t>35838440T</t>
  </si>
  <si>
    <t>Proudový chránič OFI-40-4-030AC-G, In 40 A, Ue 230/400 V a.c., Idn 30 mA, 4-pól, Inc 10 kA, typ AC-G</t>
  </si>
  <si>
    <t>PC210415325</t>
  </si>
  <si>
    <t xml:space="preserve">Digitální spínací hodiny MAR-16-001-A230 </t>
  </si>
  <si>
    <t>včetně soumrakového čidla</t>
  </si>
  <si>
    <t>35838328T</t>
  </si>
  <si>
    <t>Proudový chránič s nadproudovou ochranou OLI-10B-1N-030AC-G, In 10 A, Ue 230 V a.c., charakteristika B, Idn 30 mA, 1+N-pól, Icn 10 kA, typ AC-G</t>
  </si>
  <si>
    <t>35835681T</t>
  </si>
  <si>
    <t>Kolébkový přepínač MSK-001-102, Ith 16 A, Ue 250 V a.c., 12 V d.c., 1x přepínací kontakt, s mezipolohou</t>
  </si>
  <si>
    <t>35835568T</t>
  </si>
  <si>
    <t>Multifunkční časové relé MCR-08-001-A230, In 8 A, Un 230 V a.c., 1x přepínací kontakt, počet funkcí 16</t>
  </si>
  <si>
    <t>PC21045143515</t>
  </si>
  <si>
    <t>elektroměr třífázový jednosazbový m-bus přímé měření do 100A</t>
  </si>
  <si>
    <t>210190002R00</t>
  </si>
  <si>
    <t>Montáž oceloplechové rozvodnice, do hmotnosti 50 kg</t>
  </si>
  <si>
    <t>210120441R00</t>
  </si>
  <si>
    <t>Montáž jističe třípólového</t>
  </si>
  <si>
    <t>PC210122358</t>
  </si>
  <si>
    <t>Mtž svodič přepětí 3st 1díl lišta</t>
  </si>
  <si>
    <t>210120421R00</t>
  </si>
  <si>
    <t>Montáž jističe jednopólového</t>
  </si>
  <si>
    <t>210120803R00</t>
  </si>
  <si>
    <t>Montáž chrániče proudového, dvoupólového, do 40 A</t>
  </si>
  <si>
    <t>210120823R00</t>
  </si>
  <si>
    <t>Montáž chrániče Montáž chrániče proudového, čtyřpólového, do 40 A</t>
  </si>
  <si>
    <t>210130002R00</t>
  </si>
  <si>
    <t>Montáž stykače vzduchového vestavného, stejnosměrného včetně zapojení, 40 A, dvoupólového</t>
  </si>
  <si>
    <t>650071611R00</t>
  </si>
  <si>
    <t>Montáž relé pomocného na DIN lištu</t>
  </si>
  <si>
    <t>PC3589393321</t>
  </si>
  <si>
    <t>skříň rozváděče 96 modulů, IP40/20, vč. svorek, vývodek, vnitřního propojení, krytů, apod</t>
  </si>
  <si>
    <t>358938372T</t>
  </si>
  <si>
    <t>Svodič přepětí SVD-335-3N-MZS, typ 3, In 3 kA, Uc 335 V a.c., Výměnné moduly, se signalizací, varistor</t>
  </si>
  <si>
    <t>PC3589393212</t>
  </si>
  <si>
    <t>rozváděč 24 modulů, IP66/20, vč. svorek, vývodek, vnitřního propojení, krytů, apod</t>
  </si>
  <si>
    <t>dodávka a montáž</t>
  </si>
  <si>
    <t>PC210485015</t>
  </si>
  <si>
    <t>svodič přepětí FLP-PV1000 V/Y</t>
  </si>
  <si>
    <t>PC2104860131</t>
  </si>
  <si>
    <t>Odpínač OPVF10-2 válcových pojistek, In 32 A, Un DC 1000 V,</t>
  </si>
  <si>
    <t>358247107R</t>
  </si>
  <si>
    <t>pojistka válcová vel. 10x38 mm; charakt. gG; jmen.proud 16 A</t>
  </si>
  <si>
    <t>PC21045115045</t>
  </si>
  <si>
    <t>Fotovoltaický panel 450 Wp</t>
  </si>
  <si>
    <t>PC21045115046</t>
  </si>
  <si>
    <t>střídač hybridní 10 kW</t>
  </si>
  <si>
    <t>PC21045115047</t>
  </si>
  <si>
    <t>Konstrukce FV vč. uchycení</t>
  </si>
  <si>
    <t>PC21045115048</t>
  </si>
  <si>
    <t>montáž FV panelů</t>
  </si>
  <si>
    <t>PC21045115051</t>
  </si>
  <si>
    <t>baterie 23,2 kWh</t>
  </si>
  <si>
    <t>PC21045115049</t>
  </si>
  <si>
    <t>elektroinstalační práce</t>
  </si>
  <si>
    <t>PC21045115050</t>
  </si>
  <si>
    <t>doprava materiálu na místo instalace</t>
  </si>
  <si>
    <t>PC24045321</t>
  </si>
  <si>
    <t>výkonový optimizér</t>
  </si>
  <si>
    <t>388995111R00</t>
  </si>
  <si>
    <t>Trubky tělesa trubkového kabelovodu chránička kabelu z PVC, 160/6,2 mm, v otevřeném výkopu</t>
  </si>
  <si>
    <t>rozváděč 600x600x300 mm, IP66/20, vč. svorek, vývodek, vnitřního propojení, krytů, apod</t>
  </si>
  <si>
    <t xml:space="preserve"> dodávka a montáž</t>
  </si>
  <si>
    <t>PC3581441281</t>
  </si>
  <si>
    <t>jistič 20A, vč. příslušenství, nadproudová spoušť, pomocné kontakty 2/2</t>
  </si>
  <si>
    <t>PC21048034837</t>
  </si>
  <si>
    <t>napěťovo frekvenční ochrana</t>
  </si>
  <si>
    <t>35818271T</t>
  </si>
  <si>
    <t>Pojistková vložka PV22 125A gG, Un 500 V a.c./250 V d.c., velikost 22×58, gG - charakteristika pro všeobecné použití, Cd/Pb free</t>
  </si>
  <si>
    <t>3586750T</t>
  </si>
  <si>
    <t>Pojistková vložka PV22 50A gG, Un 690 V a.c./250 V d.c., velikost 22×58, gG - charakteristika pro všeobecné použití, Cd/Pb free</t>
  </si>
  <si>
    <t>358247706R</t>
  </si>
  <si>
    <t>odpínač pojistek počet pólů 3; vel.poj.vložky 10x38mm, bez signalizace; max.proud poj.vložky 32 A; teplota okolí -5 až + 35°C °C; IP 20</t>
  </si>
  <si>
    <t>358247701R</t>
  </si>
  <si>
    <t>odpínač pojistek počet pólů 1; vel.poj.vložky 10x38mm, bez signalizace; max.proud poj.vložky 32 A; teplota okolí -5 až + 35°C °C; IP 20</t>
  </si>
  <si>
    <t>3586691T</t>
  </si>
  <si>
    <t>Pojistková vložka PV10 2A gG, Un 500 V a.c./250 V d.c., velikost 10×38, gG - charakteristika pro všeobecné použití, Cd/Pb free</t>
  </si>
  <si>
    <t>3586692T</t>
  </si>
  <si>
    <t>Pojistková vložka PV10 2A aM Un 500 V a.c./250 V d.c., velikost 10×38, aM - charakteristika motorová, pouze proti zkratu, Cd/Pb free</t>
  </si>
  <si>
    <t>35813320.AR</t>
  </si>
  <si>
    <t>ovladač provedení tlačítkový"Nouzové zastavení" s hřib.knoflíkem pr.40(rudá); kovové provedení; typ tlačítka s mžikovou funkcí "stiskni-táhni"; ty...</t>
  </si>
  <si>
    <t>35814029T</t>
  </si>
  <si>
    <t>Signálka s integrovanou LED, bílá, 230V AC</t>
  </si>
  <si>
    <t xml:space="preserve">kus   </t>
  </si>
  <si>
    <t>35814028T</t>
  </si>
  <si>
    <t>Signálka s integrovanou LED, zelená, 230V AC</t>
  </si>
  <si>
    <t>35811104T</t>
  </si>
  <si>
    <t>Signálka SD-A230, Ue 230 V a.c., barva žlutá, pro MSP, MTX, MKA</t>
  </si>
  <si>
    <t>PC358366782</t>
  </si>
  <si>
    <t>stykač 3p,230V, 20A , pomocné kontakty 2/2</t>
  </si>
  <si>
    <t>PC2104854144</t>
  </si>
  <si>
    <t>Jistič výkonový, 3-pólový, 10kA, 25A</t>
  </si>
  <si>
    <t>PC210485135</t>
  </si>
  <si>
    <t>Elektroměr 3fázový, přímé měření, datový přenos GSM, m-bus, 4Q</t>
  </si>
  <si>
    <t>210190052R00</t>
  </si>
  <si>
    <t>Montáž Montáž rozvaděče skříňového, nebo panelového děleného, za 1 pole, do hmotnosti 300 kg</t>
  </si>
  <si>
    <t>montáž rozvaděčů nn a vn včetně usazení, sestavení dílců, vyvážení, upevnění, zapojení a montáž demontovaných částí a přístrojů,  kontroly a dotažení spojů, opravy nátěrů, avšak bez zapojení, a ukončení kabelů</t>
  </si>
  <si>
    <t>388996111R00</t>
  </si>
  <si>
    <t>Trubky tělesa trubkového kabelovodu Trubky tělesa trubkového kabelovodu chránička kabelu z HDPE, do DN 63 mm, v otevřeném výkopu</t>
  </si>
  <si>
    <t>828-1</t>
  </si>
  <si>
    <t>460010024R00</t>
  </si>
  <si>
    <t>Vytýčení kabelové trasy v zastavěném prostoru</t>
  </si>
  <si>
    <t>km</t>
  </si>
  <si>
    <t>460200163R00</t>
  </si>
  <si>
    <t>Výkop kabelové rýhy 35/80 cm  hor.3</t>
  </si>
  <si>
    <t>460420022RT2</t>
  </si>
  <si>
    <t>Zřízení kabelového lože v rýze š. do 65 cm z písku, lože tloušťky 15 cm</t>
  </si>
  <si>
    <t>460490012R00</t>
  </si>
  <si>
    <t>Fólie výstražná z PVC, šířka 33 cm</t>
  </si>
  <si>
    <t>460510031RT1</t>
  </si>
  <si>
    <t>Kabelový prostup z plastových trub, D 110/6,3 mm, včetně dodávky trub</t>
  </si>
  <si>
    <t>460560163R00</t>
  </si>
  <si>
    <t>Zához rýhy 35/80 cm, hornina třídy 3</t>
  </si>
  <si>
    <t>460620013R00</t>
  </si>
  <si>
    <t>Provizorní úprava terénu v přírodní hornině 3</t>
  </si>
  <si>
    <t>3457114703R</t>
  </si>
  <si>
    <t>trubka kabelová ohebná dvouplášťová korugovaná chránička; vnější plášť z HDPE, vnitřní z LDPE; vnější pr.= 75,0 mm; vnitřní pr.= 61,0 mm; mezní ho...</t>
  </si>
  <si>
    <t>PC21045315</t>
  </si>
  <si>
    <t>základ pro energetický sloupek</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</si>
  <si>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</si>
  <si>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</si>
  <si>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</si>
  <si>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</si>
  <si>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</si>
  <si>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</si>
  <si>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</si>
  <si>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</si>
  <si>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</si>
  <si>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</si>
  <si>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</si>
  <si>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</si>
  <si>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</si>
  <si>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</si>
  <si>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</si>
  <si>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</si>
  <si>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</si>
  <si>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</si>
  <si>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KEV0500400</t>
  </si>
  <si>
    <t>AY 2,5 B</t>
  </si>
  <si>
    <t>222261661R00</t>
  </si>
  <si>
    <t>Značení trasy vedení</t>
  </si>
  <si>
    <t>220270301R00</t>
  </si>
  <si>
    <t>Vodič v trubkovodu AY 2,5</t>
  </si>
  <si>
    <t>220 260542</t>
  </si>
  <si>
    <t>Trubka  plastová pevná na povrchu 23 mm (mont. vč. materiálu)</t>
  </si>
  <si>
    <t>220 260544</t>
  </si>
  <si>
    <t>Trubka  plastová pevná na povrchu 36 mm (mont. vč. materiálu)</t>
  </si>
  <si>
    <t>220 260555</t>
  </si>
  <si>
    <t>Trubka KOPOFLEX do pr. 100, do terénu</t>
  </si>
  <si>
    <t>220261642R00</t>
  </si>
  <si>
    <t>Osazení hmoždinky 8 mm beton (mont. vč. materiálu)</t>
  </si>
  <si>
    <t>220261643R00</t>
  </si>
  <si>
    <t>Osazení hmoždinky 10 mm beton (mont. vč. materiálu)</t>
  </si>
  <si>
    <t>220261644R00</t>
  </si>
  <si>
    <t>Osazení hmoždinky 12 mm beton (mont. vč. materiálu)</t>
  </si>
  <si>
    <t>220 730033</t>
  </si>
  <si>
    <t>Vyzvednutí soupravy beton. bloků AT</t>
  </si>
  <si>
    <t>220 730075</t>
  </si>
  <si>
    <t>Kotvení trojnožky na dlaždice (montáž vč.dodávky)</t>
  </si>
  <si>
    <t>Stožár - trojnožka 2m rozpětí 65cm p. 48mm na dlaždice</t>
  </si>
  <si>
    <t>Koordinace zařízení v zárubních či dveřích</t>
  </si>
  <si>
    <t>Pomocné montážní práce</t>
  </si>
  <si>
    <t>Nezměřitelné pracovní výkony</t>
  </si>
  <si>
    <t>Drobný elektroinstalační materiál (montáž vč. mat.)</t>
  </si>
  <si>
    <t>Trubka PVC do pr. 100, do terénu</t>
  </si>
  <si>
    <t>460680041R00</t>
  </si>
  <si>
    <t>Průraz zdivem z betonu, z tvrdého kamene,tloušťka 15cm</t>
  </si>
  <si>
    <t>460680042R00</t>
  </si>
  <si>
    <t>Průraz zdivem z betonu, z tvrdého kamene,tloušťka 30cm</t>
  </si>
  <si>
    <t>460680043R00</t>
  </si>
  <si>
    <t>Průraz zdivem z betonu, z tvrdého kamene,tloušťka 45cm</t>
  </si>
  <si>
    <t>460680044R00</t>
  </si>
  <si>
    <t>Průraz zdivem z betonu, z tvrdého kamene,tloušťka 60cm</t>
  </si>
  <si>
    <t>460 680025/S1</t>
  </si>
  <si>
    <t>Průraz stropem</t>
  </si>
  <si>
    <t>Zapravení průrazů</t>
  </si>
  <si>
    <t>220 260733</t>
  </si>
  <si>
    <t>Žlab PVC 40/ 40 mm  (mont. vč. základního i instalačního materiálu)</t>
  </si>
  <si>
    <t>460 010024</t>
  </si>
  <si>
    <t>Vytyčení trati kabel.ved.v zast.prostoru</t>
  </si>
  <si>
    <t>460120061R00</t>
  </si>
  <si>
    <t>Odvoz zeminy</t>
  </si>
  <si>
    <t>460 120082</t>
  </si>
  <si>
    <t>Skladování zeminy do 14 dnů</t>
  </si>
  <si>
    <t>460 300006</t>
  </si>
  <si>
    <t>Hutnění zeminy,vrstva zeminy do 20 cm</t>
  </si>
  <si>
    <t>460200164R00</t>
  </si>
  <si>
    <t>Výkop kabelové rýhy 35/80 cm  hor.4</t>
  </si>
  <si>
    <t>460420372R00</t>
  </si>
  <si>
    <t>Zříz.lože,kryt cihly 35cm/napříč/,zásyp 10cm,štěrk</t>
  </si>
  <si>
    <t>460 420501</t>
  </si>
  <si>
    <t>Křižovatka se silovým kabelem</t>
  </si>
  <si>
    <t>460560164R00</t>
  </si>
  <si>
    <t>Zához rýhy 35/80 cm, hornina třídy 4</t>
  </si>
  <si>
    <t>460620014R00</t>
  </si>
  <si>
    <t>Provizorní úprava terénu v přírodní hornině 4</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</si>
  <si>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</si>
  <si>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</si>
  <si>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</si>
  <si>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</si>
  <si>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</si>
  <si>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</si>
  <si>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</si>
  <si>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</si>
  <si>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</si>
  <si>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</si>
  <si>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</si>
  <si>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</si>
  <si>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</si>
  <si>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</si>
  <si>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Trubka HDPE pr. 32/40 - dodávka</t>
  </si>
  <si>
    <t>Tlakutěsná koncovka na trubku HDPE pr. 40/32mm</t>
  </si>
  <si>
    <t>220 061805</t>
  </si>
  <si>
    <t>Zatažení svetlovod.kabelu 12vl. ručně - vlákna MM</t>
  </si>
  <si>
    <t>220 061831</t>
  </si>
  <si>
    <t>Svaření 1 vl. svetlovod.kabelu  - vlákna MM</t>
  </si>
  <si>
    <t>220 061835</t>
  </si>
  <si>
    <t>Příprava svetlovod.kab. k ukonč., spojk.  12vl.  - vlákna MM</t>
  </si>
  <si>
    <t>220 061845</t>
  </si>
  <si>
    <t>Uložení konce (spoj) svetlovod kab. 12vl. v kab. rozv.  - vlákna MM</t>
  </si>
  <si>
    <t>220 062330</t>
  </si>
  <si>
    <t>Montáž adaptéru dvojitého (LC)  pro vlákna MM</t>
  </si>
  <si>
    <t>220 062370</t>
  </si>
  <si>
    <t>Montáž pigtailu pro vlákna MM</t>
  </si>
  <si>
    <t>220 062450</t>
  </si>
  <si>
    <t>Montáž kazety pro sváry na kabelu  - vlákna MM</t>
  </si>
  <si>
    <t>220 062470</t>
  </si>
  <si>
    <t>Ochrana sváru vlákna MM</t>
  </si>
  <si>
    <t>220 062510</t>
  </si>
  <si>
    <t>Uložení délkové rezervy opt.kabelu do 50m  - vlákna MM</t>
  </si>
  <si>
    <t>220 062700</t>
  </si>
  <si>
    <t>Měření na jednom vlákně MM opt.kabelu</t>
  </si>
  <si>
    <t>Pol__0072</t>
  </si>
  <si>
    <t>Montáž 19" panelu do 24 portů RJ 45 - stín.</t>
  </si>
  <si>
    <t>Montáž 19" pomocného panelu do 4U</t>
  </si>
  <si>
    <t>Uložení kabelu 6a.kat. stín. do trubky, žlabu, na rošt</t>
  </si>
  <si>
    <t>Ukončení - forma na kabelu 6a.kat. stín.</t>
  </si>
  <si>
    <t>Měření 1 segmentu kabelu 6a.kat. stín.</t>
  </si>
  <si>
    <t>Sestavení a montáž zásuvky do 2 modulů RJ 45</t>
  </si>
  <si>
    <t>Pol__0078</t>
  </si>
  <si>
    <t>Montáž modulu zásuvky/patchpanelu RJ 45 - stín.</t>
  </si>
  <si>
    <t>Pol__0079</t>
  </si>
  <si>
    <t>Údaj do měř. protokolu pro 1 segment sítě 5.-6. kat. stín.</t>
  </si>
  <si>
    <t>Pol__0080</t>
  </si>
  <si>
    <t>Údaj do měř. protokolu pro 1 segment sítě vlákna MM</t>
  </si>
  <si>
    <t>Pol__0081</t>
  </si>
  <si>
    <t>Kompletace a vyhotovení měřícího protokolu</t>
  </si>
  <si>
    <t>220110643R00</t>
  </si>
  <si>
    <t>Závěrečné práce ve skříni KS 3, SR</t>
  </si>
  <si>
    <t>220 111761</t>
  </si>
  <si>
    <t>Svorka uzemňovací (mont. vč. materiálu)</t>
  </si>
  <si>
    <t>220111765R00</t>
  </si>
  <si>
    <t>Změření zemního odporu</t>
  </si>
  <si>
    <t>KEV0008730</t>
  </si>
  <si>
    <t>CY 4 H</t>
  </si>
  <si>
    <t>220 111876</t>
  </si>
  <si>
    <t>Uzem.rozvaděče (mont. vč. materiálu)</t>
  </si>
  <si>
    <t>220270324R00</t>
  </si>
  <si>
    <t>Zatažení vodiče CY, CYA  4 mm2 do trubek/lišt</t>
  </si>
  <si>
    <t>PC0066660</t>
  </si>
  <si>
    <t>Montáž stojanové 19" skříně (RACKu) do 40U</t>
  </si>
  <si>
    <t>PC0066661</t>
  </si>
  <si>
    <t>Montáž nástěnné 19" skříně (RACKu) do 18U</t>
  </si>
  <si>
    <t>Pol__0090</t>
  </si>
  <si>
    <t>Montáž 19" police pro nestandardní komponenty</t>
  </si>
  <si>
    <t>PC0066600</t>
  </si>
  <si>
    <t>Montáž kompletního panelu přívodu NN</t>
  </si>
  <si>
    <t>PC0066610</t>
  </si>
  <si>
    <t>Montáž ventilační jednotky do RACKu</t>
  </si>
  <si>
    <t>Montáž ostatního příslušenství ve skříni RACK</t>
  </si>
  <si>
    <t>Práce spojené s ukončením stávající kabeláže ve stávající budově do nového rozvaděče (vč.měřícího, protokolu)</t>
  </si>
  <si>
    <t>Pol__0097</t>
  </si>
  <si>
    <t>Přeložka stávajícího anténního systému napojení na síť elektronických komunikací ze stávajícího, objektu školy</t>
  </si>
  <si>
    <t>Pol__0098</t>
  </si>
  <si>
    <t>Stíněný kabel CAT6A s PE pláštěm</t>
  </si>
  <si>
    <t>Pol__0099</t>
  </si>
  <si>
    <t>Instalační kabel  CAT6A STP PE Fca 500m/cívka (venkovní)</t>
  </si>
  <si>
    <t>Pol__0100</t>
  </si>
  <si>
    <t>Zásuvka modulární pro 2 keystony (design dle rozvodu NN) - kompletní, bez keystone</t>
  </si>
  <si>
    <t>Pol__0101</t>
  </si>
  <si>
    <t>10G samořezný keystone  CAT6A STP RJ45(do zásuvek)</t>
  </si>
  <si>
    <t>Pol__0102</t>
  </si>
  <si>
    <t>10G samořezný keystone  CAT6A STP RJ45(do patchpanelů)</t>
  </si>
  <si>
    <t>Pol__0103</t>
  </si>
  <si>
    <t>Modulární neosazený patch panel 24 portů STP černý 1U</t>
  </si>
  <si>
    <t>Pol__0104</t>
  </si>
  <si>
    <t>10G patch kabel CAT6A SFTP LSOH 1m šedý</t>
  </si>
  <si>
    <t>Pol__0105</t>
  </si>
  <si>
    <t>10G patch kabel CAT6A SFTP LSOH 2m šedý</t>
  </si>
  <si>
    <t>Pol__0106</t>
  </si>
  <si>
    <t>Univerzální kabel 12vl 50/125 OM4</t>
  </si>
  <si>
    <t>Pol__0107</t>
  </si>
  <si>
    <t>Adaptér LC MM OM4 duplex</t>
  </si>
  <si>
    <t>Pol__0108</t>
  </si>
  <si>
    <t>Pigtail 50/125 LCupc MM OM4 1,5m</t>
  </si>
  <si>
    <t>Pol__0109</t>
  </si>
  <si>
    <t>Patch kabel 50/125 LCupc/LCupc MM OM4 1m duplex</t>
  </si>
  <si>
    <t>Pol__0110</t>
  </si>
  <si>
    <t>Patch kabel 50/125 LCupc/LCupc MM OM4 2m duplex</t>
  </si>
  <si>
    <t>Pol__0111</t>
  </si>
  <si>
    <t>Čelo optické vany 1U pro 12 SC simplex/LC duplex/E2000 BK s montážními otvory v2</t>
  </si>
  <si>
    <t>Pol__0112</t>
  </si>
  <si>
    <t>Optická vana s výsuvnou policí uzavíratelná klapkami 1U</t>
  </si>
  <si>
    <t>Pol__0113</t>
  </si>
  <si>
    <t>Optická kazeta pro 24 svárů</t>
  </si>
  <si>
    <t>Pol__0114</t>
  </si>
  <si>
    <t>Ochrana sváru  2.2 x 45mm</t>
  </si>
  <si>
    <t>Pol__0115</t>
  </si>
  <si>
    <t>Rozvaděč nástěnný 18U 600mm, dveře sklo, RAL 7035</t>
  </si>
  <si>
    <t>Pol__0116</t>
  </si>
  <si>
    <t>Rozvaděč LC-50 27U, 600x600 RAL 7035, skleněné dveře</t>
  </si>
  <si>
    <t>Pol__0117</t>
  </si>
  <si>
    <t>Vyvazovací panel 19" 1U BK ocelový</t>
  </si>
  <si>
    <t>Pol__0118</t>
  </si>
  <si>
    <t>Vyvazovací háček D1 40x80mm</t>
  </si>
  <si>
    <t>Pol__0119</t>
  </si>
  <si>
    <t>Chladící jednotka 19" 1U 2 ventilátory s bimetalovým termostatem</t>
  </si>
  <si>
    <t>Pol__0120</t>
  </si>
  <si>
    <t>Ventilační jednotka univerzální 6 ventilátorů s termostatem do stropu i do dna</t>
  </si>
  <si>
    <t>Pol__0121</t>
  </si>
  <si>
    <t>Police 19" 1U 350mm pevná BK úchyt na přední a zadní lišty</t>
  </si>
  <si>
    <t>Pol__0122</t>
  </si>
  <si>
    <t>Osvětlovací jednotka LED diodová</t>
  </si>
  <si>
    <t>Pol__0123</t>
  </si>
  <si>
    <t>Napajeci panel 3m 8 pozic BK včetně držáků do 19" lišt 1U</t>
  </si>
  <si>
    <t>Pol__0124</t>
  </si>
  <si>
    <t>Držák kabelové rezervy</t>
  </si>
  <si>
    <t>Pol__0125</t>
  </si>
  <si>
    <t>Drobný materiál pro ukončení kabeláže ve stávající budově v novém rozvaděči (spojky, konektory,, krátké délky kabelů atp.)</t>
  </si>
  <si>
    <t>220 110643</t>
  </si>
  <si>
    <t>Závěrečné práce ve skříni RACK</t>
  </si>
  <si>
    <t>220 320271</t>
  </si>
  <si>
    <t>Přezkoušení zapoejní systému dveřního telefonu</t>
  </si>
  <si>
    <t>220 490073</t>
  </si>
  <si>
    <t>Montáž sestavy dveřního telefonu - tabla + narogramování</t>
  </si>
  <si>
    <t>Montáž sestavy dveřního telefonu - odpovídače + narogramování</t>
  </si>
  <si>
    <t>220 281303</t>
  </si>
  <si>
    <t>Kabel 1až 2,5 mm v trubkách, žlabech, na roštu do 4 žil</t>
  </si>
  <si>
    <t>220300601R00</t>
  </si>
  <si>
    <t>Ukončení kabelů návěstních do 5x1 až 2.5</t>
  </si>
  <si>
    <t>PC0066790</t>
  </si>
  <si>
    <t>MONTAZ SWITCHE 100/1000Mbps + nastavení</t>
  </si>
  <si>
    <t>KUS</t>
  </si>
  <si>
    <t>MONTAZ MODULU SWITCHE 1G-10G</t>
  </si>
  <si>
    <t>Pol__0134</t>
  </si>
  <si>
    <t>Pol__0135</t>
  </si>
  <si>
    <t>Pol__0136</t>
  </si>
  <si>
    <t>CYKY (nebo pod.) 750V 2 x 1.5 uložený pod omítkou/na povrchu</t>
  </si>
  <si>
    <t>Pol__0137</t>
  </si>
  <si>
    <t>Ukončení CYKY (nebo pod.)  2 x 1.5 mm2</t>
  </si>
  <si>
    <t>Pol__0138</t>
  </si>
  <si>
    <t>10-portový gigabitový switch s 8-portovým PoE+ napájením</t>
  </si>
  <si>
    <t>Pol__0139</t>
  </si>
  <si>
    <t>Modul MiniGBIC 1G</t>
  </si>
  <si>
    <t>Pol__0140</t>
  </si>
  <si>
    <t>IP Verso, černá - hlavní jednotka s kamerou, audiomodul + 1x tlačítko</t>
  </si>
  <si>
    <t>Pol__0141</t>
  </si>
  <si>
    <t>IP  modul 2 vstupy a 2 relé výstupy (napájení přes PoE VoIP)</t>
  </si>
  <si>
    <t>Pol__0142</t>
  </si>
  <si>
    <t>IP  modul 5 tlačítek</t>
  </si>
  <si>
    <t>Pol__0143</t>
  </si>
  <si>
    <t>IP Verso, černá - rám 3 modulů pro zápustnouinstalaci</t>
  </si>
  <si>
    <t>Pol__0144</t>
  </si>
  <si>
    <t>IP  zápustná krabice pro3 moduly</t>
  </si>
  <si>
    <t>Pol__0145</t>
  </si>
  <si>
    <t>IP  modul záslepky, 1 záslepka dodávána s hlavní jednotkou</t>
  </si>
  <si>
    <t>Pol__0146</t>
  </si>
  <si>
    <t>JYTY 4BX1,0</t>
  </si>
  <si>
    <t>Pol__0147</t>
  </si>
  <si>
    <t>IP vnitřní 7" dotykový panel pro povrchovou instalaci (černé provedení)</t>
  </si>
  <si>
    <t>Pol__0148</t>
  </si>
  <si>
    <t>Stojan v černém provedení pro 2N Indoor Touch</t>
  </si>
  <si>
    <t>Pol__0149</t>
  </si>
  <si>
    <t>CYKY 2AX1,5</t>
  </si>
  <si>
    <t>Pol__0151</t>
  </si>
  <si>
    <t>Montáž+nastavení kompletního přístupového bodu WLAN do LAN</t>
  </si>
  <si>
    <t>Pol__0152</t>
  </si>
  <si>
    <t>Montáž injektoru PoE</t>
  </si>
  <si>
    <t>PC0066820</t>
  </si>
  <si>
    <t>MONTÁŽ UPS DO 2000VA DO RACKU</t>
  </si>
  <si>
    <t>Pol__0156</t>
  </si>
  <si>
    <t>Pol__0157</t>
  </si>
  <si>
    <t>Pol__0158</t>
  </si>
  <si>
    <t>Gigabitový řízený switch  s 28 porty a stohovatelnými funkcemi L3 a SFP+ 10GB</t>
  </si>
  <si>
    <t>Pol__0159</t>
  </si>
  <si>
    <t>Transceiver 10GBase-SR SFP+ LC</t>
  </si>
  <si>
    <t>Pol__0160</t>
  </si>
  <si>
    <t>Injektor PoE</t>
  </si>
  <si>
    <t>Pol__0161</t>
  </si>
  <si>
    <t>Bezdrátový dvoupásmový multigigabitový přístupový bod</t>
  </si>
  <si>
    <t>Pol__0162</t>
  </si>
  <si>
    <t>Pol__0163</t>
  </si>
  <si>
    <t>220731004R00</t>
  </si>
  <si>
    <t>Montáž konzole na zeď do 3 m/15 kg</t>
  </si>
  <si>
    <t>RTS 15/ I</t>
  </si>
  <si>
    <t>220 731022</t>
  </si>
  <si>
    <t>Montáž kamery v krytu</t>
  </si>
  <si>
    <t>220 731061</t>
  </si>
  <si>
    <t>Zprovoznění kamery v krytu</t>
  </si>
  <si>
    <t>220 731041</t>
  </si>
  <si>
    <t>Nastavení kamery v krytu</t>
  </si>
  <si>
    <t>220 731146</t>
  </si>
  <si>
    <t>Montáž  objektivu ke kameře</t>
  </si>
  <si>
    <t>220 731161</t>
  </si>
  <si>
    <t>Montáž videoústředny digitální + nastavení</t>
  </si>
  <si>
    <t>220 731126</t>
  </si>
  <si>
    <t>Nastavení systému</t>
  </si>
  <si>
    <t>Pol__0171</t>
  </si>
  <si>
    <t>Instalace SOFTWARE (kompletní)</t>
  </si>
  <si>
    <t>Pol__0172</t>
  </si>
  <si>
    <t>Instalace drobného materiálu</t>
  </si>
  <si>
    <t>DS-2CD1143G0-I</t>
  </si>
  <si>
    <t>IP dome kamera, 4MP, 2.8mm, DWDR, IR 30m, H.265(+), IP67</t>
  </si>
  <si>
    <t>DS-2CD1043G0-I</t>
  </si>
  <si>
    <t>IP bullet kamera, 4MP, 2.8mm, DWDR, IR 30m, H.265(+), IP67</t>
  </si>
  <si>
    <t>WD40PURX</t>
  </si>
  <si>
    <t>Přídavný HDD k rekordérům, 4TB</t>
  </si>
  <si>
    <t>DS-7616NI-K2/16P</t>
  </si>
  <si>
    <t>NVR pro 16 IP kamer, až 8MP, H.265, 16x PoE, HDMI, 4K, I/O, bez HDD</t>
  </si>
  <si>
    <t>WBXMP1854</t>
  </si>
  <si>
    <t>LCD LED monitor, 19", 16:9, VGA, HDMI, audio, 230V</t>
  </si>
  <si>
    <t>220 730252</t>
  </si>
  <si>
    <t>Montáž koaxiálního kabelu do trubky, lišty</t>
  </si>
  <si>
    <t>220 730384</t>
  </si>
  <si>
    <t>Montáž koax. kab. do konektoru</t>
  </si>
  <si>
    <t>220 730385</t>
  </si>
  <si>
    <t>Montáž koax.kab. do spojů</t>
  </si>
  <si>
    <t>220300642R00</t>
  </si>
  <si>
    <t>Ukončení koaxiálního kabelu do D 10 mm</t>
  </si>
  <si>
    <t>220 730405</t>
  </si>
  <si>
    <t>Montář televizní zásuvky tříportové</t>
  </si>
  <si>
    <t>Pol__0185</t>
  </si>
  <si>
    <t>Pol__0186</t>
  </si>
  <si>
    <t>110500</t>
  </si>
  <si>
    <t>Koax.kabel 75ohm Cu PE</t>
  </si>
  <si>
    <t>Pol__0188</t>
  </si>
  <si>
    <t>Konektor F</t>
  </si>
  <si>
    <t>524603/05</t>
  </si>
  <si>
    <t>Zásuvka koncová TV-R-SAT, 2 dB</t>
  </si>
  <si>
    <t>Pol__0190</t>
  </si>
  <si>
    <t>Kryt zásuvky anténní s vylamovacím otvorem - design dle arch.</t>
  </si>
  <si>
    <t>Pol__0191</t>
  </si>
  <si>
    <t>Instalační rámeček, dle použití v sestavě - design dle arch.</t>
  </si>
  <si>
    <t>220 321703/S1</t>
  </si>
  <si>
    <t>Montáž kompletní ústředny EZS</t>
  </si>
  <si>
    <t>220410533R00</t>
  </si>
  <si>
    <t>Montáž akumulátoru do ústředny EZS</t>
  </si>
  <si>
    <t>Pol__0194</t>
  </si>
  <si>
    <t>Měření akumulátoru pro ústřednu EZS</t>
  </si>
  <si>
    <t>220 330731</t>
  </si>
  <si>
    <t>Uvedení ústředny EZS vč.ost.stav.prvků do provozu (funkční odzkoušení)</t>
  </si>
  <si>
    <t>220 330342</t>
  </si>
  <si>
    <t>Naprogramování systému EZS do 96 hlásičů</t>
  </si>
  <si>
    <t>Pol__0197</t>
  </si>
  <si>
    <t>Montáž ovládací klávesnice s LCD displejem</t>
  </si>
  <si>
    <t>220 321711/S1</t>
  </si>
  <si>
    <t>Montáž koncentrátoru nebo jiného adresného modulu na sběrnici</t>
  </si>
  <si>
    <t>220 321751</t>
  </si>
  <si>
    <t>Montáž infrapasivního čidla - nástěnný</t>
  </si>
  <si>
    <t>Pol__0200</t>
  </si>
  <si>
    <t>Koordinace montáže záp.magnetu při výrobě oken či dveří</t>
  </si>
  <si>
    <t>220 320722</t>
  </si>
  <si>
    <t>Montáž dveřního kontaktu závrtného (okna, dveře)</t>
  </si>
  <si>
    <t>Pol__0202</t>
  </si>
  <si>
    <t>Pancéřovaná plastová hadice vč. koncovek pro kab. k mag.kontaktům (montáž+dod.)</t>
  </si>
  <si>
    <t>220 330206</t>
  </si>
  <si>
    <t>Kontrola funkce čidla</t>
  </si>
  <si>
    <t>220 330741</t>
  </si>
  <si>
    <t>Uvedení čidla do trvalého provozu</t>
  </si>
  <si>
    <t>220 330791</t>
  </si>
  <si>
    <t>Programování zobrazovaného textu pro čidlo</t>
  </si>
  <si>
    <t>220 330121</t>
  </si>
  <si>
    <t>Popis čidla štítkem</t>
  </si>
  <si>
    <t>220 111431</t>
  </si>
  <si>
    <t>Stejnosměrná měření na míst.kabelu</t>
  </si>
  <si>
    <t>pa</t>
  </si>
  <si>
    <t>220 330191</t>
  </si>
  <si>
    <t>Měření kontin.,izol.,odporu 1 úseku smyčky</t>
  </si>
  <si>
    <t>Pol__0209</t>
  </si>
  <si>
    <t>Montáž povrchové propojovací krabice do 24 svorek - plastové (montáž + dodávka)</t>
  </si>
  <si>
    <t>Pol__0210</t>
  </si>
  <si>
    <t>Montáž tamper kontaktu</t>
  </si>
  <si>
    <t>220 330166</t>
  </si>
  <si>
    <t>Montáž vnitřní nezálohované sirény</t>
  </si>
  <si>
    <t>Pol__0212</t>
  </si>
  <si>
    <t>Montáž venkovní zálohované sirény vč. akku</t>
  </si>
  <si>
    <t>220 410166</t>
  </si>
  <si>
    <t>Montáž zálohovaného napaječe</t>
  </si>
  <si>
    <t>220 410533</t>
  </si>
  <si>
    <t>Montáž akumulátoru do externího napaječe</t>
  </si>
  <si>
    <t>Pol__0215</t>
  </si>
  <si>
    <t>Měření akumulátoru pro externí napaječ</t>
  </si>
  <si>
    <t>220 280221</t>
  </si>
  <si>
    <t>Kabel SYKFY do 5x2x0,5 (nebo podob.)  v trubkách, žlabech, lištách</t>
  </si>
  <si>
    <t>220 280222</t>
  </si>
  <si>
    <t>Kabel datový pro sběrnici systému v trubce, žlabu, na roštu</t>
  </si>
  <si>
    <t>220300001R00</t>
  </si>
  <si>
    <t>Forma kabelová do délky 0,5 m na kabelu do 5x2</t>
  </si>
  <si>
    <t>220300002R00</t>
  </si>
  <si>
    <t>Forma kabelová do délky 0,5 m na kabelu datovém</t>
  </si>
  <si>
    <t>Pol__0222</t>
  </si>
  <si>
    <t>Pol__0223</t>
  </si>
  <si>
    <t>747704</t>
  </si>
  <si>
    <t>Zaškolení obsluhy</t>
  </si>
  <si>
    <t>OTSKP 23</t>
  </si>
  <si>
    <t>Pol__0225</t>
  </si>
  <si>
    <t>Výchozí revize</t>
  </si>
  <si>
    <t>Pol__0226</t>
  </si>
  <si>
    <t>Montáž oživení, programování, přezkoušení GSM komunikátoru</t>
  </si>
  <si>
    <t>220 330133</t>
  </si>
  <si>
    <t>Montáž kompletního bodového hlásiče požáru vč.patice</t>
  </si>
  <si>
    <t>RKZ20P</t>
  </si>
  <si>
    <t>Svorkovnicová deska se šroubovacími kontakty a kovovým hranatým víkem</t>
  </si>
  <si>
    <t>IS312</t>
  </si>
  <si>
    <t>PIR detektor, vějíř 12 x 17m, volitelná PET do 36kg a volitelný pohled</t>
  </si>
  <si>
    <t>MAS333</t>
  </si>
  <si>
    <t>MG kontakt závrtný čtyřdrátový s pracovní mezerou až 22 mm</t>
  </si>
  <si>
    <t>GALAXYGD264</t>
  </si>
  <si>
    <t>Ústředna až 264 zón a 32 grup v krytu bez klávesnice s komunikátorem a zdrojem</t>
  </si>
  <si>
    <t>UT12180</t>
  </si>
  <si>
    <t>Akumulátor 12V / 18Ah</t>
  </si>
  <si>
    <t>G8P</t>
  </si>
  <si>
    <t>Koncentrátor v plastovém krytu pro 8 zón a 4 PGM výstupy</t>
  </si>
  <si>
    <t>GRM4</t>
  </si>
  <si>
    <t>Reléový modul se 4-mi relé</t>
  </si>
  <si>
    <t>CP050-00-01</t>
  </si>
  <si>
    <t>MK8 LCD klávesnice</t>
  </si>
  <si>
    <t>PC0097360</t>
  </si>
  <si>
    <t>SYKFY (3x2x0,5 )</t>
  </si>
  <si>
    <t>KEV0509530</t>
  </si>
  <si>
    <t>Pol__0238</t>
  </si>
  <si>
    <t>Kabel FTP, PowerCat kat.5E, PVC plášť šedý, 4 páry, krabice 305m</t>
  </si>
  <si>
    <t>UNIPOWER 2000/K40T</t>
  </si>
  <si>
    <t>Spínaný zdroj v kovovém krytu 13,8 Vss / 5,5A s výstupy a odpojovačem</t>
  </si>
  <si>
    <t>PS12380 VdS</t>
  </si>
  <si>
    <t>Akumulátor 12V/38Ah se šroubovými svorkami M6 a životností až 10 let, VdS</t>
  </si>
  <si>
    <t>BM200</t>
  </si>
  <si>
    <t>Zálohovaná plastová siréna venkovní 110dB/1m s majákem a akumulátorem</t>
  </si>
  <si>
    <t>SA913</t>
  </si>
  <si>
    <t>Nezálohovaná plastová vnitřní siréna 110dB/1m</t>
  </si>
  <si>
    <t>GD-04K</t>
  </si>
  <si>
    <t>Univerzální GSM/GPRS komunikátor a ovladač, 4vstupy + 2 výstupní relé 230V/5A</t>
  </si>
  <si>
    <t>ECO1002</t>
  </si>
  <si>
    <t>ECO1000 konvenční komb. (optickokouřový a teplotní - tř. A1R) hlásič, bez patice</t>
  </si>
  <si>
    <t>ECO100012NL</t>
  </si>
  <si>
    <t>Std. patice pro hlásiče ECO1000, reléová samoresetovací 12 V</t>
  </si>
  <si>
    <t>220 330343</t>
  </si>
  <si>
    <t>Naprogramování systému PS do PC do 200 koncových prvků</t>
  </si>
  <si>
    <t>Kabel 1až 2,5 sm v trubkách, žlabech, na roštu do 4 žil</t>
  </si>
  <si>
    <t>220 300601</t>
  </si>
  <si>
    <t>220 321742/S1</t>
  </si>
  <si>
    <t>Montáž  biometrických údajů karet pro přístup (kompletní)</t>
  </si>
  <si>
    <t>Pol__0250</t>
  </si>
  <si>
    <t>Zkouška terminálu příst. systému</t>
  </si>
  <si>
    <t>220 321766</t>
  </si>
  <si>
    <t>Zapojení, oživení vstup/výstupních vývodů</t>
  </si>
  <si>
    <t>Demontáž, revize a opětovná montáž stávající vyhodnocovací jednotky (ze stávající budovy školy)</t>
  </si>
  <si>
    <t>220 321736/S1</t>
  </si>
  <si>
    <t>Montáž datového konvertoru vč. modulů a nastavení</t>
  </si>
  <si>
    <t>220 321466</t>
  </si>
  <si>
    <t>Měření stavu náhradního zdroje 12V 60Ah</t>
  </si>
  <si>
    <t>220410521R00</t>
  </si>
  <si>
    <t>Montáž přenosné akubaterie 12 V  50  Ah</t>
  </si>
  <si>
    <t>220 321723</t>
  </si>
  <si>
    <t>Montáž externího napájecího zdroje</t>
  </si>
  <si>
    <t>Pol__0257</t>
  </si>
  <si>
    <t>Demontáž a opětovná montáž komplet PC stanice (ze stávající budovy školy)</t>
  </si>
  <si>
    <t>Pol__0258</t>
  </si>
  <si>
    <t>Koordinace se zapojením výstupů do uzamykacích systémů</t>
  </si>
  <si>
    <t>Pol__0260</t>
  </si>
  <si>
    <t>Zkouška terminálů příst. systému</t>
  </si>
  <si>
    <t>Pol__0262</t>
  </si>
  <si>
    <t>Načtení a definování práv účastníků do systému</t>
  </si>
  <si>
    <t>Pol__0263</t>
  </si>
  <si>
    <t>Montáž elektronického uzamykacího systému - kompletní pro 1 dveře</t>
  </si>
  <si>
    <t>Pol__0264</t>
  </si>
  <si>
    <t>Pol__0265</t>
  </si>
  <si>
    <t>G13802N-A</t>
  </si>
  <si>
    <t>Spínaný zdroj 13,8 Vss / 2,5A s vysokou účinností v kovovém krytu, AKU max. 7Ah</t>
  </si>
  <si>
    <t>UT1270</t>
  </si>
  <si>
    <t>Akumulátor 12V / 7Ah</t>
  </si>
  <si>
    <t>RDWS4CBOX</t>
  </si>
  <si>
    <t>Průmyslový digitální optopřevodník (přijímač)  - sběrnice 2xRS485 nebo 1xRS422, 1x SC/PC opticky, konektor</t>
  </si>
  <si>
    <t>TDWS4CBOX</t>
  </si>
  <si>
    <t>Průmyslový digitální optopřevodník (vysílač) - sběrnice 2xRS485 nebo 1xRS422, 1x SC/PC opticky, konektor</t>
  </si>
  <si>
    <t>Pol__0270</t>
  </si>
  <si>
    <t>Biometrická čtečka, plně kompatibilní se systémem ve stávající budově</t>
  </si>
  <si>
    <t>KEV0001100</t>
  </si>
  <si>
    <t>JYTY 4X1</t>
  </si>
  <si>
    <t>Pol__0272</t>
  </si>
  <si>
    <t>BERASZLD92</t>
  </si>
  <si>
    <t>Elektromechanický levý zámek, backset 35mm, hloubka zámku 51, rozteč 92mm.</t>
  </si>
  <si>
    <t>KOVANIKLNED</t>
  </si>
  <si>
    <t>Kování klika klika, nerezové, levé, broušené s LED diodou</t>
  </si>
  <si>
    <t>Pol__0275</t>
  </si>
  <si>
    <t>Instalace kabelu HDMI do trubky, žlabu</t>
  </si>
  <si>
    <t>Pol__0276</t>
  </si>
  <si>
    <t>Montáž zásuvky HDMI (typiské či atypické)</t>
  </si>
  <si>
    <t>Pol__0277</t>
  </si>
  <si>
    <t>Ukončení kabelu HDMI konektorem</t>
  </si>
  <si>
    <t>Pol__0278</t>
  </si>
  <si>
    <t>Přezkoušení a měření HDMI spoje</t>
  </si>
  <si>
    <t>Pol__0279</t>
  </si>
  <si>
    <t>Instalace kabelu koaxiálního do trubky, žlabu</t>
  </si>
  <si>
    <t>Pol__0280</t>
  </si>
  <si>
    <t>Montáž zásuvky do 2x CINCH (typiské či atypické, viz. tech.zpráva)</t>
  </si>
  <si>
    <t>Pol__0281</t>
  </si>
  <si>
    <t>Ukončení kabelu CINCH konektorem</t>
  </si>
  <si>
    <t>Pol__0282</t>
  </si>
  <si>
    <t>Přezkoušení a měření audio spoje</t>
  </si>
  <si>
    <t>Pol__0283</t>
  </si>
  <si>
    <t>Kabel HDMI verze 2.1</t>
  </si>
  <si>
    <t>Pol__0284</t>
  </si>
  <si>
    <t>Rámeček pro elektroinstalační přístroje, jednonásobný, design dle zásuvek NN</t>
  </si>
  <si>
    <t>Pol__0285</t>
  </si>
  <si>
    <t>Kryt zásuvky komunikační přímé, design dle zásuvek NN</t>
  </si>
  <si>
    <t>Pol__0286</t>
  </si>
  <si>
    <t>Zásuvka HDMI, typ A, verze 2.1 do zásuvky elektroinstalační</t>
  </si>
  <si>
    <t>Pol__0287</t>
  </si>
  <si>
    <t>Zásuvka 2x CINCH - design dle zásuvek rozvodu NN</t>
  </si>
  <si>
    <t>Pol__0288</t>
  </si>
  <si>
    <t>Koaxiální kabel</t>
  </si>
  <si>
    <t>Pol__0289</t>
  </si>
  <si>
    <t>Instalace, doprava, zapojení a zprovoznění, zaškolení obsluhy, drobný instalační materiál</t>
  </si>
  <si>
    <t>ADEO RUGBY PRO</t>
  </si>
  <si>
    <t>Elektricky ovládané projekční plátno. Formát obrazu 16:10, šíře projekční plochy 3500mm, výška 2188, mm. Bez černých okrajů.</t>
  </si>
  <si>
    <t>SONY VPL-PHZ-50</t>
  </si>
  <si>
    <t>Videoprojektor 3x LCD technologie, rozlišení WUXGA - 1920 x 1200, světelný výkon 5000 lm, laserový, zdroj světla, životnost světelného zdroje 20 000hodin,. Zoom objektiv 1,6x Throw ratio - 1,23 - 1,</t>
  </si>
  <si>
    <t>97:1, Horizontální shift +- 15%, vertikální shift - 35 až +55% . Vstupy 2 x HDMI, 1 x HDBaseT,  Záruka na projektor 5 let</t>
  </si>
  <si>
    <t>Pol__0292</t>
  </si>
  <si>
    <t>Stropní držák projektoru</t>
  </si>
  <si>
    <t>COM108</t>
  </si>
  <si>
    <t>Mixážní zesilovač 80W @ 100V/4Ohm (RMS), digitální topologie Class-D s vysokou účinností přes 80%,, spínaný zdroj, integrovaná procesorem řízená ochrana proti zkratu, přehřátí a DC napětí. 1x</t>
  </si>
  <si>
    <t>nesymetrický stereo vstup Jack 3,5mm na čelním panelu / RCA na zadním panelu, 1x symetrický vstup Mic/Line Euroblock na zadním panelu. Frekvenční rozsah 20Hz-20kHz @ ±3dB, odstup S/N &gt;90dB, THD+N &lt;0,5%. Na čelním panelu regulace úrovně nezávisle pro každý vstup, regulace Master úrovně, tónové korekce, 4stupňová LED indikace vybuzení a stavu. Na zadním panelu nastavení zisku jednotlivých vstupů, spínač režimu priority a spínač phantomového napájení vstupu Mic/Line, výstupní konektor Euroblock, logický vstup pro umlčení. Rozměry (ŠxVxH) 217.5x43.7x300mm, hmotnost 3kg.</t>
  </si>
  <si>
    <t>ATEO6/W</t>
  </si>
  <si>
    <t>Reproduktor 2-pásmový 6"+1", 120/60W @ 8Ohm / 50W @ 100V, max. SPL 106dB @ 1m, frekvenční rozsah, 65Hz-20kHz @ ±3dB / 55Hz-20kHz @ -10dB, vyzařovací úhel 120°x120° @ 1kHz. Součástí dodávky montážní</t>
  </si>
  <si>
    <t>úchyt Clevermount™ v barvě reprosoustavy umožňující plynulé natočení v rozsahu ±30° horizontálně a +5/-30° vertikálně. Možnost instalace reprosoustavy na úchyt horizontálně i vertikálně, osazením reprosoustavy na montážní úchyt dojde současně k jejímu elektrickému připojení pomocí integrovaných kontaktů. Tělo ABS plast, mřížka ocel, barva bílá. Rozměry 193x348x215mm (ŠxVxH), hmotnost 3,8kg.</t>
  </si>
  <si>
    <t>Pol__0295</t>
  </si>
  <si>
    <t>přenosný zvukový systém napájený buď z elektrické sítě nebo baterií, to jej činí použitelným téměř v, každé situaci. Tato kompaktní a snadno přenosná jednotka vyřeší problém s dodáním výkonného a</t>
  </si>
  <si>
    <t>věrného zvuku, i když není přístup k elektrické síti. Díky zabudované dobíjecí lithium-iontové baterie vydrží na jedno nabití v provozu až 8 hodin. Duální 400 W digitální zesilovač třídy D napájí vysokovýkonný dvoupásmový reproduktorový systém. V balení je dodaný UHF bezdrátový dynamický mikrofon s provozním dosahem až 76 metrů. Tento systém také obsahuje přehrávač zvukových médií přes USB pro přehrávání vlastního playlistu a 6,3 mm linkový výstup, který je vhodný pro připojení dalších zařízení.</t>
  </si>
  <si>
    <t>Aktivní PA reproduktor s bezdrátovým mikrofonem Výkon: 400 W špičkový (270 W LF + 130 W HF), 200 W trvalý (135 W LF + 65 W HF) Osazené reproduktory: 12" (305 mm) basový reproduktor, 1" (25 mm) výškový reproduktor Frekvenční rozsah: 65 Hz - 20 kHz (-6 dB)</t>
  </si>
  <si>
    <t>Dělící frekvence: 5 kHz Maximální hladina akustického tlaku SPL: 119 dB (@ 1 m)</t>
  </si>
  <si>
    <t>Korekce zvuku: výšky: +/- 10 dB při 10 kHz, basy: +/- 6 dB při 100 Hz</t>
  </si>
  <si>
    <t>Bezdrátový dynamický mikrofon s integrovaným regulátorem zesílení, napájený z 2 AA baterií s dosahem do 76 metrů Bezdrátový přenos: frekvenční pásmo UHF 606 - 640 MHz Přehrávač hudby z USB: formát souborů USB FAT32, zvuk MP3, WAV, WMA Podsvícený LCD, ovládací tlačítka přehrávání zvuku  Možnost zapnutí automatického ztišení zvuku přehrávače při mluvení přes mikrofon Materiál reproduktoru: kovová mřížka, plastová skříňka</t>
  </si>
  <si>
    <t>Vytahovací rukojeť, přepravní kolečka pro snadnější transport 36 mm díra pro upevnění na stojan Napájení: 220-240 V, 50 Hz, integrovaná lithium-iontová baterie baterie 25,9 V Výdrž baterie: při běžném používání 6-8 hodin, plné nabití za 4 hodiny Rozměry (š x h x v): 381 mm x 368 mm x 609 mm Hmotnost: 17,0 kg</t>
  </si>
  <si>
    <t>132254202</t>
  </si>
  <si>
    <t>Hloubení zapažených rýh š do 2000 mm v hornině třídy těžitelnosti I skupiny 3 objem do 50 m3</t>
  </si>
  <si>
    <t>171251201</t>
  </si>
  <si>
    <t>Uložení sypaniny na skládky nebo meziskládky</t>
  </si>
  <si>
    <t>174151101</t>
  </si>
  <si>
    <t>Zásyp jam, šachet rýh nebo kolem objektů sypaninou se zhutněním</t>
  </si>
  <si>
    <t>175151101</t>
  </si>
  <si>
    <t>Obsypání potrubí strojně sypaninou bez prohození, uloženou do 3 m</t>
  </si>
  <si>
    <t>583312000</t>
  </si>
  <si>
    <t>štěrkopísek</t>
  </si>
  <si>
    <t>723120805R00</t>
  </si>
  <si>
    <t>Demontáž potrubí svařovaného z trubek závitových Demontáž potrubí ocelové závitové svařované DN od 25 do 50</t>
  </si>
  <si>
    <t>723150367R00</t>
  </si>
  <si>
    <t>Potrubí ocel. černé svařované - chráničky Chránička D 57x3,2 mm</t>
  </si>
  <si>
    <t>723160205R00</t>
  </si>
  <si>
    <t>Přípojky k plynoměrům Přípojka k plynoměru spojované na závit bez ochozu G 5/4"</t>
  </si>
  <si>
    <t>včetně uzavíracích armatur, tvarovek, upevňovacího a těsnícího materiálu,</t>
  </si>
  <si>
    <t>723160805R00</t>
  </si>
  <si>
    <t>Demontáž přípojek k plynoměrům závitových Demontáž přípojka k plynoměru na závit bez ochozu G 5/4</t>
  </si>
  <si>
    <t>723160832R00</t>
  </si>
  <si>
    <t>Demontáž přípojek k plynoměrům závitových Demontáž rozpěrky k plynoměru G 5/4</t>
  </si>
  <si>
    <t>723160335R00</t>
  </si>
  <si>
    <t>Rozpěrka přípojky plynoměru Rozpěrka přípojek plynoměru G 5/4"</t>
  </si>
  <si>
    <t>723190204R00</t>
  </si>
  <si>
    <t>Přípojka plynovodu Přípojka plynovodní ocelová závitová černá bezešvá spojovaná na závit běžná DN 25</t>
  </si>
  <si>
    <t>včetně tvarovek, bez zednických výpomocí,</t>
  </si>
  <si>
    <t>723190253R00</t>
  </si>
  <si>
    <t>Vyvedení a upevnění plynovodních výpustek Výpustky plynovodní vedení a upevnění DN 25</t>
  </si>
  <si>
    <t>723190901R00</t>
  </si>
  <si>
    <t>Opravy plynovodního potrubí doplňkové práce Uzavření,otevření plynovodního potrubí při opravě</t>
  </si>
  <si>
    <t>723190907R00</t>
  </si>
  <si>
    <t>Opravy plynovodního potrubí doplňkové práce Odvzdušnění nebo napuštění plynovodního potrubí</t>
  </si>
  <si>
    <t>723190909R00</t>
  </si>
  <si>
    <t>Opravy plynovodního potrubí doplňkové práce Zkouška těsnosti potrubí plynovodního</t>
  </si>
  <si>
    <t>723190915R00</t>
  </si>
  <si>
    <t>Opravy plynovodního potrubí navaření odbočky na potrubí Propojení stávajícího plynovodu DN 32</t>
  </si>
  <si>
    <t>723260801R00</t>
  </si>
  <si>
    <t>Demontáž plynoměrů Demontáž plynoměrů G 2 nebo G 4 nebo G 10 max. průtok do 16 m3/hod.</t>
  </si>
  <si>
    <t>723290822R00</t>
  </si>
  <si>
    <t>Vnitrostaveništní přemístění vybouraných hmot Přemístění vnitrostaveništní demontovaných hmot pro vnitřní plynovod v objektech v přes 6 do 12 m</t>
  </si>
  <si>
    <t>vodorovně do 100 m,</t>
  </si>
  <si>
    <t>998723102R00</t>
  </si>
  <si>
    <t>Přesun hmot pro vnitřní plynovod Přesun hmot tonážní pro vnitřní plynovod v objektech v do 12 m</t>
  </si>
  <si>
    <t>723111204</t>
  </si>
  <si>
    <t>Potrubí ocelové závitové černé bezešvé svařované běžné DN 25</t>
  </si>
  <si>
    <t>723111205</t>
  </si>
  <si>
    <t>Potrubí ocelové závitové černé bezešvé svařované běžné DN 32</t>
  </si>
  <si>
    <t>723170115</t>
  </si>
  <si>
    <t>Potrubí plynové plastové Pe 100, PN 0,4 MPa, D 40 x 3,7 mm spojované elektrotvarovkami</t>
  </si>
  <si>
    <t>723170116</t>
  </si>
  <si>
    <t>Potrubí plynové plastové Pe 100, PN 0,4 MPa, D 50 x 4,6 mm spojované elektrotvarovkami</t>
  </si>
  <si>
    <t>723231164</t>
  </si>
  <si>
    <t>Kohout kulový přímý G 1" PN 42 do 185°C plnoprůtokový vnitřní závit těžká řada</t>
  </si>
  <si>
    <t>723231165</t>
  </si>
  <si>
    <t>Kohout kulový přímý G 1 1/4" PN 42 do 185°C plnoprůtokový vnitřní závit těžká řada</t>
  </si>
  <si>
    <t>723234351</t>
  </si>
  <si>
    <t>Skříňka pro plynoměr 600/600/300 - plastová</t>
  </si>
  <si>
    <t>723234352</t>
  </si>
  <si>
    <t>Sokl pod skříňku</t>
  </si>
  <si>
    <t>72323R01</t>
  </si>
  <si>
    <t>Přechod ocel/plast, ochranná trubka vč. pomocných prací a osazení</t>
  </si>
  <si>
    <t>783614551</t>
  </si>
  <si>
    <t>Základní jednonásobný syntetický nátěr potrubí do DN 50 mm</t>
  </si>
  <si>
    <t>783617601</t>
  </si>
  <si>
    <t>Krycí jednonásobný syntetický nátěr potrubí do DN 50 mm</t>
  </si>
  <si>
    <t>Rozváděč 1DT1 Univerzální regulátor podporující standardy BACnet IP, ModBus, 600 I/O, 2xRS 485,, napájneí 24Vss, vestavěný webserver, výstup pro displej, včetně rozšiřujících modulů, min. kapacita</t>
  </si>
  <si>
    <t>9xAI, 21x DI, 3xAO, 30xDO</t>
  </si>
  <si>
    <t>Rozváděč 1DT1 Externí displej pro regulátor, montáž do dveří rozvaděče</t>
  </si>
  <si>
    <t>Rozváděč 1DT1 Ehternet switch, napájení 24VDC, 5-port, DIN</t>
  </si>
  <si>
    <t>Rozváděč 1DT1 GSM Hlásič včetně záložního modulu, 4DI, 2DO</t>
  </si>
  <si>
    <t>Rozváděč 1DT1 převodník RS232/Ethernet - MBUS převádějící data z rozhranní RS232/Ethernet na MBUS., Rozsah rychlostí je 300 bps až 9600 bps. Počet připojených přístrojů 250</t>
  </si>
  <si>
    <t>Rozváděč 1DT1 Uživatelský software pro DDC regulátor - parametrizace</t>
  </si>
  <si>
    <t>d.b.</t>
  </si>
  <si>
    <t>Rozváděč 1DT1 Uživatelský software pro DDC regulátor - parametrizace prostorových přístrojů, (MODBUS-RTU)</t>
  </si>
  <si>
    <t>Rozváděč 1DT1 Uživatelský software pro DDC regulátor - parametrizace FVE (MODBUS-RTU)</t>
  </si>
  <si>
    <t>Rozváděč 1DT1 Instalace a zprovoznění programu na vyčítání dat M-BUS</t>
  </si>
  <si>
    <t>Rozváděč 1DT2 Rozšiřující IO moduly pro CPU, komunikace RS485 - celkem min. 7AI, 14AO, 19DI, 8DO, (RS485), šroubové svorky</t>
  </si>
  <si>
    <t>Rozváděč 1DT2 Uživatelský software pro DDC regulátor - parametrizace</t>
  </si>
  <si>
    <t>SW SCADA dispčerského programu grafická centrála, licence pro 500 DB</t>
  </si>
  <si>
    <t>Aplikační SW pro grafickou vizualizaci technologických zařízení  (Obrazovky, trendy, přehledy…)</t>
  </si>
  <si>
    <t>db</t>
  </si>
  <si>
    <t>Server MiniPC, i5, RAM 16GB, 2x HDD 1TB, Windows server 2019</t>
  </si>
  <si>
    <t>Instalace a zprovoznění dispčerského programu</t>
  </si>
  <si>
    <t>Oživení a uvedení do provozu</t>
  </si>
  <si>
    <t>Snímač  teploty venkovní, charakteristika NTC</t>
  </si>
  <si>
    <t>Snímač  teploty příložný, charakteristika NTC</t>
  </si>
  <si>
    <t>Snímač  teploty do VZT, délka 300mm, charakteristika NTC</t>
  </si>
  <si>
    <t>Snímač  teploty kabelový,  charakteristika NTC</t>
  </si>
  <si>
    <t>Snímač  teploty prostorový,  RS485 (MODBUS-RTU), 24Vdc</t>
  </si>
  <si>
    <t>Snímač  teploty a CO2 prostorový,  RS485 (MODBUS-RTU), 24Vdc</t>
  </si>
  <si>
    <t>Prostorvoá ovládací jednotka, snímání teploty, dotykový grafický displej, tlačíta, RS485, 24Vdc</t>
  </si>
  <si>
    <t>Analogový snímač tlaku vody, rozsah 0…6Bar, napájení 24Vss, výstupní signál 4…20mA</t>
  </si>
  <si>
    <t>Analogový snímač výšky hladiny, rozsah 0…4m, napájení 24Vss, výstupní signál 4…20mA, pomorný, včetně, nerezového držáku</t>
  </si>
  <si>
    <t>Snínač tlakové diference vzduchu, měřící rozsah 0+2500Pa, výstup 4…20mA, automatická kalibrace</t>
  </si>
  <si>
    <t>Snínač CO2 do VZT potrubí, měřící rozsah 0…2000ppm, výstup 4…20mA</t>
  </si>
  <si>
    <t>Plovákový spínač zaplavení</t>
  </si>
  <si>
    <t>Plovákový spínač minimání hladiny, délka kabelu 4m</t>
  </si>
  <si>
    <t>Spímač diferenčního tlaku, rozsah 0…400Pa</t>
  </si>
  <si>
    <t>Detektor úniku plynu (METAN), dvouúrovňový, napájení 230V, 2x výstupní kontakt</t>
  </si>
  <si>
    <t>Termostat příložný, spínací rozsah 20-90°C</t>
  </si>
  <si>
    <t>Směšovací ventil třícetsný, DN20, kvs 4,0, mosazné provedení, vnitřní závit</t>
  </si>
  <si>
    <t>Směšovací ventil třícetsný, DN25, kvs 6,3, mosazné provedení, vnitřní závit</t>
  </si>
  <si>
    <t>Servopohon směšovacího ventilu, 24Vss, ovládání 0-10V, včetně adaptéru na ventil</t>
  </si>
  <si>
    <t>Servopohon 10Nm s havarijní funkcí, 24Vss</t>
  </si>
  <si>
    <t>Servopohon 10Nm, 24Vss, ovládání 3-bod</t>
  </si>
  <si>
    <t>Servopohon 10Nm, 24Vss, ovládání 0-10V</t>
  </si>
  <si>
    <t>Termopohon 230V, závit M30x1,5, bez napětí uzavřen</t>
  </si>
  <si>
    <t>Rozváděč skříňový osazený (2000x800x400), Pi 8kW, hlavní vypínač 32A, IP43/20, výbava dle TZ</t>
  </si>
  <si>
    <t>Rozváděč nástěnný osazený (1000x800x260), Pi 23kW, hlavní vypínač 32A, IP43/20, výbava dle TZ</t>
  </si>
  <si>
    <t>Trubka instalační PVC D25mm, pevná</t>
  </si>
  <si>
    <t>Trubka instalační PVC D25mm, ohebná</t>
  </si>
  <si>
    <t>Trubka instalační PVC D50mm do terénu, ohebná, včetně protahovacího lanka</t>
  </si>
  <si>
    <t>Ochranná fólie do výkopu</t>
  </si>
  <si>
    <t>Žlab kabelový oceplochový 50/50 včetně příslušenství</t>
  </si>
  <si>
    <t>Žlab kabelový oceloplechvý 125/50 včetně přepážky a příslušenství</t>
  </si>
  <si>
    <t>Kabel silnoproudý, jádro CU, izolace PVC 2x1,5</t>
  </si>
  <si>
    <t>Kabel silnoproudý, jádro CU, izolace PVC 3x1,5</t>
  </si>
  <si>
    <t>Kabel silnoproudý, jádro CU, izolace PVC 5x1,5</t>
  </si>
  <si>
    <t>Kabel silnoproudý, jádro CU, izolace PVC 3x2,5</t>
  </si>
  <si>
    <t>Kabel silnoproudý, jádro CU, izolace PVC 5x2,5</t>
  </si>
  <si>
    <t>Pol__0056</t>
  </si>
  <si>
    <t>Kabel silnoproudý, jádro CU, izolace PVC 4x4</t>
  </si>
  <si>
    <t>Pol__0057</t>
  </si>
  <si>
    <t>Kabel ovládací stíněný, jádro CU, izolace PVC, 2x1</t>
  </si>
  <si>
    <t>Kabel ovládací stíněný, jádro CU, izolace PVC, 4x1</t>
  </si>
  <si>
    <t>Kabel sdělovací stíněný, jádro CU, izolace PVC, 2x2x0,8</t>
  </si>
  <si>
    <t>Kabel sdělovací stíněný, jádro CU, izolace PVC, 3x2x0,8</t>
  </si>
  <si>
    <t>Vodič CY6</t>
  </si>
  <si>
    <t>Systémový vodotěsný prostup, průměr kabelů (2x7mm, 2x9mm), do pažení 100mm</t>
  </si>
  <si>
    <t>Systémový vodotěsný prostup, průměr kabelů (2x7mm, 1x9mm), do pažení 100mm</t>
  </si>
  <si>
    <t>Kontrukce ocelová nosná</t>
  </si>
  <si>
    <t>Protipožární ucpávky do 20cm2</t>
  </si>
  <si>
    <t>Tlačítko nástěnné</t>
  </si>
  <si>
    <t>Tlačítkový vypínač, bílý, design sjednotit s ELE</t>
  </si>
  <si>
    <t>Skříňka signalizace, zapuštěná, 3x signálka 24Vss (2x červená, 1x zelená)</t>
  </si>
  <si>
    <t>Zásuvka nástěnná, 230V/16A/3P, IP54</t>
  </si>
  <si>
    <t>Houkačka</t>
  </si>
  <si>
    <t>Elektroinstalační materiál - instalační krabice, rozbočné krabice, pospojení…</t>
  </si>
  <si>
    <t>Podružný materiál - svorky, příchytky, hmoždinky, ..</t>
  </si>
  <si>
    <t>Pol__0082</t>
  </si>
  <si>
    <t>Pol__0083</t>
  </si>
  <si>
    <t>Pol__0087</t>
  </si>
  <si>
    <t>Pol__0088</t>
  </si>
  <si>
    <t>Pol__0092</t>
  </si>
  <si>
    <t>Ukončení a zapojení kabelů</t>
  </si>
  <si>
    <t>Montáž nástěnného rozváděče</t>
  </si>
  <si>
    <t>Montáž a zapojení vypínačů, zásuvek, signalizace, houkačky</t>
  </si>
  <si>
    <t>Montáž prvků MaR</t>
  </si>
  <si>
    <t>Test prvků 1:1</t>
  </si>
  <si>
    <t>Řízení montáží a koordinace s ostaními profesemi</t>
  </si>
  <si>
    <t>Zaučení obsluhy, včetně návodu pro obsluhu</t>
  </si>
  <si>
    <t>Výrobní dokumentace, svcorková schémata rozváděčů</t>
  </si>
  <si>
    <t>Zakreslení skutečného stavu</t>
  </si>
  <si>
    <t>Výchozí revize elektro</t>
  </si>
  <si>
    <t>Doprava, zařízení staveniště, VRN…</t>
  </si>
  <si>
    <t>soub.</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</si>
  <si>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</si>
  <si>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</si>
  <si>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</si>
  <si>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</si>
  <si>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 xml:space="preserve">- v.č. D02-1.2.1. : </t>
  </si>
  <si>
    <t>leg. ozn. "1" - dlažba 30x30cm : 85,0</t>
  </si>
  <si>
    <t xml:space="preserve">  bourané : 48,0</t>
  </si>
  <si>
    <t xml:space="preserve">  rozebrané (pro zpětné použití) : 37,0</t>
  </si>
  <si>
    <t>leg. ozn. "2" - dlažba 40x40cm : 51,0</t>
  </si>
  <si>
    <t xml:space="preserve">  bourané : 0</t>
  </si>
  <si>
    <t xml:space="preserve">  rozebrané : 51,0</t>
  </si>
  <si>
    <t>113106231R00</t>
  </si>
  <si>
    <t>Rozebrání vozovek a ploch s jakoukoliv výplní spár  v jakékoliv ploše, ze zámkové dlažky, kladených do lože z kameniva</t>
  </si>
  <si>
    <t>leg. ozn. "5" : 37,85449</t>
  </si>
  <si>
    <t xml:space="preserve">  bourané : 3,5*2,0+(1,011+1,223)/2*4,286</t>
  </si>
  <si>
    <t xml:space="preserve">  rozebrané : (4,581+4,823)/2*3,265+2,5*4,286</t>
  </si>
  <si>
    <t>113106241R00</t>
  </si>
  <si>
    <t>Rozebrání vozovek a ploch s jakoukoliv výplní spár  v jakékoliv ploše, ze silničních panelů jakýchkoliv rozměrů, kladených do jakéhokoliv lože a se spárami zalitými živicí nebo cementovou maltou</t>
  </si>
  <si>
    <t>leg. ozn. "3" : 140,0</t>
  </si>
  <si>
    <t xml:space="preserve">  bourané : 140,0</t>
  </si>
  <si>
    <t xml:space="preserve">  rozebrané : 0</t>
  </si>
  <si>
    <t>113107310R00</t>
  </si>
  <si>
    <t>Odstranění podkladů nebo krytů z kameniva těženého, v ploše jednotlivě do 50 m2, tloušťka vrstvy 100 mm</t>
  </si>
  <si>
    <t>leg. ozn. "3" : 140,0*2</t>
  </si>
  <si>
    <t>leg. ozn. "4" : 3,2952</t>
  </si>
  <si>
    <t xml:space="preserve">  rozebrané : 0,3*10,984</t>
  </si>
  <si>
    <t>113109315R00</t>
  </si>
  <si>
    <t>Odstranění podkladů nebo krytů z betonu prostého, v ploše jednotlivě do 50 m2, tloušťka vrstvy 150 mm</t>
  </si>
  <si>
    <t>leg. ozn. "3" : 15,92976</t>
  </si>
  <si>
    <t xml:space="preserve">  bourané : 2,146*7,423</t>
  </si>
  <si>
    <t>113204111R00</t>
  </si>
  <si>
    <t>Vytrhání obrub záhonových</t>
  </si>
  <si>
    <t>s vybouráním lože, s přemístěním hmot na skládku na vzdálenost do 3 m nebo naložením na dopravní prostředek</t>
  </si>
  <si>
    <t>leg. ozn. "1" - dlažba 30x30cm : 105,576</t>
  </si>
  <si>
    <t xml:space="preserve">  bourané : 2*5,795+2*(19,935+13,058+4,06)</t>
  </si>
  <si>
    <t xml:space="preserve">  rozebrané (pro zpětné použití) : 2*2,986+13,908</t>
  </si>
  <si>
    <t>leg. ozn. "2" - dlažba 40x40cm : 31,947</t>
  </si>
  <si>
    <t xml:space="preserve">  rozebrané : 4,334+1,479+4,312+2,211+2,61+3,911-0,959+2,187+3,502+8,36</t>
  </si>
  <si>
    <t>leg. ozn. "5" : 28,373</t>
  </si>
  <si>
    <t xml:space="preserve">  bourané : 3,5+2*2,0+(1,011+1,223+4,286)</t>
  </si>
  <si>
    <t xml:space="preserve">  rozebrané : 4,823-2,0+3,265*2+2,5*2</t>
  </si>
  <si>
    <t>leg. ozn. "4" : 10,984</t>
  </si>
  <si>
    <t xml:space="preserve">  rozebrané : 10,984</t>
  </si>
  <si>
    <t>122201101R00</t>
  </si>
  <si>
    <t>Odkopávky a  prokopávky nezapažené v hornině 3 do 100 m3</t>
  </si>
  <si>
    <t>s přehozením výkopku na vzdálenost do 3 m nebo s naložením na dopravní prostředek,</t>
  </si>
  <si>
    <t>- pro "kufr" zpevněných ploch : 133,11</t>
  </si>
  <si>
    <t xml:space="preserve">  litý betonový povrch koloběžkové dráhy : 126,0*(0,15+0,05+0,16)</t>
  </si>
  <si>
    <t xml:space="preserve">  betonová dlažba z kostek : 82,0*(0,25+0,05+0,05)</t>
  </si>
  <si>
    <t xml:space="preserve">  okapový chodník z dlaždic 400/400mm : (0,4*35,0+1,0*48,0)*(0,15+0,05+0,05)</t>
  </si>
  <si>
    <t xml:space="preserve">  předláždění plochy mezi vstupní branou a stávající budovou MŠ : 78,0*(0,25+0,05+0,05)</t>
  </si>
  <si>
    <t xml:space="preserve">  kačírek 16-32mm : 65,0*(0,15+0,10)</t>
  </si>
  <si>
    <t>122201109R00</t>
  </si>
  <si>
    <t>Odkopávky a  prokopávky nezapažené v hornině 3 příplatek k cenám za lepivost horniny</t>
  </si>
  <si>
    <t>Odkaz na mn. položky pořadí 8 : 133,11000</t>
  </si>
  <si>
    <t>Odkaz na mn. položky pořadí 10 : 133,11000</t>
  </si>
  <si>
    <t>181101111R00</t>
  </si>
  <si>
    <t>Úprava pláně v zářezech bez rozlišení horniny, se zhutněním - ručně</t>
  </si>
  <si>
    <t>vyrovnáním výškových rozdílů, ploch vodorovných a ploch do sklonu 1 : 5.</t>
  </si>
  <si>
    <t>- skladba zpevněných ploch : 335,0</t>
  </si>
  <si>
    <t xml:space="preserve">  litý betonový povrch koloběžkové dráhy : 126,0</t>
  </si>
  <si>
    <t xml:space="preserve">  betonová dlažba z kostek : 82,0</t>
  </si>
  <si>
    <t xml:space="preserve">  okapový chodník z dlaždic 400/400mm : (0,4*35,0+1,0*48,0)</t>
  </si>
  <si>
    <t xml:space="preserve">  předláždění plochy mezi vstupní branou a stávající budovou MŠ : 0</t>
  </si>
  <si>
    <t xml:space="preserve">  kačírek 16-32mm : 65,0</t>
  </si>
  <si>
    <t>Odkaz na mn. položky pořadí 11 : 133,11000</t>
  </si>
  <si>
    <t>Odkaz na mn. položky pořadí 14 : 21,55680</t>
  </si>
  <si>
    <t>Odkaz na mn. položky pořadí 16 : 21,55680</t>
  </si>
  <si>
    <t>289971211R00</t>
  </si>
  <si>
    <t>Zřízení vrstvy z geotextilie na upraveném povrchu sklon do 1:5, šířka od 0 do 3 m</t>
  </si>
  <si>
    <t>274320040RAA</t>
  </si>
  <si>
    <t>Základové pasy ze železobetonu včetně bednění z betonu C 20/25 (B 25), výztuž 90 kg/m3, štěrkopískový podklad 100 mm</t>
  </si>
  <si>
    <t xml:space="preserve">- v.č. D02-1.2.8 : </t>
  </si>
  <si>
    <t>základy pergola : 21,5568</t>
  </si>
  <si>
    <t xml:space="preserve">  0,45*0,8*(1,2+2,8+4,0+2,8+1,2)</t>
  </si>
  <si>
    <t xml:space="preserve">  0,45*0,8*4,0*7</t>
  </si>
  <si>
    <t xml:space="preserve">  0,45*0,8*(0,68+2,105+1,2+2,105+1,2+2,105+0,55+2,105)</t>
  </si>
  <si>
    <t xml:space="preserve">  0,45*0,8*(1,45+1,2+2,53+1,2+1,45)</t>
  </si>
  <si>
    <t>R_3786970</t>
  </si>
  <si>
    <t>D+M kotvící základek nerezové sítě (atypický, kónický)</t>
  </si>
  <si>
    <t xml:space="preserve">- v.č. D02-1.3.4 : </t>
  </si>
  <si>
    <t>50/OS : 42</t>
  </si>
  <si>
    <t>69370514R</t>
  </si>
  <si>
    <t>geotextilie POP; funkce separační, ochranná, výztužná, filtrační; plošná hmotnost 300 g/m2</t>
  </si>
  <si>
    <t>Odkaz na mn. položky pořadí 15 : 335,00000*1,15</t>
  </si>
  <si>
    <t>311320050RAB</t>
  </si>
  <si>
    <t>Zdi nadzákladové ze železobetonu C 30/37, tloušťky 200 mm, výztuž 120 kg/m3, oboustranné bednění a odbednění</t>
  </si>
  <si>
    <t xml:space="preserve">- v.č. D02-1.2.4 : </t>
  </si>
  <si>
    <t>plocha : (0,175+1,805)/2*5,5</t>
  </si>
  <si>
    <t>(0,190+1,450)/2*5,5</t>
  </si>
  <si>
    <t>R_3786972</t>
  </si>
  <si>
    <t>D+M železobetonová prefabrikovaná válcová jímka D=2300mm, DN=2000mm, tl.stěny 150mm</t>
  </si>
  <si>
    <t>411320040RA0</t>
  </si>
  <si>
    <t>Stropy ze ŽB do bednění včetně podpěrné konstrukce z betonu C 25/30, tloušťky 100 mm, výztuž 90 kg/m3</t>
  </si>
  <si>
    <t>beton stropů deskových, výztuž z betonářské oceli 11 375, bednění stropů deskových plných rovných, podpěrná konstrukce stropů výšky do 6 m.</t>
  </si>
  <si>
    <t xml:space="preserve">- v.č. D02-1.1 : </t>
  </si>
  <si>
    <t>zesílení stáv. ŽB  desky vodovodní šachty : 1,6*2,2</t>
  </si>
  <si>
    <t>411320044RAB</t>
  </si>
  <si>
    <t>Stropy ze ŽB do bednění včetně podpěrné konstrukce z betonu C 25/30, tloušťky 200 mm, výztuž 120 kg/m3</t>
  </si>
  <si>
    <t>plocha : 2*3,14*2,30*2,30/4</t>
  </si>
  <si>
    <t>+5,0</t>
  </si>
  <si>
    <t>564851111RT2</t>
  </si>
  <si>
    <t>Podklad ze štěrkodrti s rozprostřením a zhutněním frakce 0-32 mm, tloušťka po zhutnění 150 mm</t>
  </si>
  <si>
    <t>- skladba zpevněných ploch : 253,0</t>
  </si>
  <si>
    <t>564871111RT2</t>
  </si>
  <si>
    <t>Podklad ze štěrkodrti s rozprostřením a zhutněním frakce 0-32 mm, tloušťka po zhutnění 250 mm</t>
  </si>
  <si>
    <t>- skladba zpevněných ploch : 160,0</t>
  </si>
  <si>
    <t xml:space="preserve">  předláždění plochy mezi vstupní branou a stávající budovou MŠ : 78,0</t>
  </si>
  <si>
    <t>581131111R00</t>
  </si>
  <si>
    <t>Kryt cementobetonový silničních komunikací skupiny 3 a 4, tloušťky 160 mm</t>
  </si>
  <si>
    <t>- skladba zpevněných ploch : 126,0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</si>
  <si>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</si>
  <si>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</si>
  <si>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</si>
  <si>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skladba zpevněných ploch : 82,0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</si>
  <si>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</si>
  <si>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</si>
  <si>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</si>
  <si>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skladba zpevněných ploch : 111,2</t>
  </si>
  <si>
    <t xml:space="preserve">  okapový chodník z dlaždic 400/400mm : (0,4*35,0+0,4*48,0)</t>
  </si>
  <si>
    <t>564811111R0X</t>
  </si>
  <si>
    <t>Podklad ze štěrkodrti po zhutnění tloušťky 5 cm, fr. 4-8mm</t>
  </si>
  <si>
    <t>592451180R</t>
  </si>
  <si>
    <t>dlažba betonová dvouvrstvá; čtverec; šedá; l = 100 mm; š = 100 mm; tl. 60,0 mm</t>
  </si>
  <si>
    <t>Odkaz na mn. položky pořadí 26 : 82,00000*1,05</t>
  </si>
  <si>
    <t>59245340R</t>
  </si>
  <si>
    <t>dlažba betonová dvouvrstvá; čtverec; povrch hladký; šedá; l = 400 mm; š = 400 mm; tl. 50,0 mm</t>
  </si>
  <si>
    <t>- skladba zpevněných ploch : 60,5*1,05</t>
  </si>
  <si>
    <t xml:space="preserve">  předláždění plochy mezi vstupní branou a stávající budovou MŠ - 35% nových : 78,0*0,35</t>
  </si>
  <si>
    <t>59245340RX</t>
  </si>
  <si>
    <t>Dlaždice betonová 40x40x5 cm šedá, hladká standard, stávající</t>
  </si>
  <si>
    <t>- skladba zpevněných ploch : 50,7</t>
  </si>
  <si>
    <t xml:space="preserve">  okapový chodník z dlaždic 400/400mm : 0</t>
  </si>
  <si>
    <t xml:space="preserve">  předláždění plochy mezi vstupní branou a stávající budovou MŠ - 65% stávajících : 78,0*0,65</t>
  </si>
  <si>
    <t>602019187RT4</t>
  </si>
  <si>
    <t xml:space="preserve">Omítka stěn z hotových směsí vrchní tenkovrstvá, silikátová, zatřená, tloušťka vrstvy 1,5 mm,  </t>
  </si>
  <si>
    <t>Odkaz na mn. položky pořadí 33 : 37,68000</t>
  </si>
  <si>
    <t>skladba S30 : 37,68</t>
  </si>
  <si>
    <t xml:space="preserve">  věže : 3,14*2,0*2,5*2</t>
  </si>
  <si>
    <t xml:space="preserve">  3,14*2,0*2,0/4*2</t>
  </si>
  <si>
    <t xml:space="preserve">  schodiště : 0</t>
  </si>
  <si>
    <t>602011188RT6</t>
  </si>
  <si>
    <t>Omítka stěn z hotových směsí vrchní tenkovrstvá, silikonová, zatřená, tloušťka vrstvy 1,5 mm, probarvená</t>
  </si>
  <si>
    <t>Odkaz na mn. položky pořadí 35 : 96,02000</t>
  </si>
  <si>
    <t>skladba S30 : 96,02</t>
  </si>
  <si>
    <t xml:space="preserve">  věže : 3,14*2,30*2,5*2</t>
  </si>
  <si>
    <t xml:space="preserve">  (0,175+1,805)/2*5,5*2</t>
  </si>
  <si>
    <t xml:space="preserve">  (0,190+1,450)/2*5,5*2</t>
  </si>
  <si>
    <t xml:space="preserve">  schodiště : 40,0</t>
  </si>
  <si>
    <t>631317210R00</t>
  </si>
  <si>
    <t>Mazanina z betonu prostého řezání dilatačních spár v čerstvém betonu vyztuženém, hloubky 0-100 mm</t>
  </si>
  <si>
    <t>- skladba zpevněných ploch : 60,0</t>
  </si>
  <si>
    <t xml:space="preserve">  příčné spáry : 1,5*28</t>
  </si>
  <si>
    <t xml:space="preserve">  prostorová dil.spára : 18,0</t>
  </si>
  <si>
    <t>1,999*1,95/1000*1,2</t>
  </si>
  <si>
    <t>631361921RT4</t>
  </si>
  <si>
    <t>Výztuž mazanin z betonů a z lehkých betonů ze svařovaných sítí průměr drátu 6 mm, velikost oka 100/100 mm</t>
  </si>
  <si>
    <t>- skladba zpevněných ploch : 554,40/1000</t>
  </si>
  <si>
    <t xml:space="preserve">  litý betonový povrch koloběžkové dráhy : 126,0*4,40</t>
  </si>
  <si>
    <t>prořez, přesahy : 0,5544*0,20</t>
  </si>
  <si>
    <t>632411115R00</t>
  </si>
  <si>
    <t>Potěr ze suchých směsí samonivelační anhydritový, tloušťky 15 mm, bez penetrace</t>
  </si>
  <si>
    <t>Odkaz na mn. položky pořadí 56 : 13,30530</t>
  </si>
  <si>
    <t>632413160R00</t>
  </si>
  <si>
    <t>Potěr ze suchých směsí cementový, tloušťky 60 mm</t>
  </si>
  <si>
    <t>Odkaz na mn. položky pořadí 61 : 1,95000</t>
  </si>
  <si>
    <t>634601111R00</t>
  </si>
  <si>
    <t>Zaplnění dilatačních spár v mazaninách tl. do 10 cm v šířce spáry do 10 mm</t>
  </si>
  <si>
    <t>50 % zasypání pískem a 50 % zalití asfaltem</t>
  </si>
  <si>
    <t>639571210R0X</t>
  </si>
  <si>
    <t>Kačírek pro obsyp šlapáků tl. 100 mm</t>
  </si>
  <si>
    <t>- skladba zpevněných ploch : 65,0</t>
  </si>
  <si>
    <t>R_3787007</t>
  </si>
  <si>
    <t>D+M terasová deska z kompozitního materiálu na terče vč. přířezů z geotextilie</t>
  </si>
  <si>
    <t>Odkaz na mn. položky pořadí 55 : 13,30530</t>
  </si>
  <si>
    <t>631320034RA0</t>
  </si>
  <si>
    <t>Mazanina vyztužená sítí z betonu C 16/20, tloušťky 150 mm, síť - drát 5,0 mm, oka 100/100 mm</t>
  </si>
  <si>
    <t>hlazená dřevěným hladítkem.</t>
  </si>
  <si>
    <t>skladba P20 : 1,95</t>
  </si>
  <si>
    <t xml:space="preserve">  1.20 : 0,88</t>
  </si>
  <si>
    <t xml:space="preserve">  1.21 : 1,07</t>
  </si>
  <si>
    <t>55360200R</t>
  </si>
  <si>
    <t>trn kluzný; ocel; povrchová úprava poplastování; průměr 25 mm; l = 500,0 mm</t>
  </si>
  <si>
    <t>- skladba zpevněných ploch : 168</t>
  </si>
  <si>
    <t xml:space="preserve">  litý betonový povrch koloběžkové dráhy : 6*28</t>
  </si>
  <si>
    <t>R_3769850</t>
  </si>
  <si>
    <t>Zpětná montáž původní brány po provedené repasi z ulice Velkomoravská</t>
  </si>
  <si>
    <t>R_3769852</t>
  </si>
  <si>
    <t>Ochrana stávajícícho dřevěného akustického plotu fólií (zevnitř a svrchu)</t>
  </si>
  <si>
    <t>- v.č. D02-1.2.1. : (0,3+2,0)*(32,14+4,18+16,064)</t>
  </si>
  <si>
    <t>916561111R00</t>
  </si>
  <si>
    <t>Osazení záhonového obrubníku betonového do lože z betonu prostého C 12/15, s boční opěrou z betonu prostého</t>
  </si>
  <si>
    <t>se zřízením lože z betonu prostého C 12/15 tl. 80-100 mm</t>
  </si>
  <si>
    <t>OB2 : 133,0</t>
  </si>
  <si>
    <t xml:space="preserve">  plocha ZP4 : 39,0</t>
  </si>
  <si>
    <t xml:space="preserve">  plocha ZP5 : 39,0</t>
  </si>
  <si>
    <t xml:space="preserve">  plocha ZP6 : 55,0</t>
  </si>
  <si>
    <t>917862111R00</t>
  </si>
  <si>
    <t>Osazení silničního nebo chodníkového betonového obrubníku stojatého, s boční opěrou z betonu prostého, do lože z betonu prostého C 12/15</t>
  </si>
  <si>
    <t>S dodáním hmot pro lože tl. 80-100 mm.</t>
  </si>
  <si>
    <t>OB3 : 30,5</t>
  </si>
  <si>
    <t xml:space="preserve">  plocha ZP3 : 4,5</t>
  </si>
  <si>
    <t xml:space="preserve">  plocha ZP5 : 26,0</t>
  </si>
  <si>
    <t>59217003R</t>
  </si>
  <si>
    <t>obrubník parkový materiál beton; l = 1000,0 mm; š = 80,0 mm; h = 250,0 mm; barva přírodní</t>
  </si>
  <si>
    <t xml:space="preserve">  Odkaz na mn. položky pořadí 33 : 3786964*1,01</t>
  </si>
  <si>
    <t>31</t>
  </si>
  <si>
    <t>59217331R</t>
  </si>
  <si>
    <t>obrubník zahradní materiál beton; l = 1000,0 mm; š = 50,0 mm; h = 200,0 mm; barva šedá</t>
  </si>
  <si>
    <t>Odkaz na mn. položky pořadí 48 : 133,00000*1,01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</si>
  <si>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</si>
  <si>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</si>
  <si>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</si>
  <si>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R_3769849</t>
  </si>
  <si>
    <t>Demontáž vstupní brány z ulice Velkomoravská</t>
  </si>
  <si>
    <t>998223011R00</t>
  </si>
  <si>
    <t>Přesun hmot pozemních komunikací, kryt dlážděný jakékoliv délky objektu</t>
  </si>
  <si>
    <t>vodorovně do 200 m</t>
  </si>
  <si>
    <t>711111006RZ3</t>
  </si>
  <si>
    <t>Provedení izolace proti zemní vlhkosti natěradly za studena na ploše vodorovné asfaltovou penetrační suspenzí, včetně dodávky emulze 0,3 kg/m2</t>
  </si>
  <si>
    <t>Odkaz na mn. položky pořadí 22 : 13,30530</t>
  </si>
  <si>
    <t>711141559RY2</t>
  </si>
  <si>
    <t>Provedení izolace proti zemní vlhkosti pásy přitavením vodorovná, 1 vrstva, s dodávkou izolačního pásu se skleněnou nebo polyesterovou vložkou, s minerálním posypem</t>
  </si>
  <si>
    <t>Odkaz na mn. položky pořadí 57 : 13,30530</t>
  </si>
  <si>
    <t>711151111RU1</t>
  </si>
  <si>
    <t>Provedení izolace proti zemní vlhkosti samolepicími pásy vodorovně, včetně dodávky pásu</t>
  </si>
  <si>
    <t>Odkaz na mn. položky pořadí 39 : 13,30530</t>
  </si>
  <si>
    <t>Odkaz na mn. položky pořadí 55 : 13,30530*2</t>
  </si>
  <si>
    <t>998711201R00</t>
  </si>
  <si>
    <t>Přesun hmot pro izolace proti vodě svisle do 6 m</t>
  </si>
  <si>
    <t>Odkaz na mn. položky pořadí 44 : 1,95000</t>
  </si>
  <si>
    <t>28375766.AR</t>
  </si>
  <si>
    <t>deska izolační EPS 100; pěnový polystyren; povrch hladký; součinitel tepelné vodivosti 0,037 W/mK; obj. hmotnost 20,00 kg/m3</t>
  </si>
  <si>
    <t>Odkaz na mn. položky pořadí 61 : 1,95000*0,06</t>
  </si>
  <si>
    <t>998713201R00</t>
  </si>
  <si>
    <t>Přesun hmot pro izolace tepelné v objektech výšky do 6 m</t>
  </si>
  <si>
    <t>721176223R00</t>
  </si>
  <si>
    <t>Potrubí KG svodné (ležaté) v zemi vnější průměr D 125 mm, tloušťka stěny 3,2 mm, DN 125</t>
  </si>
  <si>
    <t>včetně tvarovek, objímek. Bez zednických výpomocí.</t>
  </si>
  <si>
    <t xml:space="preserve">- v.č. D02-1.3.3 : </t>
  </si>
  <si>
    <t>51/PL : 16,0</t>
  </si>
  <si>
    <t>721176242R00</t>
  </si>
  <si>
    <t>Potrubí KG dešťové (svislé) vnější průměr D 110 mm, tloušťka stěny 3,2 mm, DN 100</t>
  </si>
  <si>
    <t>51/PL : 6,0+2*0,5</t>
  </si>
  <si>
    <t>721231111RT4</t>
  </si>
  <si>
    <t>Střešní vtoky vtok ve střeše s povlakovou krytinou, střecha bez tepelné izolace, D 75, 110, 125 mm, včetně dodávky materiálu</t>
  </si>
  <si>
    <t>50/PL : 2</t>
  </si>
  <si>
    <t>721242110RT1</t>
  </si>
  <si>
    <t>Lapač střešních splavenin D 110 mm, s otáč.kul.kloubem na odtoku, s košem , se suchou a nezámr.klapkou,čistícím víčkem a vylam.těs. kroužky pro připoj.potrub.svodů D 75, 90,...</t>
  </si>
  <si>
    <t>51/PL : 2</t>
  </si>
  <si>
    <t>998721201R00</t>
  </si>
  <si>
    <t>Přesun hmot pro vnitřní kanalizaci v objektech výšky do 6 m</t>
  </si>
  <si>
    <t>R_3786971</t>
  </si>
  <si>
    <t>D+M krovová výměna pro kotvení sítí</t>
  </si>
  <si>
    <t>51/OS : 23</t>
  </si>
  <si>
    <t>R_3786783</t>
  </si>
  <si>
    <t>50/T - dřevěný obklad stěny a dveří z hoblovaných modřínových prken</t>
  </si>
  <si>
    <t xml:space="preserve">- v.č. D02-1.3.2 : </t>
  </si>
  <si>
    <t>50/T : 1</t>
  </si>
  <si>
    <t>R_3786785</t>
  </si>
  <si>
    <t>51/T - vyřezání otvoru pro novou skříň plynovodu ve stávajícím dřevěném oplocení</t>
  </si>
  <si>
    <t>51/T : 1</t>
  </si>
  <si>
    <t>998766201R00</t>
  </si>
  <si>
    <t>Přesun hmot pro konstrukce truhlářské v objektech výšky do 6 m</t>
  </si>
  <si>
    <t>R_3786741</t>
  </si>
  <si>
    <t>50/Z - stěna se dvěma otevíravými dveřmi do zahr.skladů</t>
  </si>
  <si>
    <t xml:space="preserve">- v.č. D02-1.3.1 : </t>
  </si>
  <si>
    <t>50/Z : 1</t>
  </si>
  <si>
    <t>R_3786743</t>
  </si>
  <si>
    <t>51/Z - vnější kovové schodiště</t>
  </si>
  <si>
    <t>51/Z : 1</t>
  </si>
  <si>
    <t>R_3786744</t>
  </si>
  <si>
    <t>52/Z - dvoukřídlová branka oddělující terasu a vnější schodiště do zahrady</t>
  </si>
  <si>
    <t>52/Z : 2</t>
  </si>
  <si>
    <t>R_3786745</t>
  </si>
  <si>
    <t>53/Z - zábradlí kovového schodiště nad schodnicí 1</t>
  </si>
  <si>
    <t>53/Z : 1</t>
  </si>
  <si>
    <t>R_3786746</t>
  </si>
  <si>
    <t>54/Z - zábradlí kovového schodiště nad schodnicí 2</t>
  </si>
  <si>
    <t>54/Z : 1</t>
  </si>
  <si>
    <t>R_3786750</t>
  </si>
  <si>
    <t>55/Z - zábradlí betonového schodiště</t>
  </si>
  <si>
    <t>55/Z : 1</t>
  </si>
  <si>
    <t>R_3786751</t>
  </si>
  <si>
    <t>56/Z - kovový lem mezipodesty a zábradlí</t>
  </si>
  <si>
    <t>56/Z : 1</t>
  </si>
  <si>
    <t>R_3786752</t>
  </si>
  <si>
    <t>57/Z - kovový lem mezipodesty a zábradlí</t>
  </si>
  <si>
    <t>57/Z : 1</t>
  </si>
  <si>
    <t>R_3786753</t>
  </si>
  <si>
    <t>58/Z - madlo zábradlí z trubky pr. 42/3 kotvené do žb zídky</t>
  </si>
  <si>
    <t>58/Z : 1</t>
  </si>
  <si>
    <t>R_3786754</t>
  </si>
  <si>
    <t>59/Z - zábradlí věže kolem vytyčovacího bodu "F"</t>
  </si>
  <si>
    <t>59/Z : 1</t>
  </si>
  <si>
    <t>R_3786755</t>
  </si>
  <si>
    <t>60/Z - zábradlí věže kolem vytyčovacího bodu "F"</t>
  </si>
  <si>
    <t>60/Z : 1</t>
  </si>
  <si>
    <t>R_3786757</t>
  </si>
  <si>
    <t>61/Z - zastřešení věže kolem vytyčovacího bodu "G"</t>
  </si>
  <si>
    <t>61/Z : 1</t>
  </si>
  <si>
    <t>R_3786758</t>
  </si>
  <si>
    <t>62/Z - poklop v dlažbě za stávající školkou</t>
  </si>
  <si>
    <t>62/Z : 2</t>
  </si>
  <si>
    <t>R_3786759</t>
  </si>
  <si>
    <t>63/Z - kovová vstupní branka do předzahrádky otevíravá</t>
  </si>
  <si>
    <t>63/Z : 1</t>
  </si>
  <si>
    <t>R_3786760</t>
  </si>
  <si>
    <t>64/Z - kovová vstupní branka do předzahrádky otev. vč.sloupků a oplocení mezi brankou a stáv.oploc.</t>
  </si>
  <si>
    <t>64/Z : 1</t>
  </si>
  <si>
    <t>R_3786761</t>
  </si>
  <si>
    <t>65/Z - venkovní stojan na jízdní kola</t>
  </si>
  <si>
    <t>65/Z : 2</t>
  </si>
  <si>
    <t>R_3786763</t>
  </si>
  <si>
    <t>69/Z - patka táhla treláže, pozinkovaná</t>
  </si>
  <si>
    <t>69/Z : 68</t>
  </si>
  <si>
    <t>R_3786764</t>
  </si>
  <si>
    <t>70/Z - obrubník vsakovacího prostoru sloupů pozinkovaný</t>
  </si>
  <si>
    <t>70/Z : 24</t>
  </si>
  <si>
    <t>R_3786765</t>
  </si>
  <si>
    <t>71/Z - napínací obruč sítě S1 z pozinkované oceli</t>
  </si>
  <si>
    <t>71/Z : 3</t>
  </si>
  <si>
    <t>R_3786766</t>
  </si>
  <si>
    <t>72/Z - napínací obruč sítě S2 z pozinkované oceli</t>
  </si>
  <si>
    <t>72/Z : 3</t>
  </si>
  <si>
    <t>R_3786767</t>
  </si>
  <si>
    <t>73/Z - napínací obruč sítě S3 z pozinkované oceli</t>
  </si>
  <si>
    <t>73/Z : 1</t>
  </si>
  <si>
    <t>R_3786768</t>
  </si>
  <si>
    <t>74/Z - napínací obruč sítě S4 z pozinkované oceli</t>
  </si>
  <si>
    <t>74/Z : 1</t>
  </si>
  <si>
    <t>R_3786769</t>
  </si>
  <si>
    <t>75/Z - napínací obruč sítě S5 z pozinkované oceli</t>
  </si>
  <si>
    <t>75/Z : 1</t>
  </si>
  <si>
    <t>R_3786770</t>
  </si>
  <si>
    <t>76/Z - napínací obruč sítě S6 levá z pozinkované oceli</t>
  </si>
  <si>
    <t>76/Z : 1</t>
  </si>
  <si>
    <t>R_3786771</t>
  </si>
  <si>
    <t>77/Z - napínací obruč sítě S6 střední z pozinkované oceli</t>
  </si>
  <si>
    <t>77/Z : 1</t>
  </si>
  <si>
    <t>R_3786772</t>
  </si>
  <si>
    <t>78/Z - napínací obruč sítě S6 pravá z pozinkované oceli</t>
  </si>
  <si>
    <t>78/Z : 1</t>
  </si>
  <si>
    <t>R_3786781</t>
  </si>
  <si>
    <t>79/Z - vypínací obruč sítě S6 - "kapka"</t>
  </si>
  <si>
    <t>kua</t>
  </si>
  <si>
    <t>79/Z : 1</t>
  </si>
  <si>
    <t>R_3786782</t>
  </si>
  <si>
    <t>80/Z - vypínací obruč sítě S6 - "elipsa"</t>
  </si>
  <si>
    <t>80/Z : 1</t>
  </si>
  <si>
    <t>R_3786961</t>
  </si>
  <si>
    <t>D+M nerezový skrytý obrubník OB1</t>
  </si>
  <si>
    <t>OB1 : 96,0</t>
  </si>
  <si>
    <t xml:space="preserve">  plocha ZP3 : 68,0</t>
  </si>
  <si>
    <t xml:space="preserve">  plocha ZP5 : 28,0</t>
  </si>
  <si>
    <t>998767201R00</t>
  </si>
  <si>
    <t>Přesun hmot pro kovové stavební doplňk. konstrukce v objektech výšky do 6 m</t>
  </si>
  <si>
    <t>Odkaz na mn. položky pořadí 106 : 1,95000</t>
  </si>
  <si>
    <t>Odkaz na mn. položky pořadí 107 : 1,95000</t>
  </si>
  <si>
    <t>Odkaz na mn. položky pořadí 108 : 1,95000</t>
  </si>
  <si>
    <t>Odkaz na mn. položky pořadí 107 : 1,95000*1,05</t>
  </si>
  <si>
    <t>998771201R00</t>
  </si>
  <si>
    <t>Přesun hmot pro podlahy z dlaždic v objektech výšky do 6 m</t>
  </si>
  <si>
    <t>R_3786792</t>
  </si>
  <si>
    <t>52/PL - výplň zábradlí z plexiskla</t>
  </si>
  <si>
    <t>52/PL : 17,05</t>
  </si>
  <si>
    <t xml:space="preserve">  pro 59/Z : 3,7*0,75</t>
  </si>
  <si>
    <t xml:space="preserve">  pro 60/Z : 3,5*0,65</t>
  </si>
  <si>
    <t xml:space="preserve">  pro 61/Z : 8,0</t>
  </si>
  <si>
    <t xml:space="preserve">  otvory v bet.věži : 4*1,0</t>
  </si>
  <si>
    <t>783626001R00</t>
  </si>
  <si>
    <t>Nátěry truhlářských výrobků olejové impregnační 1x</t>
  </si>
  <si>
    <t>akustický plot - viz TZ : 2,0*(32,14+4,18+16,064)*2</t>
  </si>
  <si>
    <t>979081111R00</t>
  </si>
  <si>
    <t>Odvoz suti a vybouraných hmot na skládku do 1 km</t>
  </si>
  <si>
    <t>Přesun suti</t>
  </si>
  <si>
    <t>POL8_</t>
  </si>
  <si>
    <t>979081121R00</t>
  </si>
  <si>
    <t>Odvoz suti a vybouraných hmot na skládku příplatek za každý další 1 km</t>
  </si>
  <si>
    <t>979082111R00</t>
  </si>
  <si>
    <t>Vnitrostaveništní doprava suti a vybouraných hmot do 10 m</t>
  </si>
  <si>
    <t>979990107R00</t>
  </si>
  <si>
    <t>Poplatek za skládku za uložení, směs betonu, cihel a dřeva,  , skupina 17 09 04 z Katalogu odpadů</t>
  </si>
  <si>
    <t>66/Z sloup A vč kotevní  plotny a víčka s bočními úchyty, ocel, pozinkovaná</t>
  </si>
  <si>
    <t>67/Z sloup B vč kotevní  plotny a víčka, ocel, pozinkovaná</t>
  </si>
  <si>
    <t xml:space="preserve">boční úchyty pro lana a sítě vypálené z ocel. plotny tl. 10mm, velikost rovů a jejich vzdálenosti od kraje uzpůsobeny skutečně navrženým spojovacím prvkům, včetně odpovídající tloušťky kotevních plechů a úchytů. : </t>
  </si>
  <si>
    <t xml:space="preserve">materiál sloupků jackel 80/80/8     6,02m=1ks  m´=1 278,65 kg  kalkulace vč prořezu : </t>
  </si>
  <si>
    <t>68/Z Kotevní plotýnka atypická lanová, ocel, pozinkovaná s vevařeným šroubem M24</t>
  </si>
  <si>
    <t>Kotevní šroub HAS-E 5.8, M16, dl 170 mm vč podložky a matky  nerezový AISI 316 ( A4 ), uhlíková ocel, žárově zinkovaná, šeradizovaná</t>
  </si>
  <si>
    <t>nerezové oko s maticí M24</t>
  </si>
  <si>
    <t>1/L -nerezové lano A 10mm délka celkem m´,</t>
  </si>
  <si>
    <t xml:space="preserve">Nerezové lano, 7x19, nerez A4 - AISI316, pr.10mm , jmenovitá pevnost  1570MPa. : </t>
  </si>
  <si>
    <t xml:space="preserve">Výpis délek: : </t>
  </si>
  <si>
    <t xml:space="preserve">- boční lano kratší  dl. 2800 mm - 12 ks : </t>
  </si>
  <si>
    <t xml:space="preserve">- boční lano delší  dl. 3800 mm - 11 ks : </t>
  </si>
  <si>
    <t xml:space="preserve">- vrcholové lano vazby  - příčné dl. 3600 mm - 13 ks : </t>
  </si>
  <si>
    <t xml:space="preserve">- vrcholové lano vazby  podélné dl. 3500 mm - 16 ks : </t>
  </si>
  <si>
    <t xml:space="preserve">- vrcholové lano vazby  podélné dl. 4000 mm - 2 ks : </t>
  </si>
  <si>
    <t xml:space="preserve">- vrcholové lano vazby  podélné dl. 4600 mm - 12 ks : </t>
  </si>
  <si>
    <t xml:space="preserve">- vrcholové lano vazby  diagonální dl. 5300 mm - 2 ks : </t>
  </si>
  <si>
    <t xml:space="preserve">- vrcholové lano vazby  diagonální dl. 5000 mm - 11 ks : </t>
  </si>
  <si>
    <t xml:space="preserve">Poznámka: délky lan jsou závislé na vybraném způsobu ukončení , (a přechodu na vázací prvky) dle volby zhotovitele a výrobní dokumentace : </t>
  </si>
  <si>
    <t>307</t>
  </si>
  <si>
    <t>2/L lanová svorka nerezová pro spojení hlavních nosných lan</t>
  </si>
  <si>
    <t xml:space="preserve">- výška oka oka 8-23mm ), sestavu svorek možno nahradit : </t>
  </si>
  <si>
    <t xml:space="preserve">např. nerezovou svorkou lanovovu nebo jiným způsobem kotovení (splňující požadované  zatížení) : </t>
  </si>
  <si>
    <t xml:space="preserve">Nerezavějící ocel A4 / AISI  316 : </t>
  </si>
  <si>
    <t>486</t>
  </si>
  <si>
    <t>3/L napínák nerezový pro lana 10mm vidlice- vidlice (napínák je chycen na nerezové oko ve vrcholu, sloupku ), závit M16,  na druhé straně lano s nerezovou očnicí a svorkami,  celková délka napínáku</t>
  </si>
  <si>
    <t xml:space="preserve">- napínák pro příčné vazby a rohové kotvení podélných lan- 15 ks : </t>
  </si>
  <si>
    <t xml:space="preserve">-napínák pro  podélné lana - ve středu - 4ks : </t>
  </si>
  <si>
    <t>19</t>
  </si>
  <si>
    <t>4/L nerezová očnice pro lano 10mm c28 mm , průměr 11mm, AISI 316 ( A4 ),</t>
  </si>
  <si>
    <t>5/L nerezová síť vlákno 3.2 mm oko 200 x 200 mm rozměry 2,0x 22,8m</t>
  </si>
  <si>
    <t xml:space="preserve">100 % nerezová síť včetně nerezových spojek mezi nerezovými lanky. Ocel nerez A4 AISI 316, typ  sítě H9, s podélnými oky, (pro obvodové propletení napínacím lanem) : </t>
  </si>
  <si>
    <t xml:space="preserve">oka sitě vypnuta pro střední úhel 60 st, max 75 st, min 30 st. : </t>
  </si>
  <si>
    <t>45,6</t>
  </si>
  <si>
    <t>6/Lobvodové nerezové vypínací lanko tl. 3,2 mm (tloušťka stejná jako lanka sítě), vč spojovacích, materiálu /sponek/ dl. 55m</t>
  </si>
  <si>
    <t>m´</t>
  </si>
  <si>
    <t>7/L obvodové nerezové vypínací lanko tl. 6mm dl.55 m</t>
  </si>
  <si>
    <t xml:space="preserve">Nerezové lano, 7x19, nerez A4 - AISI316, pr.6mm , jmenovitá pevnost  1570MPa. : </t>
  </si>
  <si>
    <t>55</t>
  </si>
  <si>
    <t>8/L nerezové lanová očnice pro vypínací lano 6mm celkem  ks</t>
  </si>
  <si>
    <t xml:space="preserve">Nerezavějící ocel A4 / AISI : </t>
  </si>
  <si>
    <t>9/L nerezový napínák vidlice- vidlice M10</t>
  </si>
  <si>
    <t xml:space="preserve">Nerezavějící ocel A4 / AISI , pevnost 3500 kg : </t>
  </si>
  <si>
    <t>18</t>
  </si>
  <si>
    <t>10/L nerezová kladka včetně oka pro upnutí, pro zatížení do 200 kg,</t>
  </si>
  <si>
    <t xml:space="preserve">nerez A4 - AISI316, : </t>
  </si>
  <si>
    <t>11/L  Pevná oka s normovaným závitem typu M8 pro pevné vázací šroubovací body. Nostnost 200 kg,, nerez A4 - AISI316,</t>
  </si>
  <si>
    <t>12/L lanová svorka nerezová pro spojení obvodových vypínacích  lan -</t>
  </si>
  <si>
    <t xml:space="preserve">- výška oka oka 6-23mm ), sestavu svorek možno narhradit  : </t>
  </si>
  <si>
    <t>24</t>
  </si>
  <si>
    <t>13/L lanová svorka nerezová pro bodovu fixaci sítě s obvodovým vypínacím lanem pro zjištění, rovnoměrné deformace ok sítí u upevňovyycích bodů</t>
  </si>
  <si>
    <t xml:space="preserve">- průměr lana 6mm a 3,2mm - výška oka oka 6-12mm ), sestavu svorek možno nahradit : </t>
  </si>
  <si>
    <t>60</t>
  </si>
  <si>
    <t>14/L lanová svorka nerezová pro bodovu fixaci sítě s nosnými lany pergoly pro celkové ztužení kce -, průměr lana 10mm a 3,2mm</t>
  </si>
  <si>
    <t xml:space="preserve"> - výška oka oka 6-23mm ), sestavu svorek možno nahradit jiným typem fixace. : </t>
  </si>
  <si>
    <t xml:space="preserve">Nerezavějící ocel A4 / AISI  317 : </t>
  </si>
  <si>
    <t>40</t>
  </si>
  <si>
    <t>1set 12/L</t>
  </si>
  <si>
    <t xml:space="preserve">Specifikace 1 setu: : </t>
  </si>
  <si>
    <t xml:space="preserve">  Matice s okem DIN 582, M10, nerezová AISI316 -A4, nosnost 230kg : 1</t>
  </si>
  <si>
    <t xml:space="preserve">  nerezová vidlice M6 s pravým závitem : 1</t>
  </si>
  <si>
    <t xml:space="preserve">  koncovka nerezová závitová s levým závitem lanko3 mm /M6 : 1</t>
  </si>
  <si>
    <t xml:space="preserve">  Nerezový napínák - střední díl -  M6/  l=60mm, : 1</t>
  </si>
  <si>
    <t xml:space="preserve">  Nerezové lano, 7x19, nerez A4 - AISI316, pr.3mm , jmenovitá pevnost  1570MPa. : 3,6</t>
  </si>
  <si>
    <t xml:space="preserve">  nerezová očnice pro lano 3 mm  pr.3,5mm/RW4, AISI 316 ( A4 ), c=11mm : 1</t>
  </si>
  <si>
    <t xml:space="preserve">  Nerez. lanová svorka, vel. 6mm, podobná DIN 741 AISI 316 - A4 . Pro dvě lanka 3mm : 3</t>
  </si>
  <si>
    <t>68</t>
  </si>
  <si>
    <t>1set 13/L</t>
  </si>
  <si>
    <t xml:space="preserve">  Matice s okem DIN 582, M10, nerezová AISI316 -A4, nosnost 230kg : 2</t>
  </si>
  <si>
    <t xml:space="preserve">  nerezová vidlice M6 s pravým závitem : 2</t>
  </si>
  <si>
    <t xml:space="preserve">  koncovka nerezová závitová s levým závitem lanko3 mm /M6 : 2</t>
  </si>
  <si>
    <t xml:space="preserve">  Nerezový napínák - střední díl -  M6/  l=60mm, : 2</t>
  </si>
  <si>
    <t xml:space="preserve">  Nerezové lano, 7x19, nerez A4 - AISI316, pr.3mm , jmenovitá pevnost  1570MPa. : 8,6</t>
  </si>
  <si>
    <t xml:space="preserve">  Nerezová křížová svorka 6mm - FLEX : 4</t>
  </si>
  <si>
    <t xml:space="preserve">  Nerezová křížová svorka 3D 5mm /6mm M12 : 2</t>
  </si>
  <si>
    <t>1set 14/L</t>
  </si>
  <si>
    <t xml:space="preserve">  Nerezové lano, 7x19, nerez A4 - AISI316, pr.3mm , jmenovitá pevnost  1570MPa. : 13,2</t>
  </si>
  <si>
    <t xml:space="preserve">  Nerezová křížová svorka 3D 5mm /6mm M12 : 4</t>
  </si>
  <si>
    <t>S1. S6.5   - nerezová síť vlákno 2.4 mm oko 250 x 250 mm,  rozměry 1,75x 7,5m -  včetně kotvícího a, spojovacího materiálu - SET</t>
  </si>
  <si>
    <t xml:space="preserve">  nerezová síť vlákno 2.4 mm oko 250 x 250 mm ( v případě nedostupnosti materiálu 2,4mm nutno zvýšit tloušťku lana sítě na 3 mm) : 13,13</t>
  </si>
  <si>
    <t xml:space="preserve">  rozměry 1,75x7,5m = 13,13 m2 : </t>
  </si>
  <si>
    <t xml:space="preserve">  100 % nerezová síť včetně nerezových spojek mezi nerezovými lanky. Ocel nerez A4 AISI 316, typ  sítě H9, s podélnými oky, (pro obvodové propletení napínacím lanem) : </t>
  </si>
  <si>
    <t xml:space="preserve">  při vypínání oka sitě se ideálním úhlem 60 st, max 75 st, min 30 st. , oka při zavěšení orientována svisle, ve směru delšího rozměru sítě : </t>
  </si>
  <si>
    <t xml:space="preserve">  nerezový napínák vidlice- vidlice M10 pro obvodové lano : 2</t>
  </si>
  <si>
    <t xml:space="preserve">  obvodové nerezov vypínací lanko tl. 6mm včetně přeložení pro zakončení svorkami a prodloužení pro kladky dl. 25 m : 25</t>
  </si>
  <si>
    <t xml:space="preserve">  obvodové nerezové vypínací lanko tl. 2,4 mm (tloušťka stejná jako lanka sítě), vč spojovacích materiálu /sponek/ : 50</t>
  </si>
  <si>
    <t xml:space="preserve">  Koncovka s vidlicí a metrickým závitem, nerez A4  - M8, AISI 316 ( A4 ),2 matice, 2 podložky (přepevněna na obruči 71/Z) : 2</t>
  </si>
  <si>
    <t xml:space="preserve">  celonerezová sponapro fixaci vypínacího lana 6 mm na madlo zábradlí Tr. 44,5mm vč ochranné podložky mezi lanem a zábradlím : 2</t>
  </si>
  <si>
    <t xml:space="preserve">  nerezový napínák vidlice- vidlice M10 2 ks pro obvodové lano, 3ks pro dolní vypnutí  AISI 316 ( A4 ) : 5</t>
  </si>
  <si>
    <t xml:space="preserve">  nerezová kladka včetně oka pro upnutí,vhodné pro lana od 6 mm, pro zatížení od 200 do 400 kg, nerez A4 - AISI316, : 6</t>
  </si>
  <si>
    <t xml:space="preserve">  nerezov vypínací lanko tl. 6mm pro obvodové  vazáky  včetně přeložení pro zakončení svorkami dl. 6x1,5 m =9,0 m : 9</t>
  </si>
  <si>
    <t xml:space="preserve">  nerezové očnice pro obvodové vazáky - lano 6mm c28 mm , průměr 7mm, AISI 316 ( A4) : 12</t>
  </si>
  <si>
    <t xml:space="preserve">  Lanová svorka nerezová pro spojení obvodových vypínacích  lan - průměr lana 6mm - výška oka oka 6-23mm ) u obvodových vazáků a  u napínáků, sestavu svorek možno nahradit - např. nerezovou svorkou lanovovu nebo jiným způsobem kotovení (splňující požadované : 48</t>
  </si>
  <si>
    <t xml:space="preserve">  lanová svorka nerezová pro bodovu fixaci sítě s obvodovým vypínacím lanem pro zjištění rovnoměrné deformace ok sítí u upevňovyycích bodů  - průměr lana 6mm a 2,4mm - výška oka oka 6-12mm ), možno nahradit jiným typem spojení. Nerezavějící ocel A4 / AISI : 12</t>
  </si>
  <si>
    <t xml:space="preserve">  Pevná oka s normovaným závitem typu M8 pro pevné vázací šroubovací body. Nostnost 200 kg, nerez A4 - AISI316, - součást výrobků 50/OS a 51/OS : 5</t>
  </si>
  <si>
    <t xml:space="preserve">  vypínací středová obruč pro sít S1 - 71/Z - specifikace viz. zámečnické výrobky : </t>
  </si>
  <si>
    <t>S2, S3   - nerezová síť vlákno 2.4 mm oko 250 x 250 mm,  rozměry 1,5x 7,5m -  včetně kotvícího a, spojovacího materiálu - SET</t>
  </si>
  <si>
    <t xml:space="preserve">  nerezová síť vlákno 2.4 mm oko 250 x 250 mm ( v případě nedostupnosti materiálu 2,4mm nutno zvýšit tloušťku lana sítě na 3 mm) : 11,25</t>
  </si>
  <si>
    <t xml:space="preserve">  rozměry 1,5x7,5m = 11,25 m2 : </t>
  </si>
  <si>
    <t xml:space="preserve">  obvodové nerezov vypínací lanko tl. 6mm včetně přeložení pro zakončení svorkami a prodloužení pro kladky dl. 25 m : 22</t>
  </si>
  <si>
    <t xml:space="preserve">  obvodové nerezové vypínací lanko tl. 2,4 mm (tloušťka stejná jako lanka sítě), vč spojovacích materiálu /sponek/ : 44</t>
  </si>
  <si>
    <t xml:space="preserve">  Koncovka s vidlicí a metrickým závitem, nerez A4  - M8, AISI 316 ( A4 ),2 matice, 2 podložky (přepevněna na obruči 72/Z, nebo 73/Z) : 2</t>
  </si>
  <si>
    <t xml:space="preserve">  vypínací středová obruč pro sít S2, S3 - 72/Z nebo 73/Z- specifikace viz. zámečnické výrobky : </t>
  </si>
  <si>
    <t>S4   - nerezová síť vlákno 2.4 mm oko 250 x 250 mm,  rozměry 2,0x 7,5m -  včetně kotvícího a, spojovacího materiálu - SET</t>
  </si>
  <si>
    <t xml:space="preserve">  nerezová síť vlákno 2.4 mm oko 250 x 250 mm ( v případě nedostupnosti materiálu 2,4mm nutno zvýšit tloušťku lana sítě na 3 mm) : 15,0</t>
  </si>
  <si>
    <t xml:space="preserve">  rozměry 2,0 x 7,5m = 15,00 m2 : </t>
  </si>
  <si>
    <t xml:space="preserve">  obvodové nerezov vypínací lanko tl. 6mm včetně přeložení pro zakončení svorkami a prodloužení pro kladky dl. 25 m : 26</t>
  </si>
  <si>
    <t xml:space="preserve">  obvodové nerezové vypínací lanko tl. 2,4 mm (tloušťka stejná jako lanka sítě), vč spojovacích materiálu /sponek/ : 54</t>
  </si>
  <si>
    <t xml:space="preserve">  Koncovka s vidlicí a metrickým závitem, nerez A4  - M8, AISI 316 ( A4 ),2 matice, 2 podložky (přepevněna na obruči 72/Z) : 2</t>
  </si>
  <si>
    <t xml:space="preserve">  vypínací středová obruč pro sít S4 - 74/Z - specifikace viz. zámečnické výrobky : </t>
  </si>
  <si>
    <t>S5, S6.1,   - nerezová síť vlákno 2.4 mm oko 250 x 250 mm,  rozměry 2,25x 7,5m -  včetně kotvícího a, spojovacího materiálu - SET</t>
  </si>
  <si>
    <t xml:space="preserve">  nerezová síť vlákno 2.4 mm oko 250 x 250 mm ( v případě nedostupnosti materiálu 2,4mm nutno zvýšit tloušťku lana sítě na 3 mm) : 16,85</t>
  </si>
  <si>
    <t xml:space="preserve">  rozměry 2,25 x 7,5m = 16,85 m2 : </t>
  </si>
  <si>
    <t xml:space="preserve">  obvodové nerezov vypínací lanko tl. 6mm včetně přeložení pro zakončení svorkami a prodloužení pro kladky dl. 25 m : 28</t>
  </si>
  <si>
    <t xml:space="preserve">  obvodové nerezové vypínací lanko tl. 2,4 mm (tloušťka stejná jako lanka sítě), vč spojovacích materiálu /sponek/ : 56</t>
  </si>
  <si>
    <t xml:space="preserve">  vypínací středová obruč pro sít S5 a 76.1 - 75/Z a 76/Z- specifikace viz. zámečnické výrobky : </t>
  </si>
  <si>
    <t>S6.2   - nerezová síť vlákno 2.4 mm oko 250 x 250 mm,  rozměry 4,25x 7,5m -  včetně kotvícího a, spojovacího materiálu - SET</t>
  </si>
  <si>
    <t xml:space="preserve">  nerezová síť vlákno 2.4 mm oko 250 x 250 mm ( v případě nedostupnosti materiálu 2,4mm nutno zvýšit tloušťku lana sítě na 3 mm) : 31,88</t>
  </si>
  <si>
    <t xml:space="preserve">  rozměry 4,25 x 7,5m = 31,88 m2 : </t>
  </si>
  <si>
    <t xml:space="preserve">  obvodové nerezové vypínací lanko tl. 6mm včetně přeložení pro zakončení svorkami a prodloužení pro kladky : 29</t>
  </si>
  <si>
    <t xml:space="preserve">  obvodové nerezové vypínací lanko tl. 2,4 mm (tloušťka stejná jako lanka sítě), vč spojovacích materiálu /sponek/  a lanko pro opletení střední vložené obruče 79/Z  délky 31m : 89</t>
  </si>
  <si>
    <t xml:space="preserve">  středová obruč - 79/Z - specifikace viz. zámečnické výrobkypro vyřezání sítě. Síť bude zakončena opletením a zajistěna vyplétacím lankem. Střední část sítě v obruči bude vystřižena : </t>
  </si>
  <si>
    <t>S6.3  a S6.4  - nerezová síť vlákno 2.4 mm oko 250 x 250 mm,  rozměry 1,25x 7,5m -  včetně kotvícího, a spojovacího materiálu - SET</t>
  </si>
  <si>
    <t xml:space="preserve">  nerezová síť vlákno 2.4 mm oko 250 x 250 mm ( v případě nedostupnosti materiálu 2,4mm nutno zvýšit tloušťku lana sítě na 3 mm) : 9,38</t>
  </si>
  <si>
    <t xml:space="preserve">  rozměry 1,25 x 7,5m = 31,88 m2 : </t>
  </si>
  <si>
    <t xml:space="preserve">  obvodové nerezové vypínací lanko tl. 6mm včetně přeložení pro zakončení svorkami a prodloužení pro kladky : 22</t>
  </si>
  <si>
    <t xml:space="preserve">  obvodové nerezové vypínací lanko tl. 2,4 mm (tloušťka stejná jako lanka sítě), vč spojovacích materiálu /sponek/  a lanko pro opletení střední vložené obruče 79/Z  délky 31m : 44</t>
  </si>
  <si>
    <t xml:space="preserve">  obvodové nerezové vypínací lanko tl. 2,4 mm (tloušťka stejná jako lanka sítě), vč spojovacích materiálu /sponek/  pro opletení střední vložené obruče 80/Z  délky 31m : 3,3</t>
  </si>
  <si>
    <t xml:space="preserve">  vypínací středová obruč pro sít S 76.3 - 77/Z- specifikace viz. zámečnické výrobky a středová obruč - 80/Z - specifikace viz. zámečnické výrobky pro vyřezání sítě. Síť bude zakončena opletením a zajistěna vyplétacím lankem. Střední část sítě v obruči bude : </t>
  </si>
  <si>
    <t>Bourání pískoviště</t>
  </si>
  <si>
    <t>nosníku 10*10 cm</t>
  </si>
  <si>
    <t xml:space="preserve">- betonový rám výšky nad terén 0,2 m a délky 20 bm : </t>
  </si>
  <si>
    <t xml:space="preserve">- dřevěný lem 4 m2 : </t>
  </si>
  <si>
    <t xml:space="preserve">- dlažba 40 x 40 cm - 11 m2 a betonový obrubník 24 bm : </t>
  </si>
  <si>
    <t xml:space="preserve">- písek 24 m2 : </t>
  </si>
  <si>
    <t xml:space="preserve">- dřevěná konstrukce se sedlovou stříškou - 6 nosníku 10*10 cm - bude rozebrána a připravena na odvoz : </t>
  </si>
  <si>
    <t>Bourání dřevěného přístřešku</t>
  </si>
  <si>
    <t xml:space="preserve">- betonová dlažba 9,4 m2 : </t>
  </si>
  <si>
    <t xml:space="preserve">- obrubník 12,6 bm : </t>
  </si>
  <si>
    <t xml:space="preserve">- dřevěná konstrukce se sedlovou střechou  - 4 nosníky  10*10 cm - bude rozebrána a připravena na odvoz : </t>
  </si>
  <si>
    <t>Bourání ohniště z žulových kostek prům. 1,2 m</t>
  </si>
  <si>
    <t>Odvoz odpadu</t>
  </si>
  <si>
    <t>Demontáž houpadla, drobné opravy, uskladnění, bourání 1 ks bet. patky 30*30 *80 cm</t>
  </si>
  <si>
    <t>Demontáž průlezky "Housenka", drobné opravy,  uskladnění, vybourání 6 ks bet. patek 60*30*80 cm</t>
  </si>
  <si>
    <t>7</t>
  </si>
  <si>
    <t>Demontáž vahadlové houpačky, drobné opravy, uskladnění, vybourání 1 ks bet. Patky 40*40*80 cm</t>
  </si>
  <si>
    <t>Demontáž houpačky s věžíčkou, drobné opravy, uskladnění, vybourání 6 ks bet. Patek 30*30*80 cm</t>
  </si>
  <si>
    <t>Montáž houpadla, uchycení na betonovou patku 30*30*80 cm</t>
  </si>
  <si>
    <t>Montáž průlezky Housenka, uchycení na betonové patky celkem 6 ks 30*60*80 cm</t>
  </si>
  <si>
    <t>11</t>
  </si>
  <si>
    <t>Montáž vahadlové houpačky, uchycení na  1 ks bet. patky 40*40*80 cm</t>
  </si>
  <si>
    <t>Montáž houpačky s věžičkou, uchycení na 6 ks bet. Patek 30*30*80 cm</t>
  </si>
  <si>
    <t>Montáž :</t>
  </si>
  <si>
    <t>Upevnění budek pomocí popruhu na stávající stromy</t>
  </si>
  <si>
    <t>Materiál:</t>
  </si>
  <si>
    <t>Budka sýkorník, rozměr 16*16*37 cm, smrkové dřevo ošetřené lněným olejem s otvorem, upínací popruh s, ráčnou, vletový otvor průměr 29-30 mm</t>
  </si>
  <si>
    <t>Budka lejskovník, rozměr 18*18*37 cm, smrkové dřevo ošetřené lněným olejem s otvorem, upínací popruh, s ráčnou, vletový otvor 33*55 mm</t>
  </si>
  <si>
    <t>Zhotovení hmatového chodníku - výkop hl 0,1 m, osazení obrub z modřínových desek, zásyp či dláždění, jednotlivých polí přírodními materiály</t>
  </si>
  <si>
    <t>Modřínové desky</t>
  </si>
  <si>
    <t>TK fr. 4-8 mm</t>
  </si>
  <si>
    <t>TK fr. 16-32 mm</t>
  </si>
  <si>
    <t>mulč. Kůra</t>
  </si>
  <si>
    <t>kompost.zemina</t>
  </si>
  <si>
    <t>cihelná dlažba</t>
  </si>
  <si>
    <t>Výroba a instalace hmyzího hotelu, ukotvení do betonových patek</t>
  </si>
  <si>
    <t>Materiál na konstrukci hmyzího hotelu (v 1,5m, š 1,5m, h 0,15m; dub, povrchová úprava zdravotně, nezávadným lakem)včetně materiálu k ukotvení</t>
  </si>
  <si>
    <t>Materiál na výplň okýnek domečku (voštinové cihly, dřevěné špalky, bambus, šišky, apod.)</t>
  </si>
  <si>
    <t>Kotvení zabetonováním sloupů</t>
  </si>
  <si>
    <t>Sloupy z nerezových trubek průměru 114 mm s plastovým kloboukem. Oválný sedák “ptačí hnízdo” délky, 100 cm s lanovým výpletem, obvod opatřen lanovou omotávkou tlumící náraz</t>
  </si>
  <si>
    <t xml:space="preserve">- závěsy a řetězy z nerezové oceli : </t>
  </si>
  <si>
    <t xml:space="preserve">Rozměr cca 2,6 x 1,1 x 1,4 m : </t>
  </si>
  <si>
    <t>Kotvení zabetonováním podpěr</t>
  </si>
  <si>
    <t>Sestava nádob pro hry s pískem/ štěrkem a vodou. Připraveno k napojení zahradní hadice, (rychlospojka)</t>
  </si>
  <si>
    <t xml:space="preserve"> Výbava: 1x nádoba 150 x 50 cm 1x nádoba 75 x 75 cm 1x pumpa s časovým ventilem 1x korýtko 150 cm 1x vodní mlýnek D=30 cm  : </t>
  </si>
  <si>
    <t xml:space="preserve">Materiály: Rám nádob a sloupek pumpy: severský smrk, povrchová úprava napouštědlem a tenkovrstvou lazurou v odstínu Ořech. : </t>
  </si>
  <si>
    <t xml:space="preserve"> Uzávěry, dno nádob a mlýnek z nerezové oceli. Podpěry z žárově pozinkované oceli. Krytka pumpy a další barevné detaily z HPL a PE. : </t>
  </si>
  <si>
    <t>Montáž tabulí do tvaru L.  Kotvení žárově pozinkovanými ocelovými prvky zabetonováním.</t>
  </si>
  <si>
    <t>Sloupky z douglaskového hranolu, tenkovrstvá lazura v odstínu Ořech, kotevní prvky žárové, pozinkované a lakované, herní panely z HPL desky, barva modrá a oranžová</t>
  </si>
  <si>
    <t xml:space="preserve">Rozměr cca: 230 x 12 x 91 cm (d x š x v) : </t>
  </si>
  <si>
    <t>Zavěšení krmítka na strom</t>
  </si>
  <si>
    <t>Krmítko typ stodola, rozměr  16*28*25 cm, materiál smrk ošetřený lněným olejem</t>
  </si>
  <si>
    <t>Zabetonování podpěr</t>
  </si>
  <si>
    <t>Konstrukce ze smrkových hranolů, tenkovrstvá lazura v odstínu Ořech,  žárově pozinkované spojovací, prvky</t>
  </si>
  <si>
    <t xml:space="preserve">Rozměr cca: 243 x 211 x 86 cm (d x š x v) : </t>
  </si>
  <si>
    <t>Instalace mobilních laviček</t>
  </si>
  <si>
    <t>Lavička s opěradlem a područkami, dl. 1800 mm/ alu slitina +prášk. Vypal.barva RAL 9006, dřevo, tropické</t>
  </si>
  <si>
    <t>Instalace mlžítka na betonovou patku a napojení na přívod vody</t>
  </si>
  <si>
    <t>Jedná se o mlžící sprchu (nerezové mlžítko), které vytváří mlžný opar ze tří květů rovnoměrně, rozložených na tři strany</t>
  </si>
  <si>
    <t xml:space="preserve"> Mlžící tryska je umístěna v každém květu.  : </t>
  </si>
  <si>
    <t xml:space="preserve">Ovládání zapínání mlžícího sloupu je na sloupu pomocí ventilu 3/8“. : </t>
  </si>
  <si>
    <t xml:space="preserve">Spotřeba mlžících trysek je cca 36l/h při 0,3 MPa. : </t>
  </si>
  <si>
    <t>Zhotovení ohniště prům. 1000 mm - výkop, podsyp, betonáž, zdění, spárování, zhotovení dřevěného, krytu s úchytem prům 1150 mm</t>
  </si>
  <si>
    <t>Šamotová cihla 250*123*65 mm</t>
  </si>
  <si>
    <t>Beton</t>
  </si>
  <si>
    <t>Modřínové desky, kovový úchyt, 2* nátěr lazura odstín tmavý ořech</t>
  </si>
  <si>
    <t>Instalace herního prvku o rozměrech cca 3,3*1,9*2,0 m včetně zhotovení spodní stavby (kotvení do, betonových patek) a dopravy montážního týmu</t>
  </si>
  <si>
    <t>kptl</t>
  </si>
  <si>
    <t>Akátové kůly 18 ks, ( 9 ks na stojato výšky max 2 m, 9 ks naležato jako kladiny) obroušené a zbavené, běli, obroušené se zachováním charakteru rostlé akátové kulatiny o prům. 120-250 mm</t>
  </si>
  <si>
    <t xml:space="preserve">- lanové prvky jsou vyrobeny z lan s vícepramenným ocelovým jádrem opleteným polyprpylénovou nabo polyesterovou přízí. : </t>
  </si>
  <si>
    <t xml:space="preserve">- spojovací materiál je ze zinkované pevnostní oceli se zakončením s plastovým kloboučkem. : </t>
  </si>
  <si>
    <t xml:space="preserve">- nátěr dřevěných částí do odstínu OŘECH bude proveden 3 vrstvami polotransparetntním, tenkovrstvým, lazurovacím středně pigmentovaným nátěrem v konečném odstínu blížícímu se RAL 8028 : </t>
  </si>
  <si>
    <t>Konstrukce jsou do terénu kotveny v ocelových patkách, které jsou chráněny proti korozi žárovým, zinkováním a jsou uloženy do betonového lože</t>
  </si>
  <si>
    <t xml:space="preserve">-  kotvy jsou připevněny k hernímu prvku pomocí šroubů a jejich konstrukce zaručuje, že dřevěné prvky nebudou v přímém kontaktu se zemí. : </t>
  </si>
  <si>
    <t xml:space="preserve">- veškerý spojovací materiál je pozinkovaný nebo nerezový. : </t>
  </si>
  <si>
    <t>Pískoviště je vyrobeno z lepených hranolů.Povrchová úprava těchto hranolů spočívá v impregnaci a, třívrstvé aplikaci vrchního lazurovacího laku</t>
  </si>
  <si>
    <t xml:space="preserve">- splňujícího podmínky normy EN 71/3 (bezpečné pro dětské hračky) v odstínu Ořech : </t>
  </si>
  <si>
    <t xml:space="preserve">Rozměr ccca: 3*3*0,24 : </t>
  </si>
  <si>
    <t>montáž sedáků na dřevěný rám pískoviště</t>
  </si>
  <si>
    <t>Sedáky jsou vyrobeny z vysoce kvalitního plastu HDPE v barvě modré (vysokotlaký, celoprobarvený, polyetylen, který se vyznačuje vysokou barevnou stálostí, odolností proti UV záření )</t>
  </si>
  <si>
    <t xml:space="preserve">Rozměr 3*3 m : </t>
  </si>
  <si>
    <t>Instalace</t>
  </si>
  <si>
    <t xml:space="preserve">- je vyrobena z pogumované polyesterové sítě, odolné proti UV záření. : </t>
  </si>
  <si>
    <t xml:space="preserve">- po obvodu je opatřena oky, které zajišťují snadné vypnutí plachty. : </t>
  </si>
  <si>
    <t xml:space="preserve">- zabraňuje vstupu kočkám, psům a ptákům, chrání pískoviště před hrubými nečistotami a spadaným listím. : </t>
  </si>
  <si>
    <t>8 patek, nosník 12*12cm s úchytem, konstrukce střechy</t>
  </si>
  <si>
    <t>materiál dřevo modřín, nátěr do odstínu OŘECH bude proveden 3 vrstvami polotransparetntním,, tenkovrstvým, lazurovacím středně pigmentovaným nátěrem v konečném odstínu blížícímu se RAL 8028</t>
  </si>
  <si>
    <t>skladba viz výkres</t>
  </si>
  <si>
    <t xml:space="preserve">Materiál: </t>
  </si>
  <si>
    <t>rostliny rod Sedum směs 12 ks/ m2</t>
  </si>
  <si>
    <t>Zabetonování sloupů</t>
  </si>
  <si>
    <t>Sloupy průměru 140 mm z mimostředové douglaskové kulatiny. Ochrana dřeva tlakovou impregnací, nátěr, tenkovrstvou lazurou v odstínu Ořech. Sloupy shora opatřeny plastovým kloboukem.</t>
  </si>
  <si>
    <t xml:space="preserve">Lano 18 mm s ocelovým jádrem. Kotvení sloupů žárově pozinkovanou ocelovou botkou v betonové patce. : </t>
  </si>
  <si>
    <t xml:space="preserve">Rozměry cca : 2,0*0,14*1,0 m : </t>
  </si>
  <si>
    <t>Konstrukce je uložena do betonového lože</t>
  </si>
  <si>
    <t>Nosná konstrukce stolku je vyrobena z konstrukční oceli o průměru 89 mm, která je proti korozi, chráněná žárovým zinkováním</t>
  </si>
  <si>
    <t xml:space="preserve">- stolek je vyroben z vysoce kvalitního plastu HDPE v barvě žluté a modré(vysokotlaký, celoprobarvený polyetylen, : </t>
  </si>
  <si>
    <t xml:space="preserve">který se vyznačuje vysokou barevnou stálostí, odolnosti proti UV záření) : </t>
  </si>
  <si>
    <t xml:space="preserve">Rozměr cca: 0,45 x 0,45 x 0,62 m : </t>
  </si>
  <si>
    <t>Instalace kostek ke stolečkům</t>
  </si>
  <si>
    <t>Kostka z pryžového granulátu pojeného polyuretanem, červená barva, zelená barva</t>
  </si>
  <si>
    <t xml:space="preserve">Rozměr 300x300x300 mm : </t>
  </si>
  <si>
    <t>Kotvení žárově pozinkovanými ocelovými prvky zabetonováním.</t>
  </si>
  <si>
    <t>Mimostředové douglaskové dřevo ošetřené tlakovou impregnací a tenkovrstvou lazurou v odstínu Ořech., Výplň zábradlí u skluzavky z vysokotlakého laminátu (HPL) - barva modrá</t>
  </si>
  <si>
    <t xml:space="preserve">- zakrytí sloupů plastovými klobouky : </t>
  </si>
  <si>
    <t xml:space="preserve">- laminátová svahová skluzavka AGS 30 modrá barva s podestou, sedlovou střechou. : </t>
  </si>
  <si>
    <t xml:space="preserve">Rozměr cca: 4,3 x 1,2 x1,9 m : </t>
  </si>
  <si>
    <t>Spodní část - Kotvení žárově pozinkovanými ocelovými prvky zabetonováním</t>
  </si>
  <si>
    <t xml:space="preserve">- horní část skluzavky bude uchycena na podestu schodiště - nacení stavba v D02-1 : </t>
  </si>
  <si>
    <t>Svahová laminátová skluzavka  GS 460 modrá barva bez podesty</t>
  </si>
  <si>
    <t>Zabetonování, výkop pro trubku</t>
  </si>
  <si>
    <t>Nerezová konstrukce s pískovaným povrchem, propojení pod zemí plastovou flexibilní trubkou</t>
  </si>
  <si>
    <t xml:space="preserve">Rozměr cca: 58 x 20 x 135 cm (d x š x v) : </t>
  </si>
  <si>
    <t>Kotvení zabetonováním žárově pozinkovaných podpěr a sloupku.</t>
  </si>
  <si>
    <t>Desky profilu 28x145 mm a hranoly 70x95 mm z tlakově impregnované douglasky</t>
  </si>
  <si>
    <t xml:space="preserve">- tenkovrstvá lazura v odstínu Ořech : </t>
  </si>
  <si>
    <t xml:space="preserve">- sloupek pro lano z pozinkovaného jeklu 80x80 mm. : </t>
  </si>
  <si>
    <t xml:space="preserve">- lano 18 mm s ocelovým jádrem : </t>
  </si>
  <si>
    <t xml:space="preserve">Rozměr cca: 1,64 *1,2*0,2 m : </t>
  </si>
  <si>
    <t>Uložení akátových kmenů do výkopů v délkách 1,4m; 1,8m; 0,7m; 0,8m; 1,0m; 0,9m a samostatně 16 ks, (celkem 60 ks)</t>
  </si>
  <si>
    <t>Akátové kmeny - odkorněné, zbavené běli a broušené tak, aby byl zachován přirozený charakter růstu, dřeviny, prům cca 15 cm délky od 0,5 -0,8 m</t>
  </si>
  <si>
    <t xml:space="preserve">Nátěr dřevěných částí do odstínu OŘECH : </t>
  </si>
  <si>
    <t xml:space="preserve">bude proveden 3 vrstvami polotransparetntním, tenkovrstvým, lazurovacím středně pigmentovaným nátěrem v konečném odstínu blížícímu se RAL 8028 : </t>
  </si>
  <si>
    <t>5,85</t>
  </si>
  <si>
    <t xml:space="preserve">Montáž : </t>
  </si>
  <si>
    <t>výkop pro palisádu do hl. 1,1 m</t>
  </si>
  <si>
    <t>uložení odkorněných akátových kmenů do suchého betonu</t>
  </si>
  <si>
    <t>uložení izolace za palisády - nopová folie</t>
  </si>
  <si>
    <t>štěrkový zásyp v š. 20 cm</t>
  </si>
  <si>
    <t>uložení geotextilie</t>
  </si>
  <si>
    <t>zhotovení drenáže</t>
  </si>
  <si>
    <t>zhotovení podsypu pod tunel</t>
  </si>
  <si>
    <t>uložení roury ve spádu 1°</t>
  </si>
  <si>
    <t>obsyp zásypovým pískem</t>
  </si>
  <si>
    <t>obsyp a hutnění zeminy</t>
  </si>
  <si>
    <t>upevnění ochranné sítě na akátové sloupy</t>
  </si>
  <si>
    <t>zařezání akátových kmenů kolem otvoru tunelu</t>
  </si>
  <si>
    <t>suchý beton</t>
  </si>
  <si>
    <t>nopová folie</t>
  </si>
  <si>
    <t>geotextilie</t>
  </si>
  <si>
    <t>akátové kmeny prům 15-20 cm délky 1,4-3,3 m Nátěr dřevěných částí do odstínu OŘECH bude proveden 3, vrstvami polotransparetntním, tenkovrstvým, lazurovacím středně pigmentovaným nátěrem</t>
  </si>
  <si>
    <t xml:space="preserve">v konečném odstínu blížícímu se RAL 8028 : </t>
  </si>
  <si>
    <t>1,5</t>
  </si>
  <si>
    <t>ochranná síť bezuzlová PP 4,0 mm, oko 45 mm, žlutá, obšitý okraj 5-7 mm</t>
  </si>
  <si>
    <t>pletená šňůra PP o 4,5 mm, zelená, na uchycení sítě</t>
  </si>
  <si>
    <t>kovová oka s vrutem na uchycení sítě</t>
  </si>
  <si>
    <t>podsyp pod rouru DK 11/22 mm tl. 200 mm</t>
  </si>
  <si>
    <t>korugovaná trubka DN 1000 mm, d 6,1 m</t>
  </si>
  <si>
    <t>zásypový písek písek kolem roury</t>
  </si>
  <si>
    <t>podsyp, obsyp pískem a zeminou, uložení roury</t>
  </si>
  <si>
    <t>podsyp DK 11/22 mm tl. 200 mm</t>
  </si>
  <si>
    <t>korugovaná trubka DN 800 mm, d 2,8 m</t>
  </si>
  <si>
    <t>zásypový písek</t>
  </si>
  <si>
    <t>Osazení vyvýšených záhonů do štěrk. lože, plnění zeminou</t>
  </si>
  <si>
    <t>Vyvýšené záhony - materiál modřín (0,14 m3/ks), nátěr  tenkovrstvá lazura v odstínu Ořech</t>
  </si>
  <si>
    <t xml:space="preserve">Rozměry: 1,0*1,0*0,5 m : </t>
  </si>
  <si>
    <t>Kotvení zabetonováním žárově pozinkovaných podpěr</t>
  </si>
  <si>
    <t>sloupky z douglaskového hranolu, tenkovrstvá lazura v odstínu Ořech, kotevní prvky žárové, pozinkované a lakované, akustické desky z dubu</t>
  </si>
  <si>
    <t xml:space="preserve">Rozměry: 162 x 15 x 165 cm (d x š x v) : </t>
  </si>
  <si>
    <t>Výkop hl.0,55 cm kruhového tvaru, podsyp DK fr 11-22 mm v tl. 10 cm, osazení trampolín</t>
  </si>
  <si>
    <t>SMB trampolína prům 1,75 m. Tělo trampolíny tvoří 40 cm vysoký rám z žárově pozinkované oceli zcela, zapuštěný pod úroveň terénu.</t>
  </si>
  <si>
    <t xml:space="preserve">Skákací plochu ( D= 120 cm) představují : </t>
  </si>
  <si>
    <t xml:space="preserve">výrobcem patentované plastové spojky barvy žluté na : </t>
  </si>
  <si>
    <t xml:space="preserve">ocelových lankách : </t>
  </si>
  <si>
    <t xml:space="preserve"> K rámu je plocha uchycena : </t>
  </si>
  <si>
    <t xml:space="preserve">pružinami. Okraj z pryžových desek barvy hnědá. : </t>
  </si>
  <si>
    <t xml:space="preserve">Dodanými háky lze jednoduše plochu odpojit od : </t>
  </si>
  <si>
    <t xml:space="preserve">pružin a prostor vyčistit. : </t>
  </si>
  <si>
    <t>Žulové valouny soliterní - velikost cca 30 cm až 60 cm, ks celkem 23</t>
  </si>
  <si>
    <t>112151111</t>
  </si>
  <si>
    <t>Směrové kácení stromů s rozřezáním a odvětvením D kmene přes 100 do 200 mm</t>
  </si>
  <si>
    <t>112151112</t>
  </si>
  <si>
    <t>Směrové kácení stromů s rozřezáním a odvětvením D kmene přes 200 do 300 mm</t>
  </si>
  <si>
    <t>112151113</t>
  </si>
  <si>
    <t>Směrové kácení stromů s rozřezáním a odvětvením D kmene přes 300 do 400 mm</t>
  </si>
  <si>
    <t>112151114</t>
  </si>
  <si>
    <t>Směrové kácení stromů s rozřezáním a odvětvením D kmene přes 400 do 500 mm</t>
  </si>
  <si>
    <t>112151115</t>
  </si>
  <si>
    <t>Směrové kácení stromů s rozřezáním a odvětvením D kmene přes 500 do 600 mm</t>
  </si>
  <si>
    <t>111212351</t>
  </si>
  <si>
    <t>Odstranění nevhodných dřevin do 100 m2 v přes 1 m s odstraněním pařezů v rovině nebo svahu do 1:5, (dle inv. Tabulky porosty B,C)</t>
  </si>
  <si>
    <t>111212311</t>
  </si>
  <si>
    <t>Odstranění nevhodných dřevin do 100 m2 v přes 1 m bez odstranění pařezů v rovině nebo svahu do 1:5, (dřeviny pod stavbou)</t>
  </si>
  <si>
    <t>112201111R00</t>
  </si>
  <si>
    <t>Odstranění pařezu průměr do 200 mm, v rovině nebo na svahu do 1:5</t>
  </si>
  <si>
    <t>823-1</t>
  </si>
  <si>
    <t>s odklizením získaného dřeva na vzdálenost do 20 m, se složením na hromady nebo s naložením na dopravní prostředek, se zasypáním jámy, doplněním zeminy, zhutněním a úpravou terénu,</t>
  </si>
  <si>
    <t>R</t>
  </si>
  <si>
    <t>Naložení a odvoz biologického odpadu</t>
  </si>
  <si>
    <t>Poplatek za skládku biologického odpadu</t>
  </si>
  <si>
    <t>Vytýčení výsadeb</t>
  </si>
  <si>
    <t>kpt</t>
  </si>
  <si>
    <t>184802111R00</t>
  </si>
  <si>
    <t>Chemické odplevelení půdy před založením kultury postřikem naširoko, v rovině nebo na svahu do 1:5</t>
  </si>
  <si>
    <t>nebo trávníku nebo zpevněných ploch o výměře jednotlivě přes 20 m2,</t>
  </si>
  <si>
    <t>M</t>
  </si>
  <si>
    <t>Totální herbicid ( 0, 02 l /m2)</t>
  </si>
  <si>
    <t>l</t>
  </si>
  <si>
    <t>111 15-1431</t>
  </si>
  <si>
    <t>Odstranění stařiny ze souvislé plochy přes 500m2</t>
  </si>
  <si>
    <t>Naložení a odvoz stařiny do 20km</t>
  </si>
  <si>
    <t>Poplatek za uložení bioodpadu na skládce</t>
  </si>
  <si>
    <t>181151321</t>
  </si>
  <si>
    <t>Plošná úprava terénu přes 500 m2 zemina skupiny 1 až 4 nerovnosti přes 100 do 150 mm, v rovinně a svahu do 1:5</t>
  </si>
  <si>
    <t>183403114R00</t>
  </si>
  <si>
    <t>Obdělávání půdy kultivátorováním, v rovině nebo na svahu 1:5</t>
  </si>
  <si>
    <t>183403153R00</t>
  </si>
  <si>
    <t>Obdělávání půdy hrabáním, v rovině nebo na svahu 1:5</t>
  </si>
  <si>
    <t>183403161R00</t>
  </si>
  <si>
    <t>Obdělávání půdy válením, v rovině nebo na svahu 1:5</t>
  </si>
  <si>
    <t>183101115R00</t>
  </si>
  <si>
    <t>Hloubení jamek bez výměny půdy v rovině objem přes 0,125 do 0,4 m3</t>
  </si>
  <si>
    <t>pro vysazování rostlin v hornině 1 až 4 bez výměny půdy, s případným naložením přebytečných výkopků na dopravní prostředek, s odvozem na vzdálenost do 20 km a se složením,</t>
  </si>
  <si>
    <t>184102115R00</t>
  </si>
  <si>
    <t xml:space="preserve">Výsadba dřevin s balem průměr přes 500 do 600 mm, v rovině nebo na svahu do 1:5,  </t>
  </si>
  <si>
    <t>do předem vyhloubené jamky se zalitím,</t>
  </si>
  <si>
    <t>35a</t>
  </si>
  <si>
    <t>Sazenice stromů - Aesculus hippocastanum</t>
  </si>
  <si>
    <t xml:space="preserve">ok 12-14 cm, bal : </t>
  </si>
  <si>
    <t>35b</t>
  </si>
  <si>
    <t>Amelanchier lamarckii</t>
  </si>
  <si>
    <t>35c</t>
  </si>
  <si>
    <t>Malus X</t>
  </si>
  <si>
    <t xml:space="preserve">ok 10-12 cm, bal : </t>
  </si>
  <si>
    <t>35d</t>
  </si>
  <si>
    <t>Cydonia oblonga</t>
  </si>
  <si>
    <t>35e</t>
  </si>
  <si>
    <t>Mespilus germanica</t>
  </si>
  <si>
    <t>185802114R00</t>
  </si>
  <si>
    <t>Hnojení umělým hnojivem s rozdělením k jednotlivým rostlinám, v rovině nebo na svahu do 1:5</t>
  </si>
  <si>
    <t>půdy nebo trávníku s rozprostřením nebo s rozdělením hnojiva,</t>
  </si>
  <si>
    <t>Tabletové hnojivo (5ks k 1 rostlině)</t>
  </si>
  <si>
    <t>184 21-5133</t>
  </si>
  <si>
    <t>Ukotvení dřevin třemi kůly přes 2 m do 3m</t>
  </si>
  <si>
    <t>Kotvicí kůl frézovaný s fazetou a špicí , průměr 6 cm délka 2,5m</t>
  </si>
  <si>
    <t>Úvazek ( 2m/ks)</t>
  </si>
  <si>
    <t>Příčka, půlená kulatina, frézovaná , prům 6 cm, délky min 60 cm</t>
  </si>
  <si>
    <t>184 21-5412</t>
  </si>
  <si>
    <t>Zhotovení závlahové mísy u solitréních dřevin v rovině o prům. mísy přes 0,5 do 1 m</t>
  </si>
  <si>
    <t>184 50-1131</t>
  </si>
  <si>
    <t>Zhotovení obalu juta 2 vrstvy rovina (2 m2/ 1strom)</t>
  </si>
  <si>
    <t>Juta</t>
  </si>
  <si>
    <t>184 91-1431</t>
  </si>
  <si>
    <t>Mulčování rostlin kůrou, tl. 10-15cm, v rovině</t>
  </si>
  <si>
    <t>Mulčovací kůra</t>
  </si>
  <si>
    <t>185 80-4311</t>
  </si>
  <si>
    <t>Zalití rostlin vodou plochy záhonů jednotlivě do 20m2</t>
  </si>
  <si>
    <t>Voda na zálivku</t>
  </si>
  <si>
    <t>185 85-1121</t>
  </si>
  <si>
    <t>Dovoz vody pro zálivku na vzdálenost do 1000m</t>
  </si>
  <si>
    <t>183101113R00</t>
  </si>
  <si>
    <t>Hloubení jamek bez výměny půdy v rovině objem přes 0,02 do 0,05 m3</t>
  </si>
  <si>
    <t>184102111R00</t>
  </si>
  <si>
    <t xml:space="preserve">Výsadba dřevin s balem průměr přes 100 do 200 mm, v rovině nebo na svahu do 1:5,  </t>
  </si>
  <si>
    <t>52a</t>
  </si>
  <si>
    <t>Sazenice okrasných keřů - Corylopsis spicata</t>
  </si>
  <si>
    <t xml:space="preserve">60-100 cm : </t>
  </si>
  <si>
    <t>52b</t>
  </si>
  <si>
    <t>Cotoneaster dammerii Eichholtz</t>
  </si>
  <si>
    <t>52c</t>
  </si>
  <si>
    <t>Exochorda racemosa ´Niagara´</t>
  </si>
  <si>
    <t xml:space="preserve">30-40 cm : </t>
  </si>
  <si>
    <t>52d</t>
  </si>
  <si>
    <t>Forsythia x intermedia Maluch</t>
  </si>
  <si>
    <t xml:space="preserve">20-30 cm : </t>
  </si>
  <si>
    <t>15</t>
  </si>
  <si>
    <t>52e</t>
  </si>
  <si>
    <t>Hypericum calycinum</t>
  </si>
  <si>
    <t>52f</t>
  </si>
  <si>
    <t>Hypericum calycinum Hidcote</t>
  </si>
  <si>
    <t>52g</t>
  </si>
  <si>
    <t>Ligustrum vulgare</t>
  </si>
  <si>
    <t xml:space="preserve">60+ : </t>
  </si>
  <si>
    <t>37</t>
  </si>
  <si>
    <t>52h</t>
  </si>
  <si>
    <t>Lonicera pileata</t>
  </si>
  <si>
    <t>49</t>
  </si>
  <si>
    <t>52i</t>
  </si>
  <si>
    <t>Philadelphus ´Manteau d´Hermine´</t>
  </si>
  <si>
    <t>52j</t>
  </si>
  <si>
    <t>Potentilla fruticosa ´Goldteppich´</t>
  </si>
  <si>
    <t xml:space="preserve">10-15 cm : </t>
  </si>
  <si>
    <t>52k</t>
  </si>
  <si>
    <t>Spiraea bumalda ´Anthony Waterer´</t>
  </si>
  <si>
    <t>52l</t>
  </si>
  <si>
    <t>Cotonester dammerii var. damerii</t>
  </si>
  <si>
    <t>52m</t>
  </si>
  <si>
    <t>Syringa meyeri ´Palibin´</t>
  </si>
  <si>
    <t>52n</t>
  </si>
  <si>
    <t>Viburnum farreri</t>
  </si>
  <si>
    <t xml:space="preserve">40+ : </t>
  </si>
  <si>
    <t>52o</t>
  </si>
  <si>
    <t>Weigela florida ´Alexandra´</t>
  </si>
  <si>
    <t>16</t>
  </si>
  <si>
    <t>52p</t>
  </si>
  <si>
    <t>Microbiota decussata</t>
  </si>
  <si>
    <t>14</t>
  </si>
  <si>
    <t>53a</t>
  </si>
  <si>
    <t>Sazenice ovocných keřů - Corylus avellana</t>
  </si>
  <si>
    <t xml:space="preserve">80-100 cm : </t>
  </si>
  <si>
    <t>53b</t>
  </si>
  <si>
    <t>Ribes nigrum</t>
  </si>
  <si>
    <t xml:space="preserve">40 cm : </t>
  </si>
  <si>
    <t>53c</t>
  </si>
  <si>
    <t>Ribes rubrum</t>
  </si>
  <si>
    <t>53d</t>
  </si>
  <si>
    <t>Vaccinium corymbosum</t>
  </si>
  <si>
    <t xml:space="preserve">40-60 cm : </t>
  </si>
  <si>
    <t>54a</t>
  </si>
  <si>
    <t>Sazenice popínavých rostlin - Akébia quinata</t>
  </si>
  <si>
    <t>54b</t>
  </si>
  <si>
    <t>Ampelopsis aconitifolia</t>
  </si>
  <si>
    <t>54c</t>
  </si>
  <si>
    <t>Ampelopsis glandulosa Elegans</t>
  </si>
  <si>
    <t>54d</t>
  </si>
  <si>
    <t>Hydrangea petiolaris</t>
  </si>
  <si>
    <t>54e</t>
  </si>
  <si>
    <t>Lonicera henryii</t>
  </si>
  <si>
    <t>Tabletové hnojivo (2ks k 1 rostlině)</t>
  </si>
  <si>
    <t>184 91-1421</t>
  </si>
  <si>
    <t>Mulčování rostlin kůrou, tl. do 10 cm, v rovině</t>
  </si>
  <si>
    <t>185 80-4312</t>
  </si>
  <si>
    <t>Zalití rostlin vodou plochy záhonů přes 20m2</t>
  </si>
  <si>
    <t>183205113R00</t>
  </si>
  <si>
    <t xml:space="preserve">Založení záhonu v rovině nebo na svahu 1:5, hornina třídy 4,  </t>
  </si>
  <si>
    <t>pro vysazování rostlin s urovnáním a s případným naložením odpadu na dopravní prostředek, s odvozem na vzdálenost do 20 km a se složením,</t>
  </si>
  <si>
    <t>183 11-1112</t>
  </si>
  <si>
    <t>Hloubení jamek o objemu do 0,005m3 bez výměny půdy, v rovině (trvalky)</t>
  </si>
  <si>
    <t>183 21-1312</t>
  </si>
  <si>
    <t>Výsadba květin s balem – trvalek, rovina i svah</t>
  </si>
  <si>
    <t>Výsadba cibulovin</t>
  </si>
  <si>
    <t>64a</t>
  </si>
  <si>
    <t>Sazenice trvalek - Aster dumosus ´Augenweide´</t>
  </si>
  <si>
    <t>64b</t>
  </si>
  <si>
    <t>Bergenia cordifolia</t>
  </si>
  <si>
    <t>64c</t>
  </si>
  <si>
    <t>Coreopsis verticilata Zagreb</t>
  </si>
  <si>
    <t>64d</t>
  </si>
  <si>
    <t>Gaura lindheimerii</t>
  </si>
  <si>
    <t>64e</t>
  </si>
  <si>
    <t>Geranium sanquineum</t>
  </si>
  <si>
    <t>64f</t>
  </si>
  <si>
    <t>Heuchera sanquinea</t>
  </si>
  <si>
    <t>64g</t>
  </si>
  <si>
    <t>Lavandula officinalis</t>
  </si>
  <si>
    <t>64h</t>
  </si>
  <si>
    <t>Lychnis coronaria</t>
  </si>
  <si>
    <t>64i</t>
  </si>
  <si>
    <t>Paeonia lactiflora</t>
  </si>
  <si>
    <t>64j</t>
  </si>
  <si>
    <t>Salvia nemorosa Caradonna</t>
  </si>
  <si>
    <t>64k</t>
  </si>
  <si>
    <t>Verbena bonariensis</t>
  </si>
  <si>
    <t>65a</t>
  </si>
  <si>
    <t>Cibuloviny - Crocus ´Gelb´</t>
  </si>
  <si>
    <t>65b</t>
  </si>
  <si>
    <t>Tulipa x mix barev</t>
  </si>
  <si>
    <t>181 41-1131</t>
  </si>
  <si>
    <t>Založení trávníku parkového výsevem na svahu do 1:2</t>
  </si>
  <si>
    <t>Travní osivo – parková směs (25 g/m2)</t>
  </si>
  <si>
    <t>185 80-3211</t>
  </si>
  <si>
    <t>Uválcování trávníku v rovině nebo na svahu do 1:5 (2x opakování)</t>
  </si>
  <si>
    <t>185803111R00</t>
  </si>
  <si>
    <t>Ošetření trávníku v rovině nebo na svahu do 1:5</t>
  </si>
  <si>
    <t>bez ohledu na způsob založení, tj. pokosení se shrabáním, naložením shrabků na dopravní prostředek s odvezením do 20 km a se složením,</t>
  </si>
  <si>
    <t>185802113R00</t>
  </si>
  <si>
    <t>Hnojení umělým hnojivem naširoko, v rovině nebo na svahu do 1:5</t>
  </si>
  <si>
    <t>R_3761508</t>
  </si>
  <si>
    <t>Trávníkové hnojivo NPK (20 g/m2)</t>
  </si>
  <si>
    <t>998231311R00</t>
  </si>
  <si>
    <t>Přesun hmot pro krajinářské a sadovnické úpravy přesun hmot pro sadovnické a krajinářské úpravy do 5000 m vodorovně, bez svislého přesunu</t>
  </si>
  <si>
    <t>mlat Popis viz. D02_2.2.04.06 Zpevněné plochy</t>
  </si>
  <si>
    <t xml:space="preserve">- drcené kamenivo fr. 4-8mm tl. 10mm : </t>
  </si>
  <si>
    <t xml:space="preserve">- jílová vrstva fr. 0-4mm tl. 30mm : </t>
  </si>
  <si>
    <t xml:space="preserve">- drcené kamenivo hutněné fr. 0-32mm tl. 120mm : </t>
  </si>
  <si>
    <t>57,0</t>
  </si>
  <si>
    <t>ocelový obrubník 6 mm</t>
  </si>
  <si>
    <t>pryžový povrch  - popis  viz. D02_3.4. Zpevněné plochy</t>
  </si>
  <si>
    <t xml:space="preserve">podkladní vrstvy na herní muldu viz popis  D02_3.6.: : </t>
  </si>
  <si>
    <t xml:space="preserve">DK 16/32 tl 150 mm - 9,84t : </t>
  </si>
  <si>
    <t xml:space="preserve">betonová mazanina tl.50 mm, drsný povrch - 2,05m3 : </t>
  </si>
  <si>
    <t xml:space="preserve">impregnační nátěr - 41,0m2 : </t>
  </si>
  <si>
    <t xml:space="preserve">z pryž. povrchu budou vyrobeny výstupy na lezení - celkem 10 ks barva RAL 6017 - modelace tvaru čočky prům 15 cm - je zakalkulováno v ceně povrchu : </t>
  </si>
  <si>
    <t xml:space="preserve">bezpečný pryžový povrch, barva žlutá RAL 1006 a písková RAL 1012. : </t>
  </si>
  <si>
    <t>41,0</t>
  </si>
  <si>
    <t>V bezpečnostní prostoru trampolíny a houpačky se skluzavkou budou pryžovým povrchem opatřeny poklopy, šachet - celkem 3ks, barva zelená RAL 6017</t>
  </si>
  <si>
    <t xml:space="preserve">Bude to zadlaždovací poklop pravoúhlý 600x600mm pro pryž bude prostor 4mm v rámci výšky poklopu a předpokládáme navýšení pryže o cca10mm nad poklopem : </t>
  </si>
  <si>
    <t xml:space="preserve"> z venkovní strany bude navýšení kryto plastovým zahradním obrubníkem do výšky pryže, poklop bude po obvodu obetonován zešikma takže je třeba počítat že pro plastový obrubník nebude k dispozici úplně celá výška poklopu. : </t>
  </si>
  <si>
    <t>0,6*0,6</t>
  </si>
  <si>
    <t>plastový obrubník</t>
  </si>
  <si>
    <t>štěrk. plocha tl štěrku 30 cm</t>
  </si>
  <si>
    <t>štěrk. plocha tl štěrku 15 cm</t>
  </si>
  <si>
    <t>obrubník  neviditelný plastový</t>
  </si>
  <si>
    <t>289970111R0X</t>
  </si>
  <si>
    <t>Vrstva geotextilie 200g/m2</t>
  </si>
  <si>
    <t>111101101R00</t>
  </si>
  <si>
    <t>Odstranění travin při celkové ploše do 0,1 ha</t>
  </si>
  <si>
    <t>ha</t>
  </si>
  <si>
    <t>a rákosu s případným nutným přemístěním a uložením na hromady na vzdálenost do 50 m,</t>
  </si>
  <si>
    <t>121101103R00</t>
  </si>
  <si>
    <t>Sejmutí ornice s přemístěním na vzdálenost přes 100 do 250 m</t>
  </si>
  <si>
    <t>nebo lesní půdy, s vodorovným přemístěním na hromady v místě upotřebení nebo na dočasné či trvalé skládky se složením</t>
  </si>
  <si>
    <t>122452113</t>
  </si>
  <si>
    <t>Vykopávka v zemnících v hornině tř. 3 do 100m3</t>
  </si>
  <si>
    <t>167101102R00</t>
  </si>
  <si>
    <t>Nakládání, skládání, překládání neulehlého výkopku nakládání výkopku přes 100 m3, z horniny 1 až 4</t>
  </si>
  <si>
    <t>171151112</t>
  </si>
  <si>
    <t>Uložení sypaniny do násypů zhutněných</t>
  </si>
  <si>
    <t>181101101R00</t>
  </si>
  <si>
    <t>Úprava pláně v zářezech v hornině 1 až 4, bez zhutnění</t>
  </si>
  <si>
    <t>182351024</t>
  </si>
  <si>
    <t>Rozprostření a urovnání ornice pl do 100 m2 ve svahu přes 1:5 tl vrstvy přes 200 do 250 mm strojně, (na velkou muldu pod výsadby tl.235 mm)</t>
  </si>
  <si>
    <t>181351003</t>
  </si>
  <si>
    <t>Rozprostření ornice tl vrstvy do 200 mm pl do 100 m2 v rovině nebo ve svahu do 1:5 strojně</t>
  </si>
  <si>
    <t>181111132</t>
  </si>
  <si>
    <t>Plošná úprava terénu do 500 m2 zemina skupiny 1 až 4 nerovnosti přes 150 do 200 mm ve svahu přes 1:5, do 1:2</t>
  </si>
  <si>
    <t>PRO-HC 06 - Hydrawise venkovní ovládací jednotka</t>
  </si>
  <si>
    <t>Hydrawise venkovní ovládací jednotka</t>
  </si>
  <si>
    <t>PSI M 40 - regulátor tlaku - 2,80 atm výstup</t>
  </si>
  <si>
    <t>regulátor tlaku - 2,80 atm výstup</t>
  </si>
  <si>
    <t>XF-SDI DRIPLINE 16-2,3l - kapkovací potrubí s kompenzací tlaku, 2,3 lIh, 33 cm</t>
  </si>
  <si>
    <t>kapkovací potrubí s kompenzací tlaku, 2,3 lIh, 33 cm</t>
  </si>
  <si>
    <t>Tvarovky KP - tvarovky na kapkovací potrubí - soubor</t>
  </si>
  <si>
    <t>tvarovky na kapkovací potrubí - soubor</t>
  </si>
  <si>
    <t>13</t>
  </si>
  <si>
    <t>Filtr AK 5/4" - filtr plastový 5/4" AG, 120 mesh, PN 6</t>
  </si>
  <si>
    <t>filtr plastový 5/4" AG, 120 mesh, PN 6</t>
  </si>
  <si>
    <t>100-PGA - elmag. ventil 1"</t>
  </si>
  <si>
    <t>elmag. ventil 1"</t>
  </si>
  <si>
    <t>MTT-100 - PVC  T-kus</t>
  </si>
  <si>
    <t>PVC  T-kus</t>
  </si>
  <si>
    <t>DBRY - 6 - vodotěsné konektory, 2,5 mm2</t>
  </si>
  <si>
    <t>vodotěsné konektory, 2,5 mm2</t>
  </si>
  <si>
    <t>SMRT-Y - čidlo půdní vlhkosti</t>
  </si>
  <si>
    <t>čidlo půdní vlhkosti</t>
  </si>
  <si>
    <t>R-QCV 3/4" -  rychlospojný ventil 3/4" IG, mosaz</t>
  </si>
  <si>
    <t>rychlospojný ventil 3/4" IG, mosaz</t>
  </si>
  <si>
    <t>R-QCV 3/4" KEY - klíč pro R-QCV 3/4", mosaz</t>
  </si>
  <si>
    <t>klíč pro R-QCV 3/4", mosaz</t>
  </si>
  <si>
    <t>VB-7RND - ventilová šachtice kruhová MEDIUM</t>
  </si>
  <si>
    <t>ventilová šachtice kruhová MEDIUM</t>
  </si>
  <si>
    <t>VB-JMB-H - ventil. šachtice  JUMBO 701x533x307 (LxŠxH)</t>
  </si>
  <si>
    <t>ventil. šachtice  JUMBO 701x533x307 (LxŠxH)</t>
  </si>
  <si>
    <t>PE40, PE-LD, PN6 - 40 x 3,7 PE40, PE-LD</t>
  </si>
  <si>
    <t>40 x 3,7 PE40, PE-LD</t>
  </si>
  <si>
    <t>Kopoflex chránička - kopoflex 40</t>
  </si>
  <si>
    <t>kopoflex 40</t>
  </si>
  <si>
    <t>Kulový ventil pozink. - 5/4" kul. ventil odvodňovací</t>
  </si>
  <si>
    <t>5/4" kul. ventil odvodňovací</t>
  </si>
  <si>
    <t>17</t>
  </si>
  <si>
    <t>Tvarovky k potrubí - tvarovky a inst. prvky pro potrubí</t>
  </si>
  <si>
    <t>kompl.</t>
  </si>
  <si>
    <t>tvarovky a inst. prvky pro potrubí</t>
  </si>
  <si>
    <t>CyKy 2 x 1,5 mm2 - Kabel CyKy 2 x 1,5 mm2 pro uložení v zemi</t>
  </si>
  <si>
    <t>Kabel CyKy 2 x 1,5 mm2 pro uložení v zemi</t>
  </si>
  <si>
    <t>CyKy 5 x 1,5 mm2 - Kabel CyKy 5 x 1,5 mm2 pro uložení v zemi</t>
  </si>
  <si>
    <t>Kabel CyKy 5 x 1,5 mm2 pro uložení v zemi</t>
  </si>
  <si>
    <t>Ponorné čerpadlo - AcuaStop 4/8 ponorné 4" čerpadlo</t>
  </si>
  <si>
    <t>AcuaStop 4/8 ponorné 4" čerpadlo</t>
  </si>
  <si>
    <t>21</t>
  </si>
  <si>
    <t>Ponorné čerpadlo - EASY E-DEEP 1200</t>
  </si>
  <si>
    <t>EASY E-DEEP 1200</t>
  </si>
  <si>
    <t>22</t>
  </si>
  <si>
    <t>Ventil SKPU-E - Kulový kohout s elektropohonem, 10 bar, NC, PTFE</t>
  </si>
  <si>
    <t>Kulový kohout s elektropohonem, 10 bar, NC, PTFE</t>
  </si>
  <si>
    <t>23</t>
  </si>
  <si>
    <t>Zpětná klapka  - Zpětná klapka 5/4" mosaz</t>
  </si>
  <si>
    <t>Zpětná klapka 5/4" mosaz</t>
  </si>
  <si>
    <t>Plovákový spínač - Plovákový spínač 5 m</t>
  </si>
  <si>
    <t>Plovákový spínač 5 m</t>
  </si>
  <si>
    <t>25</t>
  </si>
  <si>
    <t>Krabice Acidur</t>
  </si>
  <si>
    <t>26</t>
  </si>
  <si>
    <t>Instalace čerp. tech. - Zemní, vodoinstalační, elektroinstalační</t>
  </si>
  <si>
    <t>Zemní, vodoinstalační, elektroinstalační</t>
  </si>
  <si>
    <t>27</t>
  </si>
  <si>
    <t>Zemní práce - Výkop strojem</t>
  </si>
  <si>
    <t>Výkop strojem</t>
  </si>
  <si>
    <t>28</t>
  </si>
  <si>
    <t>Zemní práce - Obsyp, zahrnutí, zhutnění výkopů, úprava terénu</t>
  </si>
  <si>
    <t>Obsyp, zahrnutí, zhutnění výkopů, úprava terénu</t>
  </si>
  <si>
    <t>29</t>
  </si>
  <si>
    <t>Vodoinstalační práce - Instalace rozvodů</t>
  </si>
  <si>
    <t>Instalace rozvodů</t>
  </si>
  <si>
    <t>Montážní práce - Prostup stěnou akumulační nádrže, zapravení</t>
  </si>
  <si>
    <t>Prostup stěnou akumulační nádrže, zapravení</t>
  </si>
  <si>
    <t>Zemní práce - Výkopy pro šachtice včetně obsypového materiálu</t>
  </si>
  <si>
    <t>Výkopy pro šachtice včetně obsypového materiálu</t>
  </si>
  <si>
    <t>32</t>
  </si>
  <si>
    <t>Vodoinstalační práce - Montáž tvarovek</t>
  </si>
  <si>
    <t>Montáž tvarovek</t>
  </si>
  <si>
    <t>33</t>
  </si>
  <si>
    <t>Montáž a instalace elektromagnetických ventilů</t>
  </si>
  <si>
    <t>34</t>
  </si>
  <si>
    <t>Montáž a usazení šachtic</t>
  </si>
  <si>
    <t>35</t>
  </si>
  <si>
    <t>Elektroinstalační práce - Instalace el. Kabelu</t>
  </si>
  <si>
    <t>Instalace el. Kabelu</t>
  </si>
  <si>
    <t>36</t>
  </si>
  <si>
    <t>Elektroinstalační práce - Instalace a montáž ovládací jednotky</t>
  </si>
  <si>
    <t>Instalace a montáž ovládací jednotky</t>
  </si>
  <si>
    <t>Elektroinstalační práce - Instalace čidla vlhkosti</t>
  </si>
  <si>
    <t>Instalace čidla vlhkosti</t>
  </si>
  <si>
    <t>Vodoinstalační práce - Montáž armatur</t>
  </si>
  <si>
    <t>Montáž armatur</t>
  </si>
  <si>
    <t>39</t>
  </si>
  <si>
    <t>Vodoinstalační práce - Montáž a instalace filtru</t>
  </si>
  <si>
    <t>Montáž a instalace filtru</t>
  </si>
  <si>
    <t>Vodoinstalační práce - Montáž a instalace rychlospojných ventilů</t>
  </si>
  <si>
    <t>Montáž a instalace rychlospojných ventilů</t>
  </si>
  <si>
    <t>41</t>
  </si>
  <si>
    <t>Vodoinstalační práce - Instalace podpovrchového kapkovacího potrubí</t>
  </si>
  <si>
    <t>Instalace podpovrchového kapkovacího potrubí</t>
  </si>
  <si>
    <t>42</t>
  </si>
  <si>
    <t>Servisní práce - Zaškolení obsluhy</t>
  </si>
  <si>
    <t>43</t>
  </si>
  <si>
    <t>Doprava - doprava materiálu a osob</t>
  </si>
  <si>
    <t>doprava matereiálu a osob</t>
  </si>
  <si>
    <t>113107423R00</t>
  </si>
  <si>
    <t>Odstranění podkladů nebo krytů Odstranění podkladu z kameniva drceného tl přes 200 do 300 mm při překopech strojně pl do 15 m2</t>
  </si>
  <si>
    <t>113107444</t>
  </si>
  <si>
    <t>Odstranění podkladu živičných tl přes 150 do 200 mm při překopech strojně pl do 15 m2</t>
  </si>
  <si>
    <t>132254201</t>
  </si>
  <si>
    <t>Hloubení zapažených rýh š do 2000 mm v hornině třídy těžitelnosti I skupiny 3 objem do 20 m3</t>
  </si>
  <si>
    <t>151101101R00</t>
  </si>
  <si>
    <t>Zřízení pažení a rozepření stěn rýh Zřízení příložného pažení a rozepření stěn rýh hl do 2 m</t>
  </si>
  <si>
    <t>pro podzemní vedení pro všechny šířky rýhy,</t>
  </si>
  <si>
    <t>151101111R00</t>
  </si>
  <si>
    <t>Odstranění pažení a rozepření rýh Odstranění příložného pažení a rozepření stěn rýh hl do 2 m</t>
  </si>
  <si>
    <t>pro podzemní vedení s uložením materiálu na vzdálenost do 3 m od kraje výkopu,</t>
  </si>
  <si>
    <t>358325114r02</t>
  </si>
  <si>
    <t>Propojení se stávajícím vodovodem v M3 vč. prostupu</t>
  </si>
  <si>
    <t>358325114r01</t>
  </si>
  <si>
    <t>Vysekánií prostupů ve stávající VŠ a zapravení ( 3x ) , vyčištění stávající VŠ</t>
  </si>
  <si>
    <t>566901143</t>
  </si>
  <si>
    <t>Vyspravení podkladu po překopech ing sítí plochy do 15 m2 kamenivem hrubým drceným tl. 200 mm</t>
  </si>
  <si>
    <t>566901162</t>
  </si>
  <si>
    <t>Vyspravení podkladu po překopech inženýrských sítí plochy do 15 m2 obalovaným kamenivem ACP (OK) tl., 150 mm</t>
  </si>
  <si>
    <t>871161211</t>
  </si>
  <si>
    <t>Montáž potrubí z PE100 SDR 11 otevřený výkop svařovaných elektrotvarovkou D 32 x 3,0 mm</t>
  </si>
  <si>
    <t>871181211</t>
  </si>
  <si>
    <t>Montáž potrubí z PE100 SDR 11 otevřený výkop svařovaných elektrotvarovkou D 50 x 4,6 mm</t>
  </si>
  <si>
    <t>1000287635</t>
  </si>
  <si>
    <t>TRUBKA DUOFLEX 90/50m černá</t>
  </si>
  <si>
    <t>879161911</t>
  </si>
  <si>
    <t>Výměna napojení vodovodní přípojky na potrubí DN 25</t>
  </si>
  <si>
    <t>879181111</t>
  </si>
  <si>
    <t>Montáž vodovodní přípojky na potrubí DN 40</t>
  </si>
  <si>
    <t>HWL.335010006416</t>
  </si>
  <si>
    <t>PAS NAVRTÁVACÍ HACOM 100-6/4"</t>
  </si>
  <si>
    <t>891269111R00</t>
  </si>
  <si>
    <t>Montáž vodovodních armatur na potrubí Montáž navrtávacích pasů na potrubí z jakýchkoli trub DN 100</t>
  </si>
  <si>
    <t>892233122</t>
  </si>
  <si>
    <t>Proplach a dezinfekce vodovodního potrubí DN od 40 do 70</t>
  </si>
  <si>
    <t>892241111R00</t>
  </si>
  <si>
    <t>Tlakové zkoušky vodovodního potrubí Tlaková zkouška vodou potrubí do 80</t>
  </si>
  <si>
    <t>přísun, montáže, demontáže a odsunu zkoušecího čerpadla, napuštění tlakovou vodou a dodání vody pro tlakovou zkoušku,</t>
  </si>
  <si>
    <t>souprava zemníB pro navrtávací pas se šoupátkem Rd 1,5 m</t>
  </si>
  <si>
    <t>899913111</t>
  </si>
  <si>
    <t>Uzavírací manžeta chráničky potrubí DN 40 x 80</t>
  </si>
  <si>
    <t>979084413R00</t>
  </si>
  <si>
    <t>Vodorovná doprava po suchu nebo naložení Vodorovná doprava vybouraných hmot do 1 km</t>
  </si>
  <si>
    <t>831-2</t>
  </si>
  <si>
    <t>vybouraných hmot se složením a hrubým urovnáním nebo přeložením na jiný dopravní prostředek, nebo nakládání na dopravní prostředek pro vodorovnou dopravu,</t>
  </si>
  <si>
    <t>997221579</t>
  </si>
  <si>
    <t>Příplatek ZKD 1 km u vodorovné dopravy vybouraných hmot</t>
  </si>
  <si>
    <t>997221645</t>
  </si>
  <si>
    <t>Poplatek za uložení na skládce (skládkovné) odpadu asfaltového bez dehtu kód odpadu 17 03 02</t>
  </si>
  <si>
    <t>2,2</t>
  </si>
  <si>
    <t>722270104</t>
  </si>
  <si>
    <t>Sestava vodoměrová závitová G 6/4"</t>
  </si>
  <si>
    <t>Přesun hmot pro vnitřní vodovod Přesun hmot tonážní pro vnitřní vodovod v objektech v přes 6 do 12 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</si>
</sst>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F7000"/>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8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49" fontId="17" fillId="4" borderId="0" xfId="0" applyNumberFormat="1" applyFont="1" applyFill="1" applyBorder="1" applyAlignment="1" applyProtection="1">
      <alignment vertical="top"/>
      <protection locked="0"/>
    </xf>
    <xf numFmtId="49" fontId="17" fillId="4" borderId="18" xfId="0" applyNumberFormat="1" applyFont="1" applyFill="1" applyBorder="1" applyAlignment="1" applyProtection="1">
      <alignment vertical="top"/>
      <protection locked="0"/>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4" borderId="18" xfId="0" applyNumberFormat="1" applyFont="1" applyFill="1" applyBorder="1" applyAlignment="1" applyProtection="1">
      <alignment horizontal="left" vertical="top" wrapText="1"/>
      <protection locked="0"/>
    </xf>
    <xf numFmtId="0" fontId="18" fillId="0" borderId="18" xfId="0"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165"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49" fontId="18" fillId="0" borderId="0"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s/5P88khKTHhzWXHOICScenbmKyir688pdWyRTO2M7caSVwtxhA8Npkf8HllZIFGoHLOoaHRwEKa2KZJ7AW6Gg==" saltValue="2uRX6aQRiVqwZ2z2pSUgf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35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125" t="s">
        <v>50</v>
      </c>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51</v>
      </c>
      <c r="H8" s="18" t="s">
        <v>40</v>
      </c>
      <c r="I8" s="125" t="s">
        <v>53</v>
      </c>
      <c r="J8" s="8"/>
    </row>
    <row r="9" spans="1:15" ht="15.75" hidden="1" customHeight="1" x14ac:dyDescent="0.2">
      <c r="A9" s="2"/>
      <c r="B9" s="2"/>
      <c r="D9" s="126" t="s">
        <v>52</v>
      </c>
      <c r="H9" s="18" t="s">
        <v>34</v>
      </c>
      <c r="I9" s="22"/>
      <c r="J9" s="8"/>
    </row>
    <row r="10" spans="1:15" ht="15.75" hidden="1" customHeight="1" x14ac:dyDescent="0.2">
      <c r="A10" s="2"/>
      <c r="B10" s="35"/>
      <c r="C10" s="54"/>
      <c r="D10" s="124"/>
      <c r="E10" s="127"/>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SUMIF(F171:F351,A16,I171:I351)+SUMIF(F171:F351,"PSU",I171:I351)</f>
        <v>0</v>
      </c>
      <c r="J16" s="82"/>
    </row>
    <row r="17" spans="1:10" ht="23.25" customHeight="1" x14ac:dyDescent="0.2">
      <c r="A17" s="197" t="s">
        <v>25</v>
      </c>
      <c r="B17" s="38" t="s">
        <v>25</v>
      </c>
      <c r="C17" s="59"/>
      <c r="D17" s="60"/>
      <c r="E17" s="80"/>
      <c r="F17" s="81"/>
      <c r="G17" s="80"/>
      <c r="H17" s="81"/>
      <c r="I17" s="80">
        <f>SUMIF(F171:F351,A17,I171:I351)</f>
        <v>0</v>
      </c>
      <c r="J17" s="82"/>
    </row>
    <row r="18" spans="1:10" ht="23.25" customHeight="1" x14ac:dyDescent="0.2">
      <c r="A18" s="197" t="s">
        <v>26</v>
      </c>
      <c r="B18" s="38" t="s">
        <v>26</v>
      </c>
      <c r="C18" s="59"/>
      <c r="D18" s="60"/>
      <c r="E18" s="80"/>
      <c r="F18" s="81"/>
      <c r="G18" s="80"/>
      <c r="H18" s="81"/>
      <c r="I18" s="80">
        <f>SUMIF(F171:F351,A18,I171:I351)</f>
        <v>0</v>
      </c>
      <c r="J18" s="82"/>
    </row>
    <row r="19" spans="1:10" ht="23.25" customHeight="1" x14ac:dyDescent="0.2">
      <c r="A19" s="197" t="s">
        <v>465</v>
      </c>
      <c r="B19" s="38" t="s">
        <v>27</v>
      </c>
      <c r="C19" s="59"/>
      <c r="D19" s="60"/>
      <c r="E19" s="80"/>
      <c r="F19" s="81"/>
      <c r="G19" s="80"/>
      <c r="H19" s="81"/>
      <c r="I19" s="80">
        <f>SUMIF(F171:F351,A19,I171:I351)</f>
        <v>0</v>
      </c>
      <c r="J19" s="82"/>
    </row>
    <row r="20" spans="1:10" ht="23.25" customHeight="1" x14ac:dyDescent="0.2">
      <c r="A20" s="197" t="s">
        <v>466</v>
      </c>
      <c r="B20" s="38" t="s">
        <v>28</v>
      </c>
      <c r="C20" s="59"/>
      <c r="D20" s="60"/>
      <c r="E20" s="80"/>
      <c r="F20" s="81"/>
      <c r="G20" s="80"/>
      <c r="H20" s="81"/>
      <c r="I20" s="80">
        <f>SUMIF(F171:F351,A20,I171:I351)</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12</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12</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103</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t="s">
        <v>54</v>
      </c>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55</v>
      </c>
      <c r="C39" s="146"/>
      <c r="D39" s="146"/>
      <c r="E39" s="146"/>
      <c r="F39" s="147">
        <f>'00 00 Naklady'!AE69+'D01 D01- 0 Pol'!AE429+'D01 D01- 1 Pol'!AE3231+'D01 D01- 2 Pol'!AE763+'D01 D01- 4 Pol'!AE258+'D01 D01- 5 Pol'!AE282+'D01 D01- 6 Pol'!AE348+'D01 D01- 7 Pol'!AE430+'D01 D01- 8 Pol'!AE629+'D01 D01- 9 Pol'!AE90+'D01 D01-10 Pol'!AE225+'D02 D02-1 P1'!AE276+'D02 D02-1 Pol'!AE667+'D02 D02-2a Pol'!AE46+'D02 D02-2b Pol'!AE297+'D02 D02-3a Pol'!AE278+'D02 D02-3b Pol'!AE44+'D02 D02-3c Pol'!AE38+'D02 D02-4 Pol'!AE144+'D03 D03 Pol'!AE111</f>
        <v>0</v>
      </c>
      <c r="G39" s="148">
        <f>'00 00 Naklady'!AF69+'D01 D01- 0 Pol'!AF429+'D01 D01- 1 Pol'!AF3231+'D01 D01- 2 Pol'!AF763+'D01 D01- 4 Pol'!AF258+'D01 D01- 5 Pol'!AF282+'D01 D01- 6 Pol'!AF348+'D01 D01- 7 Pol'!AF430+'D01 D01- 8 Pol'!AF629+'D01 D01- 9 Pol'!AF90+'D01 D01-10 Pol'!AF225+'D02 D02-1 P1'!AF276+'D02 D02-1 Pol'!AF667+'D02 D02-2a Pol'!AF46+'D02 D02-2b Pol'!AF297+'D02 D02-3a Pol'!AF278+'D02 D02-3b Pol'!AF44+'D02 D02-3c Pol'!AF38+'D02 D02-4 Pol'!AF144+'D03 D03 Pol'!AF111</f>
        <v>0</v>
      </c>
      <c r="H39" s="149">
        <f>(F39*SazbaDPH1/100)+(G39*SazbaDPH2/100)</f>
        <v>0</v>
      </c>
      <c r="I39" s="149">
        <f>F39+G39+H39</f>
        <v>0</v>
      </c>
      <c r="J39" s="150" t="str">
        <f>IF(CenaCelkemVypocet=0,"",I39/CenaCelkemVypocet*100)</f>
        <v/>
      </c>
    </row>
    <row r="40" spans="1:10" ht="25.5" customHeight="1" x14ac:dyDescent="0.2">
      <c r="A40" s="135">
        <v>2</v>
      </c>
      <c r="B40" s="151"/>
      <c r="C40" s="152" t="s">
        <v>56</v>
      </c>
      <c r="D40" s="152"/>
      <c r="E40" s="152"/>
      <c r="F40" s="153">
        <f>'00 00 Naklady'!AE69</f>
        <v>0</v>
      </c>
      <c r="G40" s="154">
        <f>'00 00 Naklady'!AF69</f>
        <v>0</v>
      </c>
      <c r="H40" s="154">
        <f>(F40*SazbaDPH1/100)+(G40*SazbaDPH2/100)</f>
        <v>0</v>
      </c>
      <c r="I40" s="154">
        <f>F40+G40+H40</f>
        <v>0</v>
      </c>
      <c r="J40" s="155" t="str">
        <f>IF(CenaCelkemVypocet=0,"",I40/CenaCelkemVypocet*100)</f>
        <v/>
      </c>
    </row>
    <row r="41" spans="1:10" ht="25.5" customHeight="1" x14ac:dyDescent="0.2">
      <c r="A41" s="135">
        <v>3</v>
      </c>
      <c r="B41" s="156" t="s">
        <v>57</v>
      </c>
      <c r="C41" s="146" t="s">
        <v>58</v>
      </c>
      <c r="D41" s="146"/>
      <c r="E41" s="146"/>
      <c r="F41" s="157">
        <f>'00 00 Naklady'!AE69</f>
        <v>0</v>
      </c>
      <c r="G41" s="149">
        <f>'00 00 Naklady'!AF69</f>
        <v>0</v>
      </c>
      <c r="H41" s="149">
        <f>(F41*SazbaDPH1/100)+(G41*SazbaDPH2/100)</f>
        <v>0</v>
      </c>
      <c r="I41" s="149">
        <f>F41+G41+H41</f>
        <v>0</v>
      </c>
      <c r="J41" s="150" t="str">
        <f>IF(CenaCelkemVypocet=0,"",I41/CenaCelkemVypocet*100)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'D01 D01- 0 Pol'!AE429+'D01 D01- 1 Pol'!AE3231+'D01 D01- 2 Pol'!AE763+'D01 D01- 4 Pol'!AE258+'D01 D01- 5 Pol'!AE282+'D01 D01- 6 Pol'!AE348+'D01 D01- 7 Pol'!AE430+'D01 D01- 8 Pol'!AE629+'D01 D01- 9 Pol'!AE90+'D01 D01-10 Pol'!AE225</f>
        <v>0</v>
      </c>
      <c r="G43" s="154">
        <f>'D01 D01- 0 Pol'!AF429+'D01 D01- 1 Pol'!AF3231+'D01 D01- 2 Pol'!AF763+'D01 D01- 4 Pol'!AF258+'D01 D01- 5 Pol'!AF282+'D01 D01- 6 Pol'!AF348+'D01 D01- 7 Pol'!AF430+'D01 D01- 8 Pol'!AF629+'D01 D01- 9 Pol'!AF90+'D01 D01-10 Pol'!AF225</f>
        <v>0</v>
      </c>
      <c r="H43" s="154">
        <f>(F43*SazbaDPH1/100)+(G43*SazbaDPH2/100)</f>
        <v>0</v>
      </c>
      <c r="I43" s="154">
        <f>F43+G43+H43</f>
        <v>0</v>
      </c>
      <c r="J43" s="155" t="str">
        <f>IF(CenaCelkemVypocet=0,"",I43/CenaCelkemVypocet*100)</f>
        <v/>
      </c>
    </row>
    <row r="44" spans="1:10" ht="25.5" customHeight="1" x14ac:dyDescent="0.2">
      <c r="A44" s="135">
        <v>3</v>
      </c>
      <c r="B44" s="156" t="s">
        <v>62</v>
      </c>
      <c r="C44" s="146" t="s">
        <v>63</v>
      </c>
      <c r="D44" s="146"/>
      <c r="E44" s="146"/>
      <c r="F44" s="157">
        <f>'D01 D01- 0 Pol'!AE429</f>
        <v>0</v>
      </c>
      <c r="G44" s="149">
        <f>'D01 D01- 0 Pol'!AF429</f>
        <v>0</v>
      </c>
      <c r="H44" s="149">
        <f>(F44*SazbaDPH1/100)+(G44*SazbaDPH2/100)</f>
        <v>0</v>
      </c>
      <c r="I44" s="149">
        <f>F44+G44+H44</f>
        <v>0</v>
      </c>
      <c r="J44" s="150" t="str">
        <f>IF(CenaCelkemVypocet=0,"",I44/CenaCelkemVypocet*100)</f>
        <v/>
      </c>
    </row>
    <row r="45" spans="1:10" ht="25.5" customHeight="1" x14ac:dyDescent="0.2">
      <c r="A45" s="135">
        <v>3</v>
      </c>
      <c r="B45" s="156" t="s">
        <v>64</v>
      </c>
      <c r="C45" s="146" t="s">
        <v>65</v>
      </c>
      <c r="D45" s="146"/>
      <c r="E45" s="146"/>
      <c r="F45" s="157">
        <f>'D01 D01- 1 Pol'!AE3231</f>
        <v>0</v>
      </c>
      <c r="G45" s="149">
        <f>'D01 D01- 1 Pol'!AF3231</f>
        <v>0</v>
      </c>
      <c r="H45" s="149">
        <f>(F45*SazbaDPH1/100)+(G45*SazbaDPH2/100)</f>
        <v>0</v>
      </c>
      <c r="I45" s="149">
        <f>F45+G45+H45</f>
        <v>0</v>
      </c>
      <c r="J45" s="150" t="str">
        <f>IF(CenaCelkemVypocet=0,"",I45/CenaCelkemVypocet*100)</f>
        <v/>
      </c>
    </row>
    <row r="46" spans="1:10" ht="25.5" customHeight="1" x14ac:dyDescent="0.2">
      <c r="A46" s="135">
        <v>3</v>
      </c>
      <c r="B46" s="156" t="s">
        <v>66</v>
      </c>
      <c r="C46" s="146" t="s">
        <v>67</v>
      </c>
      <c r="D46" s="146"/>
      <c r="E46" s="146"/>
      <c r="F46" s="157">
        <f>'D01 D01- 2 Pol'!AE763</f>
        <v>0</v>
      </c>
      <c r="G46" s="149">
        <f>'D01 D01- 2 Pol'!AF763</f>
        <v>0</v>
      </c>
      <c r="H46" s="149">
        <f>(F46*SazbaDPH1/100)+(G46*SazbaDPH2/100)</f>
        <v>0</v>
      </c>
      <c r="I46" s="149">
        <f>F46+G46+H46</f>
        <v>0</v>
      </c>
      <c r="J46" s="150" t="str">
        <f>IF(CenaCelkemVypocet=0,"",I46/CenaCelkemVypocet*100)</f>
        <v/>
      </c>
    </row>
    <row r="47" spans="1:10" ht="25.5" customHeight="1" x14ac:dyDescent="0.2">
      <c r="A47" s="135">
        <v>3</v>
      </c>
      <c r="B47" s="156" t="s">
        <v>68</v>
      </c>
      <c r="C47" s="146" t="s">
        <v>69</v>
      </c>
      <c r="D47" s="146"/>
      <c r="E47" s="146"/>
      <c r="F47" s="157">
        <f>'D01 D01- 4 Pol'!AE258</f>
        <v>0</v>
      </c>
      <c r="G47" s="149">
        <f>'D01 D01- 4 Pol'!AF258</f>
        <v>0</v>
      </c>
      <c r="H47" s="149">
        <f>(F47*SazbaDPH1/100)+(G47*SazbaDPH2/100)</f>
        <v>0</v>
      </c>
      <c r="I47" s="149">
        <f>F47+G47+H47</f>
        <v>0</v>
      </c>
      <c r="J47" s="150" t="str">
        <f>IF(CenaCelkemVypocet=0,"",I47/CenaCelkemVypocet*100)</f>
        <v/>
      </c>
    </row>
    <row r="48" spans="1:10" ht="25.5" customHeight="1" x14ac:dyDescent="0.2">
      <c r="A48" s="135">
        <v>3</v>
      </c>
      <c r="B48" s="156" t="s">
        <v>70</v>
      </c>
      <c r="C48" s="146" t="s">
        <v>71</v>
      </c>
      <c r="D48" s="146"/>
      <c r="E48" s="146"/>
      <c r="F48" s="157">
        <f>'D01 D01- 5 Pol'!AE282</f>
        <v>0</v>
      </c>
      <c r="G48" s="149">
        <f>'D01 D01- 5 Pol'!AF282</f>
        <v>0</v>
      </c>
      <c r="H48" s="149">
        <f>(F48*SazbaDPH1/100)+(G48*SazbaDPH2/100)</f>
        <v>0</v>
      </c>
      <c r="I48" s="149">
        <f>F48+G48+H48</f>
        <v>0</v>
      </c>
      <c r="J48" s="150" t="str">
        <f>IF(CenaCelkemVypocet=0,"",I48/CenaCelkemVypocet*100)</f>
        <v/>
      </c>
    </row>
    <row r="49" spans="1:10" ht="25.5" customHeight="1" x14ac:dyDescent="0.2">
      <c r="A49" s="135">
        <v>3</v>
      </c>
      <c r="B49" s="156" t="s">
        <v>72</v>
      </c>
      <c r="C49" s="146" t="s">
        <v>73</v>
      </c>
      <c r="D49" s="146"/>
      <c r="E49" s="146"/>
      <c r="F49" s="157">
        <f>'D01 D01- 6 Pol'!AE348</f>
        <v>0</v>
      </c>
      <c r="G49" s="149">
        <f>'D01 D01- 6 Pol'!AF348</f>
        <v>0</v>
      </c>
      <c r="H49" s="149">
        <f>(F49*SazbaDPH1/100)+(G49*SazbaDPH2/100)</f>
        <v>0</v>
      </c>
      <c r="I49" s="149">
        <f>F49+G49+H49</f>
        <v>0</v>
      </c>
      <c r="J49" s="150" t="str">
        <f>IF(CenaCelkemVypocet=0,"",I49/CenaCelkemVypocet*100)</f>
        <v/>
      </c>
    </row>
    <row r="50" spans="1:10" ht="25.5" customHeight="1" x14ac:dyDescent="0.2">
      <c r="A50" s="135">
        <v>3</v>
      </c>
      <c r="B50" s="156" t="s">
        <v>74</v>
      </c>
      <c r="C50" s="146" t="s">
        <v>75</v>
      </c>
      <c r="D50" s="146"/>
      <c r="E50" s="146"/>
      <c r="F50" s="157">
        <f>'D01 D01- 7 Pol'!AE430</f>
        <v>0</v>
      </c>
      <c r="G50" s="149">
        <f>'D01 D01- 7 Pol'!AF430</f>
        <v>0</v>
      </c>
      <c r="H50" s="149">
        <f>(F50*SazbaDPH1/100)+(G50*SazbaDPH2/100)</f>
        <v>0</v>
      </c>
      <c r="I50" s="149">
        <f>F50+G50+H50</f>
        <v>0</v>
      </c>
      <c r="J50" s="150" t="str">
        <f>IF(CenaCelkemVypocet=0,"",I50/CenaCelkemVypocet*100)</f>
        <v/>
      </c>
    </row>
    <row r="51" spans="1:10" ht="25.5" customHeight="1" x14ac:dyDescent="0.2">
      <c r="A51" s="135">
        <v>3</v>
      </c>
      <c r="B51" s="156" t="s">
        <v>76</v>
      </c>
      <c r="C51" s="146" t="s">
        <v>77</v>
      </c>
      <c r="D51" s="146"/>
      <c r="E51" s="146"/>
      <c r="F51" s="157">
        <f>'D01 D01- 8 Pol'!AE629</f>
        <v>0</v>
      </c>
      <c r="G51" s="149">
        <f>'D01 D01- 8 Pol'!AF629</f>
        <v>0</v>
      </c>
      <c r="H51" s="149">
        <f>(F51*SazbaDPH1/100)+(G51*SazbaDPH2/100)</f>
        <v>0</v>
      </c>
      <c r="I51" s="149">
        <f>F51+G51+H51</f>
        <v>0</v>
      </c>
      <c r="J51" s="150" t="str">
        <f>IF(CenaCelkemVypocet=0,"",I51/CenaCelkemVypocet*100)</f>
        <v/>
      </c>
    </row>
    <row r="52" spans="1:10" ht="25.5" customHeight="1" x14ac:dyDescent="0.2">
      <c r="A52" s="135">
        <v>3</v>
      </c>
      <c r="B52" s="156" t="s">
        <v>78</v>
      </c>
      <c r="C52" s="146" t="s">
        <v>79</v>
      </c>
      <c r="D52" s="146"/>
      <c r="E52" s="146"/>
      <c r="F52" s="157">
        <f>'D01 D01- 9 Pol'!AE90</f>
        <v>0</v>
      </c>
      <c r="G52" s="149">
        <f>'D01 D01- 9 Pol'!AF90</f>
        <v>0</v>
      </c>
      <c r="H52" s="149">
        <f>(F52*SazbaDPH1/100)+(G52*SazbaDPH2/100)</f>
        <v>0</v>
      </c>
      <c r="I52" s="149">
        <f>F52+G52+H52</f>
        <v>0</v>
      </c>
      <c r="J52" s="150" t="str">
        <f>IF(CenaCelkemVypocet=0,"",I52/CenaCelkemVypocet*100)</f>
        <v/>
      </c>
    </row>
    <row r="53" spans="1:10" ht="25.5" customHeight="1" x14ac:dyDescent="0.2">
      <c r="A53" s="135">
        <v>3</v>
      </c>
      <c r="B53" s="156" t="s">
        <v>80</v>
      </c>
      <c r="C53" s="146" t="s">
        <v>81</v>
      </c>
      <c r="D53" s="146"/>
      <c r="E53" s="146"/>
      <c r="F53" s="157">
        <f>'D01 D01-10 Pol'!AE225</f>
        <v>0</v>
      </c>
      <c r="G53" s="149">
        <f>'D01 D01-10 Pol'!AF225</f>
        <v>0</v>
      </c>
      <c r="H53" s="149">
        <f>(F53*SazbaDPH1/100)+(G53*SazbaDPH2/100)</f>
        <v>0</v>
      </c>
      <c r="I53" s="149">
        <f>F53+G53+H53</f>
        <v>0</v>
      </c>
      <c r="J53" s="150" t="str">
        <f>IF(CenaCelkemVypocet=0,"",I53/CenaCelkemVypocet*100)</f>
        <v/>
      </c>
    </row>
    <row r="54" spans="1:10" ht="25.5" customHeight="1" x14ac:dyDescent="0.2">
      <c r="A54" s="135">
        <v>2</v>
      </c>
      <c r="B54" s="151" t="s">
        <v>82</v>
      </c>
      <c r="C54" s="152" t="s">
        <v>83</v>
      </c>
      <c r="D54" s="152"/>
      <c r="E54" s="152"/>
      <c r="F54" s="153">
        <f>'D02 D02-1 P1'!AE276+'D02 D02-1 Pol'!AE667+'D02 D02-2a Pol'!AE46+'D02 D02-2b Pol'!AE297+'D02 D02-3a Pol'!AE278+'D02 D02-3b Pol'!AE44+'D02 D02-3c Pol'!AE38+'D02 D02-4 Pol'!AE144</f>
        <v>0</v>
      </c>
      <c r="G54" s="154">
        <f>'D02 D02-1 P1'!AF276+'D02 D02-1 Pol'!AF667+'D02 D02-2a Pol'!AF46+'D02 D02-2b Pol'!AF297+'D02 D02-3a Pol'!AF278+'D02 D02-3b Pol'!AF44+'D02 D02-3c Pol'!AF38+'D02 D02-4 Pol'!AF144</f>
        <v>0</v>
      </c>
      <c r="H54" s="154">
        <f>(F54*SazbaDPH1/100)+(G54*SazbaDPH2/100)</f>
        <v>0</v>
      </c>
      <c r="I54" s="154">
        <f>F54+G54+H54</f>
        <v>0</v>
      </c>
      <c r="J54" s="155" t="str">
        <f>IF(CenaCelkemVypocet=0,"",I54/CenaCelkemVypocet*100)</f>
        <v/>
      </c>
    </row>
    <row r="55" spans="1:10" ht="25.5" customHeight="1" x14ac:dyDescent="0.2">
      <c r="A55" s="135">
        <v>3</v>
      </c>
      <c r="B55" s="156" t="s">
        <v>84</v>
      </c>
      <c r="C55" s="146" t="s">
        <v>85</v>
      </c>
      <c r="D55" s="146"/>
      <c r="E55" s="146"/>
      <c r="F55" s="157">
        <f>'D02 D02-1 P1'!AE276</f>
        <v>0</v>
      </c>
      <c r="G55" s="149">
        <f>'D02 D02-1 P1'!AF276</f>
        <v>0</v>
      </c>
      <c r="H55" s="149">
        <f>(F55*SazbaDPH1/100)+(G55*SazbaDPH2/100)</f>
        <v>0</v>
      </c>
      <c r="I55" s="149">
        <f>F55+G55+H55</f>
        <v>0</v>
      </c>
      <c r="J55" s="150" t="str">
        <f>IF(CenaCelkemVypocet=0,"",I55/CenaCelkemVypocet*100)</f>
        <v/>
      </c>
    </row>
    <row r="56" spans="1:10" ht="25.5" customHeight="1" x14ac:dyDescent="0.2">
      <c r="A56" s="135">
        <v>3</v>
      </c>
      <c r="B56" s="156" t="s">
        <v>84</v>
      </c>
      <c r="C56" s="146" t="s">
        <v>86</v>
      </c>
      <c r="D56" s="146"/>
      <c r="E56" s="146"/>
      <c r="F56" s="157">
        <f>'D02 D02-1 Pol'!AE667</f>
        <v>0</v>
      </c>
      <c r="G56" s="149">
        <f>'D02 D02-1 Pol'!AF667</f>
        <v>0</v>
      </c>
      <c r="H56" s="149">
        <f>(F56*SazbaDPH1/100)+(G56*SazbaDPH2/100)</f>
        <v>0</v>
      </c>
      <c r="I56" s="149">
        <f>F56+G56+H56</f>
        <v>0</v>
      </c>
      <c r="J56" s="150" t="str">
        <f>IF(CenaCelkemVypocet=0,"",I56/CenaCelkemVypocet*100)</f>
        <v/>
      </c>
    </row>
    <row r="57" spans="1:10" ht="25.5" customHeight="1" x14ac:dyDescent="0.2">
      <c r="A57" s="135">
        <v>3</v>
      </c>
      <c r="B57" s="156" t="s">
        <v>87</v>
      </c>
      <c r="C57" s="146" t="s">
        <v>88</v>
      </c>
      <c r="D57" s="146"/>
      <c r="E57" s="146"/>
      <c r="F57" s="157">
        <f>'D02 D02-2a Pol'!AE46</f>
        <v>0</v>
      </c>
      <c r="G57" s="149">
        <f>'D02 D02-2a Pol'!AF46</f>
        <v>0</v>
      </c>
      <c r="H57" s="149">
        <f>(F57*SazbaDPH1/100)+(G57*SazbaDPH2/100)</f>
        <v>0</v>
      </c>
      <c r="I57" s="149">
        <f>F57+G57+H57</f>
        <v>0</v>
      </c>
      <c r="J57" s="150" t="str">
        <f>IF(CenaCelkemVypocet=0,"",I57/CenaCelkemVypocet*100)</f>
        <v/>
      </c>
    </row>
    <row r="58" spans="1:10" ht="25.5" customHeight="1" x14ac:dyDescent="0.2">
      <c r="A58" s="135">
        <v>3</v>
      </c>
      <c r="B58" s="156" t="s">
        <v>89</v>
      </c>
      <c r="C58" s="146" t="s">
        <v>90</v>
      </c>
      <c r="D58" s="146"/>
      <c r="E58" s="146"/>
      <c r="F58" s="157">
        <f>'D02 D02-2b Pol'!AE297</f>
        <v>0</v>
      </c>
      <c r="G58" s="149">
        <f>'D02 D02-2b Pol'!AF297</f>
        <v>0</v>
      </c>
      <c r="H58" s="149">
        <f>(F58*SazbaDPH1/100)+(G58*SazbaDPH2/100)</f>
        <v>0</v>
      </c>
      <c r="I58" s="149">
        <f>F58+G58+H58</f>
        <v>0</v>
      </c>
      <c r="J58" s="150" t="str">
        <f>IF(CenaCelkemVypocet=0,"",I58/CenaCelkemVypocet*100)</f>
        <v/>
      </c>
    </row>
    <row r="59" spans="1:10" ht="25.5" customHeight="1" x14ac:dyDescent="0.2">
      <c r="A59" s="135">
        <v>3</v>
      </c>
      <c r="B59" s="156" t="s">
        <v>91</v>
      </c>
      <c r="C59" s="146" t="s">
        <v>92</v>
      </c>
      <c r="D59" s="146"/>
      <c r="E59" s="146"/>
      <c r="F59" s="157">
        <f>'D02 D02-3a Pol'!AE278</f>
        <v>0</v>
      </c>
      <c r="G59" s="149">
        <f>'D02 D02-3a Pol'!AF278</f>
        <v>0</v>
      </c>
      <c r="H59" s="149">
        <f>(F59*SazbaDPH1/100)+(G59*SazbaDPH2/100)</f>
        <v>0</v>
      </c>
      <c r="I59" s="149">
        <f>F59+G59+H59</f>
        <v>0</v>
      </c>
      <c r="J59" s="150" t="str">
        <f>IF(CenaCelkemVypocet=0,"",I59/CenaCelkemVypocet*100)</f>
        <v/>
      </c>
    </row>
    <row r="60" spans="1:10" ht="25.5" customHeight="1" x14ac:dyDescent="0.2">
      <c r="A60" s="135">
        <v>3</v>
      </c>
      <c r="B60" s="156" t="s">
        <v>93</v>
      </c>
      <c r="C60" s="146" t="s">
        <v>94</v>
      </c>
      <c r="D60" s="146"/>
      <c r="E60" s="146"/>
      <c r="F60" s="157">
        <f>'D02 D02-3b Pol'!AE44</f>
        <v>0</v>
      </c>
      <c r="G60" s="149">
        <f>'D02 D02-3b Pol'!AF44</f>
        <v>0</v>
      </c>
      <c r="H60" s="149">
        <f>(F60*SazbaDPH1/100)+(G60*SazbaDPH2/100)</f>
        <v>0</v>
      </c>
      <c r="I60" s="149">
        <f>F60+G60+H60</f>
        <v>0</v>
      </c>
      <c r="J60" s="150" t="str">
        <f>IF(CenaCelkemVypocet=0,"",I60/CenaCelkemVypocet*100)</f>
        <v/>
      </c>
    </row>
    <row r="61" spans="1:10" ht="25.5" customHeight="1" x14ac:dyDescent="0.2">
      <c r="A61" s="135">
        <v>3</v>
      </c>
      <c r="B61" s="156" t="s">
        <v>95</v>
      </c>
      <c r="C61" s="146" t="s">
        <v>96</v>
      </c>
      <c r="D61" s="146"/>
      <c r="E61" s="146"/>
      <c r="F61" s="157">
        <f>'D02 D02-3c Pol'!AE38</f>
        <v>0</v>
      </c>
      <c r="G61" s="149">
        <f>'D02 D02-3c Pol'!AF38</f>
        <v>0</v>
      </c>
      <c r="H61" s="149">
        <f>(F61*SazbaDPH1/100)+(G61*SazbaDPH2/100)</f>
        <v>0</v>
      </c>
      <c r="I61" s="149">
        <f>F61+G61+H61</f>
        <v>0</v>
      </c>
      <c r="J61" s="150" t="str">
        <f>IF(CenaCelkemVypocet=0,"",I61/CenaCelkemVypocet*100)</f>
        <v/>
      </c>
    </row>
    <row r="62" spans="1:10" ht="25.5" customHeight="1" x14ac:dyDescent="0.2">
      <c r="A62" s="135">
        <v>3</v>
      </c>
      <c r="B62" s="156" t="s">
        <v>97</v>
      </c>
      <c r="C62" s="146" t="s">
        <v>98</v>
      </c>
      <c r="D62" s="146"/>
      <c r="E62" s="146"/>
      <c r="F62" s="157">
        <f>'D02 D02-4 Pol'!AE144</f>
        <v>0</v>
      </c>
      <c r="G62" s="149">
        <f>'D02 D02-4 Pol'!AF144</f>
        <v>0</v>
      </c>
      <c r="H62" s="149">
        <f>(F62*SazbaDPH1/100)+(G62*SazbaDPH2/100)</f>
        <v>0</v>
      </c>
      <c r="I62" s="149">
        <f>F62+G62+H62</f>
        <v>0</v>
      </c>
      <c r="J62" s="150" t="str">
        <f>IF(CenaCelkemVypocet=0,"",I62/CenaCelkemVypocet*100)</f>
        <v/>
      </c>
    </row>
    <row r="63" spans="1:10" ht="25.5" customHeight="1" x14ac:dyDescent="0.2">
      <c r="A63" s="135">
        <v>2</v>
      </c>
      <c r="B63" s="151" t="s">
        <v>99</v>
      </c>
      <c r="C63" s="152" t="s">
        <v>100</v>
      </c>
      <c r="D63" s="152"/>
      <c r="E63" s="152"/>
      <c r="F63" s="153">
        <f>'D03 D03 Pol'!AE111</f>
        <v>0</v>
      </c>
      <c r="G63" s="154">
        <f>'D03 D03 Pol'!AF111</f>
        <v>0</v>
      </c>
      <c r="H63" s="154">
        <f>(F63*SazbaDPH1/100)+(G63*SazbaDPH2/100)</f>
        <v>0</v>
      </c>
      <c r="I63" s="154">
        <f>F63+G63+H63</f>
        <v>0</v>
      </c>
      <c r="J63" s="155" t="str">
        <f>IF(CenaCelkemVypocet=0,"",I63/CenaCelkemVypocet*100)</f>
        <v/>
      </c>
    </row>
    <row r="64" spans="1:10" ht="25.5" customHeight="1" x14ac:dyDescent="0.2">
      <c r="A64" s="135">
        <v>3</v>
      </c>
      <c r="B64" s="156" t="s">
        <v>99</v>
      </c>
      <c r="C64" s="146" t="s">
        <v>101</v>
      </c>
      <c r="D64" s="146"/>
      <c r="E64" s="146"/>
      <c r="F64" s="157">
        <f>'D03 D03 Pol'!AE111</f>
        <v>0</v>
      </c>
      <c r="G64" s="149">
        <f>'D03 D03 Pol'!AF111</f>
        <v>0</v>
      </c>
      <c r="H64" s="149">
        <f>(F64*SazbaDPH1/100)+(G64*SazbaDPH2/100)</f>
        <v>0</v>
      </c>
      <c r="I64" s="149">
        <f>F64+G64+H64</f>
        <v>0</v>
      </c>
      <c r="J64" s="150" t="str">
        <f>IF(CenaCelkemVypocet=0,"",I64/CenaCelkemVypocet*100)</f>
        <v/>
      </c>
    </row>
    <row r="65" spans="1:52" ht="25.5" customHeight="1" x14ac:dyDescent="0.2">
      <c r="A65" s="135"/>
      <c r="B65" s="158" t="s">
        <v>102</v>
      </c>
      <c r="C65" s="159"/>
      <c r="D65" s="159"/>
      <c r="E65" s="160"/>
      <c r="F65" s="161">
        <f>SUMIF(A39:A64,"=1",F39:F64)</f>
        <v>0</v>
      </c>
      <c r="G65" s="162">
        <f>SUMIF(A39:A64,"=1",G39:G64)</f>
        <v>0</v>
      </c>
      <c r="H65" s="162">
        <f>SUMIF(A39:A64,"=1",H39:H64)</f>
        <v>0</v>
      </c>
      <c r="I65" s="162">
        <f>SUMIF(A39:A64,"=1",I39:I64)</f>
        <v>0</v>
      </c>
      <c r="J65" s="163">
        <f>SUMIF(A39:A64,"=1",J39:J64)</f>
        <v>0</v>
      </c>
    </row>
    <row r="67" spans="1:52" x14ac:dyDescent="0.2">
      <c r="A67" t="s">
        <v>104</v>
      </c>
      <c r="B67" t="s">
        <v>105</v>
      </c>
    </row>
    <row r="68" spans="1:52" x14ac:dyDescent="0.2">
      <c r="B68" s="175" t="s">
        <v>106</v>
      </c>
      <c r="C68" s="175"/>
      <c r="D68" s="175"/>
      <c r="E68" s="175"/>
      <c r="F68" s="175"/>
      <c r="G68" s="175"/>
      <c r="H68" s="175"/>
      <c r="I68" s="175"/>
      <c r="J68" s="175"/>
      <c r="AZ68" s="174" t="str">
        <f>B68</f>
        <v>1. PODMÍNKY PRO ZPRACOVÁNÍ NABÍDKOVÉ CENY</v>
      </c>
    </row>
    <row r="70" spans="1:52" x14ac:dyDescent="0.2">
      <c r="B70" s="175" t="s">
        <v>107</v>
      </c>
      <c r="C70" s="175"/>
      <c r="D70" s="175"/>
      <c r="E70" s="175"/>
      <c r="F70" s="175"/>
      <c r="G70" s="175"/>
      <c r="H70" s="175"/>
      <c r="I70" s="175"/>
      <c r="J70" s="175"/>
      <c r="AZ70" s="174" t="str">
        <f>B70</f>
        <v xml:space="preserve">        Preambule</v>
      </c>
    </row>
    <row r="72" spans="1:52" ht="51" x14ac:dyDescent="0.2">
      <c r="B72" s="175" t="s">
        <v>108</v>
      </c>
      <c r="C72" s="175"/>
      <c r="D72" s="175"/>
      <c r="E72" s="175"/>
      <c r="F72" s="175"/>
      <c r="G72" s="175"/>
      <c r="H72" s="175"/>
      <c r="I72" s="175"/>
      <c r="J72" s="175"/>
      <c r="AZ72" s="174" t="str">
        <f>B72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3" spans="1:52" ht="51" x14ac:dyDescent="0.2">
      <c r="B73" s="175" t="s">
        <v>109</v>
      </c>
      <c r="C73" s="175"/>
      <c r="D73" s="175"/>
      <c r="E73" s="175"/>
      <c r="F73" s="175"/>
      <c r="G73" s="175"/>
      <c r="H73" s="175"/>
      <c r="I73" s="175"/>
      <c r="J73" s="175"/>
      <c r="AZ73" s="174" t="str">
        <f>B73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5" spans="1:52" x14ac:dyDescent="0.2">
      <c r="B75" s="175" t="s">
        <v>110</v>
      </c>
      <c r="C75" s="175"/>
      <c r="D75" s="175"/>
      <c r="E75" s="175"/>
      <c r="F75" s="175"/>
      <c r="G75" s="175"/>
      <c r="H75" s="175"/>
      <c r="I75" s="175"/>
      <c r="J75" s="175"/>
      <c r="AZ75" s="174" t="str">
        <f>B75</f>
        <v xml:space="preserve">        Vymezení některých pojmů</v>
      </c>
    </row>
    <row r="78" spans="1:52" x14ac:dyDescent="0.2">
      <c r="B78" s="175" t="s">
        <v>111</v>
      </c>
      <c r="C78" s="175"/>
      <c r="D78" s="175"/>
      <c r="E78" s="175"/>
      <c r="F78" s="175"/>
      <c r="G78" s="175"/>
      <c r="H78" s="175"/>
      <c r="I78" s="175"/>
      <c r="J78" s="175"/>
      <c r="AZ78" s="174" t="str">
        <f>B78</f>
        <v>Pro účely zpracování nabídkové ceny se jsou použity některé pojmy, pod kterými se rozumí:</v>
      </c>
    </row>
    <row r="79" spans="1:52" ht="38.25" x14ac:dyDescent="0.2">
      <c r="B79" s="175" t="s">
        <v>112</v>
      </c>
      <c r="C79" s="175"/>
      <c r="D79" s="175"/>
      <c r="E79" s="175"/>
      <c r="F79" s="175"/>
      <c r="G79" s="175"/>
      <c r="H79" s="175"/>
      <c r="I79" s="175"/>
      <c r="J79" s="175"/>
      <c r="AZ79" s="174" t="str">
        <f>B79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0" spans="1:52" ht="38.25" x14ac:dyDescent="0.2">
      <c r="B80" s="175" t="s">
        <v>113</v>
      </c>
      <c r="C80" s="175"/>
      <c r="D80" s="175"/>
      <c r="E80" s="175"/>
      <c r="F80" s="175"/>
      <c r="G80" s="175"/>
      <c r="H80" s="175"/>
      <c r="I80" s="175"/>
      <c r="J80" s="175"/>
      <c r="AZ80" s="174" t="str">
        <f>B80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1" spans="2:52" ht="51" x14ac:dyDescent="0.2">
      <c r="B81" s="175" t="s">
        <v>114</v>
      </c>
      <c r="C81" s="175"/>
      <c r="D81" s="175"/>
      <c r="E81" s="175"/>
      <c r="F81" s="175"/>
      <c r="G81" s="175"/>
      <c r="H81" s="175"/>
      <c r="I81" s="175"/>
      <c r="J81" s="175"/>
      <c r="AZ81" s="174" t="str">
        <f>B81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2" spans="2:52" ht="76.5" x14ac:dyDescent="0.2">
      <c r="B82" s="175" t="s">
        <v>115</v>
      </c>
      <c r="C82" s="175"/>
      <c r="D82" s="175"/>
      <c r="E82" s="175"/>
      <c r="F82" s="175"/>
      <c r="G82" s="175"/>
      <c r="H82" s="175"/>
      <c r="I82" s="175"/>
      <c r="J82" s="175"/>
      <c r="AZ82" s="174" t="str">
        <f>B82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3" spans="2:52" ht="51" x14ac:dyDescent="0.2">
      <c r="B83" s="175" t="s">
        <v>116</v>
      </c>
      <c r="C83" s="175"/>
      <c r="D83" s="175"/>
      <c r="E83" s="175"/>
      <c r="F83" s="175"/>
      <c r="G83" s="175"/>
      <c r="H83" s="175"/>
      <c r="I83" s="175"/>
      <c r="J83" s="175"/>
      <c r="AZ83" s="174" t="str">
        <f>B83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5" spans="2:52" x14ac:dyDescent="0.2">
      <c r="B85" s="175" t="s">
        <v>117</v>
      </c>
      <c r="C85" s="175"/>
      <c r="D85" s="175"/>
      <c r="E85" s="175"/>
      <c r="F85" s="175"/>
      <c r="G85" s="175"/>
      <c r="H85" s="175"/>
      <c r="I85" s="175"/>
      <c r="J85" s="175"/>
      <c r="AZ85" s="174" t="str">
        <f>B85</f>
        <v xml:space="preserve">        Cenová soustava</v>
      </c>
    </row>
    <row r="87" spans="2:52" x14ac:dyDescent="0.2">
      <c r="B87" s="175" t="s">
        <v>118</v>
      </c>
      <c r="C87" s="175"/>
      <c r="D87" s="175"/>
      <c r="E87" s="175"/>
      <c r="F87" s="175"/>
      <c r="G87" s="175"/>
      <c r="H87" s="175"/>
      <c r="I87" s="175"/>
      <c r="J87" s="175"/>
      <c r="AZ87" s="174" t="str">
        <f>B87</f>
        <v xml:space="preserve">        Použitá cenová soustava</v>
      </c>
    </row>
    <row r="88" spans="2:52" ht="38.25" x14ac:dyDescent="0.2">
      <c r="B88" s="175" t="s">
        <v>119</v>
      </c>
      <c r="C88" s="175"/>
      <c r="D88" s="175"/>
      <c r="E88" s="175"/>
      <c r="F88" s="175"/>
      <c r="G88" s="175"/>
      <c r="H88" s="175"/>
      <c r="I88" s="175"/>
      <c r="J88" s="175"/>
      <c r="AZ88" s="174" t="str">
        <f>B88</f>
        <v>Soupisy stavebních prací, dodávek a služeb jsou zpracovány s použitím cenové soustavy zpracované společností RTS, a.s.. Položky z cenové soustavy mají uveden odkaz na cenovou soustavu včetně označení příslušného ceníku.</v>
      </c>
    </row>
    <row r="90" spans="2:52" x14ac:dyDescent="0.2">
      <c r="B90" s="175" t="s">
        <v>120</v>
      </c>
      <c r="C90" s="175"/>
      <c r="D90" s="175"/>
      <c r="E90" s="175"/>
      <c r="F90" s="175"/>
      <c r="G90" s="175"/>
      <c r="H90" s="175"/>
      <c r="I90" s="175"/>
      <c r="J90" s="175"/>
      <c r="AZ90" s="174" t="str">
        <f>B90</f>
        <v xml:space="preserve">        Technické podmínky</v>
      </c>
    </row>
    <row r="91" spans="2:52" ht="38.25" x14ac:dyDescent="0.2">
      <c r="B91" s="175" t="s">
        <v>121</v>
      </c>
      <c r="C91" s="175"/>
      <c r="D91" s="175"/>
      <c r="E91" s="175"/>
      <c r="F91" s="175"/>
      <c r="G91" s="175"/>
      <c r="H91" s="175"/>
      <c r="I91" s="175"/>
      <c r="J91" s="175"/>
      <c r="AZ91" s="174" t="str">
        <f>B91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3" spans="2:52" x14ac:dyDescent="0.2">
      <c r="B93" s="175" t="s">
        <v>122</v>
      </c>
      <c r="C93" s="175"/>
      <c r="D93" s="175"/>
      <c r="E93" s="175"/>
      <c r="F93" s="175"/>
      <c r="G93" s="175"/>
      <c r="H93" s="175"/>
      <c r="I93" s="175"/>
      <c r="J93" s="175"/>
      <c r="AZ93" s="174" t="str">
        <f>B93</f>
        <v>Individuální položky</v>
      </c>
    </row>
    <row r="94" spans="2:52" ht="38.25" x14ac:dyDescent="0.2">
      <c r="B94" s="175" t="s">
        <v>123</v>
      </c>
      <c r="C94" s="175"/>
      <c r="D94" s="175"/>
      <c r="E94" s="175"/>
      <c r="F94" s="175"/>
      <c r="G94" s="175"/>
      <c r="H94" s="175"/>
      <c r="I94" s="175"/>
      <c r="J94" s="175"/>
      <c r="AZ94" s="174" t="str">
        <f>B94</f>
        <v>Položky soupisu prací, které cenová soustava neobsahuje, jsou označeny popisem „vlastní“. Pro tyto položky jsou cenové a technické podmínky definovány jejich popisem, případně odkazem na konkrétní část příslušné dokumentace.</v>
      </c>
    </row>
    <row r="96" spans="2:52" x14ac:dyDescent="0.2">
      <c r="B96" s="175" t="s">
        <v>124</v>
      </c>
      <c r="C96" s="175"/>
      <c r="D96" s="175"/>
      <c r="E96" s="175"/>
      <c r="F96" s="175"/>
      <c r="G96" s="175"/>
      <c r="H96" s="175"/>
      <c r="I96" s="175"/>
      <c r="J96" s="175"/>
      <c r="AZ96" s="174" t="str">
        <f>B96</f>
        <v xml:space="preserve">        Závaznost a změna soupisu</v>
      </c>
    </row>
    <row r="98" spans="2:52" x14ac:dyDescent="0.2">
      <c r="B98" s="175" t="s">
        <v>125</v>
      </c>
      <c r="C98" s="175"/>
      <c r="D98" s="175"/>
      <c r="E98" s="175"/>
      <c r="F98" s="175"/>
      <c r="G98" s="175"/>
      <c r="H98" s="175"/>
      <c r="I98" s="175"/>
      <c r="J98" s="175"/>
      <c r="AZ98" s="174" t="str">
        <f>B98</f>
        <v xml:space="preserve">        Závaznost soupisu</v>
      </c>
    </row>
    <row r="99" spans="2:52" ht="38.25" x14ac:dyDescent="0.2">
      <c r="B99" s="175" t="s">
        <v>126</v>
      </c>
      <c r="C99" s="175"/>
      <c r="D99" s="175"/>
      <c r="E99" s="175"/>
      <c r="F99" s="175"/>
      <c r="G99" s="175"/>
      <c r="H99" s="175"/>
      <c r="I99" s="175"/>
      <c r="J99" s="175"/>
      <c r="AZ99" s="174" t="str">
        <f>B99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1" spans="2:52" x14ac:dyDescent="0.2">
      <c r="B101" s="175" t="s">
        <v>127</v>
      </c>
      <c r="C101" s="175"/>
      <c r="D101" s="175"/>
      <c r="E101" s="175"/>
      <c r="F101" s="175"/>
      <c r="G101" s="175"/>
      <c r="H101" s="175"/>
      <c r="I101" s="175"/>
      <c r="J101" s="175"/>
      <c r="AZ101" s="174" t="str">
        <f>B101</f>
        <v xml:space="preserve">        Zvláštní podmínky pro stanovení nabídkové ceny</v>
      </c>
    </row>
    <row r="103" spans="2:52" x14ac:dyDescent="0.2">
      <c r="B103" s="175" t="s">
        <v>128</v>
      </c>
      <c r="C103" s="175"/>
      <c r="D103" s="175"/>
      <c r="E103" s="175"/>
      <c r="F103" s="175"/>
      <c r="G103" s="175"/>
      <c r="H103" s="175"/>
      <c r="I103" s="175"/>
      <c r="J103" s="175"/>
      <c r="AZ103" s="174" t="str">
        <f>B103</f>
        <v xml:space="preserve">        Přeprava vybouraných hmot, suti a vytěžené zeminy</v>
      </c>
    </row>
    <row r="104" spans="2:52" ht="76.5" x14ac:dyDescent="0.2">
      <c r="B104" s="175" t="s">
        <v>129</v>
      </c>
      <c r="C104" s="175"/>
      <c r="D104" s="175"/>
      <c r="E104" s="175"/>
      <c r="F104" s="175"/>
      <c r="G104" s="175"/>
      <c r="H104" s="175"/>
      <c r="I104" s="175"/>
      <c r="J104" s="175"/>
      <c r="AZ104" s="174" t="str">
        <f>B104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6" spans="2:52" x14ac:dyDescent="0.2">
      <c r="B106" s="175" t="s">
        <v>130</v>
      </c>
      <c r="C106" s="175"/>
      <c r="D106" s="175"/>
      <c r="E106" s="175"/>
      <c r="F106" s="175"/>
      <c r="G106" s="175"/>
      <c r="H106" s="175"/>
      <c r="I106" s="175"/>
      <c r="J106" s="175"/>
      <c r="AZ106" s="174" t="str">
        <f>B106</f>
        <v xml:space="preserve">        Vnitrostaveništní přesun stavebního materiálu</v>
      </c>
    </row>
    <row r="107" spans="2:52" ht="51" x14ac:dyDescent="0.2">
      <c r="B107" s="175" t="s">
        <v>131</v>
      </c>
      <c r="C107" s="175"/>
      <c r="D107" s="175"/>
      <c r="E107" s="175"/>
      <c r="F107" s="175"/>
      <c r="G107" s="175"/>
      <c r="H107" s="175"/>
      <c r="I107" s="175"/>
      <c r="J107" s="175"/>
      <c r="AZ107" s="174" t="str">
        <f>B107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8" spans="2:52" ht="51" x14ac:dyDescent="0.2">
      <c r="B108" s="175" t="s">
        <v>132</v>
      </c>
      <c r="C108" s="175"/>
      <c r="D108" s="175"/>
      <c r="E108" s="175"/>
      <c r="F108" s="175"/>
      <c r="G108" s="175"/>
      <c r="H108" s="175"/>
      <c r="I108" s="175"/>
      <c r="J108" s="175"/>
      <c r="AZ108" s="174" t="str">
        <f>B108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0" spans="2:52" x14ac:dyDescent="0.2">
      <c r="B110" s="175" t="s">
        <v>133</v>
      </c>
      <c r="C110" s="175"/>
      <c r="D110" s="175"/>
      <c r="E110" s="175"/>
      <c r="F110" s="175"/>
      <c r="G110" s="175"/>
      <c r="H110" s="175"/>
      <c r="I110" s="175"/>
      <c r="J110" s="175"/>
      <c r="AZ110" s="174" t="str">
        <f>B110</f>
        <v xml:space="preserve">        Příplatky za ztížené podmínky prací</v>
      </c>
    </row>
    <row r="111" spans="2:52" ht="25.5" x14ac:dyDescent="0.2">
      <c r="B111" s="175" t="s">
        <v>134</v>
      </c>
      <c r="C111" s="175"/>
      <c r="D111" s="175"/>
      <c r="E111" s="175"/>
      <c r="F111" s="175"/>
      <c r="G111" s="175"/>
      <c r="H111" s="175"/>
      <c r="I111" s="175"/>
      <c r="J111" s="175"/>
      <c r="AZ111" s="174" t="str">
        <f>B111</f>
        <v>Pokud soupis položku příplatku za ztížené podmínky obsahuje, je dodavatel povinen ji ocenit bez ohledu na to, že tento příplatek dodavatel standardně neuplatňuje.</v>
      </c>
    </row>
    <row r="113" spans="2:52" x14ac:dyDescent="0.2">
      <c r="B113" s="175" t="s">
        <v>135</v>
      </c>
      <c r="C113" s="175"/>
      <c r="D113" s="175"/>
      <c r="E113" s="175"/>
      <c r="F113" s="175"/>
      <c r="G113" s="175"/>
      <c r="H113" s="175"/>
      <c r="I113" s="175"/>
      <c r="J113" s="175"/>
      <c r="AZ113" s="174" t="str">
        <f>B113</f>
        <v xml:space="preserve">        Vedlejší a ostatní náklady</v>
      </c>
    </row>
    <row r="114" spans="2:52" ht="25.5" x14ac:dyDescent="0.2">
      <c r="B114" s="175" t="s">
        <v>136</v>
      </c>
      <c r="C114" s="175"/>
      <c r="D114" s="175"/>
      <c r="E114" s="175"/>
      <c r="F114" s="175"/>
      <c r="G114" s="175"/>
      <c r="H114" s="175"/>
      <c r="I114" s="175"/>
      <c r="J114" s="175"/>
      <c r="AZ114" s="174" t="str">
        <f>B114</f>
        <v>Tyto náklady jsou popsány v samostatném soupisu stavebních prací, dodávek a služeb s tím, že dodavatel je povinen v rámci těchto nákladů ocenit všechny definované náklady souhrnně pro celou stavbu.</v>
      </c>
    </row>
    <row r="118" spans="2:52" x14ac:dyDescent="0.2">
      <c r="B118" s="175" t="s">
        <v>137</v>
      </c>
      <c r="C118" s="175"/>
      <c r="D118" s="175"/>
      <c r="E118" s="175"/>
      <c r="F118" s="175"/>
      <c r="G118" s="175"/>
      <c r="H118" s="175"/>
      <c r="I118" s="175"/>
      <c r="J118" s="175"/>
      <c r="AZ118" s="174" t="str">
        <f>B118</f>
        <v>2. SPECIFICKÉ PODMÍNKY PRO ZPRACOVÁNÍ NABÍDKOVÉ CENY</v>
      </c>
    </row>
    <row r="120" spans="2:52" x14ac:dyDescent="0.2">
      <c r="B120" s="175" t="s">
        <v>138</v>
      </c>
      <c r="C120" s="175"/>
      <c r="D120" s="175"/>
      <c r="E120" s="175"/>
      <c r="F120" s="175"/>
      <c r="G120" s="175"/>
      <c r="H120" s="175"/>
      <c r="I120" s="175"/>
      <c r="J120" s="175"/>
      <c r="AZ120" s="174" t="str">
        <f>B120</f>
        <v>Zde doplní zpracovatel soupisu  případná specifika týkající se konkrétní zakázky.</v>
      </c>
    </row>
    <row r="123" spans="2:52" x14ac:dyDescent="0.2">
      <c r="B123" s="175" t="s">
        <v>139</v>
      </c>
      <c r="C123" s="175"/>
      <c r="D123" s="175"/>
      <c r="E123" s="175"/>
      <c r="F123" s="175"/>
      <c r="G123" s="175"/>
      <c r="H123" s="175"/>
      <c r="I123" s="175"/>
      <c r="J123" s="175"/>
      <c r="AZ123" s="174" t="str">
        <f>B123</f>
        <v>3. ELEKTRONICKÁ PODOBA SOUPISU</v>
      </c>
    </row>
    <row r="125" spans="2:52" x14ac:dyDescent="0.2">
      <c r="B125" s="175" t="s">
        <v>140</v>
      </c>
      <c r="C125" s="175"/>
      <c r="D125" s="175"/>
      <c r="E125" s="175"/>
      <c r="F125" s="175"/>
      <c r="G125" s="175"/>
      <c r="H125" s="175"/>
      <c r="I125" s="175"/>
      <c r="J125" s="175"/>
      <c r="AZ125" s="174" t="str">
        <f>B125</f>
        <v xml:space="preserve">        Elektronická podoba soupisu</v>
      </c>
    </row>
    <row r="126" spans="2:52" ht="25.5" x14ac:dyDescent="0.2">
      <c r="B126" s="175" t="s">
        <v>141</v>
      </c>
      <c r="C126" s="175"/>
      <c r="D126" s="175"/>
      <c r="E126" s="175"/>
      <c r="F126" s="175"/>
      <c r="G126" s="175"/>
      <c r="H126" s="175"/>
      <c r="I126" s="175"/>
      <c r="J126" s="175"/>
      <c r="AZ126" s="174" t="str">
        <f>B126</f>
        <v>V souladu se zákonem jsou předložené soupisy zpracovány i v elektronické podobě.  Elektronickou podobou soupisu stavebních prací, dodávek a služeb je formát MS EXCEL.</v>
      </c>
    </row>
    <row r="127" spans="2:52" x14ac:dyDescent="0.2">
      <c r="B127" s="175" t="s">
        <v>142</v>
      </c>
      <c r="C127" s="175"/>
      <c r="D127" s="175"/>
      <c r="E127" s="175"/>
      <c r="F127" s="175"/>
      <c r="G127" s="175"/>
      <c r="H127" s="175"/>
      <c r="I127" s="175"/>
      <c r="J127" s="175"/>
      <c r="AZ127" s="174" t="str">
        <f>B127</f>
        <v>Popis formátu soupisu odpovídá svou strukturou vzorovému soupisu volně dostupnému na internetové adrese:</v>
      </c>
    </row>
    <row r="129" spans="1:52" x14ac:dyDescent="0.2">
      <c r="B129" s="175" t="s">
        <v>143</v>
      </c>
      <c r="C129" s="175"/>
      <c r="D129" s="175"/>
      <c r="E129" s="175"/>
      <c r="F129" s="175"/>
      <c r="G129" s="175"/>
      <c r="H129" s="175"/>
      <c r="I129" s="175"/>
      <c r="J129" s="175"/>
      <c r="AZ129" s="174" t="str">
        <f>B129</f>
        <v>www.stavebnionline.cz/soupis</v>
      </c>
    </row>
    <row r="131" spans="1:52" x14ac:dyDescent="0.2">
      <c r="B131" s="175" t="s">
        <v>144</v>
      </c>
      <c r="C131" s="175"/>
      <c r="D131" s="175"/>
      <c r="E131" s="175"/>
      <c r="F131" s="175"/>
      <c r="G131" s="175"/>
      <c r="H131" s="175"/>
      <c r="I131" s="175"/>
      <c r="J131" s="175"/>
      <c r="AZ131" s="174" t="str">
        <f>B131</f>
        <v xml:space="preserve">        Zpracování elektronické podoby soupisu</v>
      </c>
    </row>
    <row r="132" spans="1:52" ht="51" x14ac:dyDescent="0.2">
      <c r="B132" s="175" t="s">
        <v>145</v>
      </c>
      <c r="C132" s="175"/>
      <c r="D132" s="175"/>
      <c r="E132" s="175"/>
      <c r="F132" s="175"/>
      <c r="G132" s="175"/>
      <c r="H132" s="175"/>
      <c r="I132" s="175"/>
      <c r="J132" s="175"/>
      <c r="AZ132" s="174" t="str">
        <f>B132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4" spans="1:52" x14ac:dyDescent="0.2">
      <c r="B134" s="175" t="s">
        <v>146</v>
      </c>
      <c r="C134" s="175"/>
      <c r="D134" s="175"/>
      <c r="E134" s="175"/>
      <c r="F134" s="175"/>
      <c r="G134" s="175"/>
      <c r="H134" s="175"/>
      <c r="I134" s="175"/>
      <c r="J134" s="175"/>
      <c r="AZ134" s="174" t="str">
        <f>B134</f>
        <v xml:space="preserve">        Jiný formát soupisu</v>
      </c>
    </row>
    <row r="135" spans="1:52" ht="38.25" x14ac:dyDescent="0.2">
      <c r="B135" s="175" t="s">
        <v>147</v>
      </c>
      <c r="C135" s="175"/>
      <c r="D135" s="175"/>
      <c r="E135" s="175"/>
      <c r="F135" s="175"/>
      <c r="G135" s="175"/>
      <c r="H135" s="175"/>
      <c r="I135" s="175"/>
      <c r="J135" s="175"/>
      <c r="AZ135" s="174" t="str">
        <f>B135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7" spans="1:52" x14ac:dyDescent="0.2">
      <c r="B137" s="175" t="s">
        <v>148</v>
      </c>
      <c r="C137" s="175"/>
      <c r="D137" s="175"/>
      <c r="E137" s="175"/>
      <c r="F137" s="175"/>
      <c r="G137" s="175"/>
      <c r="H137" s="175"/>
      <c r="I137" s="175"/>
      <c r="J137" s="175"/>
      <c r="AZ137" s="174" t="str">
        <f>B137</f>
        <v xml:space="preserve">        Závěrečné ustanovení</v>
      </c>
    </row>
    <row r="138" spans="1:52" x14ac:dyDescent="0.2">
      <c r="B138" s="175" t="s">
        <v>149</v>
      </c>
      <c r="C138" s="175"/>
      <c r="D138" s="175"/>
      <c r="E138" s="175"/>
      <c r="F138" s="175"/>
      <c r="G138" s="175"/>
      <c r="H138" s="175"/>
      <c r="I138" s="175"/>
      <c r="J138" s="175"/>
      <c r="AZ138" s="174" t="str">
        <f>B138</f>
        <v>Ostatní podmínky vztahující se ke zpracování nabídkové ceny jsou uvedeny v zadávací dokumentaci.</v>
      </c>
    </row>
    <row r="139" spans="1:52" x14ac:dyDescent="0.2">
      <c r="A139" t="s">
        <v>150</v>
      </c>
      <c r="B139" t="s">
        <v>151</v>
      </c>
    </row>
    <row r="140" spans="1:52" x14ac:dyDescent="0.2">
      <c r="A140" t="s">
        <v>152</v>
      </c>
      <c r="B140" t="s">
        <v>153</v>
      </c>
    </row>
    <row r="141" spans="1:52" x14ac:dyDescent="0.2">
      <c r="A141" t="s">
        <v>150</v>
      </c>
      <c r="B141" t="s">
        <v>154</v>
      </c>
    </row>
    <row r="142" spans="1:52" x14ac:dyDescent="0.2">
      <c r="A142" t="s">
        <v>152</v>
      </c>
      <c r="B142" t="s">
        <v>155</v>
      </c>
    </row>
    <row r="143" spans="1:52" x14ac:dyDescent="0.2">
      <c r="A143" t="s">
        <v>152</v>
      </c>
      <c r="B143" t="s">
        <v>156</v>
      </c>
    </row>
    <row r="144" spans="1:52" x14ac:dyDescent="0.2">
      <c r="A144" t="s">
        <v>152</v>
      </c>
      <c r="B144" t="s">
        <v>157</v>
      </c>
    </row>
    <row r="145" spans="1:52" x14ac:dyDescent="0.2">
      <c r="A145" t="s">
        <v>152</v>
      </c>
      <c r="B145" t="s">
        <v>158</v>
      </c>
    </row>
    <row r="146" spans="1:52" x14ac:dyDescent="0.2">
      <c r="A146" t="s">
        <v>152</v>
      </c>
      <c r="B146" t="s">
        <v>159</v>
      </c>
    </row>
    <row r="147" spans="1:52" x14ac:dyDescent="0.2">
      <c r="A147" t="s">
        <v>152</v>
      </c>
      <c r="B147" t="s">
        <v>160</v>
      </c>
    </row>
    <row r="148" spans="1:52" x14ac:dyDescent="0.2">
      <c r="A148" t="s">
        <v>152</v>
      </c>
      <c r="B148" t="s">
        <v>161</v>
      </c>
    </row>
    <row r="149" spans="1:52" x14ac:dyDescent="0.2">
      <c r="A149" t="s">
        <v>152</v>
      </c>
      <c r="B149" t="s">
        <v>162</v>
      </c>
    </row>
    <row r="150" spans="1:52" x14ac:dyDescent="0.2">
      <c r="A150" t="s">
        <v>152</v>
      </c>
      <c r="B150" t="s">
        <v>163</v>
      </c>
    </row>
    <row r="151" spans="1:52" x14ac:dyDescent="0.2">
      <c r="A151" t="s">
        <v>152</v>
      </c>
      <c r="B151" t="s">
        <v>164</v>
      </c>
    </row>
    <row r="152" spans="1:52" x14ac:dyDescent="0.2">
      <c r="A152" t="s">
        <v>150</v>
      </c>
      <c r="B152" t="s">
        <v>165</v>
      </c>
    </row>
    <row r="153" spans="1:52" x14ac:dyDescent="0.2">
      <c r="A153" t="s">
        <v>152</v>
      </c>
      <c r="B153" t="s">
        <v>166</v>
      </c>
    </row>
    <row r="154" spans="1:52" x14ac:dyDescent="0.2">
      <c r="A154" t="s">
        <v>152</v>
      </c>
      <c r="B154" t="s">
        <v>167</v>
      </c>
    </row>
    <row r="155" spans="1:52" ht="127.5" x14ac:dyDescent="0.2">
      <c r="B155" s="175" t="s">
        <v>168</v>
      </c>
      <c r="C155" s="175"/>
      <c r="D155" s="175"/>
      <c r="E155" s="175"/>
      <c r="F155" s="175"/>
      <c r="G155" s="175"/>
      <c r="H155" s="175"/>
      <c r="I155" s="175"/>
      <c r="J155" s="175"/>
      <c r="AZ155" s="174" t="str">
        <f>B155</f>
        <v>Zadávací požadavky - sítě a spojovací materiál nerez  AISI 316 ( A4 ), (pokud není výslovně uvedena pozinkovaná ocel, tloušťka lan zaokrouhlená v mm, je stanovena velikost ok nerezových sítí, vypnutí sítí a vizuálně přiměřená deformace ok sítě se ideálním úhlem 60 st, doporučeno max 75 st, min 30 st. , stanoveny celkové rozměry sítí a pergoly. Výběr spojovacích prvků a křivky vypnutí lan dle možností zhotovitele. V ceně jsou kocnovky na všechna volná ukočení lan.  Tloušťky lan možno korigovat dle realizačního statického výpočtu, který je součástí díla výrobní dokumentace. Sítě jsou vypínány ze středu, symetricky, nepožaduje se použití flexibiních sítí, různé vzdálenosti rohových bodů sítě od vázacích bodů  jsou vyrovávány vazáky upravené délky. Při vypínání je možno nahradit navržené obvodové vypínací lanko (stejné tloutky jako lanka sítě) otimnálním vypnutím obvodového lana, proleteného oky sítě. Podmínka zajištění plynulých přechodů mezi deformacemi a při řádném vypnutí sítě  (doporučená hodnota max 1,5 kN).</v>
      </c>
    </row>
    <row r="156" spans="1:52" ht="63.75" x14ac:dyDescent="0.2">
      <c r="B156" s="175" t="s">
        <v>169</v>
      </c>
      <c r="C156" s="175"/>
      <c r="D156" s="175"/>
      <c r="E156" s="175"/>
      <c r="F156" s="175"/>
      <c r="G156" s="175"/>
      <c r="H156" s="175"/>
      <c r="I156" s="175"/>
      <c r="J156" s="175"/>
      <c r="AZ156" s="174" t="str">
        <f>B156</f>
        <v>Specifické ožadavky na sítě na fasádě - TRELÁŽE - Boční lana sítí by v čelním pohledu měly mít jeden konvexní (vydutý) tvar. Specifické ožadavky na sítě a vázací prvky na PERGOLE . v zahradě MŠ  -všechny ostré hrany do výše 1,5 m musí být chráněny proti úrazy dětí ochranným návlekem (např plastovýcm) nebo jinou ochrannou krytkou. (Přístup k vypínacím lanům je omezen mobilářem a zelení - jsou umístěny v nepochozích záhonech, nebo jsou obklopeny sedacím nábytkem - dřevěné špalky, nebo velkými kameny.</v>
      </c>
    </row>
    <row r="157" spans="1:52" ht="38.25" x14ac:dyDescent="0.2">
      <c r="B157" s="175" t="s">
        <v>170</v>
      </c>
      <c r="C157" s="175"/>
      <c r="D157" s="175"/>
      <c r="E157" s="175"/>
      <c r="F157" s="175"/>
      <c r="G157" s="175"/>
      <c r="H157" s="175"/>
      <c r="I157" s="175"/>
      <c r="J157" s="175"/>
      <c r="AZ157" s="174" t="str">
        <f>B157</f>
        <v>ROZMĚRY SÍTÍ PERGOLY I TRELÁŽÍ (A JEJICH VYPNUTÍ A DEFOMRACE) PŘED JEJICH VÝROBOU NUTNO OVĚŘIT DLE SKUTEČNÝCH ROZMĚRŮ REALIZOVANÉ STAVBY A KOVOVÝCH KONSTRUKCÍ - S POMOCÍ ZKUŠEBNÍHO VZORKU!!</v>
      </c>
    </row>
    <row r="158" spans="1:52" x14ac:dyDescent="0.2">
      <c r="A158" t="s">
        <v>152</v>
      </c>
      <c r="B158" t="s">
        <v>171</v>
      </c>
    </row>
    <row r="159" spans="1:52" x14ac:dyDescent="0.2">
      <c r="A159" t="s">
        <v>152</v>
      </c>
      <c r="B159" t="s">
        <v>172</v>
      </c>
    </row>
    <row r="160" spans="1:52" x14ac:dyDescent="0.2">
      <c r="A160" t="s">
        <v>152</v>
      </c>
      <c r="B160" t="s">
        <v>173</v>
      </c>
    </row>
    <row r="161" spans="1:10" x14ac:dyDescent="0.2">
      <c r="A161" t="s">
        <v>152</v>
      </c>
      <c r="B161" t="s">
        <v>174</v>
      </c>
    </row>
    <row r="162" spans="1:10" x14ac:dyDescent="0.2">
      <c r="A162" t="s">
        <v>152</v>
      </c>
      <c r="B162" t="s">
        <v>175</v>
      </c>
    </row>
    <row r="163" spans="1:10" x14ac:dyDescent="0.2">
      <c r="A163" t="s">
        <v>152</v>
      </c>
      <c r="B163" t="s">
        <v>176</v>
      </c>
    </row>
    <row r="164" spans="1:10" x14ac:dyDescent="0.2">
      <c r="A164" t="s">
        <v>150</v>
      </c>
      <c r="B164" t="s">
        <v>177</v>
      </c>
    </row>
    <row r="165" spans="1:10" x14ac:dyDescent="0.2">
      <c r="A165" t="s">
        <v>152</v>
      </c>
      <c r="B165" t="s">
        <v>178</v>
      </c>
    </row>
    <row r="168" spans="1:10" ht="15.75" x14ac:dyDescent="0.25">
      <c r="B168" s="176" t="s">
        <v>179</v>
      </c>
    </row>
    <row r="170" spans="1:10" ht="25.5" customHeight="1" x14ac:dyDescent="0.2">
      <c r="A170" s="178"/>
      <c r="B170" s="181" t="s">
        <v>17</v>
      </c>
      <c r="C170" s="181" t="s">
        <v>5</v>
      </c>
      <c r="D170" s="182"/>
      <c r="E170" s="182"/>
      <c r="F170" s="183" t="s">
        <v>180</v>
      </c>
      <c r="G170" s="183"/>
      <c r="H170" s="183"/>
      <c r="I170" s="183" t="s">
        <v>29</v>
      </c>
      <c r="J170" s="183" t="s">
        <v>0</v>
      </c>
    </row>
    <row r="171" spans="1:10" ht="36.75" customHeight="1" x14ac:dyDescent="0.2">
      <c r="A171" s="179"/>
      <c r="B171" s="184" t="s">
        <v>181</v>
      </c>
      <c r="C171" s="185" t="s">
        <v>182</v>
      </c>
      <c r="D171" s="186"/>
      <c r="E171" s="186"/>
      <c r="F171" s="193" t="s">
        <v>24</v>
      </c>
      <c r="G171" s="194"/>
      <c r="H171" s="194"/>
      <c r="I171" s="194">
        <f>'D02 D02-2b Pol'!G8</f>
        <v>0</v>
      </c>
      <c r="J171" s="190" t="str">
        <f>IF(I352=0,"",I171/I352*100)</f>
        <v/>
      </c>
    </row>
    <row r="172" spans="1:10" ht="36.75" customHeight="1" x14ac:dyDescent="0.2">
      <c r="A172" s="179"/>
      <c r="B172" s="184" t="s">
        <v>181</v>
      </c>
      <c r="C172" s="185" t="s">
        <v>183</v>
      </c>
      <c r="D172" s="186"/>
      <c r="E172" s="186"/>
      <c r="F172" s="193" t="s">
        <v>24</v>
      </c>
      <c r="G172" s="194"/>
      <c r="H172" s="194"/>
      <c r="I172" s="194">
        <f>'D01 D01- 8 Pol'!G8</f>
        <v>0</v>
      </c>
      <c r="J172" s="190" t="str">
        <f>IF(I352=0,"",I172/I352*100)</f>
        <v/>
      </c>
    </row>
    <row r="173" spans="1:10" ht="36.75" customHeight="1" x14ac:dyDescent="0.2">
      <c r="A173" s="179"/>
      <c r="B173" s="184" t="s">
        <v>184</v>
      </c>
      <c r="C173" s="185" t="s">
        <v>185</v>
      </c>
      <c r="D173" s="186"/>
      <c r="E173" s="186"/>
      <c r="F173" s="193" t="s">
        <v>24</v>
      </c>
      <c r="G173" s="194"/>
      <c r="H173" s="194"/>
      <c r="I173" s="194">
        <f>'D02 D02-2b Pol'!G15</f>
        <v>0</v>
      </c>
      <c r="J173" s="190" t="str">
        <f>IF(I352=0,"",I173/I352*100)</f>
        <v/>
      </c>
    </row>
    <row r="174" spans="1:10" ht="36.75" customHeight="1" x14ac:dyDescent="0.2">
      <c r="A174" s="179"/>
      <c r="B174" s="184" t="s">
        <v>184</v>
      </c>
      <c r="C174" s="185" t="s">
        <v>186</v>
      </c>
      <c r="D174" s="186"/>
      <c r="E174" s="186"/>
      <c r="F174" s="193" t="s">
        <v>24</v>
      </c>
      <c r="G174" s="194"/>
      <c r="H174" s="194"/>
      <c r="I174" s="194">
        <f>'D01 D01- 8 Pol'!G59</f>
        <v>0</v>
      </c>
      <c r="J174" s="190" t="str">
        <f>IF(I352=0,"",I174/I352*100)</f>
        <v/>
      </c>
    </row>
    <row r="175" spans="1:10" ht="36.75" customHeight="1" x14ac:dyDescent="0.2">
      <c r="A175" s="179"/>
      <c r="B175" s="184" t="s">
        <v>187</v>
      </c>
      <c r="C175" s="185" t="s">
        <v>188</v>
      </c>
      <c r="D175" s="186"/>
      <c r="E175" s="186"/>
      <c r="F175" s="193" t="s">
        <v>24</v>
      </c>
      <c r="G175" s="194"/>
      <c r="H175" s="194"/>
      <c r="I175" s="194">
        <f>'D02 D02-2b Pol'!G30</f>
        <v>0</v>
      </c>
      <c r="J175" s="190" t="str">
        <f>IF(I352=0,"",I175/I352*100)</f>
        <v/>
      </c>
    </row>
    <row r="176" spans="1:10" ht="36.75" customHeight="1" x14ac:dyDescent="0.2">
      <c r="A176" s="179"/>
      <c r="B176" s="184" t="s">
        <v>187</v>
      </c>
      <c r="C176" s="185" t="s">
        <v>189</v>
      </c>
      <c r="D176" s="186"/>
      <c r="E176" s="186"/>
      <c r="F176" s="193" t="s">
        <v>24</v>
      </c>
      <c r="G176" s="194"/>
      <c r="H176" s="194"/>
      <c r="I176" s="194">
        <f>'D01 D01- 8 Pol'!G94</f>
        <v>0</v>
      </c>
      <c r="J176" s="190" t="str">
        <f>IF(I352=0,"",I176/I352*100)</f>
        <v/>
      </c>
    </row>
    <row r="177" spans="1:10" ht="36.75" customHeight="1" x14ac:dyDescent="0.2">
      <c r="A177" s="179"/>
      <c r="B177" s="184" t="s">
        <v>190</v>
      </c>
      <c r="C177" s="185" t="s">
        <v>191</v>
      </c>
      <c r="D177" s="186"/>
      <c r="E177" s="186"/>
      <c r="F177" s="193" t="s">
        <v>24</v>
      </c>
      <c r="G177" s="194"/>
      <c r="H177" s="194"/>
      <c r="I177" s="194">
        <f>'D02 D02-2b Pol'!G37</f>
        <v>0</v>
      </c>
      <c r="J177" s="190" t="str">
        <f>IF(I352=0,"",I177/I352*100)</f>
        <v/>
      </c>
    </row>
    <row r="178" spans="1:10" ht="36.75" customHeight="1" x14ac:dyDescent="0.2">
      <c r="A178" s="179"/>
      <c r="B178" s="184" t="s">
        <v>190</v>
      </c>
      <c r="C178" s="185" t="s">
        <v>192</v>
      </c>
      <c r="D178" s="186"/>
      <c r="E178" s="186"/>
      <c r="F178" s="193" t="s">
        <v>24</v>
      </c>
      <c r="G178" s="194"/>
      <c r="H178" s="194"/>
      <c r="I178" s="194">
        <f>'D01 D01- 8 Pol'!G133</f>
        <v>0</v>
      </c>
      <c r="J178" s="190" t="str">
        <f>IF(I352=0,"",I178/I352*100)</f>
        <v/>
      </c>
    </row>
    <row r="179" spans="1:10" ht="36.75" customHeight="1" x14ac:dyDescent="0.2">
      <c r="A179" s="179"/>
      <c r="B179" s="184" t="s">
        <v>193</v>
      </c>
      <c r="C179" s="185" t="s">
        <v>194</v>
      </c>
      <c r="D179" s="186"/>
      <c r="E179" s="186"/>
      <c r="F179" s="193" t="s">
        <v>24</v>
      </c>
      <c r="G179" s="194"/>
      <c r="H179" s="194"/>
      <c r="I179" s="194">
        <f>'D02 D02-2b Pol'!G45</f>
        <v>0</v>
      </c>
      <c r="J179" s="190" t="str">
        <f>IF(I352=0,"",I179/I352*100)</f>
        <v/>
      </c>
    </row>
    <row r="180" spans="1:10" ht="36.75" customHeight="1" x14ac:dyDescent="0.2">
      <c r="A180" s="179"/>
      <c r="B180" s="184" t="s">
        <v>193</v>
      </c>
      <c r="C180" s="185" t="s">
        <v>195</v>
      </c>
      <c r="D180" s="186"/>
      <c r="E180" s="186"/>
      <c r="F180" s="193" t="s">
        <v>24</v>
      </c>
      <c r="G180" s="194"/>
      <c r="H180" s="194"/>
      <c r="I180" s="194">
        <f>'D01 D01- 8 Pol'!G206</f>
        <v>0</v>
      </c>
      <c r="J180" s="190" t="str">
        <f>IF(I352=0,"",I180/I352*100)</f>
        <v/>
      </c>
    </row>
    <row r="181" spans="1:10" ht="36.75" customHeight="1" x14ac:dyDescent="0.2">
      <c r="A181" s="179"/>
      <c r="B181" s="184" t="s">
        <v>196</v>
      </c>
      <c r="C181" s="185" t="s">
        <v>197</v>
      </c>
      <c r="D181" s="186"/>
      <c r="E181" s="186"/>
      <c r="F181" s="193" t="s">
        <v>24</v>
      </c>
      <c r="G181" s="194"/>
      <c r="H181" s="194"/>
      <c r="I181" s="194">
        <f>'D02 D02-2b Pol'!G54</f>
        <v>0</v>
      </c>
      <c r="J181" s="190" t="str">
        <f>IF(I352=0,"",I181/I352*100)</f>
        <v/>
      </c>
    </row>
    <row r="182" spans="1:10" ht="36.75" customHeight="1" x14ac:dyDescent="0.2">
      <c r="A182" s="179"/>
      <c r="B182" s="184" t="s">
        <v>196</v>
      </c>
      <c r="C182" s="185" t="s">
        <v>198</v>
      </c>
      <c r="D182" s="186"/>
      <c r="E182" s="186"/>
      <c r="F182" s="193" t="s">
        <v>24</v>
      </c>
      <c r="G182" s="194"/>
      <c r="H182" s="194"/>
      <c r="I182" s="194">
        <f>'D01 D01- 8 Pol'!G263</f>
        <v>0</v>
      </c>
      <c r="J182" s="190" t="str">
        <f>IF(I352=0,"",I182/I352*100)</f>
        <v/>
      </c>
    </row>
    <row r="183" spans="1:10" ht="36.75" customHeight="1" x14ac:dyDescent="0.2">
      <c r="A183" s="179"/>
      <c r="B183" s="184" t="s">
        <v>199</v>
      </c>
      <c r="C183" s="185" t="s">
        <v>200</v>
      </c>
      <c r="D183" s="186"/>
      <c r="E183" s="186"/>
      <c r="F183" s="193" t="s">
        <v>24</v>
      </c>
      <c r="G183" s="194"/>
      <c r="H183" s="194"/>
      <c r="I183" s="194">
        <f>'D02 D02-2b Pol'!G61</f>
        <v>0</v>
      </c>
      <c r="J183" s="190" t="str">
        <f>IF(I352=0,"",I183/I352*100)</f>
        <v/>
      </c>
    </row>
    <row r="184" spans="1:10" ht="36.75" customHeight="1" x14ac:dyDescent="0.2">
      <c r="A184" s="179"/>
      <c r="B184" s="184" t="s">
        <v>199</v>
      </c>
      <c r="C184" s="185" t="s">
        <v>201</v>
      </c>
      <c r="D184" s="186"/>
      <c r="E184" s="186"/>
      <c r="F184" s="193" t="s">
        <v>24</v>
      </c>
      <c r="G184" s="194"/>
      <c r="H184" s="194"/>
      <c r="I184" s="194">
        <f>'D01 D01- 8 Pol'!G288</f>
        <v>0</v>
      </c>
      <c r="J184" s="190" t="str">
        <f>IF(I352=0,"",I184/I352*100)</f>
        <v/>
      </c>
    </row>
    <row r="185" spans="1:10" ht="36.75" customHeight="1" x14ac:dyDescent="0.2">
      <c r="A185" s="179"/>
      <c r="B185" s="184" t="s">
        <v>202</v>
      </c>
      <c r="C185" s="185" t="s">
        <v>203</v>
      </c>
      <c r="D185" s="186"/>
      <c r="E185" s="186"/>
      <c r="F185" s="193" t="s">
        <v>24</v>
      </c>
      <c r="G185" s="194"/>
      <c r="H185" s="194"/>
      <c r="I185" s="194">
        <f>'D02 D02-2b Pol'!G66</f>
        <v>0</v>
      </c>
      <c r="J185" s="190" t="str">
        <f>IF(I352=0,"",I185/I352*100)</f>
        <v/>
      </c>
    </row>
    <row r="186" spans="1:10" ht="36.75" customHeight="1" x14ac:dyDescent="0.2">
      <c r="A186" s="179"/>
      <c r="B186" s="184" t="s">
        <v>202</v>
      </c>
      <c r="C186" s="185" t="s">
        <v>204</v>
      </c>
      <c r="D186" s="186"/>
      <c r="E186" s="186"/>
      <c r="F186" s="193" t="s">
        <v>24</v>
      </c>
      <c r="G186" s="194"/>
      <c r="H186" s="194"/>
      <c r="I186" s="194">
        <f>'D01 D01- 8 Pol'!G313</f>
        <v>0</v>
      </c>
      <c r="J186" s="190" t="str">
        <f>IF(I352=0,"",I186/I352*100)</f>
        <v/>
      </c>
    </row>
    <row r="187" spans="1:10" ht="36.75" customHeight="1" x14ac:dyDescent="0.2">
      <c r="A187" s="179"/>
      <c r="B187" s="184" t="s">
        <v>205</v>
      </c>
      <c r="C187" s="185" t="s">
        <v>206</v>
      </c>
      <c r="D187" s="186"/>
      <c r="E187" s="186"/>
      <c r="F187" s="193" t="s">
        <v>24</v>
      </c>
      <c r="G187" s="194"/>
      <c r="H187" s="194"/>
      <c r="I187" s="194">
        <f>'D02 D02-2b Pol'!G73</f>
        <v>0</v>
      </c>
      <c r="J187" s="190" t="str">
        <f>IF(I352=0,"",I187/I352*100)</f>
        <v/>
      </c>
    </row>
    <row r="188" spans="1:10" ht="36.75" customHeight="1" x14ac:dyDescent="0.2">
      <c r="A188" s="179"/>
      <c r="B188" s="184" t="s">
        <v>205</v>
      </c>
      <c r="C188" s="185" t="s">
        <v>207</v>
      </c>
      <c r="D188" s="186"/>
      <c r="E188" s="186"/>
      <c r="F188" s="193" t="s">
        <v>24</v>
      </c>
      <c r="G188" s="194"/>
      <c r="H188" s="194"/>
      <c r="I188" s="194">
        <f>'D01 D01- 8 Pol'!G330</f>
        <v>0</v>
      </c>
      <c r="J188" s="190" t="str">
        <f>IF(I352=0,"",I188/I352*100)</f>
        <v/>
      </c>
    </row>
    <row r="189" spans="1:10" ht="36.75" customHeight="1" x14ac:dyDescent="0.2">
      <c r="A189" s="179"/>
      <c r="B189" s="184" t="s">
        <v>208</v>
      </c>
      <c r="C189" s="185" t="s">
        <v>209</v>
      </c>
      <c r="D189" s="186"/>
      <c r="E189" s="186"/>
      <c r="F189" s="193" t="s">
        <v>24</v>
      </c>
      <c r="G189" s="194"/>
      <c r="H189" s="194"/>
      <c r="I189" s="194">
        <f>'D02 D02-3a Pol'!G8</f>
        <v>0</v>
      </c>
      <c r="J189" s="190" t="str">
        <f>IF(I352=0,"",I189/I352*100)</f>
        <v/>
      </c>
    </row>
    <row r="190" spans="1:10" ht="36.75" customHeight="1" x14ac:dyDescent="0.2">
      <c r="A190" s="179"/>
      <c r="B190" s="184" t="s">
        <v>208</v>
      </c>
      <c r="C190" s="185" t="s">
        <v>210</v>
      </c>
      <c r="D190" s="186"/>
      <c r="E190" s="186"/>
      <c r="F190" s="193" t="s">
        <v>24</v>
      </c>
      <c r="G190" s="194"/>
      <c r="H190" s="194"/>
      <c r="I190" s="194">
        <f>'D02 D02-2a Pol'!G8</f>
        <v>0</v>
      </c>
      <c r="J190" s="190" t="str">
        <f>IF(I352=0,"",I190/I352*100)</f>
        <v/>
      </c>
    </row>
    <row r="191" spans="1:10" ht="36.75" customHeight="1" x14ac:dyDescent="0.2">
      <c r="A191" s="179"/>
      <c r="B191" s="184" t="s">
        <v>208</v>
      </c>
      <c r="C191" s="185" t="s">
        <v>211</v>
      </c>
      <c r="D191" s="186"/>
      <c r="E191" s="186"/>
      <c r="F191" s="193" t="s">
        <v>24</v>
      </c>
      <c r="G191" s="194"/>
      <c r="H191" s="194"/>
      <c r="I191" s="194">
        <f>'D02 D02-3b Pol'!G8</f>
        <v>0</v>
      </c>
      <c r="J191" s="190" t="str">
        <f>IF(I352=0,"",I191/I352*100)</f>
        <v/>
      </c>
    </row>
    <row r="192" spans="1:10" ht="36.75" customHeight="1" x14ac:dyDescent="0.2">
      <c r="A192" s="179"/>
      <c r="B192" s="184" t="s">
        <v>208</v>
      </c>
      <c r="C192" s="185" t="s">
        <v>212</v>
      </c>
      <c r="D192" s="186"/>
      <c r="E192" s="186"/>
      <c r="F192" s="193" t="s">
        <v>24</v>
      </c>
      <c r="G192" s="194"/>
      <c r="H192" s="194"/>
      <c r="I192" s="194">
        <f>'D02 D02-1 P1'!G8</f>
        <v>0</v>
      </c>
      <c r="J192" s="190" t="str">
        <f>IF(I352=0,"",I192/I352*100)</f>
        <v/>
      </c>
    </row>
    <row r="193" spans="1:10" ht="36.75" customHeight="1" x14ac:dyDescent="0.2">
      <c r="A193" s="179"/>
      <c r="B193" s="184" t="s">
        <v>208</v>
      </c>
      <c r="C193" s="185" t="s">
        <v>213</v>
      </c>
      <c r="D193" s="186"/>
      <c r="E193" s="186"/>
      <c r="F193" s="193" t="s">
        <v>24</v>
      </c>
      <c r="G193" s="194"/>
      <c r="H193" s="194"/>
      <c r="I193" s="194">
        <f>'D01 D01-10 Pol'!G8</f>
        <v>0</v>
      </c>
      <c r="J193" s="190" t="str">
        <f>IF(I352=0,"",I193/I352*100)</f>
        <v/>
      </c>
    </row>
    <row r="194" spans="1:10" ht="36.75" customHeight="1" x14ac:dyDescent="0.2">
      <c r="A194" s="179"/>
      <c r="B194" s="184" t="s">
        <v>208</v>
      </c>
      <c r="C194" s="185" t="s">
        <v>214</v>
      </c>
      <c r="D194" s="186"/>
      <c r="E194" s="186"/>
      <c r="F194" s="193" t="s">
        <v>24</v>
      </c>
      <c r="G194" s="194"/>
      <c r="H194" s="194"/>
      <c r="I194" s="194">
        <f>'D01 D01- 0 Pol'!G8</f>
        <v>0</v>
      </c>
      <c r="J194" s="190" t="str">
        <f>IF(I352=0,"",I194/I352*100)</f>
        <v/>
      </c>
    </row>
    <row r="195" spans="1:10" ht="36.75" customHeight="1" x14ac:dyDescent="0.2">
      <c r="A195" s="179"/>
      <c r="B195" s="184" t="s">
        <v>208</v>
      </c>
      <c r="C195" s="185" t="s">
        <v>215</v>
      </c>
      <c r="D195" s="186"/>
      <c r="E195" s="186"/>
      <c r="F195" s="193" t="s">
        <v>24</v>
      </c>
      <c r="G195" s="194"/>
      <c r="H195" s="194"/>
      <c r="I195" s="194">
        <f>'D02 D02-3c Pol'!G8</f>
        <v>0</v>
      </c>
      <c r="J195" s="190" t="str">
        <f>IF(I352=0,"",I195/I352*100)</f>
        <v/>
      </c>
    </row>
    <row r="196" spans="1:10" ht="36.75" customHeight="1" x14ac:dyDescent="0.2">
      <c r="A196" s="179"/>
      <c r="B196" s="184" t="s">
        <v>208</v>
      </c>
      <c r="C196" s="185" t="s">
        <v>216</v>
      </c>
      <c r="D196" s="186"/>
      <c r="E196" s="186"/>
      <c r="F196" s="193" t="s">
        <v>24</v>
      </c>
      <c r="G196" s="194"/>
      <c r="H196" s="194"/>
      <c r="I196" s="194">
        <f>'D01 D01- 6 Pol'!G8</f>
        <v>0</v>
      </c>
      <c r="J196" s="190" t="str">
        <f>IF(I352=0,"",I196/I352*100)</f>
        <v/>
      </c>
    </row>
    <row r="197" spans="1:10" ht="36.75" customHeight="1" x14ac:dyDescent="0.2">
      <c r="A197" s="179"/>
      <c r="B197" s="184" t="s">
        <v>208</v>
      </c>
      <c r="C197" s="185" t="s">
        <v>217</v>
      </c>
      <c r="D197" s="186"/>
      <c r="E197" s="186"/>
      <c r="F197" s="193" t="s">
        <v>24</v>
      </c>
      <c r="G197" s="194"/>
      <c r="H197" s="194"/>
      <c r="I197" s="194">
        <f>'D02 D02-4 Pol'!G8</f>
        <v>0</v>
      </c>
      <c r="J197" s="190" t="str">
        <f>IF(I352=0,"",I197/I352*100)</f>
        <v/>
      </c>
    </row>
    <row r="198" spans="1:10" ht="36.75" customHeight="1" x14ac:dyDescent="0.2">
      <c r="A198" s="179"/>
      <c r="B198" s="184" t="s">
        <v>218</v>
      </c>
      <c r="C198" s="185" t="s">
        <v>219</v>
      </c>
      <c r="D198" s="186"/>
      <c r="E198" s="186"/>
      <c r="F198" s="193" t="s">
        <v>24</v>
      </c>
      <c r="G198" s="194"/>
      <c r="H198" s="194"/>
      <c r="I198" s="194">
        <f>'D02 D02-2b Pol'!G78</f>
        <v>0</v>
      </c>
      <c r="J198" s="190" t="str">
        <f>IF(I352=0,"",I198/I352*100)</f>
        <v/>
      </c>
    </row>
    <row r="199" spans="1:10" ht="36.75" customHeight="1" x14ac:dyDescent="0.2">
      <c r="A199" s="179"/>
      <c r="B199" s="184" t="s">
        <v>218</v>
      </c>
      <c r="C199" s="185" t="s">
        <v>220</v>
      </c>
      <c r="D199" s="186"/>
      <c r="E199" s="186"/>
      <c r="F199" s="193" t="s">
        <v>24</v>
      </c>
      <c r="G199" s="194"/>
      <c r="H199" s="194"/>
      <c r="I199" s="194">
        <f>'D01 D01- 8 Pol'!G339</f>
        <v>0</v>
      </c>
      <c r="J199" s="190" t="str">
        <f>IF(I352=0,"",I199/I352*100)</f>
        <v/>
      </c>
    </row>
    <row r="200" spans="1:10" ht="36.75" customHeight="1" x14ac:dyDescent="0.2">
      <c r="A200" s="179"/>
      <c r="B200" s="184" t="s">
        <v>221</v>
      </c>
      <c r="C200" s="185" t="s">
        <v>222</v>
      </c>
      <c r="D200" s="186"/>
      <c r="E200" s="186"/>
      <c r="F200" s="193" t="s">
        <v>24</v>
      </c>
      <c r="G200" s="194"/>
      <c r="H200" s="194"/>
      <c r="I200" s="194">
        <f>'D02 D02-2b Pol'!G87</f>
        <v>0</v>
      </c>
      <c r="J200" s="190" t="str">
        <f>IF(I352=0,"",I200/I352*100)</f>
        <v/>
      </c>
    </row>
    <row r="201" spans="1:10" ht="36.75" customHeight="1" x14ac:dyDescent="0.2">
      <c r="A201" s="179"/>
      <c r="B201" s="184" t="s">
        <v>221</v>
      </c>
      <c r="C201" s="185" t="s">
        <v>223</v>
      </c>
      <c r="D201" s="186"/>
      <c r="E201" s="186"/>
      <c r="F201" s="193" t="s">
        <v>24</v>
      </c>
      <c r="G201" s="194"/>
      <c r="H201" s="194"/>
      <c r="I201" s="194">
        <f>'D01 D01- 8 Pol'!G366</f>
        <v>0</v>
      </c>
      <c r="J201" s="190" t="str">
        <f>IF(I352=0,"",I201/I352*100)</f>
        <v/>
      </c>
    </row>
    <row r="202" spans="1:10" ht="36.75" customHeight="1" x14ac:dyDescent="0.2">
      <c r="A202" s="179"/>
      <c r="B202" s="184" t="s">
        <v>224</v>
      </c>
      <c r="C202" s="185" t="s">
        <v>225</v>
      </c>
      <c r="D202" s="186"/>
      <c r="E202" s="186"/>
      <c r="F202" s="193" t="s">
        <v>24</v>
      </c>
      <c r="G202" s="194"/>
      <c r="H202" s="194"/>
      <c r="I202" s="194">
        <f>'D02 D02-2b Pol'!G96</f>
        <v>0</v>
      </c>
      <c r="J202" s="190" t="str">
        <f>IF(I352=0,"",I202/I352*100)</f>
        <v/>
      </c>
    </row>
    <row r="203" spans="1:10" ht="36.75" customHeight="1" x14ac:dyDescent="0.2">
      <c r="A203" s="179"/>
      <c r="B203" s="184" t="s">
        <v>224</v>
      </c>
      <c r="C203" s="185" t="s">
        <v>226</v>
      </c>
      <c r="D203" s="186"/>
      <c r="E203" s="186"/>
      <c r="F203" s="193" t="s">
        <v>24</v>
      </c>
      <c r="G203" s="194"/>
      <c r="H203" s="194"/>
      <c r="I203" s="194">
        <f>'D01 D01- 8 Pol'!G377</f>
        <v>0</v>
      </c>
      <c r="J203" s="190" t="str">
        <f>IF(I352=0,"",I203/I352*100)</f>
        <v/>
      </c>
    </row>
    <row r="204" spans="1:10" ht="36.75" customHeight="1" x14ac:dyDescent="0.2">
      <c r="A204" s="179"/>
      <c r="B204" s="184" t="s">
        <v>227</v>
      </c>
      <c r="C204" s="185" t="s">
        <v>228</v>
      </c>
      <c r="D204" s="186"/>
      <c r="E204" s="186"/>
      <c r="F204" s="193" t="s">
        <v>24</v>
      </c>
      <c r="G204" s="194"/>
      <c r="H204" s="194"/>
      <c r="I204" s="194">
        <f>'D02 D02-2b Pol'!G105</f>
        <v>0</v>
      </c>
      <c r="J204" s="190" t="str">
        <f>IF(I352=0,"",I204/I352*100)</f>
        <v/>
      </c>
    </row>
    <row r="205" spans="1:10" ht="36.75" customHeight="1" x14ac:dyDescent="0.2">
      <c r="A205" s="179"/>
      <c r="B205" s="184" t="s">
        <v>227</v>
      </c>
      <c r="C205" s="185" t="s">
        <v>229</v>
      </c>
      <c r="D205" s="186"/>
      <c r="E205" s="186"/>
      <c r="F205" s="193" t="s">
        <v>24</v>
      </c>
      <c r="G205" s="194"/>
      <c r="H205" s="194"/>
      <c r="I205" s="194">
        <f>'D01 D01- 8 Pol'!G392</f>
        <v>0</v>
      </c>
      <c r="J205" s="190" t="str">
        <f>IF(I352=0,"",I205/I352*100)</f>
        <v/>
      </c>
    </row>
    <row r="206" spans="1:10" ht="36.75" customHeight="1" x14ac:dyDescent="0.2">
      <c r="A206" s="179"/>
      <c r="B206" s="184" t="s">
        <v>230</v>
      </c>
      <c r="C206" s="185" t="s">
        <v>231</v>
      </c>
      <c r="D206" s="186"/>
      <c r="E206" s="186"/>
      <c r="F206" s="193" t="s">
        <v>24</v>
      </c>
      <c r="G206" s="194"/>
      <c r="H206" s="194"/>
      <c r="I206" s="194">
        <f>'D01 D01- 8 Pol'!G403</f>
        <v>0</v>
      </c>
      <c r="J206" s="190" t="str">
        <f>IF(I352=0,"",I206/I352*100)</f>
        <v/>
      </c>
    </row>
    <row r="207" spans="1:10" ht="36.75" customHeight="1" x14ac:dyDescent="0.2">
      <c r="A207" s="179"/>
      <c r="B207" s="184" t="s">
        <v>230</v>
      </c>
      <c r="C207" s="185" t="s">
        <v>232</v>
      </c>
      <c r="D207" s="186"/>
      <c r="E207" s="186"/>
      <c r="F207" s="193" t="s">
        <v>24</v>
      </c>
      <c r="G207" s="194"/>
      <c r="H207" s="194"/>
      <c r="I207" s="194">
        <f>'D02 D02-2b Pol'!G116</f>
        <v>0</v>
      </c>
      <c r="J207" s="190" t="str">
        <f>IF(I352=0,"",I207/I352*100)</f>
        <v/>
      </c>
    </row>
    <row r="208" spans="1:10" ht="36.75" customHeight="1" x14ac:dyDescent="0.2">
      <c r="A208" s="179"/>
      <c r="B208" s="184" t="s">
        <v>233</v>
      </c>
      <c r="C208" s="185" t="s">
        <v>234</v>
      </c>
      <c r="D208" s="186"/>
      <c r="E208" s="186"/>
      <c r="F208" s="193" t="s">
        <v>24</v>
      </c>
      <c r="G208" s="194"/>
      <c r="H208" s="194"/>
      <c r="I208" s="194">
        <f>'D02 D02-2b Pol'!G124</f>
        <v>0</v>
      </c>
      <c r="J208" s="190" t="str">
        <f>IF(I352=0,"",I208/I352*100)</f>
        <v/>
      </c>
    </row>
    <row r="209" spans="1:10" ht="36.75" customHeight="1" x14ac:dyDescent="0.2">
      <c r="A209" s="179"/>
      <c r="B209" s="184" t="s">
        <v>233</v>
      </c>
      <c r="C209" s="185" t="s">
        <v>235</v>
      </c>
      <c r="D209" s="186"/>
      <c r="E209" s="186"/>
      <c r="F209" s="193" t="s">
        <v>24</v>
      </c>
      <c r="G209" s="194"/>
      <c r="H209" s="194"/>
      <c r="I209" s="194">
        <f>'D01 D01- 8 Pol'!G476</f>
        <v>0</v>
      </c>
      <c r="J209" s="190" t="str">
        <f>IF(I352=0,"",I209/I352*100)</f>
        <v/>
      </c>
    </row>
    <row r="210" spans="1:10" ht="36.75" customHeight="1" x14ac:dyDescent="0.2">
      <c r="A210" s="179"/>
      <c r="B210" s="184" t="s">
        <v>236</v>
      </c>
      <c r="C210" s="185" t="s">
        <v>237</v>
      </c>
      <c r="D210" s="186"/>
      <c r="E210" s="186"/>
      <c r="F210" s="193" t="s">
        <v>24</v>
      </c>
      <c r="G210" s="194"/>
      <c r="H210" s="194"/>
      <c r="I210" s="194">
        <f>'D02 D02-2b Pol'!G134</f>
        <v>0</v>
      </c>
      <c r="J210" s="190" t="str">
        <f>IF(I352=0,"",I210/I352*100)</f>
        <v/>
      </c>
    </row>
    <row r="211" spans="1:10" ht="36.75" customHeight="1" x14ac:dyDescent="0.2">
      <c r="A211" s="179"/>
      <c r="B211" s="184" t="s">
        <v>236</v>
      </c>
      <c r="C211" s="185" t="s">
        <v>238</v>
      </c>
      <c r="D211" s="186"/>
      <c r="E211" s="186"/>
      <c r="F211" s="193" t="s">
        <v>24</v>
      </c>
      <c r="G211" s="194"/>
      <c r="H211" s="194"/>
      <c r="I211" s="194">
        <f>'D01 D01- 8 Pol'!G513</f>
        <v>0</v>
      </c>
      <c r="J211" s="190" t="str">
        <f>IF(I352=0,"",I211/I352*100)</f>
        <v/>
      </c>
    </row>
    <row r="212" spans="1:10" ht="36.75" customHeight="1" x14ac:dyDescent="0.2">
      <c r="A212" s="179"/>
      <c r="B212" s="184" t="s">
        <v>239</v>
      </c>
      <c r="C212" s="185" t="s">
        <v>240</v>
      </c>
      <c r="D212" s="186"/>
      <c r="E212" s="186"/>
      <c r="F212" s="193" t="s">
        <v>24</v>
      </c>
      <c r="G212" s="194"/>
      <c r="H212" s="194"/>
      <c r="I212" s="194">
        <f>'D01 D01- 8 Pol'!G554</f>
        <v>0</v>
      </c>
      <c r="J212" s="190" t="str">
        <f>IF(I352=0,"",I212/I352*100)</f>
        <v/>
      </c>
    </row>
    <row r="213" spans="1:10" ht="36.75" customHeight="1" x14ac:dyDescent="0.2">
      <c r="A213" s="179"/>
      <c r="B213" s="184" t="s">
        <v>239</v>
      </c>
      <c r="C213" s="185" t="s">
        <v>241</v>
      </c>
      <c r="D213" s="186"/>
      <c r="E213" s="186"/>
      <c r="F213" s="193" t="s">
        <v>24</v>
      </c>
      <c r="G213" s="194"/>
      <c r="H213" s="194"/>
      <c r="I213" s="194">
        <f>'D02 D02-2b Pol'!G139</f>
        <v>0</v>
      </c>
      <c r="J213" s="190" t="str">
        <f>IF(I352=0,"",I213/I352*100)</f>
        <v/>
      </c>
    </row>
    <row r="214" spans="1:10" ht="36.75" customHeight="1" x14ac:dyDescent="0.2">
      <c r="A214" s="179"/>
      <c r="B214" s="184" t="s">
        <v>242</v>
      </c>
      <c r="C214" s="185" t="s">
        <v>243</v>
      </c>
      <c r="D214" s="186"/>
      <c r="E214" s="186"/>
      <c r="F214" s="193" t="s">
        <v>24</v>
      </c>
      <c r="G214" s="194"/>
      <c r="H214" s="194"/>
      <c r="I214" s="194">
        <f>'D02 D02-2b Pol'!G144</f>
        <v>0</v>
      </c>
      <c r="J214" s="190" t="str">
        <f>IF(I352=0,"",I214/I352*100)</f>
        <v/>
      </c>
    </row>
    <row r="215" spans="1:10" ht="36.75" customHeight="1" x14ac:dyDescent="0.2">
      <c r="A215" s="179"/>
      <c r="B215" s="184" t="s">
        <v>242</v>
      </c>
      <c r="C215" s="185" t="s">
        <v>244</v>
      </c>
      <c r="D215" s="186"/>
      <c r="E215" s="186"/>
      <c r="F215" s="193" t="s">
        <v>24</v>
      </c>
      <c r="G215" s="194"/>
      <c r="H215" s="194"/>
      <c r="I215" s="194">
        <f>'D01 D01- 8 Pol'!G573</f>
        <v>0</v>
      </c>
      <c r="J215" s="190" t="str">
        <f>IF(I352=0,"",I215/I352*100)</f>
        <v/>
      </c>
    </row>
    <row r="216" spans="1:10" ht="36.75" customHeight="1" x14ac:dyDescent="0.2">
      <c r="A216" s="179"/>
      <c r="B216" s="184" t="s">
        <v>245</v>
      </c>
      <c r="C216" s="185" t="s">
        <v>246</v>
      </c>
      <c r="D216" s="186"/>
      <c r="E216" s="186"/>
      <c r="F216" s="193" t="s">
        <v>24</v>
      </c>
      <c r="G216" s="194"/>
      <c r="H216" s="194"/>
      <c r="I216" s="194">
        <f>'D02 D02-2b Pol'!G152</f>
        <v>0</v>
      </c>
      <c r="J216" s="190" t="str">
        <f>IF(I352=0,"",I216/I352*100)</f>
        <v/>
      </c>
    </row>
    <row r="217" spans="1:10" ht="36.75" customHeight="1" x14ac:dyDescent="0.2">
      <c r="A217" s="179"/>
      <c r="B217" s="184" t="s">
        <v>245</v>
      </c>
      <c r="C217" s="185" t="s">
        <v>247</v>
      </c>
      <c r="D217" s="186"/>
      <c r="E217" s="186"/>
      <c r="F217" s="193" t="s">
        <v>24</v>
      </c>
      <c r="G217" s="194"/>
      <c r="H217" s="194"/>
      <c r="I217" s="194">
        <f>'D01 D01- 8 Pol'!G590</f>
        <v>0</v>
      </c>
      <c r="J217" s="190" t="str">
        <f>IF(I352=0,"",I217/I352*100)</f>
        <v/>
      </c>
    </row>
    <row r="218" spans="1:10" ht="36.75" customHeight="1" x14ac:dyDescent="0.2">
      <c r="A218" s="179"/>
      <c r="B218" s="184" t="s">
        <v>248</v>
      </c>
      <c r="C218" s="185" t="s">
        <v>249</v>
      </c>
      <c r="D218" s="186"/>
      <c r="E218" s="186"/>
      <c r="F218" s="193" t="s">
        <v>24</v>
      </c>
      <c r="G218" s="194"/>
      <c r="H218" s="194"/>
      <c r="I218" s="194">
        <f>'D02 D02-3a Pol'!G51</f>
        <v>0</v>
      </c>
      <c r="J218" s="190" t="str">
        <f>IF(I352=0,"",I218/I352*100)</f>
        <v/>
      </c>
    </row>
    <row r="219" spans="1:10" ht="36.75" customHeight="1" x14ac:dyDescent="0.2">
      <c r="A219" s="179"/>
      <c r="B219" s="184" t="s">
        <v>248</v>
      </c>
      <c r="C219" s="185" t="s">
        <v>250</v>
      </c>
      <c r="D219" s="186"/>
      <c r="E219" s="186"/>
      <c r="F219" s="193" t="s">
        <v>24</v>
      </c>
      <c r="G219" s="194"/>
      <c r="H219" s="194"/>
      <c r="I219" s="194">
        <f>'D02 D02-1 P1'!G49</f>
        <v>0</v>
      </c>
      <c r="J219" s="190" t="str">
        <f>IF(I352=0,"",I219/I352*100)</f>
        <v/>
      </c>
    </row>
    <row r="220" spans="1:10" ht="36.75" customHeight="1" x14ac:dyDescent="0.2">
      <c r="A220" s="179"/>
      <c r="B220" s="184" t="s">
        <v>248</v>
      </c>
      <c r="C220" s="185" t="s">
        <v>251</v>
      </c>
      <c r="D220" s="186"/>
      <c r="E220" s="186"/>
      <c r="F220" s="193" t="s">
        <v>24</v>
      </c>
      <c r="G220" s="194"/>
      <c r="H220" s="194"/>
      <c r="I220" s="194">
        <f>'D01 D01-10 Pol'!G32</f>
        <v>0</v>
      </c>
      <c r="J220" s="190" t="str">
        <f>IF(I352=0,"",I220/I352*100)</f>
        <v/>
      </c>
    </row>
    <row r="221" spans="1:10" ht="36.75" customHeight="1" x14ac:dyDescent="0.2">
      <c r="A221" s="179"/>
      <c r="B221" s="184" t="s">
        <v>248</v>
      </c>
      <c r="C221" s="185" t="s">
        <v>252</v>
      </c>
      <c r="D221" s="186"/>
      <c r="E221" s="186"/>
      <c r="F221" s="193" t="s">
        <v>24</v>
      </c>
      <c r="G221" s="194"/>
      <c r="H221" s="194"/>
      <c r="I221" s="194">
        <f>'D02 D02-3b Pol'!G17</f>
        <v>0</v>
      </c>
      <c r="J221" s="190" t="str">
        <f>IF(I352=0,"",I221/I352*100)</f>
        <v/>
      </c>
    </row>
    <row r="222" spans="1:10" ht="36.75" customHeight="1" x14ac:dyDescent="0.2">
      <c r="A222" s="179"/>
      <c r="B222" s="184" t="s">
        <v>248</v>
      </c>
      <c r="C222" s="185" t="s">
        <v>253</v>
      </c>
      <c r="D222" s="186"/>
      <c r="E222" s="186"/>
      <c r="F222" s="193" t="s">
        <v>24</v>
      </c>
      <c r="G222" s="194"/>
      <c r="H222" s="194"/>
      <c r="I222" s="194">
        <f>'D02 D02-2a Pol'!G36</f>
        <v>0</v>
      </c>
      <c r="J222" s="190" t="str">
        <f>IF(I352=0,"",I222/I352*100)</f>
        <v/>
      </c>
    </row>
    <row r="223" spans="1:10" ht="36.75" customHeight="1" x14ac:dyDescent="0.2">
      <c r="A223" s="179"/>
      <c r="B223" s="184" t="s">
        <v>248</v>
      </c>
      <c r="C223" s="185" t="s">
        <v>254</v>
      </c>
      <c r="D223" s="186"/>
      <c r="E223" s="186"/>
      <c r="F223" s="193" t="s">
        <v>24</v>
      </c>
      <c r="G223" s="194"/>
      <c r="H223" s="194"/>
      <c r="I223" s="194">
        <f>'D01 D01- 0 Pol'!G29</f>
        <v>0</v>
      </c>
      <c r="J223" s="190" t="str">
        <f>IF(I352=0,"",I223/I352*100)</f>
        <v/>
      </c>
    </row>
    <row r="224" spans="1:10" ht="36.75" customHeight="1" x14ac:dyDescent="0.2">
      <c r="A224" s="179"/>
      <c r="B224" s="184" t="s">
        <v>248</v>
      </c>
      <c r="C224" s="185" t="s">
        <v>255</v>
      </c>
      <c r="D224" s="186"/>
      <c r="E224" s="186"/>
      <c r="F224" s="193" t="s">
        <v>24</v>
      </c>
      <c r="G224" s="194"/>
      <c r="H224" s="194"/>
      <c r="I224" s="194">
        <f>'D02 D02-4 Pol'!G48</f>
        <v>0</v>
      </c>
      <c r="J224" s="190" t="str">
        <f>IF(I352=0,"",I224/I352*100)</f>
        <v/>
      </c>
    </row>
    <row r="225" spans="1:10" ht="36.75" customHeight="1" x14ac:dyDescent="0.2">
      <c r="A225" s="179"/>
      <c r="B225" s="184" t="s">
        <v>248</v>
      </c>
      <c r="C225" s="185" t="s">
        <v>256</v>
      </c>
      <c r="D225" s="186"/>
      <c r="E225" s="186"/>
      <c r="F225" s="193" t="s">
        <v>24</v>
      </c>
      <c r="G225" s="194"/>
      <c r="H225" s="194"/>
      <c r="I225" s="194">
        <f>'D01 D01- 6 Pol'!G147</f>
        <v>0</v>
      </c>
      <c r="J225" s="190" t="str">
        <f>IF(I352=0,"",I225/I352*100)</f>
        <v/>
      </c>
    </row>
    <row r="226" spans="1:10" ht="36.75" customHeight="1" x14ac:dyDescent="0.2">
      <c r="A226" s="179"/>
      <c r="B226" s="184" t="s">
        <v>257</v>
      </c>
      <c r="C226" s="185" t="s">
        <v>258</v>
      </c>
      <c r="D226" s="186"/>
      <c r="E226" s="186"/>
      <c r="F226" s="193" t="s">
        <v>24</v>
      </c>
      <c r="G226" s="194"/>
      <c r="H226" s="194"/>
      <c r="I226" s="194">
        <f>'D01 D01- 8 Pol'!G603</f>
        <v>0</v>
      </c>
      <c r="J226" s="190" t="str">
        <f>IF(I352=0,"",I226/I352*100)</f>
        <v/>
      </c>
    </row>
    <row r="227" spans="1:10" ht="36.75" customHeight="1" x14ac:dyDescent="0.2">
      <c r="A227" s="179"/>
      <c r="B227" s="184" t="s">
        <v>257</v>
      </c>
      <c r="C227" s="185" t="s">
        <v>259</v>
      </c>
      <c r="D227" s="186"/>
      <c r="E227" s="186"/>
      <c r="F227" s="193" t="s">
        <v>24</v>
      </c>
      <c r="G227" s="194"/>
      <c r="H227" s="194"/>
      <c r="I227" s="194">
        <f>'D02 D02-2b Pol'!G162</f>
        <v>0</v>
      </c>
      <c r="J227" s="190" t="str">
        <f>IF(I352=0,"",I227/I352*100)</f>
        <v/>
      </c>
    </row>
    <row r="228" spans="1:10" ht="36.75" customHeight="1" x14ac:dyDescent="0.2">
      <c r="A228" s="179"/>
      <c r="B228" s="184" t="s">
        <v>260</v>
      </c>
      <c r="C228" s="185" t="s">
        <v>261</v>
      </c>
      <c r="D228" s="186"/>
      <c r="E228" s="186"/>
      <c r="F228" s="193" t="s">
        <v>24</v>
      </c>
      <c r="G228" s="194"/>
      <c r="H228" s="194"/>
      <c r="I228" s="194">
        <f>'D01 D01- 8 Pol'!G606</f>
        <v>0</v>
      </c>
      <c r="J228" s="190" t="str">
        <f>IF(I352=0,"",I228/I352*100)</f>
        <v/>
      </c>
    </row>
    <row r="229" spans="1:10" ht="36.75" customHeight="1" x14ac:dyDescent="0.2">
      <c r="A229" s="179"/>
      <c r="B229" s="184" t="s">
        <v>260</v>
      </c>
      <c r="C229" s="185" t="s">
        <v>262</v>
      </c>
      <c r="D229" s="186"/>
      <c r="E229" s="186"/>
      <c r="F229" s="193" t="s">
        <v>24</v>
      </c>
      <c r="G229" s="194"/>
      <c r="H229" s="194"/>
      <c r="I229" s="194">
        <f>'D02 D02-2b Pol'!G169</f>
        <v>0</v>
      </c>
      <c r="J229" s="190" t="str">
        <f>IF(I352=0,"",I229/I352*100)</f>
        <v/>
      </c>
    </row>
    <row r="230" spans="1:10" ht="36.75" customHeight="1" x14ac:dyDescent="0.2">
      <c r="A230" s="179"/>
      <c r="B230" s="184" t="s">
        <v>263</v>
      </c>
      <c r="C230" s="185" t="s">
        <v>264</v>
      </c>
      <c r="D230" s="186"/>
      <c r="E230" s="186"/>
      <c r="F230" s="193" t="s">
        <v>24</v>
      </c>
      <c r="G230" s="194"/>
      <c r="H230" s="194"/>
      <c r="I230" s="194">
        <f>'D02 D02-2b Pol'!G178</f>
        <v>0</v>
      </c>
      <c r="J230" s="190" t="str">
        <f>IF(I352=0,"",I230/I352*100)</f>
        <v/>
      </c>
    </row>
    <row r="231" spans="1:10" ht="36.75" customHeight="1" x14ac:dyDescent="0.2">
      <c r="A231" s="179"/>
      <c r="B231" s="184" t="s">
        <v>265</v>
      </c>
      <c r="C231" s="185" t="s">
        <v>266</v>
      </c>
      <c r="D231" s="186"/>
      <c r="E231" s="186"/>
      <c r="F231" s="193" t="s">
        <v>24</v>
      </c>
      <c r="G231" s="194"/>
      <c r="H231" s="194"/>
      <c r="I231" s="194">
        <f>'D02 D02-2b Pol'!G185</f>
        <v>0</v>
      </c>
      <c r="J231" s="190" t="str">
        <f>IF(I352=0,"",I231/I352*100)</f>
        <v/>
      </c>
    </row>
    <row r="232" spans="1:10" ht="36.75" customHeight="1" x14ac:dyDescent="0.2">
      <c r="A232" s="179"/>
      <c r="B232" s="184" t="s">
        <v>267</v>
      </c>
      <c r="C232" s="185" t="s">
        <v>268</v>
      </c>
      <c r="D232" s="186"/>
      <c r="E232" s="186"/>
      <c r="F232" s="193" t="s">
        <v>24</v>
      </c>
      <c r="G232" s="194"/>
      <c r="H232" s="194"/>
      <c r="I232" s="194">
        <f>'D02 D02-2b Pol'!G192</f>
        <v>0</v>
      </c>
      <c r="J232" s="190" t="str">
        <f>IF(I352=0,"",I232/I352*100)</f>
        <v/>
      </c>
    </row>
    <row r="233" spans="1:10" ht="36.75" customHeight="1" x14ac:dyDescent="0.2">
      <c r="A233" s="179"/>
      <c r="B233" s="184" t="s">
        <v>269</v>
      </c>
      <c r="C233" s="185" t="s">
        <v>270</v>
      </c>
      <c r="D233" s="186"/>
      <c r="E233" s="186"/>
      <c r="F233" s="193" t="s">
        <v>24</v>
      </c>
      <c r="G233" s="194"/>
      <c r="H233" s="194"/>
      <c r="I233" s="194">
        <f>'D02 D02-2b Pol'!G202</f>
        <v>0</v>
      </c>
      <c r="J233" s="190" t="str">
        <f>IF(I352=0,"",I233/I352*100)</f>
        <v/>
      </c>
    </row>
    <row r="234" spans="1:10" ht="36.75" customHeight="1" x14ac:dyDescent="0.2">
      <c r="A234" s="179"/>
      <c r="B234" s="184" t="s">
        <v>271</v>
      </c>
      <c r="C234" s="185" t="s">
        <v>272</v>
      </c>
      <c r="D234" s="186"/>
      <c r="E234" s="186"/>
      <c r="F234" s="193" t="s">
        <v>24</v>
      </c>
      <c r="G234" s="194"/>
      <c r="H234" s="194"/>
      <c r="I234" s="194">
        <f>'D02 D02-2b Pol'!G210</f>
        <v>0</v>
      </c>
      <c r="J234" s="190" t="str">
        <f>IF(I352=0,"",I234/I352*100)</f>
        <v/>
      </c>
    </row>
    <row r="235" spans="1:10" ht="36.75" customHeight="1" x14ac:dyDescent="0.2">
      <c r="A235" s="179"/>
      <c r="B235" s="184" t="s">
        <v>273</v>
      </c>
      <c r="C235" s="185" t="s">
        <v>274</v>
      </c>
      <c r="D235" s="186"/>
      <c r="E235" s="186"/>
      <c r="F235" s="193" t="s">
        <v>24</v>
      </c>
      <c r="G235" s="194"/>
      <c r="H235" s="194"/>
      <c r="I235" s="194">
        <f>'D02 D02-2b Pol'!G257</f>
        <v>0</v>
      </c>
      <c r="J235" s="190" t="str">
        <f>IF(I352=0,"",I235/I352*100)</f>
        <v/>
      </c>
    </row>
    <row r="236" spans="1:10" ht="36.75" customHeight="1" x14ac:dyDescent="0.2">
      <c r="A236" s="179"/>
      <c r="B236" s="184" t="s">
        <v>275</v>
      </c>
      <c r="C236" s="185" t="s">
        <v>276</v>
      </c>
      <c r="D236" s="186"/>
      <c r="E236" s="186"/>
      <c r="F236" s="193" t="s">
        <v>24</v>
      </c>
      <c r="G236" s="194"/>
      <c r="H236" s="194"/>
      <c r="I236" s="194">
        <f>'D02 D02-2b Pol'!G266</f>
        <v>0</v>
      </c>
      <c r="J236" s="190" t="str">
        <f>IF(I352=0,"",I236/I352*100)</f>
        <v/>
      </c>
    </row>
    <row r="237" spans="1:10" ht="36.75" customHeight="1" x14ac:dyDescent="0.2">
      <c r="A237" s="179"/>
      <c r="B237" s="184" t="s">
        <v>277</v>
      </c>
      <c r="C237" s="185" t="s">
        <v>278</v>
      </c>
      <c r="D237" s="186"/>
      <c r="E237" s="186"/>
      <c r="F237" s="193" t="s">
        <v>24</v>
      </c>
      <c r="G237" s="194"/>
      <c r="H237" s="194"/>
      <c r="I237" s="194">
        <f>'D02 D02-2b Pol'!G273</f>
        <v>0</v>
      </c>
      <c r="J237" s="190" t="str">
        <f>IF(I352=0,"",I237/I352*100)</f>
        <v/>
      </c>
    </row>
    <row r="238" spans="1:10" ht="36.75" customHeight="1" x14ac:dyDescent="0.2">
      <c r="A238" s="179"/>
      <c r="B238" s="184" t="s">
        <v>279</v>
      </c>
      <c r="C238" s="185" t="s">
        <v>280</v>
      </c>
      <c r="D238" s="186"/>
      <c r="E238" s="186"/>
      <c r="F238" s="193" t="s">
        <v>24</v>
      </c>
      <c r="G238" s="194"/>
      <c r="H238" s="194"/>
      <c r="I238" s="194">
        <f>'D02 D02-3a Pol'!G107</f>
        <v>0</v>
      </c>
      <c r="J238" s="190" t="str">
        <f>IF(I352=0,"",I238/I352*100)</f>
        <v/>
      </c>
    </row>
    <row r="239" spans="1:10" ht="36.75" customHeight="1" x14ac:dyDescent="0.2">
      <c r="A239" s="179"/>
      <c r="B239" s="184" t="s">
        <v>279</v>
      </c>
      <c r="C239" s="185" t="s">
        <v>281</v>
      </c>
      <c r="D239" s="186"/>
      <c r="E239" s="186"/>
      <c r="F239" s="193" t="s">
        <v>24</v>
      </c>
      <c r="G239" s="194"/>
      <c r="H239" s="194"/>
      <c r="I239" s="194">
        <f>'D01 D01- 0 Pol'!G102</f>
        <v>0</v>
      </c>
      <c r="J239" s="190" t="str">
        <f>IF(I352=0,"",I239/I352*100)</f>
        <v/>
      </c>
    </row>
    <row r="240" spans="1:10" ht="36.75" customHeight="1" x14ac:dyDescent="0.2">
      <c r="A240" s="179"/>
      <c r="B240" s="184" t="s">
        <v>279</v>
      </c>
      <c r="C240" s="185" t="s">
        <v>282</v>
      </c>
      <c r="D240" s="186"/>
      <c r="E240" s="186"/>
      <c r="F240" s="193" t="s">
        <v>24</v>
      </c>
      <c r="G240" s="194"/>
      <c r="H240" s="194"/>
      <c r="I240" s="194">
        <f>'D01 D01-10 Pol'!G45</f>
        <v>0</v>
      </c>
      <c r="J240" s="190" t="str">
        <f>IF(I352=0,"",I240/I352*100)</f>
        <v/>
      </c>
    </row>
    <row r="241" spans="1:10" ht="36.75" customHeight="1" x14ac:dyDescent="0.2">
      <c r="A241" s="179"/>
      <c r="B241" s="184" t="s">
        <v>279</v>
      </c>
      <c r="C241" s="185" t="s">
        <v>283</v>
      </c>
      <c r="D241" s="186"/>
      <c r="E241" s="186"/>
      <c r="F241" s="193" t="s">
        <v>24</v>
      </c>
      <c r="G241" s="194"/>
      <c r="H241" s="194"/>
      <c r="I241" s="194">
        <f>'D02 D02-3b Pol'!G34</f>
        <v>0</v>
      </c>
      <c r="J241" s="190" t="str">
        <f>IF(I352=0,"",I241/I352*100)</f>
        <v/>
      </c>
    </row>
    <row r="242" spans="1:10" ht="36.75" customHeight="1" x14ac:dyDescent="0.2">
      <c r="A242" s="179"/>
      <c r="B242" s="184" t="s">
        <v>279</v>
      </c>
      <c r="C242" s="185" t="s">
        <v>284</v>
      </c>
      <c r="D242" s="186"/>
      <c r="E242" s="186"/>
      <c r="F242" s="193" t="s">
        <v>24</v>
      </c>
      <c r="G242" s="194"/>
      <c r="H242" s="194"/>
      <c r="I242" s="194">
        <f>'D02 D02-4 Pol'!G55</f>
        <v>0</v>
      </c>
      <c r="J242" s="190" t="str">
        <f>IF(I352=0,"",I242/I352*100)</f>
        <v/>
      </c>
    </row>
    <row r="243" spans="1:10" ht="36.75" customHeight="1" x14ac:dyDescent="0.2">
      <c r="A243" s="179"/>
      <c r="B243" s="184" t="s">
        <v>279</v>
      </c>
      <c r="C243" s="185" t="s">
        <v>285</v>
      </c>
      <c r="D243" s="186"/>
      <c r="E243" s="186"/>
      <c r="F243" s="193" t="s">
        <v>24</v>
      </c>
      <c r="G243" s="194"/>
      <c r="H243" s="194"/>
      <c r="I243" s="194">
        <f>'D02 D02-1 P1'!G92</f>
        <v>0</v>
      </c>
      <c r="J243" s="190" t="str">
        <f>IF(I352=0,"",I243/I352*100)</f>
        <v/>
      </c>
    </row>
    <row r="244" spans="1:10" ht="36.75" customHeight="1" x14ac:dyDescent="0.2">
      <c r="A244" s="179"/>
      <c r="B244" s="184" t="s">
        <v>279</v>
      </c>
      <c r="C244" s="185" t="s">
        <v>286</v>
      </c>
      <c r="D244" s="186"/>
      <c r="E244" s="186"/>
      <c r="F244" s="193" t="s">
        <v>24</v>
      </c>
      <c r="G244" s="194"/>
      <c r="H244" s="194"/>
      <c r="I244" s="194">
        <f>'D01 D01- 6 Pol'!G170</f>
        <v>0</v>
      </c>
      <c r="J244" s="190" t="str">
        <f>IF(I352=0,"",I244/I352*100)</f>
        <v/>
      </c>
    </row>
    <row r="245" spans="1:10" ht="36.75" customHeight="1" x14ac:dyDescent="0.2">
      <c r="A245" s="179"/>
      <c r="B245" s="184" t="s">
        <v>287</v>
      </c>
      <c r="C245" s="185" t="s">
        <v>288</v>
      </c>
      <c r="D245" s="186"/>
      <c r="E245" s="186"/>
      <c r="F245" s="193" t="s">
        <v>24</v>
      </c>
      <c r="G245" s="194"/>
      <c r="H245" s="194"/>
      <c r="I245" s="194">
        <f>'D02 D02-2b Pol'!G280</f>
        <v>0</v>
      </c>
      <c r="J245" s="190" t="str">
        <f>IF(I352=0,"",I245/I352*100)</f>
        <v/>
      </c>
    </row>
    <row r="246" spans="1:10" ht="36.75" customHeight="1" x14ac:dyDescent="0.2">
      <c r="A246" s="179"/>
      <c r="B246" s="184" t="s">
        <v>289</v>
      </c>
      <c r="C246" s="185" t="s">
        <v>290</v>
      </c>
      <c r="D246" s="186"/>
      <c r="E246" s="186"/>
      <c r="F246" s="193" t="s">
        <v>24</v>
      </c>
      <c r="G246" s="194"/>
      <c r="H246" s="194"/>
      <c r="I246" s="194">
        <f>'D02 D02-2b Pol'!G293</f>
        <v>0</v>
      </c>
      <c r="J246" s="190" t="str">
        <f>IF(I352=0,"",I246/I352*100)</f>
        <v/>
      </c>
    </row>
    <row r="247" spans="1:10" ht="36.75" customHeight="1" x14ac:dyDescent="0.2">
      <c r="A247" s="179"/>
      <c r="B247" s="184" t="s">
        <v>291</v>
      </c>
      <c r="C247" s="185" t="s">
        <v>292</v>
      </c>
      <c r="D247" s="186"/>
      <c r="E247" s="186"/>
      <c r="F247" s="193" t="s">
        <v>24</v>
      </c>
      <c r="G247" s="194"/>
      <c r="H247" s="194"/>
      <c r="I247" s="194">
        <f>'D02 D02-3a Pol'!G209</f>
        <v>0</v>
      </c>
      <c r="J247" s="190" t="str">
        <f>IF(I352=0,"",I247/I352*100)</f>
        <v/>
      </c>
    </row>
    <row r="248" spans="1:10" ht="36.75" customHeight="1" x14ac:dyDescent="0.2">
      <c r="A248" s="179"/>
      <c r="B248" s="184" t="s">
        <v>291</v>
      </c>
      <c r="C248" s="185" t="s">
        <v>293</v>
      </c>
      <c r="D248" s="186"/>
      <c r="E248" s="186"/>
      <c r="F248" s="193" t="s">
        <v>24</v>
      </c>
      <c r="G248" s="194"/>
      <c r="H248" s="194"/>
      <c r="I248" s="194">
        <f>'D02 D02-4 Pol'!G62</f>
        <v>0</v>
      </c>
      <c r="J248" s="190" t="str">
        <f>IF(I352=0,"",I248/I352*100)</f>
        <v/>
      </c>
    </row>
    <row r="249" spans="1:10" ht="36.75" customHeight="1" x14ac:dyDescent="0.2">
      <c r="A249" s="179"/>
      <c r="B249" s="184" t="s">
        <v>291</v>
      </c>
      <c r="C249" s="185" t="s">
        <v>294</v>
      </c>
      <c r="D249" s="186"/>
      <c r="E249" s="186"/>
      <c r="F249" s="193" t="s">
        <v>24</v>
      </c>
      <c r="G249" s="194"/>
      <c r="H249" s="194"/>
      <c r="I249" s="194">
        <f>'D01 D01-10 Pol'!G92</f>
        <v>0</v>
      </c>
      <c r="J249" s="190" t="str">
        <f>IF(I352=0,"",I249/I352*100)</f>
        <v/>
      </c>
    </row>
    <row r="250" spans="1:10" ht="36.75" customHeight="1" x14ac:dyDescent="0.2">
      <c r="A250" s="179"/>
      <c r="B250" s="184" t="s">
        <v>291</v>
      </c>
      <c r="C250" s="185" t="s">
        <v>295</v>
      </c>
      <c r="D250" s="186"/>
      <c r="E250" s="186"/>
      <c r="F250" s="193" t="s">
        <v>24</v>
      </c>
      <c r="G250" s="194"/>
      <c r="H250" s="194"/>
      <c r="I250" s="194">
        <f>'D01 D01- 0 Pol'!G389</f>
        <v>0</v>
      </c>
      <c r="J250" s="190" t="str">
        <f>IF(I352=0,"",I250/I352*100)</f>
        <v/>
      </c>
    </row>
    <row r="251" spans="1:10" ht="36.75" customHeight="1" x14ac:dyDescent="0.2">
      <c r="A251" s="179"/>
      <c r="B251" s="184" t="s">
        <v>291</v>
      </c>
      <c r="C251" s="185" t="s">
        <v>296</v>
      </c>
      <c r="D251" s="186"/>
      <c r="E251" s="186"/>
      <c r="F251" s="193" t="s">
        <v>24</v>
      </c>
      <c r="G251" s="194"/>
      <c r="H251" s="194"/>
      <c r="I251" s="194">
        <f>'D02 D02-1 P1'!G106</f>
        <v>0</v>
      </c>
      <c r="J251" s="190" t="str">
        <f>IF(I352=0,"",I251/I352*100)</f>
        <v/>
      </c>
    </row>
    <row r="252" spans="1:10" ht="36.75" customHeight="1" x14ac:dyDescent="0.2">
      <c r="A252" s="179"/>
      <c r="B252" s="184" t="s">
        <v>291</v>
      </c>
      <c r="C252" s="185" t="s">
        <v>297</v>
      </c>
      <c r="D252" s="186"/>
      <c r="E252" s="186"/>
      <c r="F252" s="193" t="s">
        <v>24</v>
      </c>
      <c r="G252" s="194"/>
      <c r="H252" s="194"/>
      <c r="I252" s="194">
        <f>'D01 D01- 6 Pol'!G195</f>
        <v>0</v>
      </c>
      <c r="J252" s="190" t="str">
        <f>IF(I352=0,"",I252/I352*100)</f>
        <v/>
      </c>
    </row>
    <row r="253" spans="1:10" ht="36.75" customHeight="1" x14ac:dyDescent="0.2">
      <c r="A253" s="179"/>
      <c r="B253" s="184" t="s">
        <v>298</v>
      </c>
      <c r="C253" s="185" t="s">
        <v>299</v>
      </c>
      <c r="D253" s="186"/>
      <c r="E253" s="186"/>
      <c r="F253" s="193" t="s">
        <v>24</v>
      </c>
      <c r="G253" s="194"/>
      <c r="H253" s="194"/>
      <c r="I253" s="194">
        <f>'D02 D02-3a Pol'!G255</f>
        <v>0</v>
      </c>
      <c r="J253" s="190" t="str">
        <f>IF(I352=0,"",I253/I352*100)</f>
        <v/>
      </c>
    </row>
    <row r="254" spans="1:10" ht="36.75" customHeight="1" x14ac:dyDescent="0.2">
      <c r="A254" s="179"/>
      <c r="B254" s="184" t="s">
        <v>298</v>
      </c>
      <c r="C254" s="185" t="s">
        <v>300</v>
      </c>
      <c r="D254" s="186"/>
      <c r="E254" s="186"/>
      <c r="F254" s="193" t="s">
        <v>24</v>
      </c>
      <c r="G254" s="194"/>
      <c r="H254" s="194"/>
      <c r="I254" s="194">
        <f>'D02 D02-4 Pol'!G69</f>
        <v>0</v>
      </c>
      <c r="J254" s="190" t="str">
        <f>IF(I352=0,"",I254/I352*100)</f>
        <v/>
      </c>
    </row>
    <row r="255" spans="1:10" ht="36.75" customHeight="1" x14ac:dyDescent="0.2">
      <c r="A255" s="179"/>
      <c r="B255" s="184" t="s">
        <v>298</v>
      </c>
      <c r="C255" s="185" t="s">
        <v>301</v>
      </c>
      <c r="D255" s="186"/>
      <c r="E255" s="186"/>
      <c r="F255" s="193" t="s">
        <v>24</v>
      </c>
      <c r="G255" s="194"/>
      <c r="H255" s="194"/>
      <c r="I255" s="194">
        <f>'D01 D01-10 Pol'!G97</f>
        <v>0</v>
      </c>
      <c r="J255" s="190" t="str">
        <f>IF(I352=0,"",I255/I352*100)</f>
        <v/>
      </c>
    </row>
    <row r="256" spans="1:10" ht="36.75" customHeight="1" x14ac:dyDescent="0.2">
      <c r="A256" s="179"/>
      <c r="B256" s="184" t="s">
        <v>298</v>
      </c>
      <c r="C256" s="185" t="s">
        <v>302</v>
      </c>
      <c r="D256" s="186"/>
      <c r="E256" s="186"/>
      <c r="F256" s="193" t="s">
        <v>24</v>
      </c>
      <c r="G256" s="194"/>
      <c r="H256" s="194"/>
      <c r="I256" s="194">
        <f>'D01 D01- 0 Pol'!G403</f>
        <v>0</v>
      </c>
      <c r="J256" s="190" t="str">
        <f>IF(I352=0,"",I256/I352*100)</f>
        <v/>
      </c>
    </row>
    <row r="257" spans="1:10" ht="36.75" customHeight="1" x14ac:dyDescent="0.2">
      <c r="A257" s="179"/>
      <c r="B257" s="184" t="s">
        <v>298</v>
      </c>
      <c r="C257" s="185" t="s">
        <v>303</v>
      </c>
      <c r="D257" s="186"/>
      <c r="E257" s="186"/>
      <c r="F257" s="193" t="s">
        <v>24</v>
      </c>
      <c r="G257" s="194"/>
      <c r="H257" s="194"/>
      <c r="I257" s="194">
        <f>'D02 D02-1 P1'!G120</f>
        <v>0</v>
      </c>
      <c r="J257" s="190" t="str">
        <f>IF(I352=0,"",I257/I352*100)</f>
        <v/>
      </c>
    </row>
    <row r="258" spans="1:10" ht="36.75" customHeight="1" x14ac:dyDescent="0.2">
      <c r="A258" s="179"/>
      <c r="B258" s="184" t="s">
        <v>298</v>
      </c>
      <c r="C258" s="185" t="s">
        <v>304</v>
      </c>
      <c r="D258" s="186"/>
      <c r="E258" s="186"/>
      <c r="F258" s="193" t="s">
        <v>24</v>
      </c>
      <c r="G258" s="194"/>
      <c r="H258" s="194"/>
      <c r="I258" s="194">
        <f>'D01 D01- 6 Pol'!G228</f>
        <v>0</v>
      </c>
      <c r="J258" s="190" t="str">
        <f>IF(I352=0,"",I258/I352*100)</f>
        <v/>
      </c>
    </row>
    <row r="259" spans="1:10" ht="36.75" customHeight="1" x14ac:dyDescent="0.2">
      <c r="A259" s="179"/>
      <c r="B259" s="184" t="s">
        <v>305</v>
      </c>
      <c r="C259" s="185" t="s">
        <v>306</v>
      </c>
      <c r="D259" s="186"/>
      <c r="E259" s="186"/>
      <c r="F259" s="193" t="s">
        <v>24</v>
      </c>
      <c r="G259" s="194"/>
      <c r="H259" s="194"/>
      <c r="I259" s="194">
        <f>'D02 D02-3a Pol'!G274</f>
        <v>0</v>
      </c>
      <c r="J259" s="190" t="str">
        <f>IF(I352=0,"",I259/I352*100)</f>
        <v/>
      </c>
    </row>
    <row r="260" spans="1:10" ht="36.75" customHeight="1" x14ac:dyDescent="0.2">
      <c r="A260" s="179"/>
      <c r="B260" s="184" t="s">
        <v>305</v>
      </c>
      <c r="C260" s="185" t="s">
        <v>307</v>
      </c>
      <c r="D260" s="186"/>
      <c r="E260" s="186"/>
      <c r="F260" s="193" t="s">
        <v>24</v>
      </c>
      <c r="G260" s="194"/>
      <c r="H260" s="194"/>
      <c r="I260" s="194">
        <f>'D02 D02-1 P1'!G135</f>
        <v>0</v>
      </c>
      <c r="J260" s="190" t="str">
        <f>IF(I352=0,"",I260/I352*100)</f>
        <v/>
      </c>
    </row>
    <row r="261" spans="1:10" ht="36.75" customHeight="1" x14ac:dyDescent="0.2">
      <c r="A261" s="179"/>
      <c r="B261" s="184" t="s">
        <v>305</v>
      </c>
      <c r="C261" s="185" t="s">
        <v>308</v>
      </c>
      <c r="D261" s="186"/>
      <c r="E261" s="186"/>
      <c r="F261" s="193" t="s">
        <v>24</v>
      </c>
      <c r="G261" s="194"/>
      <c r="H261" s="194"/>
      <c r="I261" s="194">
        <f>'D01 D01- 0 Pol'!G409</f>
        <v>0</v>
      </c>
      <c r="J261" s="190" t="str">
        <f>IF(I352=0,"",I261/I352*100)</f>
        <v/>
      </c>
    </row>
    <row r="262" spans="1:10" ht="36.75" customHeight="1" x14ac:dyDescent="0.2">
      <c r="A262" s="179"/>
      <c r="B262" s="184" t="s">
        <v>305</v>
      </c>
      <c r="C262" s="185" t="s">
        <v>309</v>
      </c>
      <c r="D262" s="186"/>
      <c r="E262" s="186"/>
      <c r="F262" s="193" t="s">
        <v>24</v>
      </c>
      <c r="G262" s="194"/>
      <c r="H262" s="194"/>
      <c r="I262" s="194">
        <f>'D01 D01-10 Pol'!G154</f>
        <v>0</v>
      </c>
      <c r="J262" s="190" t="str">
        <f>IF(I352=0,"",I262/I352*100)</f>
        <v/>
      </c>
    </row>
    <row r="263" spans="1:10" ht="36.75" customHeight="1" x14ac:dyDescent="0.2">
      <c r="A263" s="179"/>
      <c r="B263" s="184" t="s">
        <v>305</v>
      </c>
      <c r="C263" s="185" t="s">
        <v>310</v>
      </c>
      <c r="D263" s="186"/>
      <c r="E263" s="186"/>
      <c r="F263" s="193" t="s">
        <v>24</v>
      </c>
      <c r="G263" s="194"/>
      <c r="H263" s="194"/>
      <c r="I263" s="194">
        <f>'D01 D01- 6 Pol'!G268</f>
        <v>0</v>
      </c>
      <c r="J263" s="190" t="str">
        <f>IF(I352=0,"",I263/I352*100)</f>
        <v/>
      </c>
    </row>
    <row r="264" spans="1:10" ht="36.75" customHeight="1" x14ac:dyDescent="0.2">
      <c r="A264" s="179"/>
      <c r="B264" s="184" t="s">
        <v>305</v>
      </c>
      <c r="C264" s="185" t="s">
        <v>311</v>
      </c>
      <c r="D264" s="186"/>
      <c r="E264" s="186"/>
      <c r="F264" s="193" t="s">
        <v>24</v>
      </c>
      <c r="G264" s="194"/>
      <c r="H264" s="194"/>
      <c r="I264" s="194">
        <f>'D02 D02-4 Pol'!G91</f>
        <v>0</v>
      </c>
      <c r="J264" s="190" t="str">
        <f>IF(I352=0,"",I264/I352*100)</f>
        <v/>
      </c>
    </row>
    <row r="265" spans="1:10" ht="36.75" customHeight="1" x14ac:dyDescent="0.2">
      <c r="A265" s="179"/>
      <c r="B265" s="184" t="s">
        <v>312</v>
      </c>
      <c r="C265" s="185" t="s">
        <v>309</v>
      </c>
      <c r="D265" s="186"/>
      <c r="E265" s="186"/>
      <c r="F265" s="193" t="s">
        <v>24</v>
      </c>
      <c r="G265" s="194"/>
      <c r="H265" s="194"/>
      <c r="I265" s="194">
        <f>'D01 D01-10 Pol'!G207</f>
        <v>0</v>
      </c>
      <c r="J265" s="190" t="str">
        <f>IF(I352=0,"",I265/I352*100)</f>
        <v/>
      </c>
    </row>
    <row r="266" spans="1:10" ht="36.75" customHeight="1" x14ac:dyDescent="0.2">
      <c r="A266" s="179"/>
      <c r="B266" s="184" t="s">
        <v>312</v>
      </c>
      <c r="C266" s="185" t="s">
        <v>313</v>
      </c>
      <c r="D266" s="186"/>
      <c r="E266" s="186"/>
      <c r="F266" s="193" t="s">
        <v>24</v>
      </c>
      <c r="G266" s="194"/>
      <c r="H266" s="194"/>
      <c r="I266" s="194">
        <f>'D01 D01- 0 Pol'!G418</f>
        <v>0</v>
      </c>
      <c r="J266" s="190" t="str">
        <f>IF(I352=0,"",I266/I352*100)</f>
        <v/>
      </c>
    </row>
    <row r="267" spans="1:10" ht="36.75" customHeight="1" x14ac:dyDescent="0.2">
      <c r="A267" s="179"/>
      <c r="B267" s="184" t="s">
        <v>312</v>
      </c>
      <c r="C267" s="185" t="s">
        <v>314</v>
      </c>
      <c r="D267" s="186"/>
      <c r="E267" s="186"/>
      <c r="F267" s="193" t="s">
        <v>24</v>
      </c>
      <c r="G267" s="194"/>
      <c r="H267" s="194"/>
      <c r="I267" s="194">
        <f>'D01 D01- 6 Pol'!G306</f>
        <v>0</v>
      </c>
      <c r="J267" s="190" t="str">
        <f>IF(I352=0,"",I267/I352*100)</f>
        <v/>
      </c>
    </row>
    <row r="268" spans="1:10" ht="36.75" customHeight="1" x14ac:dyDescent="0.2">
      <c r="A268" s="179"/>
      <c r="B268" s="184" t="s">
        <v>315</v>
      </c>
      <c r="C268" s="185" t="s">
        <v>316</v>
      </c>
      <c r="D268" s="186"/>
      <c r="E268" s="186"/>
      <c r="F268" s="193" t="s">
        <v>24</v>
      </c>
      <c r="G268" s="194"/>
      <c r="H268" s="194"/>
      <c r="I268" s="194">
        <f>'D01 D01- 0 Pol'!G425</f>
        <v>0</v>
      </c>
      <c r="J268" s="190" t="str">
        <f>IF(I352=0,"",I268/I352*100)</f>
        <v/>
      </c>
    </row>
    <row r="269" spans="1:10" ht="36.75" customHeight="1" x14ac:dyDescent="0.2">
      <c r="A269" s="179"/>
      <c r="B269" s="184" t="s">
        <v>317</v>
      </c>
      <c r="C269" s="185" t="s">
        <v>318</v>
      </c>
      <c r="D269" s="186"/>
      <c r="E269" s="186"/>
      <c r="F269" s="193" t="s">
        <v>24</v>
      </c>
      <c r="G269" s="194"/>
      <c r="H269" s="194"/>
      <c r="I269" s="194">
        <f>'D01 D01- 1 Pol'!G8+'D01 D01- 2 Pol'!G8+'D01 D01- 5 Pol'!G8+'D01 D01- 9 Pol'!G8+'D02 D02-1 Pol'!G8+'D03 D03 Pol'!G8</f>
        <v>0</v>
      </c>
      <c r="J269" s="190" t="str">
        <f>IF(I352=0,"",I269/I352*100)</f>
        <v/>
      </c>
    </row>
    <row r="270" spans="1:10" ht="36.75" customHeight="1" x14ac:dyDescent="0.2">
      <c r="A270" s="179"/>
      <c r="B270" s="184" t="s">
        <v>319</v>
      </c>
      <c r="C270" s="185" t="s">
        <v>320</v>
      </c>
      <c r="D270" s="186"/>
      <c r="E270" s="186"/>
      <c r="F270" s="193" t="s">
        <v>24</v>
      </c>
      <c r="G270" s="194"/>
      <c r="H270" s="194"/>
      <c r="I270" s="194">
        <f>'D01 D01- 2 Pol'!G24+'D02 D02-1 Pol'!G154</f>
        <v>0</v>
      </c>
      <c r="J270" s="190" t="str">
        <f>IF(I352=0,"",I270/I352*100)</f>
        <v/>
      </c>
    </row>
    <row r="271" spans="1:10" ht="36.75" customHeight="1" x14ac:dyDescent="0.2">
      <c r="A271" s="179"/>
      <c r="B271" s="184" t="s">
        <v>321</v>
      </c>
      <c r="C271" s="185" t="s">
        <v>322</v>
      </c>
      <c r="D271" s="186"/>
      <c r="E271" s="186"/>
      <c r="F271" s="193" t="s">
        <v>24</v>
      </c>
      <c r="G271" s="194"/>
      <c r="H271" s="194"/>
      <c r="I271" s="194">
        <f>'D01 D01- 1 Pol'!G77+'D01 D01- 2 Pol'!G214+'D01 D01- 5 Pol'!G29+'D02 D02-1 Pol'!G184+'D03 D03 Pol'!G37</f>
        <v>0</v>
      </c>
      <c r="J271" s="190" t="str">
        <f>IF(I352=0,"",I271/I352*100)</f>
        <v/>
      </c>
    </row>
    <row r="272" spans="1:10" ht="36.75" customHeight="1" x14ac:dyDescent="0.2">
      <c r="A272" s="179"/>
      <c r="B272" s="184" t="s">
        <v>323</v>
      </c>
      <c r="C272" s="185" t="s">
        <v>324</v>
      </c>
      <c r="D272" s="186"/>
      <c r="E272" s="186"/>
      <c r="F272" s="193" t="s">
        <v>24</v>
      </c>
      <c r="G272" s="194"/>
      <c r="H272" s="194"/>
      <c r="I272" s="194">
        <f>'D01 D01- 1 Pol'!G316+'D01 D01- 2 Pol'!G399+'D01 D01- 5 Pol'!G32+'D01 D01- 9 Pol'!G27+'D02 D02-1 Pol'!G195+'D03 D03 Pol'!G42</f>
        <v>0</v>
      </c>
      <c r="J272" s="190" t="str">
        <f>IF(I352=0,"",I272/I352*100)</f>
        <v/>
      </c>
    </row>
    <row r="273" spans="1:10" ht="36.75" customHeight="1" x14ac:dyDescent="0.2">
      <c r="A273" s="179"/>
      <c r="B273" s="184" t="s">
        <v>325</v>
      </c>
      <c r="C273" s="185" t="s">
        <v>326</v>
      </c>
      <c r="D273" s="186"/>
      <c r="E273" s="186"/>
      <c r="F273" s="193" t="s">
        <v>24</v>
      </c>
      <c r="G273" s="194"/>
      <c r="H273" s="194"/>
      <c r="I273" s="194">
        <f>'D02 D02-1 Pol'!G207</f>
        <v>0</v>
      </c>
      <c r="J273" s="190" t="str">
        <f>IF(I352=0,"",I273/I352*100)</f>
        <v/>
      </c>
    </row>
    <row r="274" spans="1:10" ht="36.75" customHeight="1" x14ac:dyDescent="0.2">
      <c r="A274" s="179"/>
      <c r="B274" s="184" t="s">
        <v>325</v>
      </c>
      <c r="C274" s="185" t="s">
        <v>327</v>
      </c>
      <c r="D274" s="186"/>
      <c r="E274" s="186"/>
      <c r="F274" s="193" t="s">
        <v>24</v>
      </c>
      <c r="G274" s="194"/>
      <c r="H274" s="194"/>
      <c r="I274" s="194">
        <f>'D03 D03 Pol'!G46</f>
        <v>0</v>
      </c>
      <c r="J274" s="190" t="str">
        <f>IF(I352=0,"",I274/I352*100)</f>
        <v/>
      </c>
    </row>
    <row r="275" spans="1:10" ht="36.75" customHeight="1" x14ac:dyDescent="0.2">
      <c r="A275" s="179"/>
      <c r="B275" s="184" t="s">
        <v>328</v>
      </c>
      <c r="C275" s="185" t="s">
        <v>329</v>
      </c>
      <c r="D275" s="186"/>
      <c r="E275" s="186"/>
      <c r="F275" s="193" t="s">
        <v>24</v>
      </c>
      <c r="G275" s="194"/>
      <c r="H275" s="194"/>
      <c r="I275" s="194">
        <f>'D01 D01- 1 Pol'!G345+'D02 D02-1 Pol'!G275</f>
        <v>0</v>
      </c>
      <c r="J275" s="190" t="str">
        <f>IF(I352=0,"",I275/I352*100)</f>
        <v/>
      </c>
    </row>
    <row r="276" spans="1:10" ht="36.75" customHeight="1" x14ac:dyDescent="0.2">
      <c r="A276" s="179"/>
      <c r="B276" s="184" t="s">
        <v>330</v>
      </c>
      <c r="C276" s="185" t="s">
        <v>331</v>
      </c>
      <c r="D276" s="186"/>
      <c r="E276" s="186"/>
      <c r="F276" s="193" t="s">
        <v>24</v>
      </c>
      <c r="G276" s="194"/>
      <c r="H276" s="194"/>
      <c r="I276" s="194">
        <f>'D01 D01- 1 Pol'!G510+'D02 D02-1 Pol'!G289</f>
        <v>0</v>
      </c>
      <c r="J276" s="190" t="str">
        <f>IF(I352=0,"",I276/I352*100)</f>
        <v/>
      </c>
    </row>
    <row r="277" spans="1:10" ht="36.75" customHeight="1" x14ac:dyDescent="0.2">
      <c r="A277" s="179"/>
      <c r="B277" s="184" t="s">
        <v>332</v>
      </c>
      <c r="C277" s="185" t="s">
        <v>333</v>
      </c>
      <c r="D277" s="186"/>
      <c r="E277" s="186"/>
      <c r="F277" s="193" t="s">
        <v>24</v>
      </c>
      <c r="G277" s="194"/>
      <c r="H277" s="194"/>
      <c r="I277" s="194">
        <f>'D01 D01- 1 Pol'!G663+'D02 D02-1 Pol'!G304</f>
        <v>0</v>
      </c>
      <c r="J277" s="190" t="str">
        <f>IF(I352=0,"",I277/I352*100)</f>
        <v/>
      </c>
    </row>
    <row r="278" spans="1:10" ht="36.75" customHeight="1" x14ac:dyDescent="0.2">
      <c r="A278" s="179"/>
      <c r="B278" s="184" t="s">
        <v>334</v>
      </c>
      <c r="C278" s="185" t="s">
        <v>335</v>
      </c>
      <c r="D278" s="186"/>
      <c r="E278" s="186"/>
      <c r="F278" s="193" t="s">
        <v>24</v>
      </c>
      <c r="G278" s="194"/>
      <c r="H278" s="194"/>
      <c r="I278" s="194">
        <f>'D01 D01- 1 Pol'!G750</f>
        <v>0</v>
      </c>
      <c r="J278" s="190" t="str">
        <f>IF(I352=0,"",I278/I352*100)</f>
        <v/>
      </c>
    </row>
    <row r="279" spans="1:10" ht="36.75" customHeight="1" x14ac:dyDescent="0.2">
      <c r="A279" s="179"/>
      <c r="B279" s="184" t="s">
        <v>336</v>
      </c>
      <c r="C279" s="185" t="s">
        <v>337</v>
      </c>
      <c r="D279" s="186"/>
      <c r="E279" s="186"/>
      <c r="F279" s="193" t="s">
        <v>24</v>
      </c>
      <c r="G279" s="194"/>
      <c r="H279" s="194"/>
      <c r="I279" s="194">
        <f>'D01 D01- 1 Pol'!G804+'D01 D01- 5 Pol'!G41+'D03 D03 Pol'!G51</f>
        <v>0</v>
      </c>
      <c r="J279" s="190" t="str">
        <f>IF(I352=0,"",I279/I352*100)</f>
        <v/>
      </c>
    </row>
    <row r="280" spans="1:10" ht="36.75" customHeight="1" x14ac:dyDescent="0.2">
      <c r="A280" s="179"/>
      <c r="B280" s="184" t="s">
        <v>338</v>
      </c>
      <c r="C280" s="185" t="s">
        <v>339</v>
      </c>
      <c r="D280" s="186"/>
      <c r="E280" s="186"/>
      <c r="F280" s="193" t="s">
        <v>24</v>
      </c>
      <c r="G280" s="194"/>
      <c r="H280" s="194"/>
      <c r="I280" s="194">
        <f>'D02 D02-1 Pol'!G364</f>
        <v>0</v>
      </c>
      <c r="J280" s="190" t="str">
        <f>IF(I352=0,"",I280/I352*100)</f>
        <v/>
      </c>
    </row>
    <row r="281" spans="1:10" ht="36.75" customHeight="1" x14ac:dyDescent="0.2">
      <c r="A281" s="179"/>
      <c r="B281" s="184" t="s">
        <v>340</v>
      </c>
      <c r="C281" s="185" t="s">
        <v>341</v>
      </c>
      <c r="D281" s="186"/>
      <c r="E281" s="186"/>
      <c r="F281" s="193" t="s">
        <v>24</v>
      </c>
      <c r="G281" s="194"/>
      <c r="H281" s="194"/>
      <c r="I281" s="194">
        <f>'D02 D02-1 Pol'!G370</f>
        <v>0</v>
      </c>
      <c r="J281" s="190" t="str">
        <f>IF(I352=0,"",I281/I352*100)</f>
        <v/>
      </c>
    </row>
    <row r="282" spans="1:10" ht="36.75" customHeight="1" x14ac:dyDescent="0.2">
      <c r="A282" s="179"/>
      <c r="B282" s="184" t="s">
        <v>342</v>
      </c>
      <c r="C282" s="185" t="s">
        <v>343</v>
      </c>
      <c r="D282" s="186"/>
      <c r="E282" s="186"/>
      <c r="F282" s="193" t="s">
        <v>24</v>
      </c>
      <c r="G282" s="194"/>
      <c r="H282" s="194"/>
      <c r="I282" s="194">
        <f>'D01 D01- 1 Pol'!G811</f>
        <v>0</v>
      </c>
      <c r="J282" s="190" t="str">
        <f>IF(I352=0,"",I282/I352*100)</f>
        <v/>
      </c>
    </row>
    <row r="283" spans="1:10" ht="36.75" customHeight="1" x14ac:dyDescent="0.2">
      <c r="A283" s="179"/>
      <c r="B283" s="184" t="s">
        <v>344</v>
      </c>
      <c r="C283" s="185" t="s">
        <v>345</v>
      </c>
      <c r="D283" s="186"/>
      <c r="E283" s="186"/>
      <c r="F283" s="193" t="s">
        <v>24</v>
      </c>
      <c r="G283" s="194"/>
      <c r="H283" s="194"/>
      <c r="I283" s="194">
        <f>'D01 D01- 1 Pol'!G861+'D01 D01- 2 Pol'!G621</f>
        <v>0</v>
      </c>
      <c r="J283" s="190" t="str">
        <f>IF(I352=0,"",I283/I352*100)</f>
        <v/>
      </c>
    </row>
    <row r="284" spans="1:10" ht="36.75" customHeight="1" x14ac:dyDescent="0.2">
      <c r="A284" s="179"/>
      <c r="B284" s="184" t="s">
        <v>346</v>
      </c>
      <c r="C284" s="185" t="s">
        <v>347</v>
      </c>
      <c r="D284" s="186"/>
      <c r="E284" s="186"/>
      <c r="F284" s="193" t="s">
        <v>24</v>
      </c>
      <c r="G284" s="194"/>
      <c r="H284" s="194"/>
      <c r="I284" s="194">
        <f>'D01 D01- 1 Pol'!G904+'D02 D02-1 Pol'!G399</f>
        <v>0</v>
      </c>
      <c r="J284" s="190" t="str">
        <f>IF(I352=0,"",I284/I352*100)</f>
        <v/>
      </c>
    </row>
    <row r="285" spans="1:10" ht="36.75" customHeight="1" x14ac:dyDescent="0.2">
      <c r="A285" s="179"/>
      <c r="B285" s="184" t="s">
        <v>348</v>
      </c>
      <c r="C285" s="185" t="s">
        <v>349</v>
      </c>
      <c r="D285" s="186"/>
      <c r="E285" s="186"/>
      <c r="F285" s="193" t="s">
        <v>24</v>
      </c>
      <c r="G285" s="194"/>
      <c r="H285" s="194"/>
      <c r="I285" s="194">
        <f>'D01 D01- 1 Pol'!G945+'D01 D01- 2 Pol'!G662+'D02 D02-1 Pol'!G411</f>
        <v>0</v>
      </c>
      <c r="J285" s="190" t="str">
        <f>IF(I352=0,"",I285/I352*100)</f>
        <v/>
      </c>
    </row>
    <row r="286" spans="1:10" ht="36.75" customHeight="1" x14ac:dyDescent="0.2">
      <c r="A286" s="179"/>
      <c r="B286" s="184" t="s">
        <v>350</v>
      </c>
      <c r="C286" s="185" t="s">
        <v>351</v>
      </c>
      <c r="D286" s="186"/>
      <c r="E286" s="186"/>
      <c r="F286" s="193" t="s">
        <v>24</v>
      </c>
      <c r="G286" s="194"/>
      <c r="H286" s="194"/>
      <c r="I286" s="194">
        <f>'D03 D03 Pol'!G88</f>
        <v>0</v>
      </c>
      <c r="J286" s="190" t="str">
        <f>IF(I352=0,"",I286/I352*100)</f>
        <v/>
      </c>
    </row>
    <row r="287" spans="1:10" ht="36.75" customHeight="1" x14ac:dyDescent="0.2">
      <c r="A287" s="179"/>
      <c r="B287" s="184" t="s">
        <v>352</v>
      </c>
      <c r="C287" s="185" t="s">
        <v>353</v>
      </c>
      <c r="D287" s="186"/>
      <c r="E287" s="186"/>
      <c r="F287" s="193" t="s">
        <v>24</v>
      </c>
      <c r="G287" s="194"/>
      <c r="H287" s="194"/>
      <c r="I287" s="194">
        <f>'D01 D01- 5 Pol'!G85+'D03 D03 Pol'!G98</f>
        <v>0</v>
      </c>
      <c r="J287" s="190" t="str">
        <f>IF(I352=0,"",I287/I352*100)</f>
        <v/>
      </c>
    </row>
    <row r="288" spans="1:10" ht="36.75" customHeight="1" x14ac:dyDescent="0.2">
      <c r="A288" s="179"/>
      <c r="B288" s="184" t="s">
        <v>354</v>
      </c>
      <c r="C288" s="185" t="s">
        <v>355</v>
      </c>
      <c r="D288" s="186"/>
      <c r="E288" s="186"/>
      <c r="F288" s="193" t="s">
        <v>25</v>
      </c>
      <c r="G288" s="194"/>
      <c r="H288" s="194"/>
      <c r="I288" s="194">
        <f>'D01 D01- 1 Pol'!G949+'D02 D02-1 Pol'!G415</f>
        <v>0</v>
      </c>
      <c r="J288" s="190" t="str">
        <f>IF(I352=0,"",I288/I352*100)</f>
        <v/>
      </c>
    </row>
    <row r="289" spans="1:10" ht="36.75" customHeight="1" x14ac:dyDescent="0.2">
      <c r="A289" s="179"/>
      <c r="B289" s="184" t="s">
        <v>356</v>
      </c>
      <c r="C289" s="185" t="s">
        <v>357</v>
      </c>
      <c r="D289" s="186"/>
      <c r="E289" s="186"/>
      <c r="F289" s="193" t="s">
        <v>25</v>
      </c>
      <c r="G289" s="194"/>
      <c r="H289" s="194"/>
      <c r="I289" s="194">
        <f>'D01 D01- 1 Pol'!G1078</f>
        <v>0</v>
      </c>
      <c r="J289" s="190" t="str">
        <f>IF(I352=0,"",I289/I352*100)</f>
        <v/>
      </c>
    </row>
    <row r="290" spans="1:10" ht="36.75" customHeight="1" x14ac:dyDescent="0.2">
      <c r="A290" s="179"/>
      <c r="B290" s="184" t="s">
        <v>358</v>
      </c>
      <c r="C290" s="185" t="s">
        <v>359</v>
      </c>
      <c r="D290" s="186"/>
      <c r="E290" s="186"/>
      <c r="F290" s="193" t="s">
        <v>25</v>
      </c>
      <c r="G290" s="194"/>
      <c r="H290" s="194"/>
      <c r="I290" s="194">
        <f>'D01 D01- 1 Pol'!G1115+'D01 D01- 4 Pol'!G8+'D02 D02-1 Pol'!G434</f>
        <v>0</v>
      </c>
      <c r="J290" s="190" t="str">
        <f>IF(I352=0,"",I290/I352*100)</f>
        <v/>
      </c>
    </row>
    <row r="291" spans="1:10" ht="36.75" customHeight="1" x14ac:dyDescent="0.2">
      <c r="A291" s="179"/>
      <c r="B291" s="184" t="s">
        <v>360</v>
      </c>
      <c r="C291" s="185" t="s">
        <v>361</v>
      </c>
      <c r="D291" s="186"/>
      <c r="E291" s="186"/>
      <c r="F291" s="193" t="s">
        <v>25</v>
      </c>
      <c r="G291" s="194"/>
      <c r="H291" s="194"/>
      <c r="I291" s="194">
        <f>'D01 D01- 1 Pol'!G1411</f>
        <v>0</v>
      </c>
      <c r="J291" s="190" t="str">
        <f>IF(I352=0,"",I291/I352*100)</f>
        <v/>
      </c>
    </row>
    <row r="292" spans="1:10" ht="36.75" customHeight="1" x14ac:dyDescent="0.2">
      <c r="A292" s="179"/>
      <c r="B292" s="184" t="s">
        <v>362</v>
      </c>
      <c r="C292" s="185" t="s">
        <v>363</v>
      </c>
      <c r="D292" s="186"/>
      <c r="E292" s="186"/>
      <c r="F292" s="193" t="s">
        <v>25</v>
      </c>
      <c r="G292" s="194"/>
      <c r="H292" s="194"/>
      <c r="I292" s="194">
        <f>'D02 D02-1 Pol'!G448</f>
        <v>0</v>
      </c>
      <c r="J292" s="190" t="str">
        <f>IF(I352=0,"",I292/I352*100)</f>
        <v/>
      </c>
    </row>
    <row r="293" spans="1:10" ht="36.75" customHeight="1" x14ac:dyDescent="0.2">
      <c r="A293" s="179"/>
      <c r="B293" s="184" t="s">
        <v>362</v>
      </c>
      <c r="C293" s="185" t="s">
        <v>364</v>
      </c>
      <c r="D293" s="186"/>
      <c r="E293" s="186"/>
      <c r="F293" s="193" t="s">
        <v>25</v>
      </c>
      <c r="G293" s="194"/>
      <c r="H293" s="194"/>
      <c r="I293" s="194">
        <f>'D01 D01- 5 Pol'!G89</f>
        <v>0</v>
      </c>
      <c r="J293" s="190" t="str">
        <f>IF(I352=0,"",I293/I352*100)</f>
        <v/>
      </c>
    </row>
    <row r="294" spans="1:10" ht="36.75" customHeight="1" x14ac:dyDescent="0.2">
      <c r="A294" s="179"/>
      <c r="B294" s="184" t="s">
        <v>365</v>
      </c>
      <c r="C294" s="185" t="s">
        <v>366</v>
      </c>
      <c r="D294" s="186"/>
      <c r="E294" s="186"/>
      <c r="F294" s="193" t="s">
        <v>25</v>
      </c>
      <c r="G294" s="194"/>
      <c r="H294" s="194"/>
      <c r="I294" s="194">
        <f>'D01 D01- 5 Pol'!G148+'D03 D03 Pol'!G102</f>
        <v>0</v>
      </c>
      <c r="J294" s="190" t="str">
        <f>IF(I352=0,"",I294/I352*100)</f>
        <v/>
      </c>
    </row>
    <row r="295" spans="1:10" ht="36.75" customHeight="1" x14ac:dyDescent="0.2">
      <c r="A295" s="179"/>
      <c r="B295" s="184" t="s">
        <v>367</v>
      </c>
      <c r="C295" s="185" t="s">
        <v>368</v>
      </c>
      <c r="D295" s="186"/>
      <c r="E295" s="186"/>
      <c r="F295" s="193" t="s">
        <v>25</v>
      </c>
      <c r="G295" s="194"/>
      <c r="H295" s="194"/>
      <c r="I295" s="194">
        <f>'D01 D01- 9 Pol'!G31</f>
        <v>0</v>
      </c>
      <c r="J295" s="190" t="str">
        <f>IF(I352=0,"",I295/I352*100)</f>
        <v/>
      </c>
    </row>
    <row r="296" spans="1:10" ht="36.75" customHeight="1" x14ac:dyDescent="0.2">
      <c r="A296" s="179"/>
      <c r="B296" s="184" t="s">
        <v>369</v>
      </c>
      <c r="C296" s="185" t="s">
        <v>370</v>
      </c>
      <c r="D296" s="186"/>
      <c r="E296" s="186"/>
      <c r="F296" s="193" t="s">
        <v>25</v>
      </c>
      <c r="G296" s="194"/>
      <c r="H296" s="194"/>
      <c r="I296" s="194">
        <f>'D01 D01- 5 Pol'!G224</f>
        <v>0</v>
      </c>
      <c r="J296" s="190" t="str">
        <f>IF(I352=0,"",I296/I352*100)</f>
        <v/>
      </c>
    </row>
    <row r="297" spans="1:10" ht="36.75" customHeight="1" x14ac:dyDescent="0.2">
      <c r="A297" s="179"/>
      <c r="B297" s="184" t="s">
        <v>371</v>
      </c>
      <c r="C297" s="185" t="s">
        <v>372</v>
      </c>
      <c r="D297" s="186"/>
      <c r="E297" s="186"/>
      <c r="F297" s="193" t="s">
        <v>25</v>
      </c>
      <c r="G297" s="194"/>
      <c r="H297" s="194"/>
      <c r="I297" s="194">
        <f>'D01 D01- 1 Pol'!G1426</f>
        <v>0</v>
      </c>
      <c r="J297" s="190" t="str">
        <f>IF(I352=0,"",I297/I352*100)</f>
        <v/>
      </c>
    </row>
    <row r="298" spans="1:10" ht="36.75" customHeight="1" x14ac:dyDescent="0.2">
      <c r="A298" s="179"/>
      <c r="B298" s="184" t="s">
        <v>371</v>
      </c>
      <c r="C298" s="185" t="s">
        <v>373</v>
      </c>
      <c r="D298" s="186"/>
      <c r="E298" s="186"/>
      <c r="F298" s="193" t="s">
        <v>25</v>
      </c>
      <c r="G298" s="194"/>
      <c r="H298" s="194"/>
      <c r="I298" s="194">
        <f>'D01 D01- 5 Pol'!G232</f>
        <v>0</v>
      </c>
      <c r="J298" s="190" t="str">
        <f>IF(I352=0,"",I298/I352*100)</f>
        <v/>
      </c>
    </row>
    <row r="299" spans="1:10" ht="36.75" customHeight="1" x14ac:dyDescent="0.2">
      <c r="A299" s="179"/>
      <c r="B299" s="184" t="s">
        <v>374</v>
      </c>
      <c r="C299" s="185" t="s">
        <v>375</v>
      </c>
      <c r="D299" s="186"/>
      <c r="E299" s="186"/>
      <c r="F299" s="193" t="s">
        <v>25</v>
      </c>
      <c r="G299" s="194"/>
      <c r="H299" s="194"/>
      <c r="I299" s="194">
        <f>'D01 D01- 5 Pol'!G266</f>
        <v>0</v>
      </c>
      <c r="J299" s="190" t="str">
        <f>IF(I352=0,"",I299/I352*100)</f>
        <v/>
      </c>
    </row>
    <row r="300" spans="1:10" ht="36.75" customHeight="1" x14ac:dyDescent="0.2">
      <c r="A300" s="179"/>
      <c r="B300" s="184" t="s">
        <v>376</v>
      </c>
      <c r="C300" s="185" t="s">
        <v>377</v>
      </c>
      <c r="D300" s="186"/>
      <c r="E300" s="186"/>
      <c r="F300" s="193" t="s">
        <v>25</v>
      </c>
      <c r="G300" s="194"/>
      <c r="H300" s="194"/>
      <c r="I300" s="194">
        <f>'D01 D01- 5 Pol'!G273</f>
        <v>0</v>
      </c>
      <c r="J300" s="190" t="str">
        <f>IF(I352=0,"",I300/I352*100)</f>
        <v/>
      </c>
    </row>
    <row r="301" spans="1:10" ht="36.75" customHeight="1" x14ac:dyDescent="0.2">
      <c r="A301" s="179"/>
      <c r="B301" s="184" t="s">
        <v>378</v>
      </c>
      <c r="C301" s="185" t="s">
        <v>379</v>
      </c>
      <c r="D301" s="186"/>
      <c r="E301" s="186"/>
      <c r="F301" s="193" t="s">
        <v>25</v>
      </c>
      <c r="G301" s="194"/>
      <c r="H301" s="194"/>
      <c r="I301" s="194">
        <f>'D01 D01- 4 Pol'!G30</f>
        <v>0</v>
      </c>
      <c r="J301" s="190" t="str">
        <f>IF(I352=0,"",I301/I352*100)</f>
        <v/>
      </c>
    </row>
    <row r="302" spans="1:10" ht="36.75" customHeight="1" x14ac:dyDescent="0.2">
      <c r="A302" s="179"/>
      <c r="B302" s="184" t="s">
        <v>380</v>
      </c>
      <c r="C302" s="185" t="s">
        <v>381</v>
      </c>
      <c r="D302" s="186"/>
      <c r="E302" s="186"/>
      <c r="F302" s="193" t="s">
        <v>25</v>
      </c>
      <c r="G302" s="194"/>
      <c r="H302" s="194"/>
      <c r="I302" s="194">
        <f>'D01 D01- 4 Pol'!G58</f>
        <v>0</v>
      </c>
      <c r="J302" s="190" t="str">
        <f>IF(I352=0,"",I302/I352*100)</f>
        <v/>
      </c>
    </row>
    <row r="303" spans="1:10" ht="36.75" customHeight="1" x14ac:dyDescent="0.2">
      <c r="A303" s="179"/>
      <c r="B303" s="184" t="s">
        <v>382</v>
      </c>
      <c r="C303" s="185" t="s">
        <v>383</v>
      </c>
      <c r="D303" s="186"/>
      <c r="E303" s="186"/>
      <c r="F303" s="193" t="s">
        <v>25</v>
      </c>
      <c r="G303" s="194"/>
      <c r="H303" s="194"/>
      <c r="I303" s="194">
        <f>'D01 D01- 4 Pol'!G97</f>
        <v>0</v>
      </c>
      <c r="J303" s="190" t="str">
        <f>IF(I352=0,"",I303/I352*100)</f>
        <v/>
      </c>
    </row>
    <row r="304" spans="1:10" ht="36.75" customHeight="1" x14ac:dyDescent="0.2">
      <c r="A304" s="179"/>
      <c r="B304" s="184" t="s">
        <v>384</v>
      </c>
      <c r="C304" s="185" t="s">
        <v>385</v>
      </c>
      <c r="D304" s="186"/>
      <c r="E304" s="186"/>
      <c r="F304" s="193" t="s">
        <v>25</v>
      </c>
      <c r="G304" s="194"/>
      <c r="H304" s="194"/>
      <c r="I304" s="194">
        <f>'D01 D01- 4 Pol'!G124</f>
        <v>0</v>
      </c>
      <c r="J304" s="190" t="str">
        <f>IF(I352=0,"",I304/I352*100)</f>
        <v/>
      </c>
    </row>
    <row r="305" spans="1:10" ht="36.75" customHeight="1" x14ac:dyDescent="0.2">
      <c r="A305" s="179"/>
      <c r="B305" s="184" t="s">
        <v>386</v>
      </c>
      <c r="C305" s="185" t="s">
        <v>387</v>
      </c>
      <c r="D305" s="186"/>
      <c r="E305" s="186"/>
      <c r="F305" s="193" t="s">
        <v>25</v>
      </c>
      <c r="G305" s="194"/>
      <c r="H305" s="194"/>
      <c r="I305" s="194">
        <f>'D01 D01- 4 Pol'!G171</f>
        <v>0</v>
      </c>
      <c r="J305" s="190" t="str">
        <f>IF(I352=0,"",I305/I352*100)</f>
        <v/>
      </c>
    </row>
    <row r="306" spans="1:10" ht="36.75" customHeight="1" x14ac:dyDescent="0.2">
      <c r="A306" s="179"/>
      <c r="B306" s="184" t="s">
        <v>388</v>
      </c>
      <c r="C306" s="185" t="s">
        <v>389</v>
      </c>
      <c r="D306" s="186"/>
      <c r="E306" s="186"/>
      <c r="F306" s="193" t="s">
        <v>25</v>
      </c>
      <c r="G306" s="194"/>
      <c r="H306" s="194"/>
      <c r="I306" s="194">
        <f>'D01 D01- 4 Pol'!G215</f>
        <v>0</v>
      </c>
      <c r="J306" s="190" t="str">
        <f>IF(I352=0,"",I306/I352*100)</f>
        <v/>
      </c>
    </row>
    <row r="307" spans="1:10" ht="36.75" customHeight="1" x14ac:dyDescent="0.2">
      <c r="A307" s="179"/>
      <c r="B307" s="184" t="s">
        <v>390</v>
      </c>
      <c r="C307" s="185" t="s">
        <v>391</v>
      </c>
      <c r="D307" s="186"/>
      <c r="E307" s="186"/>
      <c r="F307" s="193" t="s">
        <v>25</v>
      </c>
      <c r="G307" s="194"/>
      <c r="H307" s="194"/>
      <c r="I307" s="194">
        <f>'D01 D01- 1 Pol'!G1431</f>
        <v>0</v>
      </c>
      <c r="J307" s="190" t="str">
        <f>IF(I352=0,"",I307/I352*100)</f>
        <v/>
      </c>
    </row>
    <row r="308" spans="1:10" ht="36.75" customHeight="1" x14ac:dyDescent="0.2">
      <c r="A308" s="179"/>
      <c r="B308" s="184" t="s">
        <v>392</v>
      </c>
      <c r="C308" s="185" t="s">
        <v>393</v>
      </c>
      <c r="D308" s="186"/>
      <c r="E308" s="186"/>
      <c r="F308" s="193" t="s">
        <v>25</v>
      </c>
      <c r="G308" s="194"/>
      <c r="H308" s="194"/>
      <c r="I308" s="194">
        <f>'D01 D01- 1 Pol'!G1445+'D02 D02-1 Pol'!G470</f>
        <v>0</v>
      </c>
      <c r="J308" s="190" t="str">
        <f>IF(I352=0,"",I308/I352*100)</f>
        <v/>
      </c>
    </row>
    <row r="309" spans="1:10" ht="36.75" customHeight="1" x14ac:dyDescent="0.2">
      <c r="A309" s="179"/>
      <c r="B309" s="184" t="s">
        <v>394</v>
      </c>
      <c r="C309" s="185" t="s">
        <v>395</v>
      </c>
      <c r="D309" s="186"/>
      <c r="E309" s="186"/>
      <c r="F309" s="193" t="s">
        <v>25</v>
      </c>
      <c r="G309" s="194"/>
      <c r="H309" s="194"/>
      <c r="I309" s="194">
        <f>'D01 D01- 1 Pol'!G1609</f>
        <v>0</v>
      </c>
      <c r="J309" s="190" t="str">
        <f>IF(I352=0,"",I309/I352*100)</f>
        <v/>
      </c>
    </row>
    <row r="310" spans="1:10" ht="36.75" customHeight="1" x14ac:dyDescent="0.2">
      <c r="A310" s="179"/>
      <c r="B310" s="184" t="s">
        <v>396</v>
      </c>
      <c r="C310" s="185" t="s">
        <v>397</v>
      </c>
      <c r="D310" s="186"/>
      <c r="E310" s="186"/>
      <c r="F310" s="193" t="s">
        <v>25</v>
      </c>
      <c r="G310" s="194"/>
      <c r="H310" s="194"/>
      <c r="I310" s="194">
        <f>'D01 D01- 1 Pol'!G1645</f>
        <v>0</v>
      </c>
      <c r="J310" s="190" t="str">
        <f>IF(I352=0,"",I310/I352*100)</f>
        <v/>
      </c>
    </row>
    <row r="311" spans="1:10" ht="36.75" customHeight="1" x14ac:dyDescent="0.2">
      <c r="A311" s="179"/>
      <c r="B311" s="184" t="s">
        <v>398</v>
      </c>
      <c r="C311" s="185" t="s">
        <v>399</v>
      </c>
      <c r="D311" s="186"/>
      <c r="E311" s="186"/>
      <c r="F311" s="193" t="s">
        <v>25</v>
      </c>
      <c r="G311" s="194"/>
      <c r="H311" s="194"/>
      <c r="I311" s="194">
        <f>'D01 D01- 1 Pol'!G1790</f>
        <v>0</v>
      </c>
      <c r="J311" s="190" t="str">
        <f>IF(I352=0,"",I311/I352*100)</f>
        <v/>
      </c>
    </row>
    <row r="312" spans="1:10" ht="36.75" customHeight="1" x14ac:dyDescent="0.2">
      <c r="A312" s="179"/>
      <c r="B312" s="184" t="s">
        <v>400</v>
      </c>
      <c r="C312" s="185" t="s">
        <v>401</v>
      </c>
      <c r="D312" s="186"/>
      <c r="E312" s="186"/>
      <c r="F312" s="193" t="s">
        <v>25</v>
      </c>
      <c r="G312" s="194"/>
      <c r="H312" s="194"/>
      <c r="I312" s="194">
        <f>'D01 D01- 1 Pol'!G1826+'D02 D02-1 Pol'!G478</f>
        <v>0</v>
      </c>
      <c r="J312" s="190" t="str">
        <f>IF(I352=0,"",I312/I352*100)</f>
        <v/>
      </c>
    </row>
    <row r="313" spans="1:10" ht="36.75" customHeight="1" x14ac:dyDescent="0.2">
      <c r="A313" s="179"/>
      <c r="B313" s="184" t="s">
        <v>402</v>
      </c>
      <c r="C313" s="185" t="s">
        <v>403</v>
      </c>
      <c r="D313" s="186"/>
      <c r="E313" s="186"/>
      <c r="F313" s="193" t="s">
        <v>25</v>
      </c>
      <c r="G313" s="194"/>
      <c r="H313" s="194"/>
      <c r="I313" s="194">
        <f>'D01 D01- 1 Pol'!G2061+'D01 D01- 2 Pol'!G666+'D01 D01- 4 Pol'!G197+'D02 D02-1 Pol'!G490</f>
        <v>0</v>
      </c>
      <c r="J313" s="190" t="str">
        <f>IF(I352=0,"",I313/I352*100)</f>
        <v/>
      </c>
    </row>
    <row r="314" spans="1:10" ht="36.75" customHeight="1" x14ac:dyDescent="0.2">
      <c r="A314" s="179"/>
      <c r="B314" s="184" t="s">
        <v>404</v>
      </c>
      <c r="C314" s="185" t="s">
        <v>405</v>
      </c>
      <c r="D314" s="186"/>
      <c r="E314" s="186"/>
      <c r="F314" s="193" t="s">
        <v>25</v>
      </c>
      <c r="G314" s="194"/>
      <c r="H314" s="194"/>
      <c r="I314" s="194">
        <f>'D01 D01- 1 Pol'!G2266</f>
        <v>0</v>
      </c>
      <c r="J314" s="190" t="str">
        <f>IF(I352=0,"",I314/I352*100)</f>
        <v/>
      </c>
    </row>
    <row r="315" spans="1:10" ht="36.75" customHeight="1" x14ac:dyDescent="0.2">
      <c r="A315" s="179"/>
      <c r="B315" s="184" t="s">
        <v>406</v>
      </c>
      <c r="C315" s="185" t="s">
        <v>407</v>
      </c>
      <c r="D315" s="186"/>
      <c r="E315" s="186"/>
      <c r="F315" s="193" t="s">
        <v>25</v>
      </c>
      <c r="G315" s="194"/>
      <c r="H315" s="194"/>
      <c r="I315" s="194">
        <f>'D01 D01- 1 Pol'!G2365</f>
        <v>0</v>
      </c>
      <c r="J315" s="190" t="str">
        <f>IF(I352=0,"",I315/I352*100)</f>
        <v/>
      </c>
    </row>
    <row r="316" spans="1:10" ht="36.75" customHeight="1" x14ac:dyDescent="0.2">
      <c r="A316" s="179"/>
      <c r="B316" s="184" t="s">
        <v>408</v>
      </c>
      <c r="C316" s="185" t="s">
        <v>409</v>
      </c>
      <c r="D316" s="186"/>
      <c r="E316" s="186"/>
      <c r="F316" s="193" t="s">
        <v>25</v>
      </c>
      <c r="G316" s="194"/>
      <c r="H316" s="194"/>
      <c r="I316" s="194">
        <f>'D01 D01- 1 Pol'!G2562+'D02 D02-1 Pol'!G614</f>
        <v>0</v>
      </c>
      <c r="J316" s="190" t="str">
        <f>IF(I352=0,"",I316/I352*100)</f>
        <v/>
      </c>
    </row>
    <row r="317" spans="1:10" ht="36.75" customHeight="1" x14ac:dyDescent="0.2">
      <c r="A317" s="179"/>
      <c r="B317" s="184" t="s">
        <v>410</v>
      </c>
      <c r="C317" s="185" t="s">
        <v>411</v>
      </c>
      <c r="D317" s="186"/>
      <c r="E317" s="186"/>
      <c r="F317" s="193" t="s">
        <v>25</v>
      </c>
      <c r="G317" s="194"/>
      <c r="H317" s="194"/>
      <c r="I317" s="194">
        <f>'D01 D01- 1 Pol'!G2726</f>
        <v>0</v>
      </c>
      <c r="J317" s="190" t="str">
        <f>IF(I352=0,"",I317/I352*100)</f>
        <v/>
      </c>
    </row>
    <row r="318" spans="1:10" ht="36.75" customHeight="1" x14ac:dyDescent="0.2">
      <c r="A318" s="179"/>
      <c r="B318" s="184" t="s">
        <v>412</v>
      </c>
      <c r="C318" s="185" t="s">
        <v>407</v>
      </c>
      <c r="D318" s="186"/>
      <c r="E318" s="186"/>
      <c r="F318" s="193" t="s">
        <v>25</v>
      </c>
      <c r="G318" s="194"/>
      <c r="H318" s="194"/>
      <c r="I318" s="194">
        <f>'D02 D02-1 Pol'!G641</f>
        <v>0</v>
      </c>
      <c r="J318" s="190" t="str">
        <f>IF(I352=0,"",I318/I352*100)</f>
        <v/>
      </c>
    </row>
    <row r="319" spans="1:10" ht="36.75" customHeight="1" x14ac:dyDescent="0.2">
      <c r="A319" s="179"/>
      <c r="B319" s="184" t="s">
        <v>413</v>
      </c>
      <c r="C319" s="185" t="s">
        <v>414</v>
      </c>
      <c r="D319" s="186"/>
      <c r="E319" s="186"/>
      <c r="F319" s="193" t="s">
        <v>25</v>
      </c>
      <c r="G319" s="194"/>
      <c r="H319" s="194"/>
      <c r="I319" s="194">
        <f>'D01 D01- 1 Pol'!G2871</f>
        <v>0</v>
      </c>
      <c r="J319" s="190" t="str">
        <f>IF(I352=0,"",I319/I352*100)</f>
        <v/>
      </c>
    </row>
    <row r="320" spans="1:10" ht="36.75" customHeight="1" x14ac:dyDescent="0.2">
      <c r="A320" s="179"/>
      <c r="B320" s="184" t="s">
        <v>415</v>
      </c>
      <c r="C320" s="185" t="s">
        <v>416</v>
      </c>
      <c r="D320" s="186"/>
      <c r="E320" s="186"/>
      <c r="F320" s="193" t="s">
        <v>25</v>
      </c>
      <c r="G320" s="194"/>
      <c r="H320" s="194"/>
      <c r="I320" s="194">
        <f>'D01 D01- 1 Pol'!G2907</f>
        <v>0</v>
      </c>
      <c r="J320" s="190" t="str">
        <f>IF(I352=0,"",I320/I352*100)</f>
        <v/>
      </c>
    </row>
    <row r="321" spans="1:10" ht="36.75" customHeight="1" x14ac:dyDescent="0.2">
      <c r="A321" s="179"/>
      <c r="B321" s="184" t="s">
        <v>417</v>
      </c>
      <c r="C321" s="185" t="s">
        <v>418</v>
      </c>
      <c r="D321" s="186"/>
      <c r="E321" s="186"/>
      <c r="F321" s="193" t="s">
        <v>25</v>
      </c>
      <c r="G321" s="194"/>
      <c r="H321" s="194"/>
      <c r="I321" s="194">
        <f>'D01 D01- 4 Pol'!G210+'D01 D01- 9 Pol'!G84</f>
        <v>0</v>
      </c>
      <c r="J321" s="190" t="str">
        <f>IF(I352=0,"",I321/I352*100)</f>
        <v/>
      </c>
    </row>
    <row r="322" spans="1:10" ht="36.75" customHeight="1" x14ac:dyDescent="0.2">
      <c r="A322" s="179"/>
      <c r="B322" s="184" t="s">
        <v>417</v>
      </c>
      <c r="C322" s="185" t="s">
        <v>419</v>
      </c>
      <c r="D322" s="186"/>
      <c r="E322" s="186"/>
      <c r="F322" s="193" t="s">
        <v>25</v>
      </c>
      <c r="G322" s="194"/>
      <c r="H322" s="194"/>
      <c r="I322" s="194">
        <f>'D01 D01- 1 Pol'!G3045+'D01 D01- 2 Pol'!G757+'D02 D02-1 Pol'!G652</f>
        <v>0</v>
      </c>
      <c r="J322" s="190" t="str">
        <f>IF(I352=0,"",I322/I352*100)</f>
        <v/>
      </c>
    </row>
    <row r="323" spans="1:10" ht="36.75" customHeight="1" x14ac:dyDescent="0.2">
      <c r="A323" s="179"/>
      <c r="B323" s="184" t="s">
        <v>420</v>
      </c>
      <c r="C323" s="185" t="s">
        <v>421</v>
      </c>
      <c r="D323" s="186"/>
      <c r="E323" s="186"/>
      <c r="F323" s="193" t="s">
        <v>25</v>
      </c>
      <c r="G323" s="194"/>
      <c r="H323" s="194"/>
      <c r="I323" s="194">
        <f>'D01 D01- 1 Pol'!G3115</f>
        <v>0</v>
      </c>
      <c r="J323" s="190" t="str">
        <f>IF(I352=0,"",I323/I352*100)</f>
        <v/>
      </c>
    </row>
    <row r="324" spans="1:10" ht="36.75" customHeight="1" x14ac:dyDescent="0.2">
      <c r="A324" s="179"/>
      <c r="B324" s="184" t="s">
        <v>422</v>
      </c>
      <c r="C324" s="185" t="s">
        <v>423</v>
      </c>
      <c r="D324" s="186"/>
      <c r="E324" s="186"/>
      <c r="F324" s="193" t="s">
        <v>25</v>
      </c>
      <c r="G324" s="194"/>
      <c r="H324" s="194"/>
      <c r="I324" s="194">
        <f>'D01 D01- 1 Pol'!G3133</f>
        <v>0</v>
      </c>
      <c r="J324" s="190" t="str">
        <f>IF(I352=0,"",I324/I352*100)</f>
        <v/>
      </c>
    </row>
    <row r="325" spans="1:10" ht="36.75" customHeight="1" x14ac:dyDescent="0.2">
      <c r="A325" s="179"/>
      <c r="B325" s="184" t="s">
        <v>424</v>
      </c>
      <c r="C325" s="185" t="s">
        <v>425</v>
      </c>
      <c r="D325" s="186"/>
      <c r="E325" s="186"/>
      <c r="F325" s="193" t="s">
        <v>25</v>
      </c>
      <c r="G325" s="194"/>
      <c r="H325" s="194"/>
      <c r="I325" s="194">
        <f>'D01 D01- 1 Pol'!G3149</f>
        <v>0</v>
      </c>
      <c r="J325" s="190" t="str">
        <f>IF(I352=0,"",I325/I352*100)</f>
        <v/>
      </c>
    </row>
    <row r="326" spans="1:10" ht="36.75" customHeight="1" x14ac:dyDescent="0.2">
      <c r="A326" s="179"/>
      <c r="B326" s="184" t="s">
        <v>426</v>
      </c>
      <c r="C326" s="185" t="s">
        <v>427</v>
      </c>
      <c r="D326" s="186"/>
      <c r="E326" s="186"/>
      <c r="F326" s="193" t="s">
        <v>25</v>
      </c>
      <c r="G326" s="194"/>
      <c r="H326" s="194"/>
      <c r="I326" s="194">
        <f>'D01 D01- 1 Pol'!G3189</f>
        <v>0</v>
      </c>
      <c r="J326" s="190" t="str">
        <f>IF(I352=0,"",I326/I352*100)</f>
        <v/>
      </c>
    </row>
    <row r="327" spans="1:10" ht="36.75" customHeight="1" x14ac:dyDescent="0.2">
      <c r="A327" s="179"/>
      <c r="B327" s="184" t="s">
        <v>428</v>
      </c>
      <c r="C327" s="185" t="s">
        <v>429</v>
      </c>
      <c r="D327" s="186"/>
      <c r="E327" s="186"/>
      <c r="F327" s="193" t="s">
        <v>25</v>
      </c>
      <c r="G327" s="194"/>
      <c r="H327" s="194"/>
      <c r="I327" s="194">
        <f>'D01 D01- 4 Pol'!G244</f>
        <v>0</v>
      </c>
      <c r="J327" s="190" t="str">
        <f>IF(I352=0,"",I327/I352*100)</f>
        <v/>
      </c>
    </row>
    <row r="328" spans="1:10" ht="36.75" customHeight="1" x14ac:dyDescent="0.2">
      <c r="A328" s="179"/>
      <c r="B328" s="184" t="s">
        <v>430</v>
      </c>
      <c r="C328" s="185" t="s">
        <v>431</v>
      </c>
      <c r="D328" s="186"/>
      <c r="E328" s="186"/>
      <c r="F328" s="193" t="s">
        <v>25</v>
      </c>
      <c r="G328" s="194"/>
      <c r="H328" s="194"/>
      <c r="I328" s="194">
        <f>'D01 D01- 7 Pol'!G8</f>
        <v>0</v>
      </c>
      <c r="J328" s="190" t="str">
        <f>IF(I352=0,"",I328/I352*100)</f>
        <v/>
      </c>
    </row>
    <row r="329" spans="1:10" ht="36.75" customHeight="1" x14ac:dyDescent="0.2">
      <c r="A329" s="179"/>
      <c r="B329" s="184" t="s">
        <v>432</v>
      </c>
      <c r="C329" s="185" t="s">
        <v>433</v>
      </c>
      <c r="D329" s="186"/>
      <c r="E329" s="186"/>
      <c r="F329" s="193" t="s">
        <v>25</v>
      </c>
      <c r="G329" s="194"/>
      <c r="H329" s="194"/>
      <c r="I329" s="194">
        <f>'D01 D01- 7 Pol'!G53</f>
        <v>0</v>
      </c>
      <c r="J329" s="190" t="str">
        <f>IF(I352=0,"",I329/I352*100)</f>
        <v/>
      </c>
    </row>
    <row r="330" spans="1:10" ht="36.75" customHeight="1" x14ac:dyDescent="0.2">
      <c r="A330" s="179"/>
      <c r="B330" s="184" t="s">
        <v>434</v>
      </c>
      <c r="C330" s="185" t="s">
        <v>435</v>
      </c>
      <c r="D330" s="186"/>
      <c r="E330" s="186"/>
      <c r="F330" s="193" t="s">
        <v>25</v>
      </c>
      <c r="G330" s="194"/>
      <c r="H330" s="194"/>
      <c r="I330" s="194">
        <f>'D01 D01- 7 Pol'!G85</f>
        <v>0</v>
      </c>
      <c r="J330" s="190" t="str">
        <f>IF(I352=0,"",I330/I352*100)</f>
        <v/>
      </c>
    </row>
    <row r="331" spans="1:10" ht="36.75" customHeight="1" x14ac:dyDescent="0.2">
      <c r="A331" s="179"/>
      <c r="B331" s="184" t="s">
        <v>436</v>
      </c>
      <c r="C331" s="185" t="s">
        <v>437</v>
      </c>
      <c r="D331" s="186"/>
      <c r="E331" s="186"/>
      <c r="F331" s="193" t="s">
        <v>25</v>
      </c>
      <c r="G331" s="194"/>
      <c r="H331" s="194"/>
      <c r="I331" s="194">
        <f>'D01 D01- 7 Pol'!G138</f>
        <v>0</v>
      </c>
      <c r="J331" s="190" t="str">
        <f>IF(I352=0,"",I331/I352*100)</f>
        <v/>
      </c>
    </row>
    <row r="332" spans="1:10" ht="36.75" customHeight="1" x14ac:dyDescent="0.2">
      <c r="A332" s="179"/>
      <c r="B332" s="184" t="s">
        <v>438</v>
      </c>
      <c r="C332" s="185" t="s">
        <v>439</v>
      </c>
      <c r="D332" s="186"/>
      <c r="E332" s="186"/>
      <c r="F332" s="193" t="s">
        <v>25</v>
      </c>
      <c r="G332" s="194"/>
      <c r="H332" s="194"/>
      <c r="I332" s="194">
        <f>'D01 D01- 7 Pol'!G183</f>
        <v>0</v>
      </c>
      <c r="J332" s="190" t="str">
        <f>IF(I352=0,"",I332/I352*100)</f>
        <v/>
      </c>
    </row>
    <row r="333" spans="1:10" ht="36.75" customHeight="1" x14ac:dyDescent="0.2">
      <c r="A333" s="179"/>
      <c r="B333" s="184" t="s">
        <v>440</v>
      </c>
      <c r="C333" s="185" t="s">
        <v>441</v>
      </c>
      <c r="D333" s="186"/>
      <c r="E333" s="186"/>
      <c r="F333" s="193" t="s">
        <v>25</v>
      </c>
      <c r="G333" s="194"/>
      <c r="H333" s="194"/>
      <c r="I333" s="194">
        <f>'D01 D01- 7 Pol'!G196</f>
        <v>0</v>
      </c>
      <c r="J333" s="190" t="str">
        <f>IF(I352=0,"",I333/I352*100)</f>
        <v/>
      </c>
    </row>
    <row r="334" spans="1:10" ht="36.75" customHeight="1" x14ac:dyDescent="0.2">
      <c r="A334" s="179"/>
      <c r="B334" s="184" t="s">
        <v>442</v>
      </c>
      <c r="C334" s="185" t="s">
        <v>443</v>
      </c>
      <c r="D334" s="186"/>
      <c r="E334" s="186"/>
      <c r="F334" s="193" t="s">
        <v>25</v>
      </c>
      <c r="G334" s="194"/>
      <c r="H334" s="194"/>
      <c r="I334" s="194">
        <f>'D01 D01- 7 Pol'!G225</f>
        <v>0</v>
      </c>
      <c r="J334" s="190" t="str">
        <f>IF(I352=0,"",I334/I352*100)</f>
        <v/>
      </c>
    </row>
    <row r="335" spans="1:10" ht="36.75" customHeight="1" x14ac:dyDescent="0.2">
      <c r="A335" s="179"/>
      <c r="B335" s="184" t="s">
        <v>444</v>
      </c>
      <c r="C335" s="185" t="s">
        <v>445</v>
      </c>
      <c r="D335" s="186"/>
      <c r="E335" s="186"/>
      <c r="F335" s="193" t="s">
        <v>25</v>
      </c>
      <c r="G335" s="194"/>
      <c r="H335" s="194"/>
      <c r="I335" s="194">
        <f>'D01 D01- 7 Pol'!G287</f>
        <v>0</v>
      </c>
      <c r="J335" s="190" t="str">
        <f>IF(I352=0,"",I335/I352*100)</f>
        <v/>
      </c>
    </row>
    <row r="336" spans="1:10" ht="36.75" customHeight="1" x14ac:dyDescent="0.2">
      <c r="A336" s="179"/>
      <c r="B336" s="184" t="s">
        <v>446</v>
      </c>
      <c r="C336" s="185" t="s">
        <v>447</v>
      </c>
      <c r="D336" s="186"/>
      <c r="E336" s="186"/>
      <c r="F336" s="193" t="s">
        <v>25</v>
      </c>
      <c r="G336" s="194"/>
      <c r="H336" s="194"/>
      <c r="I336" s="194">
        <f>'D01 D01- 7 Pol'!G330</f>
        <v>0</v>
      </c>
      <c r="J336" s="190" t="str">
        <f>IF(I352=0,"",I336/I352*100)</f>
        <v/>
      </c>
    </row>
    <row r="337" spans="1:10" ht="36.75" customHeight="1" x14ac:dyDescent="0.2">
      <c r="A337" s="179"/>
      <c r="B337" s="184" t="s">
        <v>448</v>
      </c>
      <c r="C337" s="185" t="s">
        <v>449</v>
      </c>
      <c r="D337" s="186"/>
      <c r="E337" s="186"/>
      <c r="F337" s="193" t="s">
        <v>25</v>
      </c>
      <c r="G337" s="194"/>
      <c r="H337" s="194"/>
      <c r="I337" s="194">
        <f>'D01 D01- 7 Pol'!G340</f>
        <v>0</v>
      </c>
      <c r="J337" s="190" t="str">
        <f>IF(I352=0,"",I337/I352*100)</f>
        <v/>
      </c>
    </row>
    <row r="338" spans="1:10" ht="36.75" customHeight="1" x14ac:dyDescent="0.2">
      <c r="A338" s="179"/>
      <c r="B338" s="184" t="s">
        <v>450</v>
      </c>
      <c r="C338" s="185" t="s">
        <v>451</v>
      </c>
      <c r="D338" s="186"/>
      <c r="E338" s="186"/>
      <c r="F338" s="193" t="s">
        <v>25</v>
      </c>
      <c r="G338" s="194"/>
      <c r="H338" s="194"/>
      <c r="I338" s="194">
        <f>'D01 D01- 7 Pol'!G357</f>
        <v>0</v>
      </c>
      <c r="J338" s="190" t="str">
        <f>IF(I352=0,"",I338/I352*100)</f>
        <v/>
      </c>
    </row>
    <row r="339" spans="1:10" ht="36.75" customHeight="1" x14ac:dyDescent="0.2">
      <c r="A339" s="179"/>
      <c r="B339" s="184" t="s">
        <v>452</v>
      </c>
      <c r="C339" s="185" t="s">
        <v>453</v>
      </c>
      <c r="D339" s="186"/>
      <c r="E339" s="186"/>
      <c r="F339" s="193" t="s">
        <v>26</v>
      </c>
      <c r="G339" s="194"/>
      <c r="H339" s="194"/>
      <c r="I339" s="194">
        <f>'D01 D01- 1 Pol'!G3212</f>
        <v>0</v>
      </c>
      <c r="J339" s="190" t="str">
        <f>IF(I352=0,"",I339/I352*100)</f>
        <v/>
      </c>
    </row>
    <row r="340" spans="1:10" ht="36.75" customHeight="1" x14ac:dyDescent="0.2">
      <c r="A340" s="179"/>
      <c r="B340" s="184" t="s">
        <v>454</v>
      </c>
      <c r="C340" s="185" t="s">
        <v>455</v>
      </c>
      <c r="D340" s="186"/>
      <c r="E340" s="186"/>
      <c r="F340" s="193" t="s">
        <v>26</v>
      </c>
      <c r="G340" s="194"/>
      <c r="H340" s="194"/>
      <c r="I340" s="194">
        <f>'D01 D01- 1 Pol'!G3217</f>
        <v>0</v>
      </c>
      <c r="J340" s="190" t="str">
        <f>IF(I352=0,"",I340/I352*100)</f>
        <v/>
      </c>
    </row>
    <row r="341" spans="1:10" ht="36.75" customHeight="1" x14ac:dyDescent="0.2">
      <c r="A341" s="179"/>
      <c r="B341" s="184" t="s">
        <v>456</v>
      </c>
      <c r="C341" s="185" t="s">
        <v>457</v>
      </c>
      <c r="D341" s="186"/>
      <c r="E341" s="186"/>
      <c r="F341" s="193" t="s">
        <v>26</v>
      </c>
      <c r="G341" s="194"/>
      <c r="H341" s="194"/>
      <c r="I341" s="194">
        <f>'D01 D01- 7 Pol'!G408</f>
        <v>0</v>
      </c>
      <c r="J341" s="190" t="str">
        <f>IF(I352=0,"",I341/I352*100)</f>
        <v/>
      </c>
    </row>
    <row r="342" spans="1:10" ht="36.75" customHeight="1" x14ac:dyDescent="0.2">
      <c r="A342" s="179"/>
      <c r="B342" s="184" t="s">
        <v>458</v>
      </c>
      <c r="C342" s="185" t="s">
        <v>459</v>
      </c>
      <c r="D342" s="186"/>
      <c r="E342" s="186"/>
      <c r="F342" s="193" t="s">
        <v>26</v>
      </c>
      <c r="G342" s="194"/>
      <c r="H342" s="194"/>
      <c r="I342" s="194">
        <f>'D01 D01- 5 Pol'!G278</f>
        <v>0</v>
      </c>
      <c r="J342" s="190" t="str">
        <f>IF(I352=0,"",I342/I352*100)</f>
        <v/>
      </c>
    </row>
    <row r="343" spans="1:10" ht="36.75" customHeight="1" x14ac:dyDescent="0.2">
      <c r="A343" s="179"/>
      <c r="B343" s="184" t="s">
        <v>460</v>
      </c>
      <c r="C343" s="185" t="s">
        <v>461</v>
      </c>
      <c r="D343" s="186"/>
      <c r="E343" s="186"/>
      <c r="F343" s="193" t="s">
        <v>26</v>
      </c>
      <c r="G343" s="194"/>
      <c r="H343" s="194"/>
      <c r="I343" s="194">
        <f>'D01 D01- 4 Pol'!G184</f>
        <v>0</v>
      </c>
      <c r="J343" s="190" t="str">
        <f>IF(I352=0,"",I343/I352*100)</f>
        <v/>
      </c>
    </row>
    <row r="344" spans="1:10" ht="36.75" customHeight="1" x14ac:dyDescent="0.2">
      <c r="A344" s="179"/>
      <c r="B344" s="184" t="s">
        <v>462</v>
      </c>
      <c r="C344" s="185" t="s">
        <v>463</v>
      </c>
      <c r="D344" s="186"/>
      <c r="E344" s="186"/>
      <c r="F344" s="193" t="s">
        <v>464</v>
      </c>
      <c r="G344" s="194"/>
      <c r="H344" s="194"/>
      <c r="I344" s="194">
        <f>'D02 D02-1 Pol'!G657</f>
        <v>0</v>
      </c>
      <c r="J344" s="190" t="str">
        <f>IF(I352=0,"",I344/I352*100)</f>
        <v/>
      </c>
    </row>
    <row r="345" spans="1:10" ht="36.75" customHeight="1" x14ac:dyDescent="0.2">
      <c r="A345" s="179"/>
      <c r="B345" s="184" t="s">
        <v>465</v>
      </c>
      <c r="C345" s="185" t="s">
        <v>27</v>
      </c>
      <c r="D345" s="186"/>
      <c r="E345" s="186"/>
      <c r="F345" s="193" t="s">
        <v>465</v>
      </c>
      <c r="G345" s="194"/>
      <c r="H345" s="194"/>
      <c r="I345" s="194">
        <f>'00 00 Naklady'!G8</f>
        <v>0</v>
      </c>
      <c r="J345" s="190" t="str">
        <f>IF(I352=0,"",I345/I352*100)</f>
        <v/>
      </c>
    </row>
    <row r="346" spans="1:10" ht="36.75" customHeight="1" x14ac:dyDescent="0.2">
      <c r="A346" s="179"/>
      <c r="B346" s="184" t="s">
        <v>466</v>
      </c>
      <c r="C346" s="185" t="s">
        <v>28</v>
      </c>
      <c r="D346" s="186"/>
      <c r="E346" s="186"/>
      <c r="F346" s="193" t="s">
        <v>466</v>
      </c>
      <c r="G346" s="194"/>
      <c r="H346" s="194"/>
      <c r="I346" s="194">
        <f>'00 00 Naklady'!G19+'D01 D01- 6 Pol'!G333</f>
        <v>0</v>
      </c>
      <c r="J346" s="190" t="str">
        <f>IF(I352=0,"",I346/I352*100)</f>
        <v/>
      </c>
    </row>
    <row r="347" spans="1:10" ht="36.75" customHeight="1" x14ac:dyDescent="0.2">
      <c r="A347" s="179"/>
      <c r="B347" s="184" t="s">
        <v>467</v>
      </c>
      <c r="C347" s="185" t="s">
        <v>468</v>
      </c>
      <c r="D347" s="186"/>
      <c r="E347" s="186"/>
      <c r="F347" s="193" t="s">
        <v>466</v>
      </c>
      <c r="G347" s="194"/>
      <c r="H347" s="194"/>
      <c r="I347" s="194">
        <f>'00 00 Naklady'!G22</f>
        <v>0</v>
      </c>
      <c r="J347" s="190" t="str">
        <f>IF(I352=0,"",I347/I352*100)</f>
        <v/>
      </c>
    </row>
    <row r="348" spans="1:10" ht="36.75" customHeight="1" x14ac:dyDescent="0.2">
      <c r="A348" s="179"/>
      <c r="B348" s="184" t="s">
        <v>469</v>
      </c>
      <c r="C348" s="185" t="s">
        <v>470</v>
      </c>
      <c r="D348" s="186"/>
      <c r="E348" s="186"/>
      <c r="F348" s="193" t="s">
        <v>466</v>
      </c>
      <c r="G348" s="194"/>
      <c r="H348" s="194"/>
      <c r="I348" s="194">
        <f>'00 00 Naklady'!G44</f>
        <v>0</v>
      </c>
      <c r="J348" s="190" t="str">
        <f>IF(I352=0,"",I348/I352*100)</f>
        <v/>
      </c>
    </row>
    <row r="349" spans="1:10" ht="36.75" customHeight="1" x14ac:dyDescent="0.2">
      <c r="A349" s="179"/>
      <c r="B349" s="184" t="s">
        <v>471</v>
      </c>
      <c r="C349" s="185" t="s">
        <v>472</v>
      </c>
      <c r="D349" s="186"/>
      <c r="E349" s="186"/>
      <c r="F349" s="193" t="s">
        <v>466</v>
      </c>
      <c r="G349" s="194"/>
      <c r="H349" s="194"/>
      <c r="I349" s="194">
        <f>'00 00 Naklady'!G51</f>
        <v>0</v>
      </c>
      <c r="J349" s="190" t="str">
        <f>IF(I352=0,"",I349/I352*100)</f>
        <v/>
      </c>
    </row>
    <row r="350" spans="1:10" ht="36.75" customHeight="1" x14ac:dyDescent="0.2">
      <c r="A350" s="179"/>
      <c r="B350" s="184" t="s">
        <v>473</v>
      </c>
      <c r="C350" s="185" t="s">
        <v>474</v>
      </c>
      <c r="D350" s="186"/>
      <c r="E350" s="186"/>
      <c r="F350" s="193" t="s">
        <v>466</v>
      </c>
      <c r="G350" s="194"/>
      <c r="H350" s="194"/>
      <c r="I350" s="194">
        <f>'00 00 Naklady'!G60</f>
        <v>0</v>
      </c>
      <c r="J350" s="190" t="str">
        <f>IF(I352=0,"",I350/I352*100)</f>
        <v/>
      </c>
    </row>
    <row r="351" spans="1:10" ht="36.75" customHeight="1" x14ac:dyDescent="0.2">
      <c r="A351" s="179"/>
      <c r="B351" s="184" t="s">
        <v>475</v>
      </c>
      <c r="C351" s="185" t="s">
        <v>476</v>
      </c>
      <c r="D351" s="186"/>
      <c r="E351" s="186"/>
      <c r="F351" s="193" t="s">
        <v>466</v>
      </c>
      <c r="G351" s="194"/>
      <c r="H351" s="194"/>
      <c r="I351" s="194">
        <f>'00 00 Naklady'!G65</f>
        <v>0</v>
      </c>
      <c r="J351" s="190" t="str">
        <f>IF(I352=0,"",I351/I352*100)</f>
        <v/>
      </c>
    </row>
    <row r="352" spans="1:10" ht="25.5" customHeight="1" x14ac:dyDescent="0.2">
      <c r="A352" s="180"/>
      <c r="B352" s="187" t="s">
        <v>1</v>
      </c>
      <c r="C352" s="188"/>
      <c r="D352" s="189"/>
      <c r="E352" s="189"/>
      <c r="F352" s="195"/>
      <c r="G352" s="196"/>
      <c r="H352" s="196"/>
      <c r="I352" s="196">
        <f>SUM(I171:I351)</f>
        <v>0</v>
      </c>
      <c r="J352" s="191">
        <f>SUM(J171:J351)</f>
        <v>0</v>
      </c>
    </row>
    <row r="353" spans="6:10" x14ac:dyDescent="0.2">
      <c r="F353" s="134"/>
      <c r="G353" s="134"/>
      <c r="H353" s="134"/>
      <c r="I353" s="134"/>
      <c r="J353" s="192"/>
    </row>
    <row r="354" spans="6:10" x14ac:dyDescent="0.2">
      <c r="F354" s="134"/>
      <c r="G354" s="134"/>
      <c r="H354" s="134"/>
      <c r="I354" s="134"/>
      <c r="J354" s="192"/>
    </row>
    <row r="355" spans="6:10" x14ac:dyDescent="0.2">
      <c r="F355" s="134"/>
      <c r="G355" s="134"/>
      <c r="H355" s="134"/>
      <c r="I355" s="134"/>
      <c r="J355" s="192"/>
    </row>
  </sheetData>
  <sheetProtection algorithmName="SHA-512" hashValue="k4K/y9luO3eYDscKf6mHJnYU5Ao6Vqy9qgiz45JQ3IJRPwDSechskR0AsYzYOuJHcXwXYl7H5pRi9I4ivl8XKQ==" saltValue="C5VvCE10+42dnvT8qWC1Y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96">
    <mergeCell ref="C347:E347"/>
    <mergeCell ref="C348:E348"/>
    <mergeCell ref="C349:E349"/>
    <mergeCell ref="C350:E350"/>
    <mergeCell ref="C351:E351"/>
    <mergeCell ref="C342:E342"/>
    <mergeCell ref="C343:E343"/>
    <mergeCell ref="C344:E344"/>
    <mergeCell ref="C345:E345"/>
    <mergeCell ref="C346:E346"/>
    <mergeCell ref="C337:E337"/>
    <mergeCell ref="C338:E338"/>
    <mergeCell ref="C339:E339"/>
    <mergeCell ref="C340:E340"/>
    <mergeCell ref="C341:E341"/>
    <mergeCell ref="C332:E332"/>
    <mergeCell ref="C333:E333"/>
    <mergeCell ref="C334:E334"/>
    <mergeCell ref="C335:E335"/>
    <mergeCell ref="C336:E336"/>
    <mergeCell ref="C327:E327"/>
    <mergeCell ref="C328:E328"/>
    <mergeCell ref="C329:E329"/>
    <mergeCell ref="C330:E330"/>
    <mergeCell ref="C331:E331"/>
    <mergeCell ref="C322:E322"/>
    <mergeCell ref="C323:E323"/>
    <mergeCell ref="C324:E324"/>
    <mergeCell ref="C325:E325"/>
    <mergeCell ref="C326:E326"/>
    <mergeCell ref="C317:E317"/>
    <mergeCell ref="C318:E318"/>
    <mergeCell ref="C319:E319"/>
    <mergeCell ref="C320:E320"/>
    <mergeCell ref="C321:E321"/>
    <mergeCell ref="C312:E312"/>
    <mergeCell ref="C313:E313"/>
    <mergeCell ref="C314:E314"/>
    <mergeCell ref="C315:E315"/>
    <mergeCell ref="C316:E316"/>
    <mergeCell ref="C307:E307"/>
    <mergeCell ref="C308:E308"/>
    <mergeCell ref="C309:E309"/>
    <mergeCell ref="C310:E310"/>
    <mergeCell ref="C311:E311"/>
    <mergeCell ref="C302:E302"/>
    <mergeCell ref="C303:E303"/>
    <mergeCell ref="C304:E304"/>
    <mergeCell ref="C305:E305"/>
    <mergeCell ref="C306:E306"/>
    <mergeCell ref="C297:E297"/>
    <mergeCell ref="C298:E298"/>
    <mergeCell ref="C299:E299"/>
    <mergeCell ref="C300:E300"/>
    <mergeCell ref="C301:E301"/>
    <mergeCell ref="C292:E292"/>
    <mergeCell ref="C293:E293"/>
    <mergeCell ref="C294:E294"/>
    <mergeCell ref="C295:E295"/>
    <mergeCell ref="C296:E296"/>
    <mergeCell ref="C287:E287"/>
    <mergeCell ref="C288:E288"/>
    <mergeCell ref="C289:E289"/>
    <mergeCell ref="C290:E290"/>
    <mergeCell ref="C291:E291"/>
    <mergeCell ref="C282:E282"/>
    <mergeCell ref="C283:E283"/>
    <mergeCell ref="C284:E284"/>
    <mergeCell ref="C285:E285"/>
    <mergeCell ref="C286:E286"/>
    <mergeCell ref="C277:E277"/>
    <mergeCell ref="C278:E278"/>
    <mergeCell ref="C279:E279"/>
    <mergeCell ref="C280:E280"/>
    <mergeCell ref="C281:E281"/>
    <mergeCell ref="C272:E272"/>
    <mergeCell ref="C273:E273"/>
    <mergeCell ref="C274:E274"/>
    <mergeCell ref="C275:E275"/>
    <mergeCell ref="C276:E276"/>
    <mergeCell ref="C267:E267"/>
    <mergeCell ref="C268:E268"/>
    <mergeCell ref="C269:E269"/>
    <mergeCell ref="C270:E270"/>
    <mergeCell ref="C271:E271"/>
    <mergeCell ref="C262:E262"/>
    <mergeCell ref="C263:E263"/>
    <mergeCell ref="C264:E264"/>
    <mergeCell ref="C265:E265"/>
    <mergeCell ref="C266:E266"/>
    <mergeCell ref="C257:E257"/>
    <mergeCell ref="C258:E258"/>
    <mergeCell ref="C259:E259"/>
    <mergeCell ref="C260:E260"/>
    <mergeCell ref="C261:E261"/>
    <mergeCell ref="C252:E252"/>
    <mergeCell ref="C253:E253"/>
    <mergeCell ref="C254:E254"/>
    <mergeCell ref="C255:E255"/>
    <mergeCell ref="C256:E256"/>
    <mergeCell ref="C247:E247"/>
    <mergeCell ref="C248:E248"/>
    <mergeCell ref="C249:E249"/>
    <mergeCell ref="C250:E250"/>
    <mergeCell ref="C251:E251"/>
    <mergeCell ref="C242:E242"/>
    <mergeCell ref="C243:E243"/>
    <mergeCell ref="C244:E244"/>
    <mergeCell ref="C245:E245"/>
    <mergeCell ref="C246:E246"/>
    <mergeCell ref="C237:E237"/>
    <mergeCell ref="C238:E238"/>
    <mergeCell ref="C239:E239"/>
    <mergeCell ref="C240:E240"/>
    <mergeCell ref="C241:E241"/>
    <mergeCell ref="C232:E232"/>
    <mergeCell ref="C233:E233"/>
    <mergeCell ref="C234:E234"/>
    <mergeCell ref="C235:E235"/>
    <mergeCell ref="C236:E236"/>
    <mergeCell ref="C227:E227"/>
    <mergeCell ref="C228:E228"/>
    <mergeCell ref="C229:E229"/>
    <mergeCell ref="C230:E230"/>
    <mergeCell ref="C231:E231"/>
    <mergeCell ref="C222:E222"/>
    <mergeCell ref="C223:E223"/>
    <mergeCell ref="C224:E224"/>
    <mergeCell ref="C225:E225"/>
    <mergeCell ref="C226:E226"/>
    <mergeCell ref="C217:E217"/>
    <mergeCell ref="C218:E218"/>
    <mergeCell ref="C219:E219"/>
    <mergeCell ref="C220:E220"/>
    <mergeCell ref="C221:E221"/>
    <mergeCell ref="C212:E212"/>
    <mergeCell ref="C213:E213"/>
    <mergeCell ref="C214:E214"/>
    <mergeCell ref="C215:E215"/>
    <mergeCell ref="C216:E216"/>
    <mergeCell ref="C207:E207"/>
    <mergeCell ref="C208:E208"/>
    <mergeCell ref="C209:E209"/>
    <mergeCell ref="C210:E210"/>
    <mergeCell ref="C211:E211"/>
    <mergeCell ref="C202:E202"/>
    <mergeCell ref="C203:E203"/>
    <mergeCell ref="C204:E204"/>
    <mergeCell ref="C205:E205"/>
    <mergeCell ref="C206:E206"/>
    <mergeCell ref="C197:E197"/>
    <mergeCell ref="C198:E198"/>
    <mergeCell ref="C199:E199"/>
    <mergeCell ref="C200:E200"/>
    <mergeCell ref="C201:E201"/>
    <mergeCell ref="C192:E192"/>
    <mergeCell ref="C193:E193"/>
    <mergeCell ref="C194:E194"/>
    <mergeCell ref="C195:E195"/>
    <mergeCell ref="C196:E196"/>
    <mergeCell ref="C187:E187"/>
    <mergeCell ref="C188:E188"/>
    <mergeCell ref="C189:E189"/>
    <mergeCell ref="C190:E190"/>
    <mergeCell ref="C191:E191"/>
    <mergeCell ref="C182:E182"/>
    <mergeCell ref="C183:E183"/>
    <mergeCell ref="C184:E184"/>
    <mergeCell ref="C185:E185"/>
    <mergeCell ref="C186:E186"/>
    <mergeCell ref="C177:E177"/>
    <mergeCell ref="C178:E178"/>
    <mergeCell ref="C179:E179"/>
    <mergeCell ref="C180:E180"/>
    <mergeCell ref="C181:E181"/>
    <mergeCell ref="C172:E172"/>
    <mergeCell ref="C173:E173"/>
    <mergeCell ref="C174:E174"/>
    <mergeCell ref="C175:E175"/>
    <mergeCell ref="C176:E176"/>
    <mergeCell ref="B138:J138"/>
    <mergeCell ref="B155:J155"/>
    <mergeCell ref="B156:J156"/>
    <mergeCell ref="B157:J157"/>
    <mergeCell ref="C171:E171"/>
    <mergeCell ref="B131:J131"/>
    <mergeCell ref="B132:J132"/>
    <mergeCell ref="B134:J134"/>
    <mergeCell ref="B135:J135"/>
    <mergeCell ref="B137:J137"/>
    <mergeCell ref="B123:J123"/>
    <mergeCell ref="B125:J125"/>
    <mergeCell ref="B126:J126"/>
    <mergeCell ref="B127:J127"/>
    <mergeCell ref="B129:J129"/>
    <mergeCell ref="B111:J111"/>
    <mergeCell ref="B113:J113"/>
    <mergeCell ref="B114:J114"/>
    <mergeCell ref="B118:J118"/>
    <mergeCell ref="B120:J120"/>
    <mergeCell ref="B104:J104"/>
    <mergeCell ref="B106:J106"/>
    <mergeCell ref="B107:J107"/>
    <mergeCell ref="B108:J108"/>
    <mergeCell ref="B110:J110"/>
    <mergeCell ref="B96:J96"/>
    <mergeCell ref="B98:J98"/>
    <mergeCell ref="B99:J99"/>
    <mergeCell ref="B101:J101"/>
    <mergeCell ref="B103:J103"/>
    <mergeCell ref="B88:J88"/>
    <mergeCell ref="B90:J90"/>
    <mergeCell ref="B91:J91"/>
    <mergeCell ref="B93:J93"/>
    <mergeCell ref="B94:J94"/>
    <mergeCell ref="B81:J81"/>
    <mergeCell ref="B82:J82"/>
    <mergeCell ref="B83:J83"/>
    <mergeCell ref="B85:J85"/>
    <mergeCell ref="B87:J87"/>
    <mergeCell ref="B73:J73"/>
    <mergeCell ref="B75:J75"/>
    <mergeCell ref="B78:J78"/>
    <mergeCell ref="B79:J79"/>
    <mergeCell ref="B80:J80"/>
    <mergeCell ref="C64:E64"/>
    <mergeCell ref="B65:E65"/>
    <mergeCell ref="B68:J68"/>
    <mergeCell ref="B70:J70"/>
    <mergeCell ref="B72:J72"/>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NfDo4U2ABxGzj8MDrtW+u2wl4bO1gQnP4rNuU9EOFCpQD+2oizaGwJb/lekwAT54RKEDLwADiF9JZ/swb5GAUA==" saltValue="Hdf3DEnrUtWIGIvr4ATIe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477</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57</v>
      </c>
      <c r="C3" s="202" t="s">
        <v>480</v>
      </c>
      <c r="D3" s="200"/>
      <c r="E3" s="200"/>
      <c r="F3" s="200"/>
      <c r="G3" s="201"/>
      <c r="AC3" s="177" t="s">
        <v>481</v>
      </c>
      <c r="AG3" t="s">
        <v>482</v>
      </c>
    </row>
    <row r="4" spans="1:60" ht="24.95" customHeight="1" x14ac:dyDescent="0.2">
      <c r="A4" s="203" t="s">
        <v>9</v>
      </c>
      <c r="B4" s="204" t="s">
        <v>57</v>
      </c>
      <c r="C4" s="205" t="s">
        <v>58</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465</v>
      </c>
      <c r="C8" s="253" t="s">
        <v>27</v>
      </c>
      <c r="D8" s="234"/>
      <c r="E8" s="235"/>
      <c r="F8" s="236"/>
      <c r="G8" s="236">
        <f>SUMIF(AG9:AG18,"&lt;&gt;NOR",G9:G18)</f>
        <v>0</v>
      </c>
      <c r="H8" s="236"/>
      <c r="I8" s="236">
        <f>SUM(I9:I18)</f>
        <v>0</v>
      </c>
      <c r="J8" s="236"/>
      <c r="K8" s="236">
        <f>SUM(K9:K18)</f>
        <v>0</v>
      </c>
      <c r="L8" s="236"/>
      <c r="M8" s="236">
        <f>SUM(M9:M18)</f>
        <v>0</v>
      </c>
      <c r="N8" s="235"/>
      <c r="O8" s="235">
        <f>SUM(O9:O18)</f>
        <v>0</v>
      </c>
      <c r="P8" s="235"/>
      <c r="Q8" s="235">
        <f>SUM(Q9:Q18)</f>
        <v>0</v>
      </c>
      <c r="R8" s="236"/>
      <c r="S8" s="236"/>
      <c r="T8" s="237"/>
      <c r="U8" s="231"/>
      <c r="V8" s="231">
        <f>SUM(V9:V18)</f>
        <v>0</v>
      </c>
      <c r="W8" s="231"/>
      <c r="X8" s="231"/>
      <c r="Y8" s="231"/>
      <c r="AG8" t="s">
        <v>507</v>
      </c>
    </row>
    <row r="9" spans="1:60" outlineLevel="1" x14ac:dyDescent="0.2">
      <c r="A9" s="242">
        <v>1</v>
      </c>
      <c r="B9" s="243" t="s">
        <v>508</v>
      </c>
      <c r="C9" s="254" t="s">
        <v>509</v>
      </c>
      <c r="D9" s="244" t="s">
        <v>510</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511</v>
      </c>
      <c r="T9" s="248" t="s">
        <v>512</v>
      </c>
      <c r="U9" s="224">
        <v>0</v>
      </c>
      <c r="V9" s="224">
        <f>ROUND(E9*U9,2)</f>
        <v>0</v>
      </c>
      <c r="W9" s="224"/>
      <c r="X9" s="224" t="s">
        <v>58</v>
      </c>
      <c r="Y9" s="224" t="s">
        <v>513</v>
      </c>
      <c r="Z9" s="213"/>
      <c r="AA9" s="213"/>
      <c r="AB9" s="213"/>
      <c r="AC9" s="213"/>
      <c r="AD9" s="213"/>
      <c r="AE9" s="213"/>
      <c r="AF9" s="213"/>
      <c r="AG9" s="213" t="s">
        <v>514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2">
        <v>2</v>
      </c>
      <c r="B11" s="243" t="s">
        <v>516</v>
      </c>
      <c r="C11" s="254" t="s">
        <v>517</v>
      </c>
      <c r="D11" s="244" t="s">
        <v>510</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511</v>
      </c>
      <c r="T11" s="248" t="s">
        <v>512</v>
      </c>
      <c r="U11" s="224">
        <v>0</v>
      </c>
      <c r="V11" s="224">
        <f>ROUND(E11*U11,2)</f>
        <v>0</v>
      </c>
      <c r="W11" s="224"/>
      <c r="X11" s="224" t="s">
        <v>58</v>
      </c>
      <c r="Y11" s="224" t="s">
        <v>513</v>
      </c>
      <c r="Z11" s="213"/>
      <c r="AA11" s="213"/>
      <c r="AB11" s="213"/>
      <c r="AC11" s="213"/>
      <c r="AD11" s="213"/>
      <c r="AE11" s="213"/>
      <c r="AF11" s="213"/>
      <c r="AG11" s="213" t="s">
        <v>514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5"/>
      <c r="D12" s="251"/>
      <c r="E12" s="251"/>
      <c r="F12" s="251"/>
      <c r="G12" s="251"/>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515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2">
        <v>3</v>
      </c>
      <c r="B13" s="243" t="s">
        <v>518</v>
      </c>
      <c r="C13" s="254" t="s">
        <v>519</v>
      </c>
      <c r="D13" s="244" t="s">
        <v>510</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511</v>
      </c>
      <c r="T13" s="248" t="s">
        <v>512</v>
      </c>
      <c r="U13" s="224">
        <v>0</v>
      </c>
      <c r="V13" s="224">
        <f>ROUND(E13*U13,2)</f>
        <v>0</v>
      </c>
      <c r="W13" s="224"/>
      <c r="X13" s="224" t="s">
        <v>58</v>
      </c>
      <c r="Y13" s="224" t="s">
        <v>513</v>
      </c>
      <c r="Z13" s="213"/>
      <c r="AA13" s="213"/>
      <c r="AB13" s="213"/>
      <c r="AC13" s="213"/>
      <c r="AD13" s="213"/>
      <c r="AE13" s="213"/>
      <c r="AF13" s="213"/>
      <c r="AG13" s="213" t="s">
        <v>520</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5"/>
      <c r="D14" s="251"/>
      <c r="E14" s="251"/>
      <c r="F14" s="251"/>
      <c r="G14" s="251"/>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4</v>
      </c>
      <c r="B15" s="243" t="s">
        <v>521</v>
      </c>
      <c r="C15" s="254" t="s">
        <v>522</v>
      </c>
      <c r="D15" s="244" t="s">
        <v>510</v>
      </c>
      <c r="E15" s="245">
        <v>1</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511</v>
      </c>
      <c r="T15" s="248" t="s">
        <v>512</v>
      </c>
      <c r="U15" s="224">
        <v>0</v>
      </c>
      <c r="V15" s="224">
        <f>ROUND(E15*U15,2)</f>
        <v>0</v>
      </c>
      <c r="W15" s="224"/>
      <c r="X15" s="224" t="s">
        <v>58</v>
      </c>
      <c r="Y15" s="224" t="s">
        <v>513</v>
      </c>
      <c r="Z15" s="213"/>
      <c r="AA15" s="213"/>
      <c r="AB15" s="213"/>
      <c r="AC15" s="213"/>
      <c r="AD15" s="213"/>
      <c r="AE15" s="213"/>
      <c r="AF15" s="213"/>
      <c r="AG15" s="213" t="s">
        <v>520</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2">
        <v>5</v>
      </c>
      <c r="B17" s="243" t="s">
        <v>523</v>
      </c>
      <c r="C17" s="254" t="s">
        <v>524</v>
      </c>
      <c r="D17" s="244" t="s">
        <v>510</v>
      </c>
      <c r="E17" s="245">
        <v>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511</v>
      </c>
      <c r="T17" s="248" t="s">
        <v>512</v>
      </c>
      <c r="U17" s="224">
        <v>0</v>
      </c>
      <c r="V17" s="224">
        <f>ROUND(E17*U17,2)</f>
        <v>0</v>
      </c>
      <c r="W17" s="224"/>
      <c r="X17" s="224" t="s">
        <v>58</v>
      </c>
      <c r="Y17" s="224" t="s">
        <v>513</v>
      </c>
      <c r="Z17" s="213"/>
      <c r="AA17" s="213"/>
      <c r="AB17" s="213"/>
      <c r="AC17" s="213"/>
      <c r="AD17" s="213"/>
      <c r="AE17" s="213"/>
      <c r="AF17" s="213"/>
      <c r="AG17" s="213" t="s">
        <v>520</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5"/>
      <c r="D18" s="251"/>
      <c r="E18" s="251"/>
      <c r="F18" s="251"/>
      <c r="G18" s="251"/>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515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232" t="s">
        <v>506</v>
      </c>
      <c r="B19" s="233" t="s">
        <v>466</v>
      </c>
      <c r="C19" s="253" t="s">
        <v>28</v>
      </c>
      <c r="D19" s="234"/>
      <c r="E19" s="235"/>
      <c r="F19" s="236"/>
      <c r="G19" s="236">
        <f>SUMIF(AG20:AG21,"&lt;&gt;NOR",G20:G21)</f>
        <v>0</v>
      </c>
      <c r="H19" s="236"/>
      <c r="I19" s="236">
        <f>SUM(I20:I21)</f>
        <v>0</v>
      </c>
      <c r="J19" s="236"/>
      <c r="K19" s="236">
        <f>SUM(K20:K21)</f>
        <v>0</v>
      </c>
      <c r="L19" s="236"/>
      <c r="M19" s="236">
        <f>SUM(M20:M21)</f>
        <v>0</v>
      </c>
      <c r="N19" s="235"/>
      <c r="O19" s="235">
        <f>SUM(O20:O21)</f>
        <v>0</v>
      </c>
      <c r="P19" s="235"/>
      <c r="Q19" s="235">
        <f>SUM(Q20:Q21)</f>
        <v>0</v>
      </c>
      <c r="R19" s="236"/>
      <c r="S19" s="236"/>
      <c r="T19" s="237"/>
      <c r="U19" s="231"/>
      <c r="V19" s="231">
        <f>SUM(V20:V21)</f>
        <v>0</v>
      </c>
      <c r="W19" s="231"/>
      <c r="X19" s="231"/>
      <c r="Y19" s="231"/>
      <c r="AG19" t="s">
        <v>507</v>
      </c>
    </row>
    <row r="20" spans="1:60" outlineLevel="1" x14ac:dyDescent="0.2">
      <c r="A20" s="242">
        <v>6</v>
      </c>
      <c r="B20" s="243" t="s">
        <v>525</v>
      </c>
      <c r="C20" s="254" t="s">
        <v>526</v>
      </c>
      <c r="D20" s="244" t="s">
        <v>510</v>
      </c>
      <c r="E20" s="245">
        <v>1</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527</v>
      </c>
      <c r="T20" s="248" t="s">
        <v>512</v>
      </c>
      <c r="U20" s="224">
        <v>0</v>
      </c>
      <c r="V20" s="224">
        <f>ROUND(E20*U20,2)</f>
        <v>0</v>
      </c>
      <c r="W20" s="224"/>
      <c r="X20" s="224" t="s">
        <v>58</v>
      </c>
      <c r="Y20" s="224" t="s">
        <v>513</v>
      </c>
      <c r="Z20" s="213"/>
      <c r="AA20" s="213"/>
      <c r="AB20" s="213"/>
      <c r="AC20" s="213"/>
      <c r="AD20" s="213"/>
      <c r="AE20" s="213"/>
      <c r="AF20" s="213"/>
      <c r="AG20" s="213" t="s">
        <v>514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5"/>
      <c r="D21" s="251"/>
      <c r="E21" s="251"/>
      <c r="F21" s="251"/>
      <c r="G21" s="251"/>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515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x14ac:dyDescent="0.2">
      <c r="A22" s="232" t="s">
        <v>506</v>
      </c>
      <c r="B22" s="233" t="s">
        <v>467</v>
      </c>
      <c r="C22" s="253" t="s">
        <v>468</v>
      </c>
      <c r="D22" s="234"/>
      <c r="E22" s="235"/>
      <c r="F22" s="236"/>
      <c r="G22" s="236">
        <f>SUMIF(AG23:AG43,"&lt;&gt;NOR",G23:G43)</f>
        <v>0</v>
      </c>
      <c r="H22" s="236"/>
      <c r="I22" s="236">
        <f>SUM(I23:I43)</f>
        <v>0</v>
      </c>
      <c r="J22" s="236"/>
      <c r="K22" s="236">
        <f>SUM(K23:K43)</f>
        <v>0</v>
      </c>
      <c r="L22" s="236"/>
      <c r="M22" s="236">
        <f>SUM(M23:M43)</f>
        <v>0</v>
      </c>
      <c r="N22" s="235"/>
      <c r="O22" s="235">
        <f>SUM(O23:O43)</f>
        <v>0</v>
      </c>
      <c r="P22" s="235"/>
      <c r="Q22" s="235">
        <f>SUM(Q23:Q43)</f>
        <v>0</v>
      </c>
      <c r="R22" s="236"/>
      <c r="S22" s="236"/>
      <c r="T22" s="237"/>
      <c r="U22" s="231"/>
      <c r="V22" s="231">
        <f>SUM(V23:V43)</f>
        <v>0</v>
      </c>
      <c r="W22" s="231"/>
      <c r="X22" s="231"/>
      <c r="Y22" s="231"/>
      <c r="AG22" t="s">
        <v>507</v>
      </c>
    </row>
    <row r="23" spans="1:60" outlineLevel="1" x14ac:dyDescent="0.2">
      <c r="A23" s="242">
        <v>7</v>
      </c>
      <c r="B23" s="243" t="s">
        <v>528</v>
      </c>
      <c r="C23" s="254" t="s">
        <v>529</v>
      </c>
      <c r="D23" s="244" t="s">
        <v>530</v>
      </c>
      <c r="E23" s="245">
        <v>1</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527</v>
      </c>
      <c r="T23" s="248" t="s">
        <v>512</v>
      </c>
      <c r="U23" s="224">
        <v>0</v>
      </c>
      <c r="V23" s="224">
        <f>ROUND(E23*U23,2)</f>
        <v>0</v>
      </c>
      <c r="W23" s="224"/>
      <c r="X23" s="224" t="s">
        <v>531</v>
      </c>
      <c r="Y23" s="224" t="s">
        <v>513</v>
      </c>
      <c r="Z23" s="213"/>
      <c r="AA23" s="213"/>
      <c r="AB23" s="213"/>
      <c r="AC23" s="213"/>
      <c r="AD23" s="213"/>
      <c r="AE23" s="213"/>
      <c r="AF23" s="213"/>
      <c r="AG23" s="213" t="s">
        <v>532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5"/>
      <c r="D24" s="251"/>
      <c r="E24" s="251"/>
      <c r="F24" s="251"/>
      <c r="G24" s="251"/>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515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2">
        <v>8</v>
      </c>
      <c r="B25" s="243" t="s">
        <v>533</v>
      </c>
      <c r="C25" s="254" t="s">
        <v>534</v>
      </c>
      <c r="D25" s="244" t="s">
        <v>530</v>
      </c>
      <c r="E25" s="245">
        <v>1</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527</v>
      </c>
      <c r="T25" s="248" t="s">
        <v>512</v>
      </c>
      <c r="U25" s="224">
        <v>0</v>
      </c>
      <c r="V25" s="224">
        <f>ROUND(E25*U25,2)</f>
        <v>0</v>
      </c>
      <c r="W25" s="224"/>
      <c r="X25" s="224" t="s">
        <v>531</v>
      </c>
      <c r="Y25" s="224" t="s">
        <v>513</v>
      </c>
      <c r="Z25" s="213"/>
      <c r="AA25" s="213"/>
      <c r="AB25" s="213"/>
      <c r="AC25" s="213"/>
      <c r="AD25" s="213"/>
      <c r="AE25" s="213"/>
      <c r="AF25" s="213"/>
      <c r="AG25" s="213" t="s">
        <v>532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5"/>
      <c r="D26" s="251"/>
      <c r="E26" s="251"/>
      <c r="F26" s="251"/>
      <c r="G26" s="251"/>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2">
        <v>9</v>
      </c>
      <c r="B27" s="243" t="s">
        <v>535</v>
      </c>
      <c r="C27" s="254" t="s">
        <v>536</v>
      </c>
      <c r="D27" s="244" t="s">
        <v>530</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527</v>
      </c>
      <c r="T27" s="248" t="s">
        <v>512</v>
      </c>
      <c r="U27" s="224">
        <v>0</v>
      </c>
      <c r="V27" s="224">
        <f>ROUND(E27*U27,2)</f>
        <v>0</v>
      </c>
      <c r="W27" s="224"/>
      <c r="X27" s="224" t="s">
        <v>531</v>
      </c>
      <c r="Y27" s="224" t="s">
        <v>513</v>
      </c>
      <c r="Z27" s="213"/>
      <c r="AA27" s="213"/>
      <c r="AB27" s="213"/>
      <c r="AC27" s="213"/>
      <c r="AD27" s="213"/>
      <c r="AE27" s="213"/>
      <c r="AF27" s="213"/>
      <c r="AG27" s="213" t="s">
        <v>532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5"/>
      <c r="D28" s="251"/>
      <c r="E28" s="251"/>
      <c r="F28" s="251"/>
      <c r="G28" s="251"/>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515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2">
        <v>10</v>
      </c>
      <c r="B29" s="243" t="s">
        <v>537</v>
      </c>
      <c r="C29" s="254" t="s">
        <v>538</v>
      </c>
      <c r="D29" s="244" t="s">
        <v>530</v>
      </c>
      <c r="E29" s="245">
        <v>1</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527</v>
      </c>
      <c r="T29" s="248" t="s">
        <v>512</v>
      </c>
      <c r="U29" s="224">
        <v>0</v>
      </c>
      <c r="V29" s="224">
        <f>ROUND(E29*U29,2)</f>
        <v>0</v>
      </c>
      <c r="W29" s="224"/>
      <c r="X29" s="224" t="s">
        <v>531</v>
      </c>
      <c r="Y29" s="224" t="s">
        <v>513</v>
      </c>
      <c r="Z29" s="213"/>
      <c r="AA29" s="213"/>
      <c r="AB29" s="213"/>
      <c r="AC29" s="213"/>
      <c r="AD29" s="213"/>
      <c r="AE29" s="213"/>
      <c r="AF29" s="213"/>
      <c r="AG29" s="213" t="s">
        <v>532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5"/>
      <c r="D30" s="251"/>
      <c r="E30" s="251"/>
      <c r="F30" s="251"/>
      <c r="G30" s="251"/>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515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2">
        <v>11</v>
      </c>
      <c r="B31" s="243" t="s">
        <v>539</v>
      </c>
      <c r="C31" s="254" t="s">
        <v>540</v>
      </c>
      <c r="D31" s="244" t="s">
        <v>530</v>
      </c>
      <c r="E31" s="245">
        <v>1</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527</v>
      </c>
      <c r="T31" s="248" t="s">
        <v>512</v>
      </c>
      <c r="U31" s="224">
        <v>0</v>
      </c>
      <c r="V31" s="224">
        <f>ROUND(E31*U31,2)</f>
        <v>0</v>
      </c>
      <c r="W31" s="224"/>
      <c r="X31" s="224" t="s">
        <v>531</v>
      </c>
      <c r="Y31" s="224" t="s">
        <v>513</v>
      </c>
      <c r="Z31" s="213"/>
      <c r="AA31" s="213"/>
      <c r="AB31" s="213"/>
      <c r="AC31" s="213"/>
      <c r="AD31" s="213"/>
      <c r="AE31" s="213"/>
      <c r="AF31" s="213"/>
      <c r="AG31" s="213" t="s">
        <v>541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2">
        <v>12</v>
      </c>
      <c r="B33" s="243" t="s">
        <v>542</v>
      </c>
      <c r="C33" s="254" t="s">
        <v>543</v>
      </c>
      <c r="D33" s="244" t="s">
        <v>530</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531</v>
      </c>
      <c r="Y33" s="224" t="s">
        <v>513</v>
      </c>
      <c r="Z33" s="213"/>
      <c r="AA33" s="213"/>
      <c r="AB33" s="213"/>
      <c r="AC33" s="213"/>
      <c r="AD33" s="213"/>
      <c r="AE33" s="213"/>
      <c r="AF33" s="213"/>
      <c r="AG33" s="213" t="s">
        <v>532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2">
        <v>13</v>
      </c>
      <c r="B35" s="243" t="s">
        <v>544</v>
      </c>
      <c r="C35" s="254" t="s">
        <v>545</v>
      </c>
      <c r="D35" s="244" t="s">
        <v>530</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531</v>
      </c>
      <c r="Y35" s="224" t="s">
        <v>513</v>
      </c>
      <c r="Z35" s="213"/>
      <c r="AA35" s="213"/>
      <c r="AB35" s="213"/>
      <c r="AC35" s="213"/>
      <c r="AD35" s="213"/>
      <c r="AE35" s="213"/>
      <c r="AF35" s="213"/>
      <c r="AG35" s="213" t="s">
        <v>541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2">
        <v>14</v>
      </c>
      <c r="B37" s="243" t="s">
        <v>546</v>
      </c>
      <c r="C37" s="254" t="s">
        <v>547</v>
      </c>
      <c r="D37" s="244" t="s">
        <v>530</v>
      </c>
      <c r="E37" s="245">
        <v>1</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527</v>
      </c>
      <c r="T37" s="248" t="s">
        <v>512</v>
      </c>
      <c r="U37" s="224">
        <v>0</v>
      </c>
      <c r="V37" s="224">
        <f>ROUND(E37*U37,2)</f>
        <v>0</v>
      </c>
      <c r="W37" s="224"/>
      <c r="X37" s="224" t="s">
        <v>531</v>
      </c>
      <c r="Y37" s="224" t="s">
        <v>513</v>
      </c>
      <c r="Z37" s="213"/>
      <c r="AA37" s="213"/>
      <c r="AB37" s="213"/>
      <c r="AC37" s="213"/>
      <c r="AD37" s="213"/>
      <c r="AE37" s="213"/>
      <c r="AF37" s="213"/>
      <c r="AG37" s="213" t="s">
        <v>532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15</v>
      </c>
      <c r="B39" s="243" t="s">
        <v>548</v>
      </c>
      <c r="C39" s="254" t="s">
        <v>549</v>
      </c>
      <c r="D39" s="244" t="s">
        <v>530</v>
      </c>
      <c r="E39" s="245">
        <v>1</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531</v>
      </c>
      <c r="Y39" s="224" t="s">
        <v>513</v>
      </c>
      <c r="Z39" s="213"/>
      <c r="AA39" s="213"/>
      <c r="AB39" s="213"/>
      <c r="AC39" s="213"/>
      <c r="AD39" s="213"/>
      <c r="AE39" s="213"/>
      <c r="AF39" s="213"/>
      <c r="AG39" s="213" t="s">
        <v>532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16</v>
      </c>
      <c r="B41" s="243" t="s">
        <v>550</v>
      </c>
      <c r="C41" s="254" t="s">
        <v>551</v>
      </c>
      <c r="D41" s="244" t="s">
        <v>530</v>
      </c>
      <c r="E41" s="245">
        <v>1</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527</v>
      </c>
      <c r="T41" s="248" t="s">
        <v>512</v>
      </c>
      <c r="U41" s="224">
        <v>0</v>
      </c>
      <c r="V41" s="224">
        <f>ROUND(E41*U41,2)</f>
        <v>0</v>
      </c>
      <c r="W41" s="224"/>
      <c r="X41" s="224" t="s">
        <v>531</v>
      </c>
      <c r="Y41" s="224" t="s">
        <v>513</v>
      </c>
      <c r="Z41" s="213"/>
      <c r="AA41" s="213"/>
      <c r="AB41" s="213"/>
      <c r="AC41" s="213"/>
      <c r="AD41" s="213"/>
      <c r="AE41" s="213"/>
      <c r="AF41" s="213"/>
      <c r="AG41" s="213" t="s">
        <v>532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6" t="s">
        <v>552</v>
      </c>
      <c r="D42" s="252"/>
      <c r="E42" s="252"/>
      <c r="F42" s="252"/>
      <c r="G42" s="252"/>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553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7"/>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515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x14ac:dyDescent="0.2">
      <c r="A44" s="232" t="s">
        <v>506</v>
      </c>
      <c r="B44" s="233" t="s">
        <v>469</v>
      </c>
      <c r="C44" s="253" t="s">
        <v>470</v>
      </c>
      <c r="D44" s="234"/>
      <c r="E44" s="235"/>
      <c r="F44" s="236"/>
      <c r="G44" s="236">
        <f>SUMIF(AG45:AG50,"&lt;&gt;NOR",G45:G50)</f>
        <v>0</v>
      </c>
      <c r="H44" s="236"/>
      <c r="I44" s="236">
        <f>SUM(I45:I50)</f>
        <v>0</v>
      </c>
      <c r="J44" s="236"/>
      <c r="K44" s="236">
        <f>SUM(K45:K50)</f>
        <v>0</v>
      </c>
      <c r="L44" s="236"/>
      <c r="M44" s="236">
        <f>SUM(M45:M50)</f>
        <v>0</v>
      </c>
      <c r="N44" s="235"/>
      <c r="O44" s="235">
        <f>SUM(O45:O50)</f>
        <v>0</v>
      </c>
      <c r="P44" s="235"/>
      <c r="Q44" s="235">
        <f>SUM(Q45:Q50)</f>
        <v>0</v>
      </c>
      <c r="R44" s="236"/>
      <c r="S44" s="236"/>
      <c r="T44" s="237"/>
      <c r="U44" s="231"/>
      <c r="V44" s="231">
        <f>SUM(V45:V50)</f>
        <v>0</v>
      </c>
      <c r="W44" s="231"/>
      <c r="X44" s="231"/>
      <c r="Y44" s="231"/>
      <c r="AG44" t="s">
        <v>507</v>
      </c>
    </row>
    <row r="45" spans="1:60" outlineLevel="1" x14ac:dyDescent="0.2">
      <c r="A45" s="242">
        <v>17</v>
      </c>
      <c r="B45" s="243" t="s">
        <v>554</v>
      </c>
      <c r="C45" s="254" t="s">
        <v>555</v>
      </c>
      <c r="D45" s="244" t="s">
        <v>556</v>
      </c>
      <c r="E45" s="245">
        <v>1</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527</v>
      </c>
      <c r="T45" s="248" t="s">
        <v>512</v>
      </c>
      <c r="U45" s="224">
        <v>0</v>
      </c>
      <c r="V45" s="224">
        <f>ROUND(E45*U45,2)</f>
        <v>0</v>
      </c>
      <c r="W45" s="224"/>
      <c r="X45" s="224" t="s">
        <v>557</v>
      </c>
      <c r="Y45" s="224" t="s">
        <v>513</v>
      </c>
      <c r="Z45" s="213"/>
      <c r="AA45" s="213"/>
      <c r="AB45" s="213"/>
      <c r="AC45" s="213"/>
      <c r="AD45" s="213"/>
      <c r="AE45" s="213"/>
      <c r="AF45" s="213"/>
      <c r="AG45" s="213" t="s">
        <v>558</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5"/>
      <c r="D46" s="251"/>
      <c r="E46" s="251"/>
      <c r="F46" s="251"/>
      <c r="G46" s="251"/>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18</v>
      </c>
      <c r="B47" s="243" t="s">
        <v>559</v>
      </c>
      <c r="C47" s="254" t="s">
        <v>560</v>
      </c>
      <c r="D47" s="244" t="s">
        <v>556</v>
      </c>
      <c r="E47" s="245">
        <v>1</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527</v>
      </c>
      <c r="T47" s="248" t="s">
        <v>512</v>
      </c>
      <c r="U47" s="224">
        <v>0</v>
      </c>
      <c r="V47" s="224">
        <f>ROUND(E47*U47,2)</f>
        <v>0</v>
      </c>
      <c r="W47" s="224"/>
      <c r="X47" s="224" t="s">
        <v>557</v>
      </c>
      <c r="Y47" s="224" t="s">
        <v>513</v>
      </c>
      <c r="Z47" s="213"/>
      <c r="AA47" s="213"/>
      <c r="AB47" s="213"/>
      <c r="AC47" s="213"/>
      <c r="AD47" s="213"/>
      <c r="AE47" s="213"/>
      <c r="AF47" s="213"/>
      <c r="AG47" s="213" t="s">
        <v>558</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2">
        <v>19</v>
      </c>
      <c r="B49" s="243" t="s">
        <v>561</v>
      </c>
      <c r="C49" s="254" t="s">
        <v>562</v>
      </c>
      <c r="D49" s="244" t="s">
        <v>556</v>
      </c>
      <c r="E49" s="245">
        <v>1</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527</v>
      </c>
      <c r="T49" s="248" t="s">
        <v>512</v>
      </c>
      <c r="U49" s="224">
        <v>0</v>
      </c>
      <c r="V49" s="224">
        <f>ROUND(E49*U49,2)</f>
        <v>0</v>
      </c>
      <c r="W49" s="224"/>
      <c r="X49" s="224" t="s">
        <v>557</v>
      </c>
      <c r="Y49" s="224" t="s">
        <v>513</v>
      </c>
      <c r="Z49" s="213"/>
      <c r="AA49" s="213"/>
      <c r="AB49" s="213"/>
      <c r="AC49" s="213"/>
      <c r="AD49" s="213"/>
      <c r="AE49" s="213"/>
      <c r="AF49" s="213"/>
      <c r="AG49" s="213" t="s">
        <v>558</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x14ac:dyDescent="0.2">
      <c r="A51" s="232" t="s">
        <v>506</v>
      </c>
      <c r="B51" s="233" t="s">
        <v>471</v>
      </c>
      <c r="C51" s="253" t="s">
        <v>472</v>
      </c>
      <c r="D51" s="234"/>
      <c r="E51" s="235"/>
      <c r="F51" s="236"/>
      <c r="G51" s="236">
        <f>SUMIF(AG52:AG59,"&lt;&gt;NOR",G52:G59)</f>
        <v>0</v>
      </c>
      <c r="H51" s="236"/>
      <c r="I51" s="236">
        <f>SUM(I52:I59)</f>
        <v>0</v>
      </c>
      <c r="J51" s="236"/>
      <c r="K51" s="236">
        <f>SUM(K52:K59)</f>
        <v>0</v>
      </c>
      <c r="L51" s="236"/>
      <c r="M51" s="236">
        <f>SUM(M52:M59)</f>
        <v>0</v>
      </c>
      <c r="N51" s="235"/>
      <c r="O51" s="235">
        <f>SUM(O52:O59)</f>
        <v>0</v>
      </c>
      <c r="P51" s="235"/>
      <c r="Q51" s="235">
        <f>SUM(Q52:Q59)</f>
        <v>0</v>
      </c>
      <c r="R51" s="236"/>
      <c r="S51" s="236"/>
      <c r="T51" s="237"/>
      <c r="U51" s="231"/>
      <c r="V51" s="231">
        <f>SUM(V52:V59)</f>
        <v>0</v>
      </c>
      <c r="W51" s="231"/>
      <c r="X51" s="231"/>
      <c r="Y51" s="231"/>
      <c r="AG51" t="s">
        <v>507</v>
      </c>
    </row>
    <row r="52" spans="1:60" outlineLevel="1" x14ac:dyDescent="0.2">
      <c r="A52" s="242">
        <v>20</v>
      </c>
      <c r="B52" s="243" t="s">
        <v>563</v>
      </c>
      <c r="C52" s="254" t="s">
        <v>564</v>
      </c>
      <c r="D52" s="244" t="s">
        <v>556</v>
      </c>
      <c r="E52" s="245">
        <v>1</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527</v>
      </c>
      <c r="T52" s="248" t="s">
        <v>512</v>
      </c>
      <c r="U52" s="224">
        <v>0</v>
      </c>
      <c r="V52" s="224">
        <f>ROUND(E52*U52,2)</f>
        <v>0</v>
      </c>
      <c r="W52" s="224"/>
      <c r="X52" s="224" t="s">
        <v>557</v>
      </c>
      <c r="Y52" s="224" t="s">
        <v>513</v>
      </c>
      <c r="Z52" s="213"/>
      <c r="AA52" s="213"/>
      <c r="AB52" s="213"/>
      <c r="AC52" s="213"/>
      <c r="AD52" s="213"/>
      <c r="AE52" s="213"/>
      <c r="AF52" s="213"/>
      <c r="AG52" s="213" t="s">
        <v>558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5"/>
      <c r="D53" s="251"/>
      <c r="E53" s="251"/>
      <c r="F53" s="251"/>
      <c r="G53" s="251"/>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2">
        <v>21</v>
      </c>
      <c r="B54" s="243" t="s">
        <v>565</v>
      </c>
      <c r="C54" s="254" t="s">
        <v>566</v>
      </c>
      <c r="D54" s="244" t="s">
        <v>556</v>
      </c>
      <c r="E54" s="245">
        <v>1</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527</v>
      </c>
      <c r="T54" s="248" t="s">
        <v>512</v>
      </c>
      <c r="U54" s="224">
        <v>0</v>
      </c>
      <c r="V54" s="224">
        <f>ROUND(E54*U54,2)</f>
        <v>0</v>
      </c>
      <c r="W54" s="224"/>
      <c r="X54" s="224" t="s">
        <v>557</v>
      </c>
      <c r="Y54" s="224" t="s">
        <v>513</v>
      </c>
      <c r="Z54" s="213"/>
      <c r="AA54" s="213"/>
      <c r="AB54" s="213"/>
      <c r="AC54" s="213"/>
      <c r="AD54" s="213"/>
      <c r="AE54" s="213"/>
      <c r="AF54" s="213"/>
      <c r="AG54" s="213" t="s">
        <v>558</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5"/>
      <c r="D55" s="251"/>
      <c r="E55" s="251"/>
      <c r="F55" s="251"/>
      <c r="G55" s="251"/>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515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2">
        <v>22</v>
      </c>
      <c r="B56" s="243" t="s">
        <v>554</v>
      </c>
      <c r="C56" s="254" t="s">
        <v>555</v>
      </c>
      <c r="D56" s="244" t="s">
        <v>556</v>
      </c>
      <c r="E56" s="245">
        <v>1</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527</v>
      </c>
      <c r="T56" s="248" t="s">
        <v>512</v>
      </c>
      <c r="U56" s="224">
        <v>0</v>
      </c>
      <c r="V56" s="224">
        <f>ROUND(E56*U56,2)</f>
        <v>0</v>
      </c>
      <c r="W56" s="224"/>
      <c r="X56" s="224" t="s">
        <v>557</v>
      </c>
      <c r="Y56" s="224" t="s">
        <v>513</v>
      </c>
      <c r="Z56" s="213"/>
      <c r="AA56" s="213"/>
      <c r="AB56" s="213"/>
      <c r="AC56" s="213"/>
      <c r="AD56" s="213"/>
      <c r="AE56" s="213"/>
      <c r="AF56" s="213"/>
      <c r="AG56" s="213" t="s">
        <v>558</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5"/>
      <c r="D57" s="251"/>
      <c r="E57" s="251"/>
      <c r="F57" s="251"/>
      <c r="G57" s="251"/>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515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2">
        <v>23</v>
      </c>
      <c r="B58" s="243" t="s">
        <v>567</v>
      </c>
      <c r="C58" s="254" t="s">
        <v>568</v>
      </c>
      <c r="D58" s="244" t="s">
        <v>556</v>
      </c>
      <c r="E58" s="245">
        <v>1</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527</v>
      </c>
      <c r="T58" s="248" t="s">
        <v>512</v>
      </c>
      <c r="U58" s="224">
        <v>0</v>
      </c>
      <c r="V58" s="224">
        <f>ROUND(E58*U58,2)</f>
        <v>0</v>
      </c>
      <c r="W58" s="224"/>
      <c r="X58" s="224" t="s">
        <v>557</v>
      </c>
      <c r="Y58" s="224" t="s">
        <v>513</v>
      </c>
      <c r="Z58" s="213"/>
      <c r="AA58" s="213"/>
      <c r="AB58" s="213"/>
      <c r="AC58" s="213"/>
      <c r="AD58" s="213"/>
      <c r="AE58" s="213"/>
      <c r="AF58" s="213"/>
      <c r="AG58" s="213" t="s">
        <v>558</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5"/>
      <c r="D59" s="251"/>
      <c r="E59" s="251"/>
      <c r="F59" s="251"/>
      <c r="G59" s="251"/>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515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x14ac:dyDescent="0.2">
      <c r="A60" s="232" t="s">
        <v>506</v>
      </c>
      <c r="B60" s="233" t="s">
        <v>473</v>
      </c>
      <c r="C60" s="253" t="s">
        <v>474</v>
      </c>
      <c r="D60" s="234"/>
      <c r="E60" s="235"/>
      <c r="F60" s="236"/>
      <c r="G60" s="236">
        <f>SUMIF(AG61:AG64,"&lt;&gt;NOR",G61:G64)</f>
        <v>0</v>
      </c>
      <c r="H60" s="236"/>
      <c r="I60" s="236">
        <f>SUM(I61:I64)</f>
        <v>0</v>
      </c>
      <c r="J60" s="236"/>
      <c r="K60" s="236">
        <f>SUM(K61:K64)</f>
        <v>0</v>
      </c>
      <c r="L60" s="236"/>
      <c r="M60" s="236">
        <f>SUM(M61:M64)</f>
        <v>0</v>
      </c>
      <c r="N60" s="235"/>
      <c r="O60" s="235">
        <f>SUM(O61:O64)</f>
        <v>0</v>
      </c>
      <c r="P60" s="235"/>
      <c r="Q60" s="235">
        <f>SUM(Q61:Q64)</f>
        <v>0</v>
      </c>
      <c r="R60" s="236"/>
      <c r="S60" s="236"/>
      <c r="T60" s="237"/>
      <c r="U60" s="231"/>
      <c r="V60" s="231">
        <f>SUM(V61:V64)</f>
        <v>0</v>
      </c>
      <c r="W60" s="231"/>
      <c r="X60" s="231"/>
      <c r="Y60" s="231"/>
      <c r="AG60" t="s">
        <v>507</v>
      </c>
    </row>
    <row r="61" spans="1:60" ht="22.5" outlineLevel="1" x14ac:dyDescent="0.2">
      <c r="A61" s="242">
        <v>24</v>
      </c>
      <c r="B61" s="243" t="s">
        <v>569</v>
      </c>
      <c r="C61" s="254" t="s">
        <v>570</v>
      </c>
      <c r="D61" s="244" t="s">
        <v>510</v>
      </c>
      <c r="E61" s="245">
        <v>1</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527</v>
      </c>
      <c r="T61" s="248" t="s">
        <v>512</v>
      </c>
      <c r="U61" s="224">
        <v>0</v>
      </c>
      <c r="V61" s="224">
        <f>ROUND(E61*U61,2)</f>
        <v>0</v>
      </c>
      <c r="W61" s="224"/>
      <c r="X61" s="224" t="s">
        <v>557</v>
      </c>
      <c r="Y61" s="224" t="s">
        <v>513</v>
      </c>
      <c r="Z61" s="213"/>
      <c r="AA61" s="213"/>
      <c r="AB61" s="213"/>
      <c r="AC61" s="213"/>
      <c r="AD61" s="213"/>
      <c r="AE61" s="213"/>
      <c r="AF61" s="213"/>
      <c r="AG61" s="213" t="s">
        <v>571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2" x14ac:dyDescent="0.2">
      <c r="A62" s="220"/>
      <c r="B62" s="221"/>
      <c r="C62" s="258" t="s">
        <v>572</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573</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8" t="s">
        <v>317</v>
      </c>
      <c r="D63" s="229"/>
      <c r="E63" s="230">
        <v>1</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573</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7"/>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515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x14ac:dyDescent="0.2">
      <c r="A65" s="232" t="s">
        <v>506</v>
      </c>
      <c r="B65" s="233" t="s">
        <v>475</v>
      </c>
      <c r="C65" s="253" t="s">
        <v>476</v>
      </c>
      <c r="D65" s="234"/>
      <c r="E65" s="235"/>
      <c r="F65" s="236"/>
      <c r="G65" s="236">
        <f>SUMIF(AG66:AG67,"&lt;&gt;NOR",G66:G67)</f>
        <v>0</v>
      </c>
      <c r="H65" s="236"/>
      <c r="I65" s="236">
        <f>SUM(I66:I67)</f>
        <v>0</v>
      </c>
      <c r="J65" s="236"/>
      <c r="K65" s="236">
        <f>SUM(K66:K67)</f>
        <v>0</v>
      </c>
      <c r="L65" s="236"/>
      <c r="M65" s="236">
        <f>SUM(M66:M67)</f>
        <v>0</v>
      </c>
      <c r="N65" s="235"/>
      <c r="O65" s="235">
        <f>SUM(O66:O67)</f>
        <v>0</v>
      </c>
      <c r="P65" s="235"/>
      <c r="Q65" s="235">
        <f>SUM(Q66:Q67)</f>
        <v>0</v>
      </c>
      <c r="R65" s="236"/>
      <c r="S65" s="236"/>
      <c r="T65" s="237"/>
      <c r="U65" s="231"/>
      <c r="V65" s="231">
        <f>SUM(V66:V67)</f>
        <v>0</v>
      </c>
      <c r="W65" s="231"/>
      <c r="X65" s="231"/>
      <c r="Y65" s="231"/>
      <c r="AG65" t="s">
        <v>507</v>
      </c>
    </row>
    <row r="66" spans="1:60" outlineLevel="1" x14ac:dyDescent="0.2">
      <c r="A66" s="242">
        <v>25</v>
      </c>
      <c r="B66" s="243" t="s">
        <v>574</v>
      </c>
      <c r="C66" s="254" t="s">
        <v>575</v>
      </c>
      <c r="D66" s="244" t="s">
        <v>510</v>
      </c>
      <c r="E66" s="245">
        <v>1</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527</v>
      </c>
      <c r="T66" s="248" t="s">
        <v>512</v>
      </c>
      <c r="U66" s="224">
        <v>0</v>
      </c>
      <c r="V66" s="224">
        <f>ROUND(E66*U66,2)</f>
        <v>0</v>
      </c>
      <c r="W66" s="224"/>
      <c r="X66" s="224" t="s">
        <v>557</v>
      </c>
      <c r="Y66" s="224" t="s">
        <v>513</v>
      </c>
      <c r="Z66" s="213"/>
      <c r="AA66" s="213"/>
      <c r="AB66" s="213"/>
      <c r="AC66" s="213"/>
      <c r="AD66" s="213"/>
      <c r="AE66" s="213"/>
      <c r="AF66" s="213"/>
      <c r="AG66" s="213" t="s">
        <v>571</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5"/>
      <c r="D67" s="251"/>
      <c r="E67" s="251"/>
      <c r="F67" s="251"/>
      <c r="G67" s="251"/>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515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3"/>
      <c r="B68" s="4"/>
      <c r="C68" s="259"/>
      <c r="D68" s="6"/>
      <c r="E68" s="3"/>
      <c r="F68" s="3"/>
      <c r="G68" s="3"/>
      <c r="H68" s="3"/>
      <c r="I68" s="3"/>
      <c r="J68" s="3"/>
      <c r="K68" s="3"/>
      <c r="L68" s="3"/>
      <c r="M68" s="3"/>
      <c r="N68" s="3"/>
      <c r="O68" s="3"/>
      <c r="P68" s="3"/>
      <c r="Q68" s="3"/>
      <c r="R68" s="3"/>
      <c r="S68" s="3"/>
      <c r="T68" s="3"/>
      <c r="U68" s="3"/>
      <c r="V68" s="3"/>
      <c r="W68" s="3"/>
      <c r="X68" s="3"/>
      <c r="Y68" s="3"/>
      <c r="AE68">
        <v>12</v>
      </c>
      <c r="AF68">
        <v>21</v>
      </c>
      <c r="AG68" t="s">
        <v>492</v>
      </c>
    </row>
    <row r="69" spans="1:60" x14ac:dyDescent="0.2">
      <c r="A69" s="216"/>
      <c r="B69" s="217" t="s">
        <v>29</v>
      </c>
      <c r="C69" s="260"/>
      <c r="D69" s="218"/>
      <c r="E69" s="219"/>
      <c r="F69" s="219"/>
      <c r="G69" s="241">
        <f>G8+G19+G22+G44+G51+G60+G65</f>
        <v>0</v>
      </c>
      <c r="H69" s="3"/>
      <c r="I69" s="3"/>
      <c r="J69" s="3"/>
      <c r="K69" s="3"/>
      <c r="L69" s="3"/>
      <c r="M69" s="3"/>
      <c r="N69" s="3"/>
      <c r="O69" s="3"/>
      <c r="P69" s="3"/>
      <c r="Q69" s="3"/>
      <c r="R69" s="3"/>
      <c r="S69" s="3"/>
      <c r="T69" s="3"/>
      <c r="U69" s="3"/>
      <c r="V69" s="3"/>
      <c r="W69" s="3"/>
      <c r="X69" s="3"/>
      <c r="Y69" s="3"/>
      <c r="AE69">
        <f>SUMIF(L7:L67,AE68,G7:G67)</f>
        <v>0</v>
      </c>
      <c r="AF69">
        <f>SUMIF(L7:L67,AF68,G7:G67)</f>
        <v>0</v>
      </c>
      <c r="AG69" t="s">
        <v>576</v>
      </c>
    </row>
    <row r="70" spans="1:60" x14ac:dyDescent="0.2">
      <c r="C70" s="261"/>
      <c r="D70" s="10"/>
      <c r="AG70" t="s">
        <v>577</v>
      </c>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nbUQQtuQQGy6aEqxfu0QbEYyattDUil+UUzMF28Tmmss48am7l37rBHdeO3knuFKuiy1G3qgJbByPlbx7Qe+Q==" saltValue="Ri/yVz0uIPqwoCR+8mmIbQ==" spinCount="100000" sheet="1" formatRows="0"/>
  <mergeCells count="30">
    <mergeCell ref="C53:G53"/>
    <mergeCell ref="C55:G55"/>
    <mergeCell ref="C57:G57"/>
    <mergeCell ref="C59:G59"/>
    <mergeCell ref="C64:G64"/>
    <mergeCell ref="C67:G67"/>
    <mergeCell ref="C40:G40"/>
    <mergeCell ref="C42:G42"/>
    <mergeCell ref="C43:G43"/>
    <mergeCell ref="C46:G46"/>
    <mergeCell ref="C48:G48"/>
    <mergeCell ref="C50:G50"/>
    <mergeCell ref="C28:G28"/>
    <mergeCell ref="C30:G30"/>
    <mergeCell ref="C32:G32"/>
    <mergeCell ref="C34:G34"/>
    <mergeCell ref="C36:G36"/>
    <mergeCell ref="C38:G38"/>
    <mergeCell ref="C14:G14"/>
    <mergeCell ref="C16:G16"/>
    <mergeCell ref="C18:G18"/>
    <mergeCell ref="C21:G21"/>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62</v>
      </c>
      <c r="C4" s="205" t="s">
        <v>63</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16" t="s">
        <v>506</v>
      </c>
      <c r="B8" s="217" t="s">
        <v>208</v>
      </c>
      <c r="C8" s="260" t="s">
        <v>214</v>
      </c>
      <c r="D8" s="238"/>
      <c r="E8" s="239"/>
      <c r="F8" s="240"/>
      <c r="G8" s="240">
        <f>SUMIF(AG9:AG28,"&lt;&gt;NOR",G9:G28)</f>
        <v>0</v>
      </c>
      <c r="H8" s="240"/>
      <c r="I8" s="240">
        <f>SUM(I9:I28)</f>
        <v>0</v>
      </c>
      <c r="J8" s="240"/>
      <c r="K8" s="240">
        <f>SUM(K9:K28)</f>
        <v>0</v>
      </c>
      <c r="L8" s="240"/>
      <c r="M8" s="240">
        <f>SUM(M9:M28)</f>
        <v>0</v>
      </c>
      <c r="N8" s="239"/>
      <c r="O8" s="239">
        <f>SUM(O9:O28)</f>
        <v>0</v>
      </c>
      <c r="P8" s="239"/>
      <c r="Q8" s="239">
        <f>SUM(Q9:Q28)</f>
        <v>0</v>
      </c>
      <c r="R8" s="240"/>
      <c r="S8" s="240"/>
      <c r="T8" s="241"/>
      <c r="U8" s="231"/>
      <c r="V8" s="231">
        <f>SUM(V9:V28)</f>
        <v>0</v>
      </c>
      <c r="W8" s="231"/>
      <c r="X8" s="231"/>
      <c r="Y8" s="231"/>
      <c r="AG8" t="s">
        <v>507</v>
      </c>
    </row>
    <row r="9" spans="1:60" outlineLevel="1" x14ac:dyDescent="0.2">
      <c r="A9" s="220"/>
      <c r="B9" s="221"/>
      <c r="C9" s="256" t="s">
        <v>579</v>
      </c>
      <c r="D9" s="252"/>
      <c r="E9" s="252"/>
      <c r="F9" s="252"/>
      <c r="G9" s="252"/>
      <c r="H9" s="224"/>
      <c r="I9" s="224"/>
      <c r="J9" s="224"/>
      <c r="K9" s="224"/>
      <c r="L9" s="224"/>
      <c r="M9" s="224"/>
      <c r="N9" s="223"/>
      <c r="O9" s="223"/>
      <c r="P9" s="223"/>
      <c r="Q9" s="223"/>
      <c r="R9" s="224"/>
      <c r="S9" s="224"/>
      <c r="T9" s="224"/>
      <c r="U9" s="224"/>
      <c r="V9" s="224"/>
      <c r="W9" s="224"/>
      <c r="X9" s="224"/>
      <c r="Y9" s="224"/>
      <c r="Z9" s="213"/>
      <c r="AA9" s="213"/>
      <c r="AB9" s="213"/>
      <c r="AC9" s="213"/>
      <c r="AD9" s="213"/>
      <c r="AE9" s="213"/>
      <c r="AF9" s="213"/>
      <c r="AG9" s="213" t="s">
        <v>553</v>
      </c>
      <c r="AH9" s="213"/>
      <c r="AI9" s="213"/>
      <c r="AJ9" s="213"/>
      <c r="AK9" s="213"/>
      <c r="AL9" s="213"/>
      <c r="AM9" s="213"/>
      <c r="AN9" s="213"/>
      <c r="AO9" s="213"/>
      <c r="AP9" s="213"/>
      <c r="AQ9" s="213"/>
      <c r="AR9" s="213"/>
      <c r="AS9" s="213"/>
      <c r="AT9" s="213"/>
      <c r="AU9" s="213"/>
      <c r="AV9" s="213"/>
      <c r="AW9" s="213"/>
      <c r="AX9" s="213"/>
      <c r="AY9" s="213"/>
      <c r="AZ9" s="213"/>
      <c r="BA9" s="262" t="str">
        <f>C9</f>
        <v>(obě místnosti mají obdobné nábytkové vybavení) - specifikace kusů pro obě šatny - viz. výkres interiéru D00-0.2.01</v>
      </c>
      <c r="BB9" s="213"/>
      <c r="BC9" s="213"/>
      <c r="BD9" s="213"/>
      <c r="BE9" s="213"/>
      <c r="BF9" s="213"/>
      <c r="BG9" s="213"/>
      <c r="BH9" s="213"/>
    </row>
    <row r="10" spans="1:60" outlineLevel="1" x14ac:dyDescent="0.2">
      <c r="A10" s="242">
        <v>1</v>
      </c>
      <c r="B10" s="243" t="s">
        <v>580</v>
      </c>
      <c r="C10" s="254" t="s">
        <v>581</v>
      </c>
      <c r="D10" s="244" t="s">
        <v>582</v>
      </c>
      <c r="E10" s="245">
        <v>6</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527</v>
      </c>
      <c r="T10" s="248" t="s">
        <v>512</v>
      </c>
      <c r="U10" s="224">
        <v>0</v>
      </c>
      <c r="V10" s="224">
        <f>ROUND(E10*U10,2)</f>
        <v>0</v>
      </c>
      <c r="W10" s="224"/>
      <c r="X10" s="224" t="s">
        <v>557</v>
      </c>
      <c r="Y10" s="224" t="s">
        <v>513</v>
      </c>
      <c r="Z10" s="213"/>
      <c r="AA10" s="213"/>
      <c r="AB10" s="213"/>
      <c r="AC10" s="213"/>
      <c r="AD10" s="213"/>
      <c r="AE10" s="213"/>
      <c r="AF10" s="213"/>
      <c r="AG10" s="213" t="s">
        <v>558</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33.75" outlineLevel="2" x14ac:dyDescent="0.2">
      <c r="A11" s="220"/>
      <c r="B11" s="221"/>
      <c r="C11" s="258" t="s">
        <v>583</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573</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3" x14ac:dyDescent="0.2">
      <c r="A12" s="220"/>
      <c r="B12" s="221"/>
      <c r="C12" s="258" t="s">
        <v>584</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8" t="s">
        <v>585</v>
      </c>
      <c r="D13" s="229"/>
      <c r="E13" s="230">
        <v>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7"/>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2</v>
      </c>
      <c r="B15" s="243" t="s">
        <v>586</v>
      </c>
      <c r="C15" s="254" t="s">
        <v>587</v>
      </c>
      <c r="D15" s="244" t="s">
        <v>582</v>
      </c>
      <c r="E15" s="245">
        <v>8</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527</v>
      </c>
      <c r="T15" s="248" t="s">
        <v>512</v>
      </c>
      <c r="U15" s="224">
        <v>0</v>
      </c>
      <c r="V15" s="224">
        <f>ROUND(E15*U15,2)</f>
        <v>0</v>
      </c>
      <c r="W15" s="224"/>
      <c r="X15" s="224" t="s">
        <v>557</v>
      </c>
      <c r="Y15" s="224" t="s">
        <v>513</v>
      </c>
      <c r="Z15" s="213"/>
      <c r="AA15" s="213"/>
      <c r="AB15" s="213"/>
      <c r="AC15" s="213"/>
      <c r="AD15" s="213"/>
      <c r="AE15" s="213"/>
      <c r="AF15" s="213"/>
      <c r="AG15" s="213" t="s">
        <v>558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33.75" outlineLevel="2" x14ac:dyDescent="0.2">
      <c r="A16" s="220"/>
      <c r="B16" s="221"/>
      <c r="C16" s="258" t="s">
        <v>588</v>
      </c>
      <c r="D16" s="229"/>
      <c r="E16" s="230"/>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573</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3" x14ac:dyDescent="0.2">
      <c r="A17" s="220"/>
      <c r="B17" s="221"/>
      <c r="C17" s="258" t="s">
        <v>589</v>
      </c>
      <c r="D17" s="229"/>
      <c r="E17" s="230"/>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573</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58" t="s">
        <v>336</v>
      </c>
      <c r="D18" s="229"/>
      <c r="E18" s="230">
        <v>8</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573</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7"/>
      <c r="D19" s="250"/>
      <c r="E19" s="250"/>
      <c r="F19" s="250"/>
      <c r="G19" s="250"/>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2">
        <v>3</v>
      </c>
      <c r="B20" s="243" t="s">
        <v>590</v>
      </c>
      <c r="C20" s="254" t="s">
        <v>591</v>
      </c>
      <c r="D20" s="244" t="s">
        <v>582</v>
      </c>
      <c r="E20" s="245">
        <v>2</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527</v>
      </c>
      <c r="T20" s="248" t="s">
        <v>512</v>
      </c>
      <c r="U20" s="224">
        <v>0</v>
      </c>
      <c r="V20" s="224">
        <f>ROUND(E20*U20,2)</f>
        <v>0</v>
      </c>
      <c r="W20" s="224"/>
      <c r="X20" s="224" t="s">
        <v>557</v>
      </c>
      <c r="Y20" s="224" t="s">
        <v>513</v>
      </c>
      <c r="Z20" s="213"/>
      <c r="AA20" s="213"/>
      <c r="AB20" s="213"/>
      <c r="AC20" s="213"/>
      <c r="AD20" s="213"/>
      <c r="AE20" s="213"/>
      <c r="AF20" s="213"/>
      <c r="AG20" s="213" t="s">
        <v>558</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8" t="s">
        <v>592</v>
      </c>
      <c r="D21" s="229"/>
      <c r="E21" s="230"/>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573</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58" t="s">
        <v>593</v>
      </c>
      <c r="D22" s="229"/>
      <c r="E22" s="230"/>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573</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58" t="s">
        <v>319</v>
      </c>
      <c r="D23" s="229"/>
      <c r="E23" s="230">
        <v>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573</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7"/>
      <c r="D24" s="250"/>
      <c r="E24" s="250"/>
      <c r="F24" s="250"/>
      <c r="G24" s="250"/>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515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2">
        <v>4</v>
      </c>
      <c r="B25" s="243" t="s">
        <v>594</v>
      </c>
      <c r="C25" s="254" t="s">
        <v>595</v>
      </c>
      <c r="D25" s="244" t="s">
        <v>582</v>
      </c>
      <c r="E25" s="245">
        <v>2</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527</v>
      </c>
      <c r="T25" s="248" t="s">
        <v>512</v>
      </c>
      <c r="U25" s="224">
        <v>0</v>
      </c>
      <c r="V25" s="224">
        <f>ROUND(E25*U25,2)</f>
        <v>0</v>
      </c>
      <c r="W25" s="224"/>
      <c r="X25" s="224" t="s">
        <v>557</v>
      </c>
      <c r="Y25" s="224" t="s">
        <v>513</v>
      </c>
      <c r="Z25" s="213"/>
      <c r="AA25" s="213"/>
      <c r="AB25" s="213"/>
      <c r="AC25" s="213"/>
      <c r="AD25" s="213"/>
      <c r="AE25" s="213"/>
      <c r="AF25" s="213"/>
      <c r="AG25" s="213" t="s">
        <v>558</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2" x14ac:dyDescent="0.2">
      <c r="A26" s="220"/>
      <c r="B26" s="221"/>
      <c r="C26" s="258" t="s">
        <v>596</v>
      </c>
      <c r="D26" s="229"/>
      <c r="E26" s="230"/>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573</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8" t="s">
        <v>319</v>
      </c>
      <c r="D27" s="229"/>
      <c r="E27" s="230">
        <v>2</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573</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7"/>
      <c r="D28" s="250"/>
      <c r="E28" s="250"/>
      <c r="F28" s="250"/>
      <c r="G28" s="250"/>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515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x14ac:dyDescent="0.2">
      <c r="A29" s="216" t="s">
        <v>506</v>
      </c>
      <c r="B29" s="217" t="s">
        <v>248</v>
      </c>
      <c r="C29" s="260" t="s">
        <v>254</v>
      </c>
      <c r="D29" s="238"/>
      <c r="E29" s="239"/>
      <c r="F29" s="240"/>
      <c r="G29" s="240">
        <f>SUMIF(AG30:AG101,"&lt;&gt;NOR",G30:G101)</f>
        <v>0</v>
      </c>
      <c r="H29" s="240"/>
      <c r="I29" s="240">
        <f>SUM(I30:I101)</f>
        <v>0</v>
      </c>
      <c r="J29" s="240"/>
      <c r="K29" s="240">
        <f>SUM(K30:K101)</f>
        <v>0</v>
      </c>
      <c r="L29" s="240"/>
      <c r="M29" s="240">
        <f>SUM(M30:M101)</f>
        <v>0</v>
      </c>
      <c r="N29" s="239"/>
      <c r="O29" s="239">
        <f>SUM(O30:O101)</f>
        <v>0</v>
      </c>
      <c r="P29" s="239"/>
      <c r="Q29" s="239">
        <f>SUM(Q30:Q101)</f>
        <v>0</v>
      </c>
      <c r="R29" s="240"/>
      <c r="S29" s="240"/>
      <c r="T29" s="241"/>
      <c r="U29" s="231"/>
      <c r="V29" s="231">
        <f>SUM(V30:V101)</f>
        <v>0</v>
      </c>
      <c r="W29" s="231"/>
      <c r="X29" s="231"/>
      <c r="Y29" s="231"/>
      <c r="AG29" t="s">
        <v>507</v>
      </c>
    </row>
    <row r="30" spans="1:60" ht="22.5" outlineLevel="1" x14ac:dyDescent="0.2">
      <c r="A30" s="220"/>
      <c r="B30" s="221"/>
      <c r="C30" s="256" t="s">
        <v>597</v>
      </c>
      <c r="D30" s="252"/>
      <c r="E30" s="252"/>
      <c r="F30" s="252"/>
      <c r="G30" s="252"/>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553</v>
      </c>
      <c r="AH30" s="213"/>
      <c r="AI30" s="213"/>
      <c r="AJ30" s="213"/>
      <c r="AK30" s="213"/>
      <c r="AL30" s="213"/>
      <c r="AM30" s="213"/>
      <c r="AN30" s="213"/>
      <c r="AO30" s="213"/>
      <c r="AP30" s="213"/>
      <c r="AQ30" s="213"/>
      <c r="AR30" s="213"/>
      <c r="AS30" s="213"/>
      <c r="AT30" s="213"/>
      <c r="AU30" s="213"/>
      <c r="AV30" s="213"/>
      <c r="AW30" s="213"/>
      <c r="AX30" s="213"/>
      <c r="AY30" s="213"/>
      <c r="AZ30" s="213"/>
      <c r="BA30" s="262" t="str">
        <f>C30</f>
        <v>(obě místnosti mají identické nábytkové vybavení, pokud nejsou individuálně upravené kusy specifikovány jednotlivě) - specifikace kusů pro obě přípravny- kuchyňská linka  viz. výkres interiéru D00-0.2.02</v>
      </c>
      <c r="BB30" s="213"/>
      <c r="BC30" s="213"/>
      <c r="BD30" s="213"/>
      <c r="BE30" s="213"/>
      <c r="BF30" s="213"/>
      <c r="BG30" s="213"/>
      <c r="BH30" s="213"/>
    </row>
    <row r="31" spans="1:60" outlineLevel="1" x14ac:dyDescent="0.2">
      <c r="A31" s="242">
        <v>5</v>
      </c>
      <c r="B31" s="243" t="s">
        <v>598</v>
      </c>
      <c r="C31" s="254" t="s">
        <v>599</v>
      </c>
      <c r="D31" s="244" t="s">
        <v>582</v>
      </c>
      <c r="E31" s="245">
        <v>2</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527</v>
      </c>
      <c r="T31" s="248" t="s">
        <v>512</v>
      </c>
      <c r="U31" s="224">
        <v>0</v>
      </c>
      <c r="V31" s="224">
        <f>ROUND(E31*U31,2)</f>
        <v>0</v>
      </c>
      <c r="W31" s="224"/>
      <c r="X31" s="224" t="s">
        <v>557</v>
      </c>
      <c r="Y31" s="224" t="s">
        <v>513</v>
      </c>
      <c r="Z31" s="213"/>
      <c r="AA31" s="213"/>
      <c r="AB31" s="213"/>
      <c r="AC31" s="213"/>
      <c r="AD31" s="213"/>
      <c r="AE31" s="213"/>
      <c r="AF31" s="213"/>
      <c r="AG31" s="213" t="s">
        <v>558</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2" x14ac:dyDescent="0.2">
      <c r="A32" s="220"/>
      <c r="B32" s="221"/>
      <c r="C32" s="258" t="s">
        <v>600</v>
      </c>
      <c r="D32" s="229"/>
      <c r="E32" s="230"/>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573</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33.75" outlineLevel="3" x14ac:dyDescent="0.2">
      <c r="A33" s="220"/>
      <c r="B33" s="221"/>
      <c r="C33" s="258" t="s">
        <v>601</v>
      </c>
      <c r="D33" s="229"/>
      <c r="E33" s="230"/>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573</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8" t="s">
        <v>319</v>
      </c>
      <c r="D34" s="229"/>
      <c r="E34" s="230">
        <v>2</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573</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7"/>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515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2">
        <v>6</v>
      </c>
      <c r="B36" s="243" t="s">
        <v>602</v>
      </c>
      <c r="C36" s="254" t="s">
        <v>603</v>
      </c>
      <c r="D36" s="244" t="s">
        <v>582</v>
      </c>
      <c r="E36" s="245">
        <v>2</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527</v>
      </c>
      <c r="T36" s="248" t="s">
        <v>512</v>
      </c>
      <c r="U36" s="224">
        <v>0</v>
      </c>
      <c r="V36" s="224">
        <f>ROUND(E36*U36,2)</f>
        <v>0</v>
      </c>
      <c r="W36" s="224"/>
      <c r="X36" s="224" t="s">
        <v>557</v>
      </c>
      <c r="Y36" s="224" t="s">
        <v>513</v>
      </c>
      <c r="Z36" s="213"/>
      <c r="AA36" s="213"/>
      <c r="AB36" s="213"/>
      <c r="AC36" s="213"/>
      <c r="AD36" s="213"/>
      <c r="AE36" s="213"/>
      <c r="AF36" s="213"/>
      <c r="AG36" s="213" t="s">
        <v>558</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33.75" outlineLevel="2" x14ac:dyDescent="0.2">
      <c r="A37" s="220"/>
      <c r="B37" s="221"/>
      <c r="C37" s="258" t="s">
        <v>604</v>
      </c>
      <c r="D37" s="229"/>
      <c r="E37" s="230"/>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573</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8" t="s">
        <v>319</v>
      </c>
      <c r="D38" s="229"/>
      <c r="E38" s="230">
        <v>2</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573</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7"/>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515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2">
        <v>7</v>
      </c>
      <c r="B40" s="243" t="s">
        <v>605</v>
      </c>
      <c r="C40" s="254" t="s">
        <v>606</v>
      </c>
      <c r="D40" s="244" t="s">
        <v>582</v>
      </c>
      <c r="E40" s="245">
        <v>2</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527</v>
      </c>
      <c r="T40" s="248" t="s">
        <v>512</v>
      </c>
      <c r="U40" s="224">
        <v>0</v>
      </c>
      <c r="V40" s="224">
        <f>ROUND(E40*U40,2)</f>
        <v>0</v>
      </c>
      <c r="W40" s="224"/>
      <c r="X40" s="224" t="s">
        <v>557</v>
      </c>
      <c r="Y40" s="224" t="s">
        <v>513</v>
      </c>
      <c r="Z40" s="213"/>
      <c r="AA40" s="213"/>
      <c r="AB40" s="213"/>
      <c r="AC40" s="213"/>
      <c r="AD40" s="213"/>
      <c r="AE40" s="213"/>
      <c r="AF40" s="213"/>
      <c r="AG40" s="213" t="s">
        <v>558</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2" x14ac:dyDescent="0.2">
      <c r="A41" s="220"/>
      <c r="B41" s="221"/>
      <c r="C41" s="258" t="s">
        <v>607</v>
      </c>
      <c r="D41" s="229"/>
      <c r="E41" s="230"/>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573</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8" t="s">
        <v>319</v>
      </c>
      <c r="D42" s="229"/>
      <c r="E42" s="230">
        <v>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573</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7"/>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515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2">
        <v>8</v>
      </c>
      <c r="B44" s="243" t="s">
        <v>608</v>
      </c>
      <c r="C44" s="254" t="s">
        <v>609</v>
      </c>
      <c r="D44" s="244" t="s">
        <v>582</v>
      </c>
      <c r="E44" s="245">
        <v>2</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527</v>
      </c>
      <c r="T44" s="248" t="s">
        <v>512</v>
      </c>
      <c r="U44" s="224">
        <v>0</v>
      </c>
      <c r="V44" s="224">
        <f>ROUND(E44*U44,2)</f>
        <v>0</v>
      </c>
      <c r="W44" s="224"/>
      <c r="X44" s="224" t="s">
        <v>557</v>
      </c>
      <c r="Y44" s="224" t="s">
        <v>513</v>
      </c>
      <c r="Z44" s="213"/>
      <c r="AA44" s="213"/>
      <c r="AB44" s="213"/>
      <c r="AC44" s="213"/>
      <c r="AD44" s="213"/>
      <c r="AE44" s="213"/>
      <c r="AF44" s="213"/>
      <c r="AG44" s="213" t="s">
        <v>558</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2" x14ac:dyDescent="0.2">
      <c r="A45" s="220"/>
      <c r="B45" s="221"/>
      <c r="C45" s="258" t="s">
        <v>610</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573</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58" t="s">
        <v>319</v>
      </c>
      <c r="D46" s="229"/>
      <c r="E46" s="230">
        <v>2</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573</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7"/>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2">
        <v>9</v>
      </c>
      <c r="B48" s="243" t="s">
        <v>611</v>
      </c>
      <c r="C48" s="254" t="s">
        <v>612</v>
      </c>
      <c r="D48" s="244" t="s">
        <v>582</v>
      </c>
      <c r="E48" s="245">
        <v>2</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527</v>
      </c>
      <c r="T48" s="248" t="s">
        <v>512</v>
      </c>
      <c r="U48" s="224">
        <v>0</v>
      </c>
      <c r="V48" s="224">
        <f>ROUND(E48*U48,2)</f>
        <v>0</v>
      </c>
      <c r="W48" s="224"/>
      <c r="X48" s="224" t="s">
        <v>557</v>
      </c>
      <c r="Y48" s="224" t="s">
        <v>513</v>
      </c>
      <c r="Z48" s="213"/>
      <c r="AA48" s="213"/>
      <c r="AB48" s="213"/>
      <c r="AC48" s="213"/>
      <c r="AD48" s="213"/>
      <c r="AE48" s="213"/>
      <c r="AF48" s="213"/>
      <c r="AG48" s="213" t="s">
        <v>558</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33.75" outlineLevel="2" x14ac:dyDescent="0.2">
      <c r="A49" s="220"/>
      <c r="B49" s="221"/>
      <c r="C49" s="258" t="s">
        <v>613</v>
      </c>
      <c r="D49" s="229"/>
      <c r="E49" s="230"/>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573</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58" t="s">
        <v>319</v>
      </c>
      <c r="D50" s="229"/>
      <c r="E50" s="230">
        <v>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573</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7"/>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515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2">
        <v>10</v>
      </c>
      <c r="B52" s="243" t="s">
        <v>614</v>
      </c>
      <c r="C52" s="254" t="s">
        <v>615</v>
      </c>
      <c r="D52" s="244" t="s">
        <v>582</v>
      </c>
      <c r="E52" s="245">
        <v>2</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527</v>
      </c>
      <c r="T52" s="248" t="s">
        <v>512</v>
      </c>
      <c r="U52" s="224">
        <v>0</v>
      </c>
      <c r="V52" s="224">
        <f>ROUND(E52*U52,2)</f>
        <v>0</v>
      </c>
      <c r="W52" s="224"/>
      <c r="X52" s="224" t="s">
        <v>557</v>
      </c>
      <c r="Y52" s="224" t="s">
        <v>513</v>
      </c>
      <c r="Z52" s="213"/>
      <c r="AA52" s="213"/>
      <c r="AB52" s="213"/>
      <c r="AC52" s="213"/>
      <c r="AD52" s="213"/>
      <c r="AE52" s="213"/>
      <c r="AF52" s="213"/>
      <c r="AG52" s="213" t="s">
        <v>558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8" t="s">
        <v>616</v>
      </c>
      <c r="D53" s="229"/>
      <c r="E53" s="230"/>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573</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8" t="s">
        <v>617</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573</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8" t="s">
        <v>319</v>
      </c>
      <c r="D55" s="229"/>
      <c r="E55" s="230">
        <v>2</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573</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7"/>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2">
        <v>11</v>
      </c>
      <c r="B57" s="243" t="s">
        <v>618</v>
      </c>
      <c r="C57" s="254" t="s">
        <v>619</v>
      </c>
      <c r="D57" s="244" t="s">
        <v>582</v>
      </c>
      <c r="E57" s="245">
        <v>2</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527</v>
      </c>
      <c r="T57" s="248" t="s">
        <v>512</v>
      </c>
      <c r="U57" s="224">
        <v>0</v>
      </c>
      <c r="V57" s="224">
        <f>ROUND(E57*U57,2)</f>
        <v>0</v>
      </c>
      <c r="W57" s="224"/>
      <c r="X57" s="224" t="s">
        <v>557</v>
      </c>
      <c r="Y57" s="224" t="s">
        <v>513</v>
      </c>
      <c r="Z57" s="213"/>
      <c r="AA57" s="213"/>
      <c r="AB57" s="213"/>
      <c r="AC57" s="213"/>
      <c r="AD57" s="213"/>
      <c r="AE57" s="213"/>
      <c r="AF57" s="213"/>
      <c r="AG57" s="213" t="s">
        <v>558</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33.75" outlineLevel="2" x14ac:dyDescent="0.2">
      <c r="A58" s="220"/>
      <c r="B58" s="221"/>
      <c r="C58" s="258" t="s">
        <v>620</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573</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8" t="s">
        <v>319</v>
      </c>
      <c r="D59" s="229"/>
      <c r="E59" s="230">
        <v>2</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7"/>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515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2">
        <v>12</v>
      </c>
      <c r="B61" s="243" t="s">
        <v>621</v>
      </c>
      <c r="C61" s="254" t="s">
        <v>622</v>
      </c>
      <c r="D61" s="244" t="s">
        <v>582</v>
      </c>
      <c r="E61" s="245">
        <v>2</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527</v>
      </c>
      <c r="T61" s="248" t="s">
        <v>512</v>
      </c>
      <c r="U61" s="224">
        <v>0</v>
      </c>
      <c r="V61" s="224">
        <f>ROUND(E61*U61,2)</f>
        <v>0</v>
      </c>
      <c r="W61" s="224"/>
      <c r="X61" s="224" t="s">
        <v>557</v>
      </c>
      <c r="Y61" s="224" t="s">
        <v>513</v>
      </c>
      <c r="Z61" s="213"/>
      <c r="AA61" s="213"/>
      <c r="AB61" s="213"/>
      <c r="AC61" s="213"/>
      <c r="AD61" s="213"/>
      <c r="AE61" s="213"/>
      <c r="AF61" s="213"/>
      <c r="AG61" s="213" t="s">
        <v>558</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2" x14ac:dyDescent="0.2">
      <c r="A62" s="220"/>
      <c r="B62" s="221"/>
      <c r="C62" s="258" t="s">
        <v>623</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573</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8" t="s">
        <v>319</v>
      </c>
      <c r="D63" s="229"/>
      <c r="E63" s="230">
        <v>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573</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7"/>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515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2">
        <v>13</v>
      </c>
      <c r="B65" s="243" t="s">
        <v>624</v>
      </c>
      <c r="C65" s="254" t="s">
        <v>625</v>
      </c>
      <c r="D65" s="244" t="s">
        <v>582</v>
      </c>
      <c r="E65" s="245">
        <v>2</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527</v>
      </c>
      <c r="T65" s="248" t="s">
        <v>512</v>
      </c>
      <c r="U65" s="224">
        <v>0</v>
      </c>
      <c r="V65" s="224">
        <f>ROUND(E65*U65,2)</f>
        <v>0</v>
      </c>
      <c r="W65" s="224"/>
      <c r="X65" s="224" t="s">
        <v>557</v>
      </c>
      <c r="Y65" s="224" t="s">
        <v>513</v>
      </c>
      <c r="Z65" s="213"/>
      <c r="AA65" s="213"/>
      <c r="AB65" s="213"/>
      <c r="AC65" s="213"/>
      <c r="AD65" s="213"/>
      <c r="AE65" s="213"/>
      <c r="AF65" s="213"/>
      <c r="AG65" s="213" t="s">
        <v>558</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8" t="s">
        <v>626</v>
      </c>
      <c r="D66" s="229"/>
      <c r="E66" s="230"/>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573</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58" t="s">
        <v>319</v>
      </c>
      <c r="D67" s="229"/>
      <c r="E67" s="230">
        <v>2</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573</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7"/>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2">
        <v>14</v>
      </c>
      <c r="B69" s="243" t="s">
        <v>627</v>
      </c>
      <c r="C69" s="254" t="s">
        <v>628</v>
      </c>
      <c r="D69" s="244" t="s">
        <v>582</v>
      </c>
      <c r="E69" s="245">
        <v>2</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527</v>
      </c>
      <c r="T69" s="248" t="s">
        <v>512</v>
      </c>
      <c r="U69" s="224">
        <v>0</v>
      </c>
      <c r="V69" s="224">
        <f>ROUND(E69*U69,2)</f>
        <v>0</v>
      </c>
      <c r="W69" s="224"/>
      <c r="X69" s="224" t="s">
        <v>557</v>
      </c>
      <c r="Y69" s="224" t="s">
        <v>513</v>
      </c>
      <c r="Z69" s="213"/>
      <c r="AA69" s="213"/>
      <c r="AB69" s="213"/>
      <c r="AC69" s="213"/>
      <c r="AD69" s="213"/>
      <c r="AE69" s="213"/>
      <c r="AF69" s="213"/>
      <c r="AG69" s="213" t="s">
        <v>558</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2" x14ac:dyDescent="0.2">
      <c r="A70" s="220"/>
      <c r="B70" s="221"/>
      <c r="C70" s="258" t="s">
        <v>629</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573</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33.75" outlineLevel="3" x14ac:dyDescent="0.2">
      <c r="A71" s="220"/>
      <c r="B71" s="221"/>
      <c r="C71" s="258" t="s">
        <v>630</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573</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58" t="s">
        <v>319</v>
      </c>
      <c r="D72" s="229"/>
      <c r="E72" s="230">
        <v>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573</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7"/>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15</v>
      </c>
      <c r="B74" s="243" t="s">
        <v>631</v>
      </c>
      <c r="C74" s="254" t="s">
        <v>632</v>
      </c>
      <c r="D74" s="244" t="s">
        <v>582</v>
      </c>
      <c r="E74" s="245">
        <v>2</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527</v>
      </c>
      <c r="T74" s="248" t="s">
        <v>512</v>
      </c>
      <c r="U74" s="224">
        <v>0</v>
      </c>
      <c r="V74" s="224">
        <f>ROUND(E74*U74,2)</f>
        <v>0</v>
      </c>
      <c r="W74" s="224"/>
      <c r="X74" s="224" t="s">
        <v>557</v>
      </c>
      <c r="Y74" s="224" t="s">
        <v>513</v>
      </c>
      <c r="Z74" s="213"/>
      <c r="AA74" s="213"/>
      <c r="AB74" s="213"/>
      <c r="AC74" s="213"/>
      <c r="AD74" s="213"/>
      <c r="AE74" s="213"/>
      <c r="AF74" s="213"/>
      <c r="AG74" s="213" t="s">
        <v>558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33.75" outlineLevel="2" x14ac:dyDescent="0.2">
      <c r="A75" s="220"/>
      <c r="B75" s="221"/>
      <c r="C75" s="258" t="s">
        <v>633</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573</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58" t="s">
        <v>319</v>
      </c>
      <c r="D76" s="229"/>
      <c r="E76" s="230">
        <v>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573</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7"/>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2">
        <v>16</v>
      </c>
      <c r="B78" s="243" t="s">
        <v>634</v>
      </c>
      <c r="C78" s="254" t="s">
        <v>635</v>
      </c>
      <c r="D78" s="244" t="s">
        <v>582</v>
      </c>
      <c r="E78" s="245">
        <v>2</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527</v>
      </c>
      <c r="T78" s="248" t="s">
        <v>512</v>
      </c>
      <c r="U78" s="224">
        <v>0</v>
      </c>
      <c r="V78" s="224">
        <f>ROUND(E78*U78,2)</f>
        <v>0</v>
      </c>
      <c r="W78" s="224"/>
      <c r="X78" s="224" t="s">
        <v>557</v>
      </c>
      <c r="Y78" s="224" t="s">
        <v>513</v>
      </c>
      <c r="Z78" s="213"/>
      <c r="AA78" s="213"/>
      <c r="AB78" s="213"/>
      <c r="AC78" s="213"/>
      <c r="AD78" s="213"/>
      <c r="AE78" s="213"/>
      <c r="AF78" s="213"/>
      <c r="AG78" s="213" t="s">
        <v>558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8" t="s">
        <v>636</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573</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58" t="s">
        <v>319</v>
      </c>
      <c r="D80" s="229"/>
      <c r="E80" s="230">
        <v>2</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573</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7"/>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2">
        <v>17</v>
      </c>
      <c r="B82" s="243" t="s">
        <v>637</v>
      </c>
      <c r="C82" s="254" t="s">
        <v>638</v>
      </c>
      <c r="D82" s="244" t="s">
        <v>582</v>
      </c>
      <c r="E82" s="245">
        <v>1</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527</v>
      </c>
      <c r="T82" s="248" t="s">
        <v>512</v>
      </c>
      <c r="U82" s="224">
        <v>0</v>
      </c>
      <c r="V82" s="224">
        <f>ROUND(E82*U82,2)</f>
        <v>0</v>
      </c>
      <c r="W82" s="224"/>
      <c r="X82" s="224" t="s">
        <v>557</v>
      </c>
      <c r="Y82" s="224" t="s">
        <v>513</v>
      </c>
      <c r="Z82" s="213"/>
      <c r="AA82" s="213"/>
      <c r="AB82" s="213"/>
      <c r="AC82" s="213"/>
      <c r="AD82" s="213"/>
      <c r="AE82" s="213"/>
      <c r="AF82" s="213"/>
      <c r="AG82" s="213" t="s">
        <v>558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58" t="s">
        <v>639</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573</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8" t="s">
        <v>317</v>
      </c>
      <c r="D84" s="229"/>
      <c r="E84" s="230">
        <v>1</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57"/>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515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2">
        <v>18</v>
      </c>
      <c r="B86" s="243" t="s">
        <v>640</v>
      </c>
      <c r="C86" s="254" t="s">
        <v>641</v>
      </c>
      <c r="D86" s="244" t="s">
        <v>582</v>
      </c>
      <c r="E86" s="245">
        <v>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527</v>
      </c>
      <c r="T86" s="248" t="s">
        <v>512</v>
      </c>
      <c r="U86" s="224">
        <v>0</v>
      </c>
      <c r="V86" s="224">
        <f>ROUND(E86*U86,2)</f>
        <v>0</v>
      </c>
      <c r="W86" s="224"/>
      <c r="X86" s="224" t="s">
        <v>557</v>
      </c>
      <c r="Y86" s="224" t="s">
        <v>513</v>
      </c>
      <c r="Z86" s="213"/>
      <c r="AA86" s="213"/>
      <c r="AB86" s="213"/>
      <c r="AC86" s="213"/>
      <c r="AD86" s="213"/>
      <c r="AE86" s="213"/>
      <c r="AF86" s="213"/>
      <c r="AG86" s="213" t="s">
        <v>558</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2" x14ac:dyDescent="0.2">
      <c r="A87" s="220"/>
      <c r="B87" s="221"/>
      <c r="C87" s="258" t="s">
        <v>642</v>
      </c>
      <c r="D87" s="229"/>
      <c r="E87" s="230"/>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573</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58" t="s">
        <v>317</v>
      </c>
      <c r="D88" s="229"/>
      <c r="E88" s="230">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573</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7"/>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515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42">
        <v>19</v>
      </c>
      <c r="B90" s="243" t="s">
        <v>643</v>
      </c>
      <c r="C90" s="254" t="s">
        <v>644</v>
      </c>
      <c r="D90" s="244" t="s">
        <v>582</v>
      </c>
      <c r="E90" s="245">
        <v>2</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527</v>
      </c>
      <c r="T90" s="248" t="s">
        <v>512</v>
      </c>
      <c r="U90" s="224">
        <v>0</v>
      </c>
      <c r="V90" s="224">
        <f>ROUND(E90*U90,2)</f>
        <v>0</v>
      </c>
      <c r="W90" s="224"/>
      <c r="X90" s="224" t="s">
        <v>557</v>
      </c>
      <c r="Y90" s="224" t="s">
        <v>513</v>
      </c>
      <c r="Z90" s="213"/>
      <c r="AA90" s="213"/>
      <c r="AB90" s="213"/>
      <c r="AC90" s="213"/>
      <c r="AD90" s="213"/>
      <c r="AE90" s="213"/>
      <c r="AF90" s="213"/>
      <c r="AG90" s="213" t="s">
        <v>558</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33.75" outlineLevel="2" x14ac:dyDescent="0.2">
      <c r="A91" s="220"/>
      <c r="B91" s="221"/>
      <c r="C91" s="258" t="s">
        <v>645</v>
      </c>
      <c r="D91" s="229"/>
      <c r="E91" s="230"/>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573</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58" t="s">
        <v>646</v>
      </c>
      <c r="D92" s="229"/>
      <c r="E92" s="230"/>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573</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58" t="s">
        <v>319</v>
      </c>
      <c r="D93" s="229"/>
      <c r="E93" s="230">
        <v>2</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573</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7"/>
      <c r="D94" s="250"/>
      <c r="E94" s="250"/>
      <c r="F94" s="250"/>
      <c r="G94" s="250"/>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515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
      <c r="A95" s="242">
        <v>20</v>
      </c>
      <c r="B95" s="243" t="s">
        <v>647</v>
      </c>
      <c r="C95" s="254" t="s">
        <v>648</v>
      </c>
      <c r="D95" s="244" t="s">
        <v>582</v>
      </c>
      <c r="E95" s="245">
        <v>2</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527</v>
      </c>
      <c r="T95" s="248" t="s">
        <v>512</v>
      </c>
      <c r="U95" s="224">
        <v>0</v>
      </c>
      <c r="V95" s="224">
        <f>ROUND(E95*U95,2)</f>
        <v>0</v>
      </c>
      <c r="W95" s="224"/>
      <c r="X95" s="224" t="s">
        <v>557</v>
      </c>
      <c r="Y95" s="224" t="s">
        <v>513</v>
      </c>
      <c r="Z95" s="213"/>
      <c r="AA95" s="213"/>
      <c r="AB95" s="213"/>
      <c r="AC95" s="213"/>
      <c r="AD95" s="213"/>
      <c r="AE95" s="213"/>
      <c r="AF95" s="213"/>
      <c r="AG95" s="213" t="s">
        <v>558</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2" x14ac:dyDescent="0.2">
      <c r="A96" s="220"/>
      <c r="B96" s="221"/>
      <c r="C96" s="258" t="s">
        <v>649</v>
      </c>
      <c r="D96" s="229"/>
      <c r="E96" s="230"/>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573</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3" x14ac:dyDescent="0.2">
      <c r="A97" s="220"/>
      <c r="B97" s="221"/>
      <c r="C97" s="258" t="s">
        <v>650</v>
      </c>
      <c r="D97" s="229"/>
      <c r="E97" s="230"/>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573</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3" x14ac:dyDescent="0.2">
      <c r="A98" s="220"/>
      <c r="B98" s="221"/>
      <c r="C98" s="258" t="s">
        <v>651</v>
      </c>
      <c r="D98" s="229"/>
      <c r="E98" s="230"/>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573</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58" t="s">
        <v>652</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573</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58" t="s">
        <v>319</v>
      </c>
      <c r="D100" s="229"/>
      <c r="E100" s="230">
        <v>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573</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7"/>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515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16" t="s">
        <v>506</v>
      </c>
      <c r="B102" s="217" t="s">
        <v>279</v>
      </c>
      <c r="C102" s="260" t="s">
        <v>281</v>
      </c>
      <c r="D102" s="238"/>
      <c r="E102" s="239"/>
      <c r="F102" s="240"/>
      <c r="G102" s="240">
        <f>SUMIF(AG103:AG388,"&lt;&gt;NOR",G103:G388)</f>
        <v>0</v>
      </c>
      <c r="H102" s="240"/>
      <c r="I102" s="240">
        <f>SUM(I103:I388)</f>
        <v>0</v>
      </c>
      <c r="J102" s="240"/>
      <c r="K102" s="240">
        <f>SUM(K103:K388)</f>
        <v>0</v>
      </c>
      <c r="L102" s="240"/>
      <c r="M102" s="240">
        <f>SUM(M103:M388)</f>
        <v>0</v>
      </c>
      <c r="N102" s="239"/>
      <c r="O102" s="239">
        <f>SUM(O103:O388)</f>
        <v>0</v>
      </c>
      <c r="P102" s="239"/>
      <c r="Q102" s="239">
        <f>SUM(Q103:Q388)</f>
        <v>0</v>
      </c>
      <c r="R102" s="240"/>
      <c r="S102" s="240"/>
      <c r="T102" s="241"/>
      <c r="U102" s="231"/>
      <c r="V102" s="231">
        <f>SUM(V103:V388)</f>
        <v>0</v>
      </c>
      <c r="W102" s="231"/>
      <c r="X102" s="231"/>
      <c r="Y102" s="231"/>
      <c r="AG102" t="s">
        <v>507</v>
      </c>
    </row>
    <row r="103" spans="1:60" outlineLevel="1" x14ac:dyDescent="0.2">
      <c r="A103" s="220"/>
      <c r="B103" s="221"/>
      <c r="C103" s="256" t="s">
        <v>653</v>
      </c>
      <c r="D103" s="252"/>
      <c r="E103" s="252"/>
      <c r="F103" s="252"/>
      <c r="G103" s="252"/>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553</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62" t="str">
        <f>C103</f>
        <v>(obě herny mají identické nábytkové vybavení)- specifikace kusů pro obě herny viz. výkres interiéru D00-0.2.02</v>
      </c>
      <c r="BB103" s="213"/>
      <c r="BC103" s="213"/>
      <c r="BD103" s="213"/>
      <c r="BE103" s="213"/>
      <c r="BF103" s="213"/>
      <c r="BG103" s="213"/>
      <c r="BH103" s="213"/>
    </row>
    <row r="104" spans="1:60" outlineLevel="2" x14ac:dyDescent="0.2">
      <c r="A104" s="220"/>
      <c r="B104" s="221"/>
      <c r="C104" s="264" t="s">
        <v>654</v>
      </c>
      <c r="D104" s="226"/>
      <c r="E104" s="227"/>
      <c r="F104" s="228"/>
      <c r="G104" s="228"/>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553</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5" t="s">
        <v>655</v>
      </c>
      <c r="D105" s="263"/>
      <c r="E105" s="263"/>
      <c r="F105" s="263"/>
      <c r="G105" s="263"/>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553</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22.5" outlineLevel="2" x14ac:dyDescent="0.2">
      <c r="A106" s="220"/>
      <c r="B106" s="221"/>
      <c r="C106" s="265" t="s">
        <v>656</v>
      </c>
      <c r="D106" s="263"/>
      <c r="E106" s="263"/>
      <c r="F106" s="263"/>
      <c r="G106" s="263"/>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553</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62" t="str">
        <f>C106</f>
        <v>B /1.06, 2.05/domek se skluzavkou a schodištěm - lávkou a pokojíkem - viz. výkres interiéru D00-0.2.07 a.D00-0.2.08,  úprava podhledu viz - C2</v>
      </c>
      <c r="BB106" s="213"/>
      <c r="BC106" s="213"/>
      <c r="BD106" s="213"/>
      <c r="BE106" s="213"/>
      <c r="BF106" s="213"/>
      <c r="BG106" s="213"/>
      <c r="BH106" s="213"/>
    </row>
    <row r="107" spans="1:60" outlineLevel="2" x14ac:dyDescent="0.2">
      <c r="A107" s="220"/>
      <c r="B107" s="221"/>
      <c r="C107" s="265" t="s">
        <v>657</v>
      </c>
      <c r="D107" s="263"/>
      <c r="E107" s="263"/>
      <c r="F107" s="263"/>
      <c r="G107" s="263"/>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553</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5" t="s">
        <v>658</v>
      </c>
      <c r="D108" s="263"/>
      <c r="E108" s="263"/>
      <c r="F108" s="263"/>
      <c r="G108" s="263"/>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553</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65" t="s">
        <v>659</v>
      </c>
      <c r="D109" s="263"/>
      <c r="E109" s="263"/>
      <c r="F109" s="263"/>
      <c r="G109" s="263"/>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553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5" t="s">
        <v>660</v>
      </c>
      <c r="D110" s="263"/>
      <c r="E110" s="263"/>
      <c r="F110" s="263"/>
      <c r="G110" s="263"/>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553</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5" t="s">
        <v>661</v>
      </c>
      <c r="D111" s="263"/>
      <c r="E111" s="263"/>
      <c r="F111" s="263"/>
      <c r="G111" s="263"/>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553</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5" t="s">
        <v>662</v>
      </c>
      <c r="D112" s="263"/>
      <c r="E112" s="263"/>
      <c r="F112" s="263"/>
      <c r="G112" s="263"/>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553</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5" t="s">
        <v>663</v>
      </c>
      <c r="D113" s="263"/>
      <c r="E113" s="263"/>
      <c r="F113" s="263"/>
      <c r="G113" s="263"/>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553</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5" t="s">
        <v>664</v>
      </c>
      <c r="D114" s="263"/>
      <c r="E114" s="263"/>
      <c r="F114" s="263"/>
      <c r="G114" s="263"/>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553</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5" t="s">
        <v>665</v>
      </c>
      <c r="D115" s="263"/>
      <c r="E115" s="263"/>
      <c r="F115" s="263"/>
      <c r="G115" s="263"/>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553</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65" t="s">
        <v>666</v>
      </c>
      <c r="D116" s="263"/>
      <c r="E116" s="263"/>
      <c r="F116" s="263"/>
      <c r="G116" s="263"/>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553</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5" t="s">
        <v>667</v>
      </c>
      <c r="D117" s="263"/>
      <c r="E117" s="263"/>
      <c r="F117" s="263"/>
      <c r="G117" s="263"/>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553</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2">
        <v>21</v>
      </c>
      <c r="B118" s="243" t="s">
        <v>668</v>
      </c>
      <c r="C118" s="254" t="s">
        <v>669</v>
      </c>
      <c r="D118" s="244" t="s">
        <v>670</v>
      </c>
      <c r="E118" s="245">
        <v>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527</v>
      </c>
      <c r="T118" s="248" t="s">
        <v>512</v>
      </c>
      <c r="U118" s="224">
        <v>0</v>
      </c>
      <c r="V118" s="224">
        <f>ROUND(E118*U118,2)</f>
        <v>0</v>
      </c>
      <c r="W118" s="224"/>
      <c r="X118" s="224" t="s">
        <v>557</v>
      </c>
      <c r="Y118" s="224" t="s">
        <v>513</v>
      </c>
      <c r="Z118" s="213"/>
      <c r="AA118" s="213"/>
      <c r="AB118" s="213"/>
      <c r="AC118" s="213"/>
      <c r="AD118" s="213"/>
      <c r="AE118" s="213"/>
      <c r="AF118" s="213"/>
      <c r="AG118" s="213" t="s">
        <v>558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2" x14ac:dyDescent="0.2">
      <c r="A119" s="220"/>
      <c r="B119" s="221"/>
      <c r="C119" s="258" t="s">
        <v>671</v>
      </c>
      <c r="D119" s="229"/>
      <c r="E119" s="230"/>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573</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58" t="s">
        <v>672</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573</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33.75" outlineLevel="3" x14ac:dyDescent="0.2">
      <c r="A121" s="220"/>
      <c r="B121" s="221"/>
      <c r="C121" s="258" t="s">
        <v>673</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573</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58" t="s">
        <v>674</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58" t="s">
        <v>319</v>
      </c>
      <c r="D123" s="229"/>
      <c r="E123" s="230">
        <v>2</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573</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2" x14ac:dyDescent="0.2">
      <c r="A124" s="220"/>
      <c r="B124" s="221"/>
      <c r="C124" s="257"/>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515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2">
        <v>22</v>
      </c>
      <c r="B125" s="243" t="s">
        <v>675</v>
      </c>
      <c r="C125" s="254" t="s">
        <v>676</v>
      </c>
      <c r="D125" s="244" t="s">
        <v>582</v>
      </c>
      <c r="E125" s="245">
        <v>2</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527</v>
      </c>
      <c r="T125" s="248" t="s">
        <v>512</v>
      </c>
      <c r="U125" s="224">
        <v>0</v>
      </c>
      <c r="V125" s="224">
        <f>ROUND(E125*U125,2)</f>
        <v>0</v>
      </c>
      <c r="W125" s="224"/>
      <c r="X125" s="224" t="s">
        <v>557</v>
      </c>
      <c r="Y125" s="224" t="s">
        <v>513</v>
      </c>
      <c r="Z125" s="213"/>
      <c r="AA125" s="213"/>
      <c r="AB125" s="213"/>
      <c r="AC125" s="213"/>
      <c r="AD125" s="213"/>
      <c r="AE125" s="213"/>
      <c r="AF125" s="213"/>
      <c r="AG125" s="213" t="s">
        <v>558</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2" x14ac:dyDescent="0.2">
      <c r="A126" s="220"/>
      <c r="B126" s="221"/>
      <c r="C126" s="258" t="s">
        <v>677</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573</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8" t="s">
        <v>319</v>
      </c>
      <c r="D127" s="229"/>
      <c r="E127" s="230">
        <v>2</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573</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2" x14ac:dyDescent="0.2">
      <c r="A128" s="220"/>
      <c r="B128" s="221"/>
      <c r="C128" s="257"/>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515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2">
        <v>23</v>
      </c>
      <c r="B129" s="243" t="s">
        <v>678</v>
      </c>
      <c r="C129" s="254" t="s">
        <v>679</v>
      </c>
      <c r="D129" s="244" t="s">
        <v>582</v>
      </c>
      <c r="E129" s="245">
        <v>6</v>
      </c>
      <c r="F129" s="246"/>
      <c r="G129" s="247">
        <f>ROUND(E129*F129,2)</f>
        <v>0</v>
      </c>
      <c r="H129" s="246"/>
      <c r="I129" s="247">
        <f>ROUND(E129*H129,2)</f>
        <v>0</v>
      </c>
      <c r="J129" s="246"/>
      <c r="K129" s="247">
        <f>ROUND(E129*J129,2)</f>
        <v>0</v>
      </c>
      <c r="L129" s="247">
        <v>21</v>
      </c>
      <c r="M129" s="247">
        <f>G129*(1+L129/100)</f>
        <v>0</v>
      </c>
      <c r="N129" s="245">
        <v>0</v>
      </c>
      <c r="O129" s="245">
        <f>ROUND(E129*N129,2)</f>
        <v>0</v>
      </c>
      <c r="P129" s="245">
        <v>0</v>
      </c>
      <c r="Q129" s="245">
        <f>ROUND(E129*P129,2)</f>
        <v>0</v>
      </c>
      <c r="R129" s="247"/>
      <c r="S129" s="247" t="s">
        <v>527</v>
      </c>
      <c r="T129" s="248" t="s">
        <v>512</v>
      </c>
      <c r="U129" s="224">
        <v>0</v>
      </c>
      <c r="V129" s="224">
        <f>ROUND(E129*U129,2)</f>
        <v>0</v>
      </c>
      <c r="W129" s="224"/>
      <c r="X129" s="224" t="s">
        <v>557</v>
      </c>
      <c r="Y129" s="224" t="s">
        <v>513</v>
      </c>
      <c r="Z129" s="213"/>
      <c r="AA129" s="213"/>
      <c r="AB129" s="213"/>
      <c r="AC129" s="213"/>
      <c r="AD129" s="213"/>
      <c r="AE129" s="213"/>
      <c r="AF129" s="213"/>
      <c r="AG129" s="213" t="s">
        <v>558</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33.75" outlineLevel="2" x14ac:dyDescent="0.2">
      <c r="A130" s="220"/>
      <c r="B130" s="221"/>
      <c r="C130" s="258" t="s">
        <v>680</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573</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58" t="s">
        <v>585</v>
      </c>
      <c r="D131" s="229"/>
      <c r="E131" s="230">
        <v>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573</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2" x14ac:dyDescent="0.2">
      <c r="A132" s="220"/>
      <c r="B132" s="221"/>
      <c r="C132" s="257"/>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515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2">
        <v>24</v>
      </c>
      <c r="B133" s="243" t="s">
        <v>681</v>
      </c>
      <c r="C133" s="254" t="s">
        <v>682</v>
      </c>
      <c r="D133" s="244" t="s">
        <v>582</v>
      </c>
      <c r="E133" s="245">
        <v>6</v>
      </c>
      <c r="F133" s="246"/>
      <c r="G133" s="247">
        <f>ROUND(E133*F133,2)</f>
        <v>0</v>
      </c>
      <c r="H133" s="246"/>
      <c r="I133" s="247">
        <f>ROUND(E133*H133,2)</f>
        <v>0</v>
      </c>
      <c r="J133" s="246"/>
      <c r="K133" s="247">
        <f>ROUND(E133*J133,2)</f>
        <v>0</v>
      </c>
      <c r="L133" s="247">
        <v>21</v>
      </c>
      <c r="M133" s="247">
        <f>G133*(1+L133/100)</f>
        <v>0</v>
      </c>
      <c r="N133" s="245">
        <v>0</v>
      </c>
      <c r="O133" s="245">
        <f>ROUND(E133*N133,2)</f>
        <v>0</v>
      </c>
      <c r="P133" s="245">
        <v>0</v>
      </c>
      <c r="Q133" s="245">
        <f>ROUND(E133*P133,2)</f>
        <v>0</v>
      </c>
      <c r="R133" s="247"/>
      <c r="S133" s="247" t="s">
        <v>527</v>
      </c>
      <c r="T133" s="248" t="s">
        <v>512</v>
      </c>
      <c r="U133" s="224">
        <v>0</v>
      </c>
      <c r="V133" s="224">
        <f>ROUND(E133*U133,2)</f>
        <v>0</v>
      </c>
      <c r="W133" s="224"/>
      <c r="X133" s="224" t="s">
        <v>557</v>
      </c>
      <c r="Y133" s="224" t="s">
        <v>513</v>
      </c>
      <c r="Z133" s="213"/>
      <c r="AA133" s="213"/>
      <c r="AB133" s="213"/>
      <c r="AC133" s="213"/>
      <c r="AD133" s="213"/>
      <c r="AE133" s="213"/>
      <c r="AF133" s="213"/>
      <c r="AG133" s="213" t="s">
        <v>558</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33.75" outlineLevel="2" x14ac:dyDescent="0.2">
      <c r="A134" s="220"/>
      <c r="B134" s="221"/>
      <c r="C134" s="258" t="s">
        <v>683</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573</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58" t="s">
        <v>585</v>
      </c>
      <c r="D135" s="229"/>
      <c r="E135" s="230">
        <v>6</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573</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2" x14ac:dyDescent="0.2">
      <c r="A136" s="220"/>
      <c r="B136" s="221"/>
      <c r="C136" s="257"/>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515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42">
        <v>25</v>
      </c>
      <c r="B137" s="243" t="s">
        <v>684</v>
      </c>
      <c r="C137" s="254" t="s">
        <v>685</v>
      </c>
      <c r="D137" s="244" t="s">
        <v>582</v>
      </c>
      <c r="E137" s="245">
        <v>2</v>
      </c>
      <c r="F137" s="246"/>
      <c r="G137" s="247">
        <f>ROUND(E137*F137,2)</f>
        <v>0</v>
      </c>
      <c r="H137" s="246"/>
      <c r="I137" s="247">
        <f>ROUND(E137*H137,2)</f>
        <v>0</v>
      </c>
      <c r="J137" s="246"/>
      <c r="K137" s="247">
        <f>ROUND(E137*J137,2)</f>
        <v>0</v>
      </c>
      <c r="L137" s="247">
        <v>21</v>
      </c>
      <c r="M137" s="247">
        <f>G137*(1+L137/100)</f>
        <v>0</v>
      </c>
      <c r="N137" s="245">
        <v>0</v>
      </c>
      <c r="O137" s="245">
        <f>ROUND(E137*N137,2)</f>
        <v>0</v>
      </c>
      <c r="P137" s="245">
        <v>0</v>
      </c>
      <c r="Q137" s="245">
        <f>ROUND(E137*P137,2)</f>
        <v>0</v>
      </c>
      <c r="R137" s="247"/>
      <c r="S137" s="247" t="s">
        <v>527</v>
      </c>
      <c r="T137" s="248" t="s">
        <v>512</v>
      </c>
      <c r="U137" s="224">
        <v>0</v>
      </c>
      <c r="V137" s="224">
        <f>ROUND(E137*U137,2)</f>
        <v>0</v>
      </c>
      <c r="W137" s="224"/>
      <c r="X137" s="224" t="s">
        <v>557</v>
      </c>
      <c r="Y137" s="224" t="s">
        <v>513</v>
      </c>
      <c r="Z137" s="213"/>
      <c r="AA137" s="213"/>
      <c r="AB137" s="213"/>
      <c r="AC137" s="213"/>
      <c r="AD137" s="213"/>
      <c r="AE137" s="213"/>
      <c r="AF137" s="213"/>
      <c r="AG137" s="213" t="s">
        <v>558</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55"/>
      <c r="D138" s="251"/>
      <c r="E138" s="251"/>
      <c r="F138" s="251"/>
      <c r="G138" s="251"/>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515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2">
        <v>26</v>
      </c>
      <c r="B139" s="243" t="s">
        <v>686</v>
      </c>
      <c r="C139" s="254" t="s">
        <v>687</v>
      </c>
      <c r="D139" s="244" t="s">
        <v>670</v>
      </c>
      <c r="E139" s="245">
        <v>1</v>
      </c>
      <c r="F139" s="246"/>
      <c r="G139" s="247">
        <f>ROUND(E139*F139,2)</f>
        <v>0</v>
      </c>
      <c r="H139" s="246"/>
      <c r="I139" s="247">
        <f>ROUND(E139*H139,2)</f>
        <v>0</v>
      </c>
      <c r="J139" s="246"/>
      <c r="K139" s="247">
        <f>ROUND(E139*J139,2)</f>
        <v>0</v>
      </c>
      <c r="L139" s="247">
        <v>21</v>
      </c>
      <c r="M139" s="247">
        <f>G139*(1+L139/100)</f>
        <v>0</v>
      </c>
      <c r="N139" s="245">
        <v>0</v>
      </c>
      <c r="O139" s="245">
        <f>ROUND(E139*N139,2)</f>
        <v>0</v>
      </c>
      <c r="P139" s="245">
        <v>0</v>
      </c>
      <c r="Q139" s="245">
        <f>ROUND(E139*P139,2)</f>
        <v>0</v>
      </c>
      <c r="R139" s="247"/>
      <c r="S139" s="247" t="s">
        <v>527</v>
      </c>
      <c r="T139" s="248" t="s">
        <v>512</v>
      </c>
      <c r="U139" s="224">
        <v>0</v>
      </c>
      <c r="V139" s="224">
        <f>ROUND(E139*U139,2)</f>
        <v>0</v>
      </c>
      <c r="W139" s="224"/>
      <c r="X139" s="224" t="s">
        <v>557</v>
      </c>
      <c r="Y139" s="224" t="s">
        <v>513</v>
      </c>
      <c r="Z139" s="213"/>
      <c r="AA139" s="213"/>
      <c r="AB139" s="213"/>
      <c r="AC139" s="213"/>
      <c r="AD139" s="213"/>
      <c r="AE139" s="213"/>
      <c r="AF139" s="213"/>
      <c r="AG139" s="213" t="s">
        <v>558</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ht="22.5" outlineLevel="2" x14ac:dyDescent="0.2">
      <c r="A140" s="220"/>
      <c r="B140" s="221"/>
      <c r="C140" s="258" t="s">
        <v>671</v>
      </c>
      <c r="D140" s="229"/>
      <c r="E140" s="230"/>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573</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58" t="s">
        <v>688</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33.75" outlineLevel="3" x14ac:dyDescent="0.2">
      <c r="A142" s="220"/>
      <c r="B142" s="221"/>
      <c r="C142" s="258" t="s">
        <v>689</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573</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58" t="s">
        <v>317</v>
      </c>
      <c r="D143" s="229"/>
      <c r="E143" s="230">
        <v>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573</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2" x14ac:dyDescent="0.2">
      <c r="A144" s="220"/>
      <c r="B144" s="221"/>
      <c r="C144" s="257"/>
      <c r="D144" s="250"/>
      <c r="E144" s="250"/>
      <c r="F144" s="250"/>
      <c r="G144" s="250"/>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515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
      <c r="A145" s="242">
        <v>27</v>
      </c>
      <c r="B145" s="243" t="s">
        <v>690</v>
      </c>
      <c r="C145" s="254" t="s">
        <v>691</v>
      </c>
      <c r="D145" s="244" t="s">
        <v>670</v>
      </c>
      <c r="E145" s="245">
        <v>1</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c r="S145" s="247" t="s">
        <v>527</v>
      </c>
      <c r="T145" s="248" t="s">
        <v>512</v>
      </c>
      <c r="U145" s="224">
        <v>0</v>
      </c>
      <c r="V145" s="224">
        <f>ROUND(E145*U145,2)</f>
        <v>0</v>
      </c>
      <c r="W145" s="224"/>
      <c r="X145" s="224" t="s">
        <v>557</v>
      </c>
      <c r="Y145" s="224" t="s">
        <v>513</v>
      </c>
      <c r="Z145" s="213"/>
      <c r="AA145" s="213"/>
      <c r="AB145" s="213"/>
      <c r="AC145" s="213"/>
      <c r="AD145" s="213"/>
      <c r="AE145" s="213"/>
      <c r="AF145" s="213"/>
      <c r="AG145" s="213" t="s">
        <v>558</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ht="22.5" outlineLevel="2" x14ac:dyDescent="0.2">
      <c r="A146" s="220"/>
      <c r="B146" s="221"/>
      <c r="C146" s="258" t="s">
        <v>671</v>
      </c>
      <c r="D146" s="229"/>
      <c r="E146" s="230"/>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573</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58" t="s">
        <v>692</v>
      </c>
      <c r="D147" s="229"/>
      <c r="E147" s="230"/>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573</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3" x14ac:dyDescent="0.2">
      <c r="A148" s="220"/>
      <c r="B148" s="221"/>
      <c r="C148" s="258" t="s">
        <v>693</v>
      </c>
      <c r="D148" s="229"/>
      <c r="E148" s="230"/>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573</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8" t="s">
        <v>317</v>
      </c>
      <c r="D149" s="229"/>
      <c r="E149" s="230">
        <v>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7"/>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515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
      <c r="A151" s="242">
        <v>28</v>
      </c>
      <c r="B151" s="243" t="s">
        <v>694</v>
      </c>
      <c r="C151" s="254" t="s">
        <v>695</v>
      </c>
      <c r="D151" s="244" t="s">
        <v>696</v>
      </c>
      <c r="E151" s="245">
        <v>2</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c r="S151" s="247" t="s">
        <v>527</v>
      </c>
      <c r="T151" s="248" t="s">
        <v>512</v>
      </c>
      <c r="U151" s="224">
        <v>0</v>
      </c>
      <c r="V151" s="224">
        <f>ROUND(E151*U151,2)</f>
        <v>0</v>
      </c>
      <c r="W151" s="224"/>
      <c r="X151" s="224" t="s">
        <v>557</v>
      </c>
      <c r="Y151" s="224" t="s">
        <v>513</v>
      </c>
      <c r="Z151" s="213"/>
      <c r="AA151" s="213"/>
      <c r="AB151" s="213"/>
      <c r="AC151" s="213"/>
      <c r="AD151" s="213"/>
      <c r="AE151" s="213"/>
      <c r="AF151" s="213"/>
      <c r="AG151" s="213" t="s">
        <v>558</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2" x14ac:dyDescent="0.2">
      <c r="A152" s="220"/>
      <c r="B152" s="221"/>
      <c r="C152" s="258" t="s">
        <v>697</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573</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33.75" outlineLevel="3" x14ac:dyDescent="0.2">
      <c r="A153" s="220"/>
      <c r="B153" s="221"/>
      <c r="C153" s="258" t="s">
        <v>698</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573</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58" t="s">
        <v>699</v>
      </c>
      <c r="D154" s="229"/>
      <c r="E154" s="230"/>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573</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33.75" outlineLevel="3" x14ac:dyDescent="0.2">
      <c r="A155" s="220"/>
      <c r="B155" s="221"/>
      <c r="C155" s="258" t="s">
        <v>700</v>
      </c>
      <c r="D155" s="229"/>
      <c r="E155" s="230"/>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573</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58" t="s">
        <v>319</v>
      </c>
      <c r="D156" s="229"/>
      <c r="E156" s="230">
        <v>2</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7"/>
      <c r="D157" s="250"/>
      <c r="E157" s="250"/>
      <c r="F157" s="250"/>
      <c r="G157" s="250"/>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515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2">
        <v>29</v>
      </c>
      <c r="B158" s="243" t="s">
        <v>701</v>
      </c>
      <c r="C158" s="254" t="s">
        <v>702</v>
      </c>
      <c r="D158" s="244" t="s">
        <v>582</v>
      </c>
      <c r="E158" s="245">
        <v>2</v>
      </c>
      <c r="F158" s="246"/>
      <c r="G158" s="247">
        <f>ROUND(E158*F158,2)</f>
        <v>0</v>
      </c>
      <c r="H158" s="246"/>
      <c r="I158" s="247">
        <f>ROUND(E158*H158,2)</f>
        <v>0</v>
      </c>
      <c r="J158" s="246"/>
      <c r="K158" s="247">
        <f>ROUND(E158*J158,2)</f>
        <v>0</v>
      </c>
      <c r="L158" s="247">
        <v>21</v>
      </c>
      <c r="M158" s="247">
        <f>G158*(1+L158/100)</f>
        <v>0</v>
      </c>
      <c r="N158" s="245">
        <v>0</v>
      </c>
      <c r="O158" s="245">
        <f>ROUND(E158*N158,2)</f>
        <v>0</v>
      </c>
      <c r="P158" s="245">
        <v>0</v>
      </c>
      <c r="Q158" s="245">
        <f>ROUND(E158*P158,2)</f>
        <v>0</v>
      </c>
      <c r="R158" s="247"/>
      <c r="S158" s="247" t="s">
        <v>527</v>
      </c>
      <c r="T158" s="248" t="s">
        <v>512</v>
      </c>
      <c r="U158" s="224">
        <v>0</v>
      </c>
      <c r="V158" s="224">
        <f>ROUND(E158*U158,2)</f>
        <v>0</v>
      </c>
      <c r="W158" s="224"/>
      <c r="X158" s="224" t="s">
        <v>557</v>
      </c>
      <c r="Y158" s="224" t="s">
        <v>513</v>
      </c>
      <c r="Z158" s="213"/>
      <c r="AA158" s="213"/>
      <c r="AB158" s="213"/>
      <c r="AC158" s="213"/>
      <c r="AD158" s="213"/>
      <c r="AE158" s="213"/>
      <c r="AF158" s="213"/>
      <c r="AG158" s="213" t="s">
        <v>558</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58" t="s">
        <v>703</v>
      </c>
      <c r="D159" s="229"/>
      <c r="E159" s="230"/>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573</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58" t="s">
        <v>704</v>
      </c>
      <c r="D160" s="229"/>
      <c r="E160" s="230"/>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573</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58" t="s">
        <v>319</v>
      </c>
      <c r="D161" s="229"/>
      <c r="E161" s="230">
        <v>2</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573</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7"/>
      <c r="D162" s="250"/>
      <c r="E162" s="250"/>
      <c r="F162" s="250"/>
      <c r="G162" s="250"/>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515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
      <c r="A163" s="242">
        <v>30</v>
      </c>
      <c r="B163" s="243" t="s">
        <v>705</v>
      </c>
      <c r="C163" s="254" t="s">
        <v>706</v>
      </c>
      <c r="D163" s="244" t="s">
        <v>582</v>
      </c>
      <c r="E163" s="245">
        <v>2</v>
      </c>
      <c r="F163" s="246"/>
      <c r="G163" s="247">
        <f>ROUND(E163*F163,2)</f>
        <v>0</v>
      </c>
      <c r="H163" s="246"/>
      <c r="I163" s="247">
        <f>ROUND(E163*H163,2)</f>
        <v>0</v>
      </c>
      <c r="J163" s="246"/>
      <c r="K163" s="247">
        <f>ROUND(E163*J163,2)</f>
        <v>0</v>
      </c>
      <c r="L163" s="247">
        <v>21</v>
      </c>
      <c r="M163" s="247">
        <f>G163*(1+L163/100)</f>
        <v>0</v>
      </c>
      <c r="N163" s="245">
        <v>0</v>
      </c>
      <c r="O163" s="245">
        <f>ROUND(E163*N163,2)</f>
        <v>0</v>
      </c>
      <c r="P163" s="245">
        <v>0</v>
      </c>
      <c r="Q163" s="245">
        <f>ROUND(E163*P163,2)</f>
        <v>0</v>
      </c>
      <c r="R163" s="247"/>
      <c r="S163" s="247" t="s">
        <v>527</v>
      </c>
      <c r="T163" s="248" t="s">
        <v>512</v>
      </c>
      <c r="U163" s="224">
        <v>0</v>
      </c>
      <c r="V163" s="224">
        <f>ROUND(E163*U163,2)</f>
        <v>0</v>
      </c>
      <c r="W163" s="224"/>
      <c r="X163" s="224" t="s">
        <v>557</v>
      </c>
      <c r="Y163" s="224" t="s">
        <v>513</v>
      </c>
      <c r="Z163" s="213"/>
      <c r="AA163" s="213"/>
      <c r="AB163" s="213"/>
      <c r="AC163" s="213"/>
      <c r="AD163" s="213"/>
      <c r="AE163" s="213"/>
      <c r="AF163" s="213"/>
      <c r="AG163" s="213" t="s">
        <v>558</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8" t="s">
        <v>707</v>
      </c>
      <c r="D164" s="229"/>
      <c r="E164" s="230"/>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573</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ht="22.5" outlineLevel="3" x14ac:dyDescent="0.2">
      <c r="A165" s="220"/>
      <c r="B165" s="221"/>
      <c r="C165" s="258" t="s">
        <v>708</v>
      </c>
      <c r="D165" s="229"/>
      <c r="E165" s="230"/>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573</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58" t="s">
        <v>709</v>
      </c>
      <c r="D166" s="229"/>
      <c r="E166" s="230"/>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573</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58" t="s">
        <v>319</v>
      </c>
      <c r="D167" s="229"/>
      <c r="E167" s="230">
        <v>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573</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7"/>
      <c r="D168" s="250"/>
      <c r="E168" s="250"/>
      <c r="F168" s="250"/>
      <c r="G168" s="250"/>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515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2">
        <v>31</v>
      </c>
      <c r="B169" s="243" t="s">
        <v>710</v>
      </c>
      <c r="C169" s="254" t="s">
        <v>711</v>
      </c>
      <c r="D169" s="244" t="s">
        <v>670</v>
      </c>
      <c r="E169" s="245">
        <v>2</v>
      </c>
      <c r="F169" s="246"/>
      <c r="G169" s="247">
        <f>ROUND(E169*F169,2)</f>
        <v>0</v>
      </c>
      <c r="H169" s="246"/>
      <c r="I169" s="247">
        <f>ROUND(E169*H169,2)</f>
        <v>0</v>
      </c>
      <c r="J169" s="246"/>
      <c r="K169" s="247">
        <f>ROUND(E169*J169,2)</f>
        <v>0</v>
      </c>
      <c r="L169" s="247">
        <v>21</v>
      </c>
      <c r="M169" s="247">
        <f>G169*(1+L169/100)</f>
        <v>0</v>
      </c>
      <c r="N169" s="245">
        <v>0</v>
      </c>
      <c r="O169" s="245">
        <f>ROUND(E169*N169,2)</f>
        <v>0</v>
      </c>
      <c r="P169" s="245">
        <v>0</v>
      </c>
      <c r="Q169" s="245">
        <f>ROUND(E169*P169,2)</f>
        <v>0</v>
      </c>
      <c r="R169" s="247"/>
      <c r="S169" s="247" t="s">
        <v>527</v>
      </c>
      <c r="T169" s="248" t="s">
        <v>512</v>
      </c>
      <c r="U169" s="224">
        <v>0</v>
      </c>
      <c r="V169" s="224">
        <f>ROUND(E169*U169,2)</f>
        <v>0</v>
      </c>
      <c r="W169" s="224"/>
      <c r="X169" s="224" t="s">
        <v>557</v>
      </c>
      <c r="Y169" s="224" t="s">
        <v>513</v>
      </c>
      <c r="Z169" s="213"/>
      <c r="AA169" s="213"/>
      <c r="AB169" s="213"/>
      <c r="AC169" s="213"/>
      <c r="AD169" s="213"/>
      <c r="AE169" s="213"/>
      <c r="AF169" s="213"/>
      <c r="AG169" s="213" t="s">
        <v>558</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ht="22.5" outlineLevel="2" x14ac:dyDescent="0.2">
      <c r="A170" s="220"/>
      <c r="B170" s="221"/>
      <c r="C170" s="258" t="s">
        <v>712</v>
      </c>
      <c r="D170" s="229"/>
      <c r="E170" s="230"/>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573</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58" t="s">
        <v>319</v>
      </c>
      <c r="D171" s="229"/>
      <c r="E171" s="230">
        <v>2</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573</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2" x14ac:dyDescent="0.2">
      <c r="A172" s="220"/>
      <c r="B172" s="221"/>
      <c r="C172" s="257"/>
      <c r="D172" s="250"/>
      <c r="E172" s="250"/>
      <c r="F172" s="250"/>
      <c r="G172" s="250"/>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515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
      <c r="A173" s="242">
        <v>32</v>
      </c>
      <c r="B173" s="243" t="s">
        <v>713</v>
      </c>
      <c r="C173" s="254" t="s">
        <v>714</v>
      </c>
      <c r="D173" s="244" t="s">
        <v>582</v>
      </c>
      <c r="E173" s="245">
        <v>2</v>
      </c>
      <c r="F173" s="246"/>
      <c r="G173" s="247">
        <f>ROUND(E173*F173,2)</f>
        <v>0</v>
      </c>
      <c r="H173" s="246"/>
      <c r="I173" s="247">
        <f>ROUND(E173*H173,2)</f>
        <v>0</v>
      </c>
      <c r="J173" s="246"/>
      <c r="K173" s="247">
        <f>ROUND(E173*J173,2)</f>
        <v>0</v>
      </c>
      <c r="L173" s="247">
        <v>21</v>
      </c>
      <c r="M173" s="247">
        <f>G173*(1+L173/100)</f>
        <v>0</v>
      </c>
      <c r="N173" s="245">
        <v>0</v>
      </c>
      <c r="O173" s="245">
        <f>ROUND(E173*N173,2)</f>
        <v>0</v>
      </c>
      <c r="P173" s="245">
        <v>0</v>
      </c>
      <c r="Q173" s="245">
        <f>ROUND(E173*P173,2)</f>
        <v>0</v>
      </c>
      <c r="R173" s="247"/>
      <c r="S173" s="247" t="s">
        <v>527</v>
      </c>
      <c r="T173" s="248" t="s">
        <v>512</v>
      </c>
      <c r="U173" s="224">
        <v>0</v>
      </c>
      <c r="V173" s="224">
        <f>ROUND(E173*U173,2)</f>
        <v>0</v>
      </c>
      <c r="W173" s="224"/>
      <c r="X173" s="224" t="s">
        <v>557</v>
      </c>
      <c r="Y173" s="224" t="s">
        <v>513</v>
      </c>
      <c r="Z173" s="213"/>
      <c r="AA173" s="213"/>
      <c r="AB173" s="213"/>
      <c r="AC173" s="213"/>
      <c r="AD173" s="213"/>
      <c r="AE173" s="213"/>
      <c r="AF173" s="213"/>
      <c r="AG173" s="213" t="s">
        <v>558</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2" x14ac:dyDescent="0.2">
      <c r="A174" s="220"/>
      <c r="B174" s="221"/>
      <c r="C174" s="258" t="s">
        <v>715</v>
      </c>
      <c r="D174" s="229"/>
      <c r="E174" s="230"/>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58" t="s">
        <v>716</v>
      </c>
      <c r="D175" s="229"/>
      <c r="E175" s="230"/>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573</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58" t="s">
        <v>319</v>
      </c>
      <c r="D176" s="229"/>
      <c r="E176" s="230">
        <v>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573</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57"/>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515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2">
        <v>33</v>
      </c>
      <c r="B178" s="243" t="s">
        <v>717</v>
      </c>
      <c r="C178" s="254" t="s">
        <v>718</v>
      </c>
      <c r="D178" s="244" t="s">
        <v>670</v>
      </c>
      <c r="E178" s="245">
        <v>1</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527</v>
      </c>
      <c r="T178" s="248" t="s">
        <v>512</v>
      </c>
      <c r="U178" s="224">
        <v>0</v>
      </c>
      <c r="V178" s="224">
        <f>ROUND(E178*U178,2)</f>
        <v>0</v>
      </c>
      <c r="W178" s="224"/>
      <c r="X178" s="224" t="s">
        <v>557</v>
      </c>
      <c r="Y178" s="224" t="s">
        <v>513</v>
      </c>
      <c r="Z178" s="213"/>
      <c r="AA178" s="213"/>
      <c r="AB178" s="213"/>
      <c r="AC178" s="213"/>
      <c r="AD178" s="213"/>
      <c r="AE178" s="213"/>
      <c r="AF178" s="213"/>
      <c r="AG178" s="213" t="s">
        <v>558</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8" t="s">
        <v>719</v>
      </c>
      <c r="D179" s="229"/>
      <c r="E179" s="230"/>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573</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3" x14ac:dyDescent="0.2">
      <c r="A180" s="220"/>
      <c r="B180" s="221"/>
      <c r="C180" s="258" t="s">
        <v>720</v>
      </c>
      <c r="D180" s="229"/>
      <c r="E180" s="230"/>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573</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58" t="s">
        <v>317</v>
      </c>
      <c r="D181" s="229"/>
      <c r="E181" s="230">
        <v>1</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573</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7"/>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515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
      <c r="A183" s="242">
        <v>34</v>
      </c>
      <c r="B183" s="243" t="s">
        <v>721</v>
      </c>
      <c r="C183" s="254" t="s">
        <v>722</v>
      </c>
      <c r="D183" s="244" t="s">
        <v>670</v>
      </c>
      <c r="E183" s="245">
        <v>1</v>
      </c>
      <c r="F183" s="246"/>
      <c r="G183" s="247">
        <f>ROUND(E183*F183,2)</f>
        <v>0</v>
      </c>
      <c r="H183" s="246"/>
      <c r="I183" s="247">
        <f>ROUND(E183*H183,2)</f>
        <v>0</v>
      </c>
      <c r="J183" s="246"/>
      <c r="K183" s="247">
        <f>ROUND(E183*J183,2)</f>
        <v>0</v>
      </c>
      <c r="L183" s="247">
        <v>21</v>
      </c>
      <c r="M183" s="247">
        <f>G183*(1+L183/100)</f>
        <v>0</v>
      </c>
      <c r="N183" s="245">
        <v>0</v>
      </c>
      <c r="O183" s="245">
        <f>ROUND(E183*N183,2)</f>
        <v>0</v>
      </c>
      <c r="P183" s="245">
        <v>0</v>
      </c>
      <c r="Q183" s="245">
        <f>ROUND(E183*P183,2)</f>
        <v>0</v>
      </c>
      <c r="R183" s="247"/>
      <c r="S183" s="247" t="s">
        <v>527</v>
      </c>
      <c r="T183" s="248" t="s">
        <v>512</v>
      </c>
      <c r="U183" s="224">
        <v>0</v>
      </c>
      <c r="V183" s="224">
        <f>ROUND(E183*U183,2)</f>
        <v>0</v>
      </c>
      <c r="W183" s="224"/>
      <c r="X183" s="224" t="s">
        <v>557</v>
      </c>
      <c r="Y183" s="224" t="s">
        <v>513</v>
      </c>
      <c r="Z183" s="213"/>
      <c r="AA183" s="213"/>
      <c r="AB183" s="213"/>
      <c r="AC183" s="213"/>
      <c r="AD183" s="213"/>
      <c r="AE183" s="213"/>
      <c r="AF183" s="213"/>
      <c r="AG183" s="213" t="s">
        <v>558</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8" t="s">
        <v>723</v>
      </c>
      <c r="D184" s="229"/>
      <c r="E184" s="230"/>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573</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3" x14ac:dyDescent="0.2">
      <c r="A185" s="220"/>
      <c r="B185" s="221"/>
      <c r="C185" s="258" t="s">
        <v>724</v>
      </c>
      <c r="D185" s="229"/>
      <c r="E185" s="230"/>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573</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8" t="s">
        <v>317</v>
      </c>
      <c r="D186" s="229"/>
      <c r="E186" s="230">
        <v>1</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573</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7"/>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2">
        <v>35</v>
      </c>
      <c r="B188" s="243" t="s">
        <v>725</v>
      </c>
      <c r="C188" s="254" t="s">
        <v>726</v>
      </c>
      <c r="D188" s="244" t="s">
        <v>670</v>
      </c>
      <c r="E188" s="245">
        <v>2</v>
      </c>
      <c r="F188" s="246"/>
      <c r="G188" s="247">
        <f>ROUND(E188*F188,2)</f>
        <v>0</v>
      </c>
      <c r="H188" s="246"/>
      <c r="I188" s="247">
        <f>ROUND(E188*H188,2)</f>
        <v>0</v>
      </c>
      <c r="J188" s="246"/>
      <c r="K188" s="247">
        <f>ROUND(E188*J188,2)</f>
        <v>0</v>
      </c>
      <c r="L188" s="247">
        <v>21</v>
      </c>
      <c r="M188" s="247">
        <f>G188*(1+L188/100)</f>
        <v>0</v>
      </c>
      <c r="N188" s="245">
        <v>0</v>
      </c>
      <c r="O188" s="245">
        <f>ROUND(E188*N188,2)</f>
        <v>0</v>
      </c>
      <c r="P188" s="245">
        <v>0</v>
      </c>
      <c r="Q188" s="245">
        <f>ROUND(E188*P188,2)</f>
        <v>0</v>
      </c>
      <c r="R188" s="247"/>
      <c r="S188" s="247" t="s">
        <v>527</v>
      </c>
      <c r="T188" s="248" t="s">
        <v>512</v>
      </c>
      <c r="U188" s="224">
        <v>0</v>
      </c>
      <c r="V188" s="224">
        <f>ROUND(E188*U188,2)</f>
        <v>0</v>
      </c>
      <c r="W188" s="224"/>
      <c r="X188" s="224" t="s">
        <v>557</v>
      </c>
      <c r="Y188" s="224" t="s">
        <v>513</v>
      </c>
      <c r="Z188" s="213"/>
      <c r="AA188" s="213"/>
      <c r="AB188" s="213"/>
      <c r="AC188" s="213"/>
      <c r="AD188" s="213"/>
      <c r="AE188" s="213"/>
      <c r="AF188" s="213"/>
      <c r="AG188" s="213" t="s">
        <v>558</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58" t="s">
        <v>727</v>
      </c>
      <c r="D189" s="229"/>
      <c r="E189" s="230"/>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573</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58" t="s">
        <v>319</v>
      </c>
      <c r="D190" s="229"/>
      <c r="E190" s="230">
        <v>2</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573</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7"/>
      <c r="D191" s="250"/>
      <c r="E191" s="250"/>
      <c r="F191" s="250"/>
      <c r="G191" s="250"/>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515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
      <c r="A192" s="242">
        <v>36</v>
      </c>
      <c r="B192" s="243" t="s">
        <v>728</v>
      </c>
      <c r="C192" s="254" t="s">
        <v>729</v>
      </c>
      <c r="D192" s="244" t="s">
        <v>670</v>
      </c>
      <c r="E192" s="245">
        <v>2</v>
      </c>
      <c r="F192" s="246"/>
      <c r="G192" s="247">
        <f>ROUND(E192*F192,2)</f>
        <v>0</v>
      </c>
      <c r="H192" s="246"/>
      <c r="I192" s="247">
        <f>ROUND(E192*H192,2)</f>
        <v>0</v>
      </c>
      <c r="J192" s="246"/>
      <c r="K192" s="247">
        <f>ROUND(E192*J192,2)</f>
        <v>0</v>
      </c>
      <c r="L192" s="247">
        <v>21</v>
      </c>
      <c r="M192" s="247">
        <f>G192*(1+L192/100)</f>
        <v>0</v>
      </c>
      <c r="N192" s="245">
        <v>0</v>
      </c>
      <c r="O192" s="245">
        <f>ROUND(E192*N192,2)</f>
        <v>0</v>
      </c>
      <c r="P192" s="245">
        <v>0</v>
      </c>
      <c r="Q192" s="245">
        <f>ROUND(E192*P192,2)</f>
        <v>0</v>
      </c>
      <c r="R192" s="247"/>
      <c r="S192" s="247" t="s">
        <v>527</v>
      </c>
      <c r="T192" s="248" t="s">
        <v>512</v>
      </c>
      <c r="U192" s="224">
        <v>0</v>
      </c>
      <c r="V192" s="224">
        <f>ROUND(E192*U192,2)</f>
        <v>0</v>
      </c>
      <c r="W192" s="224"/>
      <c r="X192" s="224" t="s">
        <v>557</v>
      </c>
      <c r="Y192" s="224" t="s">
        <v>513</v>
      </c>
      <c r="Z192" s="213"/>
      <c r="AA192" s="213"/>
      <c r="AB192" s="213"/>
      <c r="AC192" s="213"/>
      <c r="AD192" s="213"/>
      <c r="AE192" s="213"/>
      <c r="AF192" s="213"/>
      <c r="AG192" s="213" t="s">
        <v>558</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58" t="s">
        <v>730</v>
      </c>
      <c r="D193" s="229"/>
      <c r="E193" s="230"/>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573</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33.75" outlineLevel="3" x14ac:dyDescent="0.2">
      <c r="A194" s="220"/>
      <c r="B194" s="221"/>
      <c r="C194" s="258" t="s">
        <v>731</v>
      </c>
      <c r="D194" s="229"/>
      <c r="E194" s="230"/>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573</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ht="33.75" outlineLevel="3" x14ac:dyDescent="0.2">
      <c r="A195" s="220"/>
      <c r="B195" s="221"/>
      <c r="C195" s="258" t="s">
        <v>732</v>
      </c>
      <c r="D195" s="229"/>
      <c r="E195" s="230"/>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573</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3" x14ac:dyDescent="0.2">
      <c r="A196" s="220"/>
      <c r="B196" s="221"/>
      <c r="C196" s="258" t="s">
        <v>733</v>
      </c>
      <c r="D196" s="229"/>
      <c r="E196" s="230"/>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573</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22.5" outlineLevel="3" x14ac:dyDescent="0.2">
      <c r="A197" s="220"/>
      <c r="B197" s="221"/>
      <c r="C197" s="258" t="s">
        <v>734</v>
      </c>
      <c r="D197" s="229"/>
      <c r="E197" s="230"/>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573</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58" t="s">
        <v>735</v>
      </c>
      <c r="D198" s="229"/>
      <c r="E198" s="230"/>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3" x14ac:dyDescent="0.2">
      <c r="A199" s="220"/>
      <c r="B199" s="221"/>
      <c r="C199" s="258" t="s">
        <v>736</v>
      </c>
      <c r="D199" s="229"/>
      <c r="E199" s="230"/>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33.75" outlineLevel="3" x14ac:dyDescent="0.2">
      <c r="A200" s="220"/>
      <c r="B200" s="221"/>
      <c r="C200" s="258" t="s">
        <v>737</v>
      </c>
      <c r="D200" s="229"/>
      <c r="E200" s="230"/>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573</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3" x14ac:dyDescent="0.2">
      <c r="A201" s="220"/>
      <c r="B201" s="221"/>
      <c r="C201" s="258" t="s">
        <v>738</v>
      </c>
      <c r="D201" s="229"/>
      <c r="E201" s="230"/>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573</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33.75" outlineLevel="3" x14ac:dyDescent="0.2">
      <c r="A202" s="220"/>
      <c r="B202" s="221"/>
      <c r="C202" s="258" t="s">
        <v>736</v>
      </c>
      <c r="D202" s="229"/>
      <c r="E202" s="230"/>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573</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58" t="s">
        <v>319</v>
      </c>
      <c r="D203" s="229"/>
      <c r="E203" s="230">
        <v>2</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573</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7"/>
      <c r="D204" s="250"/>
      <c r="E204" s="250"/>
      <c r="F204" s="250"/>
      <c r="G204" s="250"/>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515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2">
        <v>37</v>
      </c>
      <c r="B205" s="243" t="s">
        <v>739</v>
      </c>
      <c r="C205" s="254" t="s">
        <v>740</v>
      </c>
      <c r="D205" s="244" t="s">
        <v>670</v>
      </c>
      <c r="E205" s="245">
        <v>2</v>
      </c>
      <c r="F205" s="246"/>
      <c r="G205" s="247">
        <f>ROUND(E205*F205,2)</f>
        <v>0</v>
      </c>
      <c r="H205" s="246"/>
      <c r="I205" s="247">
        <f>ROUND(E205*H205,2)</f>
        <v>0</v>
      </c>
      <c r="J205" s="246"/>
      <c r="K205" s="247">
        <f>ROUND(E205*J205,2)</f>
        <v>0</v>
      </c>
      <c r="L205" s="247">
        <v>21</v>
      </c>
      <c r="M205" s="247">
        <f>G205*(1+L205/100)</f>
        <v>0</v>
      </c>
      <c r="N205" s="245">
        <v>0</v>
      </c>
      <c r="O205" s="245">
        <f>ROUND(E205*N205,2)</f>
        <v>0</v>
      </c>
      <c r="P205" s="245">
        <v>0</v>
      </c>
      <c r="Q205" s="245">
        <f>ROUND(E205*P205,2)</f>
        <v>0</v>
      </c>
      <c r="R205" s="247"/>
      <c r="S205" s="247" t="s">
        <v>527</v>
      </c>
      <c r="T205" s="248" t="s">
        <v>512</v>
      </c>
      <c r="U205" s="224">
        <v>0</v>
      </c>
      <c r="V205" s="224">
        <f>ROUND(E205*U205,2)</f>
        <v>0</v>
      </c>
      <c r="W205" s="224"/>
      <c r="X205" s="224" t="s">
        <v>557</v>
      </c>
      <c r="Y205" s="224" t="s">
        <v>513</v>
      </c>
      <c r="Z205" s="213"/>
      <c r="AA205" s="213"/>
      <c r="AB205" s="213"/>
      <c r="AC205" s="213"/>
      <c r="AD205" s="213"/>
      <c r="AE205" s="213"/>
      <c r="AF205" s="213"/>
      <c r="AG205" s="213" t="s">
        <v>558</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2" x14ac:dyDescent="0.2">
      <c r="A206" s="220"/>
      <c r="B206" s="221"/>
      <c r="C206" s="258" t="s">
        <v>741</v>
      </c>
      <c r="D206" s="229"/>
      <c r="E206" s="230"/>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573</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58" t="s">
        <v>319</v>
      </c>
      <c r="D207" s="229"/>
      <c r="E207" s="230">
        <v>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573</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57"/>
      <c r="D208" s="250"/>
      <c r="E208" s="250"/>
      <c r="F208" s="250"/>
      <c r="G208" s="250"/>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515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42">
        <v>38</v>
      </c>
      <c r="B209" s="243" t="s">
        <v>742</v>
      </c>
      <c r="C209" s="254" t="s">
        <v>743</v>
      </c>
      <c r="D209" s="244" t="s">
        <v>670</v>
      </c>
      <c r="E209" s="245">
        <v>2</v>
      </c>
      <c r="F209" s="246"/>
      <c r="G209" s="247">
        <f>ROUND(E209*F209,2)</f>
        <v>0</v>
      </c>
      <c r="H209" s="246"/>
      <c r="I209" s="247">
        <f>ROUND(E209*H209,2)</f>
        <v>0</v>
      </c>
      <c r="J209" s="246"/>
      <c r="K209" s="247">
        <f>ROUND(E209*J209,2)</f>
        <v>0</v>
      </c>
      <c r="L209" s="247">
        <v>21</v>
      </c>
      <c r="M209" s="247">
        <f>G209*(1+L209/100)</f>
        <v>0</v>
      </c>
      <c r="N209" s="245">
        <v>0</v>
      </c>
      <c r="O209" s="245">
        <f>ROUND(E209*N209,2)</f>
        <v>0</v>
      </c>
      <c r="P209" s="245">
        <v>0</v>
      </c>
      <c r="Q209" s="245">
        <f>ROUND(E209*P209,2)</f>
        <v>0</v>
      </c>
      <c r="R209" s="247"/>
      <c r="S209" s="247" t="s">
        <v>527</v>
      </c>
      <c r="T209" s="248" t="s">
        <v>512</v>
      </c>
      <c r="U209" s="224">
        <v>0</v>
      </c>
      <c r="V209" s="224">
        <f>ROUND(E209*U209,2)</f>
        <v>0</v>
      </c>
      <c r="W209" s="224"/>
      <c r="X209" s="224" t="s">
        <v>557</v>
      </c>
      <c r="Y209" s="224" t="s">
        <v>513</v>
      </c>
      <c r="Z209" s="213"/>
      <c r="AA209" s="213"/>
      <c r="AB209" s="213"/>
      <c r="AC209" s="213"/>
      <c r="AD209" s="213"/>
      <c r="AE209" s="213"/>
      <c r="AF209" s="213"/>
      <c r="AG209" s="213" t="s">
        <v>558</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33.75" outlineLevel="2" x14ac:dyDescent="0.2">
      <c r="A210" s="220"/>
      <c r="B210" s="221"/>
      <c r="C210" s="258" t="s">
        <v>744</v>
      </c>
      <c r="D210" s="229"/>
      <c r="E210" s="230"/>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573</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3" x14ac:dyDescent="0.2">
      <c r="A211" s="220"/>
      <c r="B211" s="221"/>
      <c r="C211" s="258" t="s">
        <v>745</v>
      </c>
      <c r="D211" s="229"/>
      <c r="E211" s="230"/>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573</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33.75" outlineLevel="3" x14ac:dyDescent="0.2">
      <c r="A212" s="220"/>
      <c r="B212" s="221"/>
      <c r="C212" s="258" t="s">
        <v>746</v>
      </c>
      <c r="D212" s="229"/>
      <c r="E212" s="230"/>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573</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33.75" outlineLevel="3" x14ac:dyDescent="0.2">
      <c r="A213" s="220"/>
      <c r="B213" s="221"/>
      <c r="C213" s="258" t="s">
        <v>747</v>
      </c>
      <c r="D213" s="229"/>
      <c r="E213" s="230"/>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573</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58" t="s">
        <v>748</v>
      </c>
      <c r="D214" s="229"/>
      <c r="E214" s="230"/>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573</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58" t="s">
        <v>319</v>
      </c>
      <c r="D215" s="229"/>
      <c r="E215" s="230">
        <v>2</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573</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7"/>
      <c r="D216" s="250"/>
      <c r="E216" s="250"/>
      <c r="F216" s="250"/>
      <c r="G216" s="250"/>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515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x14ac:dyDescent="0.2">
      <c r="A217" s="242">
        <v>39</v>
      </c>
      <c r="B217" s="243" t="s">
        <v>749</v>
      </c>
      <c r="C217" s="254" t="s">
        <v>750</v>
      </c>
      <c r="D217" s="244" t="s">
        <v>582</v>
      </c>
      <c r="E217" s="245">
        <v>2</v>
      </c>
      <c r="F217" s="246"/>
      <c r="G217" s="247">
        <f>ROUND(E217*F217,2)</f>
        <v>0</v>
      </c>
      <c r="H217" s="246"/>
      <c r="I217" s="247">
        <f>ROUND(E217*H217,2)</f>
        <v>0</v>
      </c>
      <c r="J217" s="246"/>
      <c r="K217" s="247">
        <f>ROUND(E217*J217,2)</f>
        <v>0</v>
      </c>
      <c r="L217" s="247">
        <v>21</v>
      </c>
      <c r="M217" s="247">
        <f>G217*(1+L217/100)</f>
        <v>0</v>
      </c>
      <c r="N217" s="245">
        <v>0</v>
      </c>
      <c r="O217" s="245">
        <f>ROUND(E217*N217,2)</f>
        <v>0</v>
      </c>
      <c r="P217" s="245">
        <v>0</v>
      </c>
      <c r="Q217" s="245">
        <f>ROUND(E217*P217,2)</f>
        <v>0</v>
      </c>
      <c r="R217" s="247"/>
      <c r="S217" s="247" t="s">
        <v>527</v>
      </c>
      <c r="T217" s="248" t="s">
        <v>512</v>
      </c>
      <c r="U217" s="224">
        <v>0</v>
      </c>
      <c r="V217" s="224">
        <f>ROUND(E217*U217,2)</f>
        <v>0</v>
      </c>
      <c r="W217" s="224"/>
      <c r="X217" s="224" t="s">
        <v>557</v>
      </c>
      <c r="Y217" s="224" t="s">
        <v>513</v>
      </c>
      <c r="Z217" s="213"/>
      <c r="AA217" s="213"/>
      <c r="AB217" s="213"/>
      <c r="AC217" s="213"/>
      <c r="AD217" s="213"/>
      <c r="AE217" s="213"/>
      <c r="AF217" s="213"/>
      <c r="AG217" s="213" t="s">
        <v>558</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5"/>
      <c r="D218" s="251"/>
      <c r="E218" s="251"/>
      <c r="F218" s="251"/>
      <c r="G218" s="251"/>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515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2">
        <v>40</v>
      </c>
      <c r="B219" s="243" t="s">
        <v>751</v>
      </c>
      <c r="C219" s="254" t="s">
        <v>752</v>
      </c>
      <c r="D219" s="244" t="s">
        <v>670</v>
      </c>
      <c r="E219" s="245">
        <v>2</v>
      </c>
      <c r="F219" s="246"/>
      <c r="G219" s="247">
        <f>ROUND(E219*F219,2)</f>
        <v>0</v>
      </c>
      <c r="H219" s="246"/>
      <c r="I219" s="247">
        <f>ROUND(E219*H219,2)</f>
        <v>0</v>
      </c>
      <c r="J219" s="246"/>
      <c r="K219" s="247">
        <f>ROUND(E219*J219,2)</f>
        <v>0</v>
      </c>
      <c r="L219" s="247">
        <v>21</v>
      </c>
      <c r="M219" s="247">
        <f>G219*(1+L219/100)</f>
        <v>0</v>
      </c>
      <c r="N219" s="245">
        <v>0</v>
      </c>
      <c r="O219" s="245">
        <f>ROUND(E219*N219,2)</f>
        <v>0</v>
      </c>
      <c r="P219" s="245">
        <v>0</v>
      </c>
      <c r="Q219" s="245">
        <f>ROUND(E219*P219,2)</f>
        <v>0</v>
      </c>
      <c r="R219" s="247"/>
      <c r="S219" s="247" t="s">
        <v>527</v>
      </c>
      <c r="T219" s="248" t="s">
        <v>512</v>
      </c>
      <c r="U219" s="224">
        <v>0</v>
      </c>
      <c r="V219" s="224">
        <f>ROUND(E219*U219,2)</f>
        <v>0</v>
      </c>
      <c r="W219" s="224"/>
      <c r="X219" s="224" t="s">
        <v>557</v>
      </c>
      <c r="Y219" s="224" t="s">
        <v>513</v>
      </c>
      <c r="Z219" s="213"/>
      <c r="AA219" s="213"/>
      <c r="AB219" s="213"/>
      <c r="AC219" s="213"/>
      <c r="AD219" s="213"/>
      <c r="AE219" s="213"/>
      <c r="AF219" s="213"/>
      <c r="AG219" s="213" t="s">
        <v>558</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2" x14ac:dyDescent="0.2">
      <c r="A220" s="220"/>
      <c r="B220" s="221"/>
      <c r="C220" s="258" t="s">
        <v>753</v>
      </c>
      <c r="D220" s="229"/>
      <c r="E220" s="230"/>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573</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22.5" outlineLevel="3" x14ac:dyDescent="0.2">
      <c r="A221" s="220"/>
      <c r="B221" s="221"/>
      <c r="C221" s="258" t="s">
        <v>754</v>
      </c>
      <c r="D221" s="229"/>
      <c r="E221" s="230"/>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573</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58" t="s">
        <v>319</v>
      </c>
      <c r="D222" s="229"/>
      <c r="E222" s="230">
        <v>2</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573</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57"/>
      <c r="D223" s="250"/>
      <c r="E223" s="250"/>
      <c r="F223" s="250"/>
      <c r="G223" s="250"/>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515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x14ac:dyDescent="0.2">
      <c r="A224" s="242">
        <v>41</v>
      </c>
      <c r="B224" s="243" t="s">
        <v>755</v>
      </c>
      <c r="C224" s="254" t="s">
        <v>756</v>
      </c>
      <c r="D224" s="244" t="s">
        <v>670</v>
      </c>
      <c r="E224" s="245">
        <v>2</v>
      </c>
      <c r="F224" s="246"/>
      <c r="G224" s="247">
        <f>ROUND(E224*F224,2)</f>
        <v>0</v>
      </c>
      <c r="H224" s="246"/>
      <c r="I224" s="247">
        <f>ROUND(E224*H224,2)</f>
        <v>0</v>
      </c>
      <c r="J224" s="246"/>
      <c r="K224" s="247">
        <f>ROUND(E224*J224,2)</f>
        <v>0</v>
      </c>
      <c r="L224" s="247">
        <v>21</v>
      </c>
      <c r="M224" s="247">
        <f>G224*(1+L224/100)</f>
        <v>0</v>
      </c>
      <c r="N224" s="245">
        <v>0</v>
      </c>
      <c r="O224" s="245">
        <f>ROUND(E224*N224,2)</f>
        <v>0</v>
      </c>
      <c r="P224" s="245">
        <v>0</v>
      </c>
      <c r="Q224" s="245">
        <f>ROUND(E224*P224,2)</f>
        <v>0</v>
      </c>
      <c r="R224" s="247"/>
      <c r="S224" s="247" t="s">
        <v>527</v>
      </c>
      <c r="T224" s="248" t="s">
        <v>512</v>
      </c>
      <c r="U224" s="224">
        <v>0</v>
      </c>
      <c r="V224" s="224">
        <f>ROUND(E224*U224,2)</f>
        <v>0</v>
      </c>
      <c r="W224" s="224"/>
      <c r="X224" s="224" t="s">
        <v>557</v>
      </c>
      <c r="Y224" s="224" t="s">
        <v>513</v>
      </c>
      <c r="Z224" s="213"/>
      <c r="AA224" s="213"/>
      <c r="AB224" s="213"/>
      <c r="AC224" s="213"/>
      <c r="AD224" s="213"/>
      <c r="AE224" s="213"/>
      <c r="AF224" s="213"/>
      <c r="AG224" s="213" t="s">
        <v>558</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2" x14ac:dyDescent="0.2">
      <c r="A225" s="220"/>
      <c r="B225" s="221"/>
      <c r="C225" s="258" t="s">
        <v>757</v>
      </c>
      <c r="D225" s="229"/>
      <c r="E225" s="230"/>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573</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58" t="s">
        <v>758</v>
      </c>
      <c r="D226" s="229"/>
      <c r="E226" s="230"/>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573</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58" t="s">
        <v>759</v>
      </c>
      <c r="D227" s="229"/>
      <c r="E227" s="230"/>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573</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58" t="s">
        <v>319</v>
      </c>
      <c r="D228" s="229"/>
      <c r="E228" s="230">
        <v>2</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573</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7"/>
      <c r="D229" s="250"/>
      <c r="E229" s="250"/>
      <c r="F229" s="250"/>
      <c r="G229" s="250"/>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515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2">
        <v>42</v>
      </c>
      <c r="B230" s="243" t="s">
        <v>760</v>
      </c>
      <c r="C230" s="254" t="s">
        <v>761</v>
      </c>
      <c r="D230" s="244" t="s">
        <v>670</v>
      </c>
      <c r="E230" s="245">
        <v>2</v>
      </c>
      <c r="F230" s="246"/>
      <c r="G230" s="247">
        <f>ROUND(E230*F230,2)</f>
        <v>0</v>
      </c>
      <c r="H230" s="246"/>
      <c r="I230" s="247">
        <f>ROUND(E230*H230,2)</f>
        <v>0</v>
      </c>
      <c r="J230" s="246"/>
      <c r="K230" s="247">
        <f>ROUND(E230*J230,2)</f>
        <v>0</v>
      </c>
      <c r="L230" s="247">
        <v>21</v>
      </c>
      <c r="M230" s="247">
        <f>G230*(1+L230/100)</f>
        <v>0</v>
      </c>
      <c r="N230" s="245">
        <v>0</v>
      </c>
      <c r="O230" s="245">
        <f>ROUND(E230*N230,2)</f>
        <v>0</v>
      </c>
      <c r="P230" s="245">
        <v>0</v>
      </c>
      <c r="Q230" s="245">
        <f>ROUND(E230*P230,2)</f>
        <v>0</v>
      </c>
      <c r="R230" s="247"/>
      <c r="S230" s="247" t="s">
        <v>527</v>
      </c>
      <c r="T230" s="248" t="s">
        <v>512</v>
      </c>
      <c r="U230" s="224">
        <v>0</v>
      </c>
      <c r="V230" s="224">
        <f>ROUND(E230*U230,2)</f>
        <v>0</v>
      </c>
      <c r="W230" s="224"/>
      <c r="X230" s="224" t="s">
        <v>557</v>
      </c>
      <c r="Y230" s="224" t="s">
        <v>513</v>
      </c>
      <c r="Z230" s="213"/>
      <c r="AA230" s="213"/>
      <c r="AB230" s="213"/>
      <c r="AC230" s="213"/>
      <c r="AD230" s="213"/>
      <c r="AE230" s="213"/>
      <c r="AF230" s="213"/>
      <c r="AG230" s="213" t="s">
        <v>558</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8" t="s">
        <v>762</v>
      </c>
      <c r="D231" s="229"/>
      <c r="E231" s="230"/>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573</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3" x14ac:dyDescent="0.2">
      <c r="A232" s="220"/>
      <c r="B232" s="221"/>
      <c r="C232" s="258" t="s">
        <v>763</v>
      </c>
      <c r="D232" s="229"/>
      <c r="E232" s="230"/>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573</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58" t="s">
        <v>319</v>
      </c>
      <c r="D233" s="229"/>
      <c r="E233" s="230">
        <v>2</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573</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7"/>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515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42">
        <v>43</v>
      </c>
      <c r="B235" s="243" t="s">
        <v>764</v>
      </c>
      <c r="C235" s="254" t="s">
        <v>765</v>
      </c>
      <c r="D235" s="244" t="s">
        <v>670</v>
      </c>
      <c r="E235" s="245">
        <v>2</v>
      </c>
      <c r="F235" s="246"/>
      <c r="G235" s="247">
        <f>ROUND(E235*F235,2)</f>
        <v>0</v>
      </c>
      <c r="H235" s="246"/>
      <c r="I235" s="247">
        <f>ROUND(E235*H235,2)</f>
        <v>0</v>
      </c>
      <c r="J235" s="246"/>
      <c r="K235" s="247">
        <f>ROUND(E235*J235,2)</f>
        <v>0</v>
      </c>
      <c r="L235" s="247">
        <v>21</v>
      </c>
      <c r="M235" s="247">
        <f>G235*(1+L235/100)</f>
        <v>0</v>
      </c>
      <c r="N235" s="245">
        <v>0</v>
      </c>
      <c r="O235" s="245">
        <f>ROUND(E235*N235,2)</f>
        <v>0</v>
      </c>
      <c r="P235" s="245">
        <v>0</v>
      </c>
      <c r="Q235" s="245">
        <f>ROUND(E235*P235,2)</f>
        <v>0</v>
      </c>
      <c r="R235" s="247"/>
      <c r="S235" s="247" t="s">
        <v>527</v>
      </c>
      <c r="T235" s="248" t="s">
        <v>512</v>
      </c>
      <c r="U235" s="224">
        <v>0</v>
      </c>
      <c r="V235" s="224">
        <f>ROUND(E235*U235,2)</f>
        <v>0</v>
      </c>
      <c r="W235" s="224"/>
      <c r="X235" s="224" t="s">
        <v>557</v>
      </c>
      <c r="Y235" s="224" t="s">
        <v>513</v>
      </c>
      <c r="Z235" s="213"/>
      <c r="AA235" s="213"/>
      <c r="AB235" s="213"/>
      <c r="AC235" s="213"/>
      <c r="AD235" s="213"/>
      <c r="AE235" s="213"/>
      <c r="AF235" s="213"/>
      <c r="AG235" s="213" t="s">
        <v>558</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8" t="s">
        <v>766</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573</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58" t="s">
        <v>767</v>
      </c>
      <c r="D237" s="229"/>
      <c r="E237" s="230"/>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573</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58" t="s">
        <v>319</v>
      </c>
      <c r="D238" s="229"/>
      <c r="E238" s="230">
        <v>2</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573</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57"/>
      <c r="D239" s="250"/>
      <c r="E239" s="250"/>
      <c r="F239" s="250"/>
      <c r="G239" s="250"/>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515</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x14ac:dyDescent="0.2">
      <c r="A240" s="242">
        <v>44</v>
      </c>
      <c r="B240" s="243" t="s">
        <v>768</v>
      </c>
      <c r="C240" s="254" t="s">
        <v>769</v>
      </c>
      <c r="D240" s="244" t="s">
        <v>670</v>
      </c>
      <c r="E240" s="245">
        <v>2</v>
      </c>
      <c r="F240" s="246"/>
      <c r="G240" s="247">
        <f>ROUND(E240*F240,2)</f>
        <v>0</v>
      </c>
      <c r="H240" s="246"/>
      <c r="I240" s="247">
        <f>ROUND(E240*H240,2)</f>
        <v>0</v>
      </c>
      <c r="J240" s="246"/>
      <c r="K240" s="247">
        <f>ROUND(E240*J240,2)</f>
        <v>0</v>
      </c>
      <c r="L240" s="247">
        <v>21</v>
      </c>
      <c r="M240" s="247">
        <f>G240*(1+L240/100)</f>
        <v>0</v>
      </c>
      <c r="N240" s="245">
        <v>0</v>
      </c>
      <c r="O240" s="245">
        <f>ROUND(E240*N240,2)</f>
        <v>0</v>
      </c>
      <c r="P240" s="245">
        <v>0</v>
      </c>
      <c r="Q240" s="245">
        <f>ROUND(E240*P240,2)</f>
        <v>0</v>
      </c>
      <c r="R240" s="247"/>
      <c r="S240" s="247" t="s">
        <v>527</v>
      </c>
      <c r="T240" s="248" t="s">
        <v>512</v>
      </c>
      <c r="U240" s="224">
        <v>0</v>
      </c>
      <c r="V240" s="224">
        <f>ROUND(E240*U240,2)</f>
        <v>0</v>
      </c>
      <c r="W240" s="224"/>
      <c r="X240" s="224" t="s">
        <v>557</v>
      </c>
      <c r="Y240" s="224" t="s">
        <v>513</v>
      </c>
      <c r="Z240" s="213"/>
      <c r="AA240" s="213"/>
      <c r="AB240" s="213"/>
      <c r="AC240" s="213"/>
      <c r="AD240" s="213"/>
      <c r="AE240" s="213"/>
      <c r="AF240" s="213"/>
      <c r="AG240" s="213" t="s">
        <v>558</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58" t="s">
        <v>770</v>
      </c>
      <c r="D241" s="229"/>
      <c r="E241" s="230"/>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573</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3" x14ac:dyDescent="0.2">
      <c r="A242" s="220"/>
      <c r="B242" s="221"/>
      <c r="C242" s="258" t="s">
        <v>319</v>
      </c>
      <c r="D242" s="229"/>
      <c r="E242" s="230">
        <v>2</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573</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57"/>
      <c r="D243" s="250"/>
      <c r="E243" s="250"/>
      <c r="F243" s="250"/>
      <c r="G243" s="250"/>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515</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2">
        <v>45</v>
      </c>
      <c r="B244" s="243" t="s">
        <v>771</v>
      </c>
      <c r="C244" s="254" t="s">
        <v>772</v>
      </c>
      <c r="D244" s="244" t="s">
        <v>670</v>
      </c>
      <c r="E244" s="245">
        <v>2</v>
      </c>
      <c r="F244" s="246"/>
      <c r="G244" s="247">
        <f>ROUND(E244*F244,2)</f>
        <v>0</v>
      </c>
      <c r="H244" s="246"/>
      <c r="I244" s="247">
        <f>ROUND(E244*H244,2)</f>
        <v>0</v>
      </c>
      <c r="J244" s="246"/>
      <c r="K244" s="247">
        <f>ROUND(E244*J244,2)</f>
        <v>0</v>
      </c>
      <c r="L244" s="247">
        <v>21</v>
      </c>
      <c r="M244" s="247">
        <f>G244*(1+L244/100)</f>
        <v>0</v>
      </c>
      <c r="N244" s="245">
        <v>0</v>
      </c>
      <c r="O244" s="245">
        <f>ROUND(E244*N244,2)</f>
        <v>0</v>
      </c>
      <c r="P244" s="245">
        <v>0</v>
      </c>
      <c r="Q244" s="245">
        <f>ROUND(E244*P244,2)</f>
        <v>0</v>
      </c>
      <c r="R244" s="247"/>
      <c r="S244" s="247" t="s">
        <v>527</v>
      </c>
      <c r="T244" s="248" t="s">
        <v>512</v>
      </c>
      <c r="U244" s="224">
        <v>0</v>
      </c>
      <c r="V244" s="224">
        <f>ROUND(E244*U244,2)</f>
        <v>0</v>
      </c>
      <c r="W244" s="224"/>
      <c r="X244" s="224" t="s">
        <v>557</v>
      </c>
      <c r="Y244" s="224" t="s">
        <v>513</v>
      </c>
      <c r="Z244" s="213"/>
      <c r="AA244" s="213"/>
      <c r="AB244" s="213"/>
      <c r="AC244" s="213"/>
      <c r="AD244" s="213"/>
      <c r="AE244" s="213"/>
      <c r="AF244" s="213"/>
      <c r="AG244" s="213" t="s">
        <v>558</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58" t="s">
        <v>773</v>
      </c>
      <c r="D245" s="229"/>
      <c r="E245" s="230"/>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573</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58" t="s">
        <v>774</v>
      </c>
      <c r="D246" s="229"/>
      <c r="E246" s="230"/>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573</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58" t="s">
        <v>319</v>
      </c>
      <c r="D247" s="229"/>
      <c r="E247" s="230">
        <v>2</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573</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2" x14ac:dyDescent="0.2">
      <c r="A248" s="220"/>
      <c r="B248" s="221"/>
      <c r="C248" s="257"/>
      <c r="D248" s="250"/>
      <c r="E248" s="250"/>
      <c r="F248" s="250"/>
      <c r="G248" s="250"/>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515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2">
        <v>46</v>
      </c>
      <c r="B249" s="243" t="s">
        <v>775</v>
      </c>
      <c r="C249" s="254" t="s">
        <v>776</v>
      </c>
      <c r="D249" s="244" t="s">
        <v>670</v>
      </c>
      <c r="E249" s="245">
        <v>2</v>
      </c>
      <c r="F249" s="246"/>
      <c r="G249" s="247">
        <f>ROUND(E249*F249,2)</f>
        <v>0</v>
      </c>
      <c r="H249" s="246"/>
      <c r="I249" s="247">
        <f>ROUND(E249*H249,2)</f>
        <v>0</v>
      </c>
      <c r="J249" s="246"/>
      <c r="K249" s="247">
        <f>ROUND(E249*J249,2)</f>
        <v>0</v>
      </c>
      <c r="L249" s="247">
        <v>21</v>
      </c>
      <c r="M249" s="247">
        <f>G249*(1+L249/100)</f>
        <v>0</v>
      </c>
      <c r="N249" s="245">
        <v>0</v>
      </c>
      <c r="O249" s="245">
        <f>ROUND(E249*N249,2)</f>
        <v>0</v>
      </c>
      <c r="P249" s="245">
        <v>0</v>
      </c>
      <c r="Q249" s="245">
        <f>ROUND(E249*P249,2)</f>
        <v>0</v>
      </c>
      <c r="R249" s="247"/>
      <c r="S249" s="247" t="s">
        <v>527</v>
      </c>
      <c r="T249" s="248" t="s">
        <v>512</v>
      </c>
      <c r="U249" s="224">
        <v>0</v>
      </c>
      <c r="V249" s="224">
        <f>ROUND(E249*U249,2)</f>
        <v>0</v>
      </c>
      <c r="W249" s="224"/>
      <c r="X249" s="224" t="s">
        <v>557</v>
      </c>
      <c r="Y249" s="224" t="s">
        <v>513</v>
      </c>
      <c r="Z249" s="213"/>
      <c r="AA249" s="213"/>
      <c r="AB249" s="213"/>
      <c r="AC249" s="213"/>
      <c r="AD249" s="213"/>
      <c r="AE249" s="213"/>
      <c r="AF249" s="213"/>
      <c r="AG249" s="213" t="s">
        <v>558</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2" x14ac:dyDescent="0.2">
      <c r="A250" s="220"/>
      <c r="B250" s="221"/>
      <c r="C250" s="258" t="s">
        <v>777</v>
      </c>
      <c r="D250" s="229"/>
      <c r="E250" s="230"/>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573</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58" t="s">
        <v>319</v>
      </c>
      <c r="D251" s="229"/>
      <c r="E251" s="230">
        <v>2</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573</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57"/>
      <c r="D252" s="250"/>
      <c r="E252" s="250"/>
      <c r="F252" s="250"/>
      <c r="G252" s="250"/>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515</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
      <c r="A253" s="242">
        <v>47</v>
      </c>
      <c r="B253" s="243" t="s">
        <v>778</v>
      </c>
      <c r="C253" s="254" t="s">
        <v>779</v>
      </c>
      <c r="D253" s="244" t="s">
        <v>670</v>
      </c>
      <c r="E253" s="245">
        <v>2</v>
      </c>
      <c r="F253" s="246"/>
      <c r="G253" s="247">
        <f>ROUND(E253*F253,2)</f>
        <v>0</v>
      </c>
      <c r="H253" s="246"/>
      <c r="I253" s="247">
        <f>ROUND(E253*H253,2)</f>
        <v>0</v>
      </c>
      <c r="J253" s="246"/>
      <c r="K253" s="247">
        <f>ROUND(E253*J253,2)</f>
        <v>0</v>
      </c>
      <c r="L253" s="247">
        <v>21</v>
      </c>
      <c r="M253" s="247">
        <f>G253*(1+L253/100)</f>
        <v>0</v>
      </c>
      <c r="N253" s="245">
        <v>0</v>
      </c>
      <c r="O253" s="245">
        <f>ROUND(E253*N253,2)</f>
        <v>0</v>
      </c>
      <c r="P253" s="245">
        <v>0</v>
      </c>
      <c r="Q253" s="245">
        <f>ROUND(E253*P253,2)</f>
        <v>0</v>
      </c>
      <c r="R253" s="247"/>
      <c r="S253" s="247" t="s">
        <v>527</v>
      </c>
      <c r="T253" s="248" t="s">
        <v>512</v>
      </c>
      <c r="U253" s="224">
        <v>0</v>
      </c>
      <c r="V253" s="224">
        <f>ROUND(E253*U253,2)</f>
        <v>0</v>
      </c>
      <c r="W253" s="224"/>
      <c r="X253" s="224" t="s">
        <v>557</v>
      </c>
      <c r="Y253" s="224" t="s">
        <v>513</v>
      </c>
      <c r="Z253" s="213"/>
      <c r="AA253" s="213"/>
      <c r="AB253" s="213"/>
      <c r="AC253" s="213"/>
      <c r="AD253" s="213"/>
      <c r="AE253" s="213"/>
      <c r="AF253" s="213"/>
      <c r="AG253" s="213" t="s">
        <v>558</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2" x14ac:dyDescent="0.2">
      <c r="A254" s="220"/>
      <c r="B254" s="221"/>
      <c r="C254" s="258" t="s">
        <v>780</v>
      </c>
      <c r="D254" s="229"/>
      <c r="E254" s="230"/>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573</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58" t="s">
        <v>319</v>
      </c>
      <c r="D255" s="229"/>
      <c r="E255" s="230">
        <v>2</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573</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57"/>
      <c r="D256" s="250"/>
      <c r="E256" s="250"/>
      <c r="F256" s="250"/>
      <c r="G256" s="250"/>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515</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
      <c r="A257" s="242">
        <v>48</v>
      </c>
      <c r="B257" s="243" t="s">
        <v>781</v>
      </c>
      <c r="C257" s="254" t="s">
        <v>782</v>
      </c>
      <c r="D257" s="244" t="s">
        <v>670</v>
      </c>
      <c r="E257" s="245">
        <v>2</v>
      </c>
      <c r="F257" s="246"/>
      <c r="G257" s="247">
        <f>ROUND(E257*F257,2)</f>
        <v>0</v>
      </c>
      <c r="H257" s="246"/>
      <c r="I257" s="247">
        <f>ROUND(E257*H257,2)</f>
        <v>0</v>
      </c>
      <c r="J257" s="246"/>
      <c r="K257" s="247">
        <f>ROUND(E257*J257,2)</f>
        <v>0</v>
      </c>
      <c r="L257" s="247">
        <v>21</v>
      </c>
      <c r="M257" s="247">
        <f>G257*(1+L257/100)</f>
        <v>0</v>
      </c>
      <c r="N257" s="245">
        <v>0</v>
      </c>
      <c r="O257" s="245">
        <f>ROUND(E257*N257,2)</f>
        <v>0</v>
      </c>
      <c r="P257" s="245">
        <v>0</v>
      </c>
      <c r="Q257" s="245">
        <f>ROUND(E257*P257,2)</f>
        <v>0</v>
      </c>
      <c r="R257" s="247"/>
      <c r="S257" s="247" t="s">
        <v>527</v>
      </c>
      <c r="T257" s="248" t="s">
        <v>512</v>
      </c>
      <c r="U257" s="224">
        <v>0</v>
      </c>
      <c r="V257" s="224">
        <f>ROUND(E257*U257,2)</f>
        <v>0</v>
      </c>
      <c r="W257" s="224"/>
      <c r="X257" s="224" t="s">
        <v>557</v>
      </c>
      <c r="Y257" s="224" t="s">
        <v>513</v>
      </c>
      <c r="Z257" s="213"/>
      <c r="AA257" s="213"/>
      <c r="AB257" s="213"/>
      <c r="AC257" s="213"/>
      <c r="AD257" s="213"/>
      <c r="AE257" s="213"/>
      <c r="AF257" s="213"/>
      <c r="AG257" s="213" t="s">
        <v>558</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58" t="s">
        <v>783</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573</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3" x14ac:dyDescent="0.2">
      <c r="A259" s="220"/>
      <c r="B259" s="221"/>
      <c r="C259" s="258" t="s">
        <v>784</v>
      </c>
      <c r="D259" s="229"/>
      <c r="E259" s="230"/>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573</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58" t="s">
        <v>785</v>
      </c>
      <c r="D260" s="229"/>
      <c r="E260" s="230"/>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573</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58" t="s">
        <v>319</v>
      </c>
      <c r="D261" s="229"/>
      <c r="E261" s="230">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573</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57"/>
      <c r="D262" s="250"/>
      <c r="E262" s="250"/>
      <c r="F262" s="250"/>
      <c r="G262" s="250"/>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515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
      <c r="A263" s="242">
        <v>49</v>
      </c>
      <c r="B263" s="243" t="s">
        <v>786</v>
      </c>
      <c r="C263" s="254" t="s">
        <v>787</v>
      </c>
      <c r="D263" s="244" t="s">
        <v>670</v>
      </c>
      <c r="E263" s="245">
        <v>2</v>
      </c>
      <c r="F263" s="246"/>
      <c r="G263" s="247">
        <f>ROUND(E263*F263,2)</f>
        <v>0</v>
      </c>
      <c r="H263" s="246"/>
      <c r="I263" s="247">
        <f>ROUND(E263*H263,2)</f>
        <v>0</v>
      </c>
      <c r="J263" s="246"/>
      <c r="K263" s="247">
        <f>ROUND(E263*J263,2)</f>
        <v>0</v>
      </c>
      <c r="L263" s="247">
        <v>21</v>
      </c>
      <c r="M263" s="247">
        <f>G263*(1+L263/100)</f>
        <v>0</v>
      </c>
      <c r="N263" s="245">
        <v>0</v>
      </c>
      <c r="O263" s="245">
        <f>ROUND(E263*N263,2)</f>
        <v>0</v>
      </c>
      <c r="P263" s="245">
        <v>0</v>
      </c>
      <c r="Q263" s="245">
        <f>ROUND(E263*P263,2)</f>
        <v>0</v>
      </c>
      <c r="R263" s="247"/>
      <c r="S263" s="247" t="s">
        <v>527</v>
      </c>
      <c r="T263" s="248" t="s">
        <v>512</v>
      </c>
      <c r="U263" s="224">
        <v>0</v>
      </c>
      <c r="V263" s="224">
        <f>ROUND(E263*U263,2)</f>
        <v>0</v>
      </c>
      <c r="W263" s="224"/>
      <c r="X263" s="224" t="s">
        <v>557</v>
      </c>
      <c r="Y263" s="224" t="s">
        <v>513</v>
      </c>
      <c r="Z263" s="213"/>
      <c r="AA263" s="213"/>
      <c r="AB263" s="213"/>
      <c r="AC263" s="213"/>
      <c r="AD263" s="213"/>
      <c r="AE263" s="213"/>
      <c r="AF263" s="213"/>
      <c r="AG263" s="213" t="s">
        <v>558</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2" x14ac:dyDescent="0.2">
      <c r="A264" s="220"/>
      <c r="B264" s="221"/>
      <c r="C264" s="258" t="s">
        <v>788</v>
      </c>
      <c r="D264" s="229"/>
      <c r="E264" s="230"/>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573</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58" t="s">
        <v>789</v>
      </c>
      <c r="D265" s="229"/>
      <c r="E265" s="230"/>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573</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22.5" outlineLevel="3" x14ac:dyDescent="0.2">
      <c r="A266" s="220"/>
      <c r="B266" s="221"/>
      <c r="C266" s="258" t="s">
        <v>790</v>
      </c>
      <c r="D266" s="229"/>
      <c r="E266" s="230"/>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573</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58" t="s">
        <v>319</v>
      </c>
      <c r="D267" s="229"/>
      <c r="E267" s="230">
        <v>2</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573</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7"/>
      <c r="D268" s="250"/>
      <c r="E268" s="250"/>
      <c r="F268" s="250"/>
      <c r="G268" s="250"/>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515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2">
        <v>50</v>
      </c>
      <c r="B269" s="243" t="s">
        <v>791</v>
      </c>
      <c r="C269" s="254" t="s">
        <v>792</v>
      </c>
      <c r="D269" s="244" t="s">
        <v>670</v>
      </c>
      <c r="E269" s="245">
        <v>2</v>
      </c>
      <c r="F269" s="246"/>
      <c r="G269" s="247">
        <f>ROUND(E269*F269,2)</f>
        <v>0</v>
      </c>
      <c r="H269" s="246"/>
      <c r="I269" s="247">
        <f>ROUND(E269*H269,2)</f>
        <v>0</v>
      </c>
      <c r="J269" s="246"/>
      <c r="K269" s="247">
        <f>ROUND(E269*J269,2)</f>
        <v>0</v>
      </c>
      <c r="L269" s="247">
        <v>21</v>
      </c>
      <c r="M269" s="247">
        <f>G269*(1+L269/100)</f>
        <v>0</v>
      </c>
      <c r="N269" s="245">
        <v>0</v>
      </c>
      <c r="O269" s="245">
        <f>ROUND(E269*N269,2)</f>
        <v>0</v>
      </c>
      <c r="P269" s="245">
        <v>0</v>
      </c>
      <c r="Q269" s="245">
        <f>ROUND(E269*P269,2)</f>
        <v>0</v>
      </c>
      <c r="R269" s="247"/>
      <c r="S269" s="247" t="s">
        <v>527</v>
      </c>
      <c r="T269" s="248" t="s">
        <v>512</v>
      </c>
      <c r="U269" s="224">
        <v>0</v>
      </c>
      <c r="V269" s="224">
        <f>ROUND(E269*U269,2)</f>
        <v>0</v>
      </c>
      <c r="W269" s="224"/>
      <c r="X269" s="224" t="s">
        <v>557</v>
      </c>
      <c r="Y269" s="224" t="s">
        <v>513</v>
      </c>
      <c r="Z269" s="213"/>
      <c r="AA269" s="213"/>
      <c r="AB269" s="213"/>
      <c r="AC269" s="213"/>
      <c r="AD269" s="213"/>
      <c r="AE269" s="213"/>
      <c r="AF269" s="213"/>
      <c r="AG269" s="213" t="s">
        <v>558</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2" x14ac:dyDescent="0.2">
      <c r="A270" s="220"/>
      <c r="B270" s="221"/>
      <c r="C270" s="258" t="s">
        <v>793</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573</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58" t="s">
        <v>319</v>
      </c>
      <c r="D271" s="229"/>
      <c r="E271" s="230">
        <v>2</v>
      </c>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2" x14ac:dyDescent="0.2">
      <c r="A272" s="220"/>
      <c r="B272" s="221"/>
      <c r="C272" s="257"/>
      <c r="D272" s="250"/>
      <c r="E272" s="250"/>
      <c r="F272" s="250"/>
      <c r="G272" s="250"/>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515</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
      <c r="A273" s="242">
        <v>51</v>
      </c>
      <c r="B273" s="243" t="s">
        <v>794</v>
      </c>
      <c r="C273" s="254" t="s">
        <v>795</v>
      </c>
      <c r="D273" s="244" t="s">
        <v>670</v>
      </c>
      <c r="E273" s="245">
        <v>2</v>
      </c>
      <c r="F273" s="246"/>
      <c r="G273" s="247">
        <f>ROUND(E273*F273,2)</f>
        <v>0</v>
      </c>
      <c r="H273" s="246"/>
      <c r="I273" s="247">
        <f>ROUND(E273*H273,2)</f>
        <v>0</v>
      </c>
      <c r="J273" s="246"/>
      <c r="K273" s="247">
        <f>ROUND(E273*J273,2)</f>
        <v>0</v>
      </c>
      <c r="L273" s="247">
        <v>21</v>
      </c>
      <c r="M273" s="247">
        <f>G273*(1+L273/100)</f>
        <v>0</v>
      </c>
      <c r="N273" s="245">
        <v>0</v>
      </c>
      <c r="O273" s="245">
        <f>ROUND(E273*N273,2)</f>
        <v>0</v>
      </c>
      <c r="P273" s="245">
        <v>0</v>
      </c>
      <c r="Q273" s="245">
        <f>ROUND(E273*P273,2)</f>
        <v>0</v>
      </c>
      <c r="R273" s="247"/>
      <c r="S273" s="247" t="s">
        <v>527</v>
      </c>
      <c r="T273" s="248" t="s">
        <v>512</v>
      </c>
      <c r="U273" s="224">
        <v>0</v>
      </c>
      <c r="V273" s="224">
        <f>ROUND(E273*U273,2)</f>
        <v>0</v>
      </c>
      <c r="W273" s="224"/>
      <c r="X273" s="224" t="s">
        <v>557</v>
      </c>
      <c r="Y273" s="224" t="s">
        <v>513</v>
      </c>
      <c r="Z273" s="213"/>
      <c r="AA273" s="213"/>
      <c r="AB273" s="213"/>
      <c r="AC273" s="213"/>
      <c r="AD273" s="213"/>
      <c r="AE273" s="213"/>
      <c r="AF273" s="213"/>
      <c r="AG273" s="213" t="s">
        <v>558</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8" t="s">
        <v>796</v>
      </c>
      <c r="D274" s="229"/>
      <c r="E274" s="230"/>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573</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58" t="s">
        <v>797</v>
      </c>
      <c r="D275" s="229"/>
      <c r="E275" s="230"/>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573</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58" t="s">
        <v>319</v>
      </c>
      <c r="D276" s="229"/>
      <c r="E276" s="230">
        <v>2</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573</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7"/>
      <c r="D277" s="250"/>
      <c r="E277" s="250"/>
      <c r="F277" s="250"/>
      <c r="G277" s="250"/>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515</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42">
        <v>52</v>
      </c>
      <c r="B278" s="243" t="s">
        <v>798</v>
      </c>
      <c r="C278" s="254" t="s">
        <v>799</v>
      </c>
      <c r="D278" s="244" t="s">
        <v>582</v>
      </c>
      <c r="E278" s="245">
        <v>2</v>
      </c>
      <c r="F278" s="246"/>
      <c r="G278" s="247">
        <f>ROUND(E278*F278,2)</f>
        <v>0</v>
      </c>
      <c r="H278" s="246"/>
      <c r="I278" s="247">
        <f>ROUND(E278*H278,2)</f>
        <v>0</v>
      </c>
      <c r="J278" s="246"/>
      <c r="K278" s="247">
        <f>ROUND(E278*J278,2)</f>
        <v>0</v>
      </c>
      <c r="L278" s="247">
        <v>21</v>
      </c>
      <c r="M278" s="247">
        <f>G278*(1+L278/100)</f>
        <v>0</v>
      </c>
      <c r="N278" s="245">
        <v>0</v>
      </c>
      <c r="O278" s="245">
        <f>ROUND(E278*N278,2)</f>
        <v>0</v>
      </c>
      <c r="P278" s="245">
        <v>0</v>
      </c>
      <c r="Q278" s="245">
        <f>ROUND(E278*P278,2)</f>
        <v>0</v>
      </c>
      <c r="R278" s="247"/>
      <c r="S278" s="247" t="s">
        <v>527</v>
      </c>
      <c r="T278" s="248" t="s">
        <v>512</v>
      </c>
      <c r="U278" s="224">
        <v>0</v>
      </c>
      <c r="V278" s="224">
        <f>ROUND(E278*U278,2)</f>
        <v>0</v>
      </c>
      <c r="W278" s="224"/>
      <c r="X278" s="224" t="s">
        <v>557</v>
      </c>
      <c r="Y278" s="224" t="s">
        <v>513</v>
      </c>
      <c r="Z278" s="213"/>
      <c r="AA278" s="213"/>
      <c r="AB278" s="213"/>
      <c r="AC278" s="213"/>
      <c r="AD278" s="213"/>
      <c r="AE278" s="213"/>
      <c r="AF278" s="213"/>
      <c r="AG278" s="213" t="s">
        <v>558</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22.5" outlineLevel="2" x14ac:dyDescent="0.2">
      <c r="A279" s="220"/>
      <c r="B279" s="221"/>
      <c r="C279" s="258" t="s">
        <v>800</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573</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58" t="s">
        <v>319</v>
      </c>
      <c r="D280" s="229"/>
      <c r="E280" s="230">
        <v>2</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573</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2" x14ac:dyDescent="0.2">
      <c r="A281" s="220"/>
      <c r="B281" s="221"/>
      <c r="C281" s="257"/>
      <c r="D281" s="250"/>
      <c r="E281" s="250"/>
      <c r="F281" s="250"/>
      <c r="G281" s="250"/>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515</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
      <c r="A282" s="242">
        <v>53</v>
      </c>
      <c r="B282" s="243" t="s">
        <v>801</v>
      </c>
      <c r="C282" s="254" t="s">
        <v>802</v>
      </c>
      <c r="D282" s="244" t="s">
        <v>670</v>
      </c>
      <c r="E282" s="245">
        <v>2</v>
      </c>
      <c r="F282" s="246"/>
      <c r="G282" s="247">
        <f>ROUND(E282*F282,2)</f>
        <v>0</v>
      </c>
      <c r="H282" s="246"/>
      <c r="I282" s="247">
        <f>ROUND(E282*H282,2)</f>
        <v>0</v>
      </c>
      <c r="J282" s="246"/>
      <c r="K282" s="247">
        <f>ROUND(E282*J282,2)</f>
        <v>0</v>
      </c>
      <c r="L282" s="247">
        <v>21</v>
      </c>
      <c r="M282" s="247">
        <f>G282*(1+L282/100)</f>
        <v>0</v>
      </c>
      <c r="N282" s="245">
        <v>0</v>
      </c>
      <c r="O282" s="245">
        <f>ROUND(E282*N282,2)</f>
        <v>0</v>
      </c>
      <c r="P282" s="245">
        <v>0</v>
      </c>
      <c r="Q282" s="245">
        <f>ROUND(E282*P282,2)</f>
        <v>0</v>
      </c>
      <c r="R282" s="247"/>
      <c r="S282" s="247" t="s">
        <v>527</v>
      </c>
      <c r="T282" s="248" t="s">
        <v>512</v>
      </c>
      <c r="U282" s="224">
        <v>0</v>
      </c>
      <c r="V282" s="224">
        <f>ROUND(E282*U282,2)</f>
        <v>0</v>
      </c>
      <c r="W282" s="224"/>
      <c r="X282" s="224" t="s">
        <v>557</v>
      </c>
      <c r="Y282" s="224" t="s">
        <v>513</v>
      </c>
      <c r="Z282" s="213"/>
      <c r="AA282" s="213"/>
      <c r="AB282" s="213"/>
      <c r="AC282" s="213"/>
      <c r="AD282" s="213"/>
      <c r="AE282" s="213"/>
      <c r="AF282" s="213"/>
      <c r="AG282" s="213" t="s">
        <v>558</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2" x14ac:dyDescent="0.2">
      <c r="A283" s="220"/>
      <c r="B283" s="221"/>
      <c r="C283" s="258" t="s">
        <v>803</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573</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ht="22.5" outlineLevel="3" x14ac:dyDescent="0.2">
      <c r="A284" s="220"/>
      <c r="B284" s="221"/>
      <c r="C284" s="258" t="s">
        <v>804</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573</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3" x14ac:dyDescent="0.2">
      <c r="A285" s="220"/>
      <c r="B285" s="221"/>
      <c r="C285" s="258" t="s">
        <v>805</v>
      </c>
      <c r="D285" s="229"/>
      <c r="E285" s="230"/>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573</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58" t="s">
        <v>319</v>
      </c>
      <c r="D286" s="229"/>
      <c r="E286" s="230">
        <v>2</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573</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57"/>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515</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x14ac:dyDescent="0.2">
      <c r="A288" s="242">
        <v>54</v>
      </c>
      <c r="B288" s="243" t="s">
        <v>806</v>
      </c>
      <c r="C288" s="254" t="s">
        <v>807</v>
      </c>
      <c r="D288" s="244" t="s">
        <v>670</v>
      </c>
      <c r="E288" s="245">
        <v>2</v>
      </c>
      <c r="F288" s="246"/>
      <c r="G288" s="247">
        <f>ROUND(E288*F288,2)</f>
        <v>0</v>
      </c>
      <c r="H288" s="246"/>
      <c r="I288" s="247">
        <f>ROUND(E288*H288,2)</f>
        <v>0</v>
      </c>
      <c r="J288" s="246"/>
      <c r="K288" s="247">
        <f>ROUND(E288*J288,2)</f>
        <v>0</v>
      </c>
      <c r="L288" s="247">
        <v>21</v>
      </c>
      <c r="M288" s="247">
        <f>G288*(1+L288/100)</f>
        <v>0</v>
      </c>
      <c r="N288" s="245">
        <v>0</v>
      </c>
      <c r="O288" s="245">
        <f>ROUND(E288*N288,2)</f>
        <v>0</v>
      </c>
      <c r="P288" s="245">
        <v>0</v>
      </c>
      <c r="Q288" s="245">
        <f>ROUND(E288*P288,2)</f>
        <v>0</v>
      </c>
      <c r="R288" s="247"/>
      <c r="S288" s="247" t="s">
        <v>527</v>
      </c>
      <c r="T288" s="248" t="s">
        <v>512</v>
      </c>
      <c r="U288" s="224">
        <v>0</v>
      </c>
      <c r="V288" s="224">
        <f>ROUND(E288*U288,2)</f>
        <v>0</v>
      </c>
      <c r="W288" s="224"/>
      <c r="X288" s="224" t="s">
        <v>557</v>
      </c>
      <c r="Y288" s="224" t="s">
        <v>513</v>
      </c>
      <c r="Z288" s="213"/>
      <c r="AA288" s="213"/>
      <c r="AB288" s="213"/>
      <c r="AC288" s="213"/>
      <c r="AD288" s="213"/>
      <c r="AE288" s="213"/>
      <c r="AF288" s="213"/>
      <c r="AG288" s="213" t="s">
        <v>558</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2" x14ac:dyDescent="0.2">
      <c r="A289" s="220"/>
      <c r="B289" s="221"/>
      <c r="C289" s="258" t="s">
        <v>808</v>
      </c>
      <c r="D289" s="229"/>
      <c r="E289" s="230"/>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573</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58" t="s">
        <v>809</v>
      </c>
      <c r="D290" s="229"/>
      <c r="E290" s="230"/>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573</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2.5" outlineLevel="3" x14ac:dyDescent="0.2">
      <c r="A291" s="220"/>
      <c r="B291" s="221"/>
      <c r="C291" s="258" t="s">
        <v>810</v>
      </c>
      <c r="D291" s="229"/>
      <c r="E291" s="230"/>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573</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58" t="s">
        <v>811</v>
      </c>
      <c r="D292" s="229"/>
      <c r="E292" s="230"/>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573</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58" t="s">
        <v>319</v>
      </c>
      <c r="D293" s="229"/>
      <c r="E293" s="230">
        <v>2</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573</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57"/>
      <c r="D294" s="250"/>
      <c r="E294" s="250"/>
      <c r="F294" s="250"/>
      <c r="G294" s="250"/>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515</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x14ac:dyDescent="0.2">
      <c r="A295" s="242">
        <v>55</v>
      </c>
      <c r="B295" s="243" t="s">
        <v>812</v>
      </c>
      <c r="C295" s="254" t="s">
        <v>813</v>
      </c>
      <c r="D295" s="244" t="s">
        <v>582</v>
      </c>
      <c r="E295" s="245">
        <v>4</v>
      </c>
      <c r="F295" s="246"/>
      <c r="G295" s="247">
        <f>ROUND(E295*F295,2)</f>
        <v>0</v>
      </c>
      <c r="H295" s="246"/>
      <c r="I295" s="247">
        <f>ROUND(E295*H295,2)</f>
        <v>0</v>
      </c>
      <c r="J295" s="246"/>
      <c r="K295" s="247">
        <f>ROUND(E295*J295,2)</f>
        <v>0</v>
      </c>
      <c r="L295" s="247">
        <v>21</v>
      </c>
      <c r="M295" s="247">
        <f>G295*(1+L295/100)</f>
        <v>0</v>
      </c>
      <c r="N295" s="245">
        <v>0</v>
      </c>
      <c r="O295" s="245">
        <f>ROUND(E295*N295,2)</f>
        <v>0</v>
      </c>
      <c r="P295" s="245">
        <v>0</v>
      </c>
      <c r="Q295" s="245">
        <f>ROUND(E295*P295,2)</f>
        <v>0</v>
      </c>
      <c r="R295" s="247"/>
      <c r="S295" s="247" t="s">
        <v>527</v>
      </c>
      <c r="T295" s="248" t="s">
        <v>512</v>
      </c>
      <c r="U295" s="224">
        <v>0</v>
      </c>
      <c r="V295" s="224">
        <f>ROUND(E295*U295,2)</f>
        <v>0</v>
      </c>
      <c r="W295" s="224"/>
      <c r="X295" s="224" t="s">
        <v>557</v>
      </c>
      <c r="Y295" s="224" t="s">
        <v>513</v>
      </c>
      <c r="Z295" s="213"/>
      <c r="AA295" s="213"/>
      <c r="AB295" s="213"/>
      <c r="AC295" s="213"/>
      <c r="AD295" s="213"/>
      <c r="AE295" s="213"/>
      <c r="AF295" s="213"/>
      <c r="AG295" s="213" t="s">
        <v>558</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2" x14ac:dyDescent="0.2">
      <c r="A296" s="220"/>
      <c r="B296" s="221"/>
      <c r="C296" s="258" t="s">
        <v>814</v>
      </c>
      <c r="D296" s="229"/>
      <c r="E296" s="230"/>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573</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58" t="s">
        <v>815</v>
      </c>
      <c r="D297" s="229"/>
      <c r="E297" s="230"/>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573</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58" t="s">
        <v>816</v>
      </c>
      <c r="D298" s="229"/>
      <c r="E298" s="230"/>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573</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58" t="s">
        <v>817</v>
      </c>
      <c r="D299" s="229"/>
      <c r="E299" s="230"/>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573</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58" t="s">
        <v>818</v>
      </c>
      <c r="D300" s="229"/>
      <c r="E300" s="230"/>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573</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58" t="s">
        <v>323</v>
      </c>
      <c r="D301" s="229"/>
      <c r="E301" s="230">
        <v>4</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573</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2" x14ac:dyDescent="0.2">
      <c r="A302" s="220"/>
      <c r="B302" s="221"/>
      <c r="C302" s="257"/>
      <c r="D302" s="250"/>
      <c r="E302" s="250"/>
      <c r="F302" s="250"/>
      <c r="G302" s="250"/>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515</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x14ac:dyDescent="0.2">
      <c r="A303" s="242">
        <v>56</v>
      </c>
      <c r="B303" s="243" t="s">
        <v>819</v>
      </c>
      <c r="C303" s="254" t="s">
        <v>820</v>
      </c>
      <c r="D303" s="244" t="s">
        <v>670</v>
      </c>
      <c r="E303" s="245">
        <v>2</v>
      </c>
      <c r="F303" s="246"/>
      <c r="G303" s="247">
        <f>ROUND(E303*F303,2)</f>
        <v>0</v>
      </c>
      <c r="H303" s="246"/>
      <c r="I303" s="247">
        <f>ROUND(E303*H303,2)</f>
        <v>0</v>
      </c>
      <c r="J303" s="246"/>
      <c r="K303" s="247">
        <f>ROUND(E303*J303,2)</f>
        <v>0</v>
      </c>
      <c r="L303" s="247">
        <v>21</v>
      </c>
      <c r="M303" s="247">
        <f>G303*(1+L303/100)</f>
        <v>0</v>
      </c>
      <c r="N303" s="245">
        <v>0</v>
      </c>
      <c r="O303" s="245">
        <f>ROUND(E303*N303,2)</f>
        <v>0</v>
      </c>
      <c r="P303" s="245">
        <v>0</v>
      </c>
      <c r="Q303" s="245">
        <f>ROUND(E303*P303,2)</f>
        <v>0</v>
      </c>
      <c r="R303" s="247"/>
      <c r="S303" s="247" t="s">
        <v>527</v>
      </c>
      <c r="T303" s="248" t="s">
        <v>512</v>
      </c>
      <c r="U303" s="224">
        <v>0</v>
      </c>
      <c r="V303" s="224">
        <f>ROUND(E303*U303,2)</f>
        <v>0</v>
      </c>
      <c r="W303" s="224"/>
      <c r="X303" s="224" t="s">
        <v>557</v>
      </c>
      <c r="Y303" s="224" t="s">
        <v>513</v>
      </c>
      <c r="Z303" s="213"/>
      <c r="AA303" s="213"/>
      <c r="AB303" s="213"/>
      <c r="AC303" s="213"/>
      <c r="AD303" s="213"/>
      <c r="AE303" s="213"/>
      <c r="AF303" s="213"/>
      <c r="AG303" s="213" t="s">
        <v>558</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2" x14ac:dyDescent="0.2">
      <c r="A304" s="220"/>
      <c r="B304" s="221"/>
      <c r="C304" s="258" t="s">
        <v>821</v>
      </c>
      <c r="D304" s="229"/>
      <c r="E304" s="230"/>
      <c r="F304" s="224"/>
      <c r="G304" s="224"/>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573</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22.5" outlineLevel="3" x14ac:dyDescent="0.2">
      <c r="A305" s="220"/>
      <c r="B305" s="221"/>
      <c r="C305" s="258" t="s">
        <v>822</v>
      </c>
      <c r="D305" s="229"/>
      <c r="E305" s="230"/>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573</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3" x14ac:dyDescent="0.2">
      <c r="A306" s="220"/>
      <c r="B306" s="221"/>
      <c r="C306" s="258" t="s">
        <v>823</v>
      </c>
      <c r="D306" s="229"/>
      <c r="E306" s="230"/>
      <c r="F306" s="224"/>
      <c r="G306" s="224"/>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573</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3" x14ac:dyDescent="0.2">
      <c r="A307" s="220"/>
      <c r="B307" s="221"/>
      <c r="C307" s="258" t="s">
        <v>319</v>
      </c>
      <c r="D307" s="229"/>
      <c r="E307" s="230">
        <v>2</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573</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57"/>
      <c r="D308" s="250"/>
      <c r="E308" s="250"/>
      <c r="F308" s="250"/>
      <c r="G308" s="250"/>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515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2.5" outlineLevel="1" x14ac:dyDescent="0.2">
      <c r="A309" s="242">
        <v>57</v>
      </c>
      <c r="B309" s="243" t="s">
        <v>824</v>
      </c>
      <c r="C309" s="254" t="s">
        <v>825</v>
      </c>
      <c r="D309" s="244" t="s">
        <v>670</v>
      </c>
      <c r="E309" s="245">
        <v>2</v>
      </c>
      <c r="F309" s="246"/>
      <c r="G309" s="247">
        <f>ROUND(E309*F309,2)</f>
        <v>0</v>
      </c>
      <c r="H309" s="246"/>
      <c r="I309" s="247">
        <f>ROUND(E309*H309,2)</f>
        <v>0</v>
      </c>
      <c r="J309" s="246"/>
      <c r="K309" s="247">
        <f>ROUND(E309*J309,2)</f>
        <v>0</v>
      </c>
      <c r="L309" s="247">
        <v>21</v>
      </c>
      <c r="M309" s="247">
        <f>G309*(1+L309/100)</f>
        <v>0</v>
      </c>
      <c r="N309" s="245">
        <v>0</v>
      </c>
      <c r="O309" s="245">
        <f>ROUND(E309*N309,2)</f>
        <v>0</v>
      </c>
      <c r="P309" s="245">
        <v>0</v>
      </c>
      <c r="Q309" s="245">
        <f>ROUND(E309*P309,2)</f>
        <v>0</v>
      </c>
      <c r="R309" s="247"/>
      <c r="S309" s="247" t="s">
        <v>527</v>
      </c>
      <c r="T309" s="248" t="s">
        <v>512</v>
      </c>
      <c r="U309" s="224">
        <v>0</v>
      </c>
      <c r="V309" s="224">
        <f>ROUND(E309*U309,2)</f>
        <v>0</v>
      </c>
      <c r="W309" s="224"/>
      <c r="X309" s="224" t="s">
        <v>557</v>
      </c>
      <c r="Y309" s="224" t="s">
        <v>513</v>
      </c>
      <c r="Z309" s="213"/>
      <c r="AA309" s="213"/>
      <c r="AB309" s="213"/>
      <c r="AC309" s="213"/>
      <c r="AD309" s="213"/>
      <c r="AE309" s="213"/>
      <c r="AF309" s="213"/>
      <c r="AG309" s="213" t="s">
        <v>558</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2" x14ac:dyDescent="0.2">
      <c r="A310" s="220"/>
      <c r="B310" s="221"/>
      <c r="C310" s="258" t="s">
        <v>826</v>
      </c>
      <c r="D310" s="229"/>
      <c r="E310" s="230"/>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573</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2.5" outlineLevel="3" x14ac:dyDescent="0.2">
      <c r="A311" s="220"/>
      <c r="B311" s="221"/>
      <c r="C311" s="258" t="s">
        <v>827</v>
      </c>
      <c r="D311" s="229"/>
      <c r="E311" s="230"/>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573</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58" t="s">
        <v>319</v>
      </c>
      <c r="D312" s="229"/>
      <c r="E312" s="230">
        <v>2</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573</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57"/>
      <c r="D313" s="250"/>
      <c r="E313" s="250"/>
      <c r="F313" s="250"/>
      <c r="G313" s="250"/>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515</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2">
        <v>58</v>
      </c>
      <c r="B314" s="243" t="s">
        <v>828</v>
      </c>
      <c r="C314" s="254" t="s">
        <v>829</v>
      </c>
      <c r="D314" s="244" t="s">
        <v>582</v>
      </c>
      <c r="E314" s="245">
        <v>2</v>
      </c>
      <c r="F314" s="246"/>
      <c r="G314" s="247">
        <f>ROUND(E314*F314,2)</f>
        <v>0</v>
      </c>
      <c r="H314" s="246"/>
      <c r="I314" s="247">
        <f>ROUND(E314*H314,2)</f>
        <v>0</v>
      </c>
      <c r="J314" s="246"/>
      <c r="K314" s="247">
        <f>ROUND(E314*J314,2)</f>
        <v>0</v>
      </c>
      <c r="L314" s="247">
        <v>21</v>
      </c>
      <c r="M314" s="247">
        <f>G314*(1+L314/100)</f>
        <v>0</v>
      </c>
      <c r="N314" s="245">
        <v>0</v>
      </c>
      <c r="O314" s="245">
        <f>ROUND(E314*N314,2)</f>
        <v>0</v>
      </c>
      <c r="P314" s="245">
        <v>0</v>
      </c>
      <c r="Q314" s="245">
        <f>ROUND(E314*P314,2)</f>
        <v>0</v>
      </c>
      <c r="R314" s="247"/>
      <c r="S314" s="247" t="s">
        <v>527</v>
      </c>
      <c r="T314" s="248" t="s">
        <v>512</v>
      </c>
      <c r="U314" s="224">
        <v>0</v>
      </c>
      <c r="V314" s="224">
        <f>ROUND(E314*U314,2)</f>
        <v>0</v>
      </c>
      <c r="W314" s="224"/>
      <c r="X314" s="224" t="s">
        <v>557</v>
      </c>
      <c r="Y314" s="224" t="s">
        <v>513</v>
      </c>
      <c r="Z314" s="213"/>
      <c r="AA314" s="213"/>
      <c r="AB314" s="213"/>
      <c r="AC314" s="213"/>
      <c r="AD314" s="213"/>
      <c r="AE314" s="213"/>
      <c r="AF314" s="213"/>
      <c r="AG314" s="213" t="s">
        <v>558</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ht="22.5" outlineLevel="2" x14ac:dyDescent="0.2">
      <c r="A315" s="220"/>
      <c r="B315" s="221"/>
      <c r="C315" s="258" t="s">
        <v>830</v>
      </c>
      <c r="D315" s="229"/>
      <c r="E315" s="230"/>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573</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3" x14ac:dyDescent="0.2">
      <c r="A316" s="220"/>
      <c r="B316" s="221"/>
      <c r="C316" s="258" t="s">
        <v>831</v>
      </c>
      <c r="D316" s="229"/>
      <c r="E316" s="230"/>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573</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58" t="s">
        <v>319</v>
      </c>
      <c r="D317" s="229"/>
      <c r="E317" s="230">
        <v>2</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573</v>
      </c>
      <c r="AH317" s="213">
        <v>0</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57"/>
      <c r="D318" s="250"/>
      <c r="E318" s="250"/>
      <c r="F318" s="250"/>
      <c r="G318" s="250"/>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515</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x14ac:dyDescent="0.2">
      <c r="A319" s="242">
        <v>59</v>
      </c>
      <c r="B319" s="243" t="s">
        <v>832</v>
      </c>
      <c r="C319" s="254" t="s">
        <v>833</v>
      </c>
      <c r="D319" s="244" t="s">
        <v>670</v>
      </c>
      <c r="E319" s="245">
        <v>1</v>
      </c>
      <c r="F319" s="246"/>
      <c r="G319" s="247">
        <f>ROUND(E319*F319,2)</f>
        <v>0</v>
      </c>
      <c r="H319" s="246"/>
      <c r="I319" s="247">
        <f>ROUND(E319*H319,2)</f>
        <v>0</v>
      </c>
      <c r="J319" s="246"/>
      <c r="K319" s="247">
        <f>ROUND(E319*J319,2)</f>
        <v>0</v>
      </c>
      <c r="L319" s="247">
        <v>21</v>
      </c>
      <c r="M319" s="247">
        <f>G319*(1+L319/100)</f>
        <v>0</v>
      </c>
      <c r="N319" s="245">
        <v>0</v>
      </c>
      <c r="O319" s="245">
        <f>ROUND(E319*N319,2)</f>
        <v>0</v>
      </c>
      <c r="P319" s="245">
        <v>0</v>
      </c>
      <c r="Q319" s="245">
        <f>ROUND(E319*P319,2)</f>
        <v>0</v>
      </c>
      <c r="R319" s="247"/>
      <c r="S319" s="247" t="s">
        <v>527</v>
      </c>
      <c r="T319" s="248" t="s">
        <v>512</v>
      </c>
      <c r="U319" s="224">
        <v>0</v>
      </c>
      <c r="V319" s="224">
        <f>ROUND(E319*U319,2)</f>
        <v>0</v>
      </c>
      <c r="W319" s="224"/>
      <c r="X319" s="224" t="s">
        <v>557</v>
      </c>
      <c r="Y319" s="224" t="s">
        <v>513</v>
      </c>
      <c r="Z319" s="213"/>
      <c r="AA319" s="213"/>
      <c r="AB319" s="213"/>
      <c r="AC319" s="213"/>
      <c r="AD319" s="213"/>
      <c r="AE319" s="213"/>
      <c r="AF319" s="213"/>
      <c r="AG319" s="213" t="s">
        <v>558</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2" x14ac:dyDescent="0.2">
      <c r="A320" s="220"/>
      <c r="B320" s="221"/>
      <c r="C320" s="258" t="s">
        <v>826</v>
      </c>
      <c r="D320" s="229"/>
      <c r="E320" s="230"/>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573</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ht="22.5" outlineLevel="3" x14ac:dyDescent="0.2">
      <c r="A321" s="220"/>
      <c r="B321" s="221"/>
      <c r="C321" s="258" t="s">
        <v>834</v>
      </c>
      <c r="D321" s="229"/>
      <c r="E321" s="230"/>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573</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58" t="s">
        <v>317</v>
      </c>
      <c r="D322" s="229"/>
      <c r="E322" s="230">
        <v>1</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573</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57"/>
      <c r="D323" s="250"/>
      <c r="E323" s="250"/>
      <c r="F323" s="250"/>
      <c r="G323" s="250"/>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515</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
      <c r="A324" s="242">
        <v>60</v>
      </c>
      <c r="B324" s="243" t="s">
        <v>835</v>
      </c>
      <c r="C324" s="254" t="s">
        <v>836</v>
      </c>
      <c r="D324" s="244" t="s">
        <v>670</v>
      </c>
      <c r="E324" s="245">
        <v>1</v>
      </c>
      <c r="F324" s="246"/>
      <c r="G324" s="247">
        <f>ROUND(E324*F324,2)</f>
        <v>0</v>
      </c>
      <c r="H324" s="246"/>
      <c r="I324" s="247">
        <f>ROUND(E324*H324,2)</f>
        <v>0</v>
      </c>
      <c r="J324" s="246"/>
      <c r="K324" s="247">
        <f>ROUND(E324*J324,2)</f>
        <v>0</v>
      </c>
      <c r="L324" s="247">
        <v>21</v>
      </c>
      <c r="M324" s="247">
        <f>G324*(1+L324/100)</f>
        <v>0</v>
      </c>
      <c r="N324" s="245">
        <v>0</v>
      </c>
      <c r="O324" s="245">
        <f>ROUND(E324*N324,2)</f>
        <v>0</v>
      </c>
      <c r="P324" s="245">
        <v>0</v>
      </c>
      <c r="Q324" s="245">
        <f>ROUND(E324*P324,2)</f>
        <v>0</v>
      </c>
      <c r="R324" s="247"/>
      <c r="S324" s="247" t="s">
        <v>527</v>
      </c>
      <c r="T324" s="248" t="s">
        <v>512</v>
      </c>
      <c r="U324" s="224">
        <v>0</v>
      </c>
      <c r="V324" s="224">
        <f>ROUND(E324*U324,2)</f>
        <v>0</v>
      </c>
      <c r="W324" s="224"/>
      <c r="X324" s="224" t="s">
        <v>557</v>
      </c>
      <c r="Y324" s="224" t="s">
        <v>513</v>
      </c>
      <c r="Z324" s="213"/>
      <c r="AA324" s="213"/>
      <c r="AB324" s="213"/>
      <c r="AC324" s="213"/>
      <c r="AD324" s="213"/>
      <c r="AE324" s="213"/>
      <c r="AF324" s="213"/>
      <c r="AG324" s="213" t="s">
        <v>558</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58" t="s">
        <v>826</v>
      </c>
      <c r="D325" s="229"/>
      <c r="E325" s="230"/>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573</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58" t="s">
        <v>837</v>
      </c>
      <c r="D326" s="229"/>
      <c r="E326" s="230"/>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573</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58" t="s">
        <v>317</v>
      </c>
      <c r="D327" s="229"/>
      <c r="E327" s="230">
        <v>1</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573</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2" x14ac:dyDescent="0.2">
      <c r="A328" s="220"/>
      <c r="B328" s="221"/>
      <c r="C328" s="257"/>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515</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x14ac:dyDescent="0.2">
      <c r="A329" s="242">
        <v>61</v>
      </c>
      <c r="B329" s="243" t="s">
        <v>838</v>
      </c>
      <c r="C329" s="254" t="s">
        <v>839</v>
      </c>
      <c r="D329" s="244" t="s">
        <v>670</v>
      </c>
      <c r="E329" s="245">
        <v>2</v>
      </c>
      <c r="F329" s="246"/>
      <c r="G329" s="247">
        <f>ROUND(E329*F329,2)</f>
        <v>0</v>
      </c>
      <c r="H329" s="246"/>
      <c r="I329" s="247">
        <f>ROUND(E329*H329,2)</f>
        <v>0</v>
      </c>
      <c r="J329" s="246"/>
      <c r="K329" s="247">
        <f>ROUND(E329*J329,2)</f>
        <v>0</v>
      </c>
      <c r="L329" s="247">
        <v>21</v>
      </c>
      <c r="M329" s="247">
        <f>G329*(1+L329/100)</f>
        <v>0</v>
      </c>
      <c r="N329" s="245">
        <v>0</v>
      </c>
      <c r="O329" s="245">
        <f>ROUND(E329*N329,2)</f>
        <v>0</v>
      </c>
      <c r="P329" s="245">
        <v>0</v>
      </c>
      <c r="Q329" s="245">
        <f>ROUND(E329*P329,2)</f>
        <v>0</v>
      </c>
      <c r="R329" s="247"/>
      <c r="S329" s="247" t="s">
        <v>527</v>
      </c>
      <c r="T329" s="248" t="s">
        <v>512</v>
      </c>
      <c r="U329" s="224">
        <v>0</v>
      </c>
      <c r="V329" s="224">
        <f>ROUND(E329*U329,2)</f>
        <v>0</v>
      </c>
      <c r="W329" s="224"/>
      <c r="X329" s="224" t="s">
        <v>557</v>
      </c>
      <c r="Y329" s="224" t="s">
        <v>513</v>
      </c>
      <c r="Z329" s="213"/>
      <c r="AA329" s="213"/>
      <c r="AB329" s="213"/>
      <c r="AC329" s="213"/>
      <c r="AD329" s="213"/>
      <c r="AE329" s="213"/>
      <c r="AF329" s="213"/>
      <c r="AG329" s="213" t="s">
        <v>558</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2" x14ac:dyDescent="0.2">
      <c r="A330" s="220"/>
      <c r="B330" s="221"/>
      <c r="C330" s="258" t="s">
        <v>840</v>
      </c>
      <c r="D330" s="229"/>
      <c r="E330" s="230"/>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573</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ht="22.5" outlineLevel="3" x14ac:dyDescent="0.2">
      <c r="A331" s="220"/>
      <c r="B331" s="221"/>
      <c r="C331" s="258" t="s">
        <v>841</v>
      </c>
      <c r="D331" s="229"/>
      <c r="E331" s="230"/>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573</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58" t="s">
        <v>842</v>
      </c>
      <c r="D332" s="229"/>
      <c r="E332" s="230"/>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573</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ht="22.5" outlineLevel="3" x14ac:dyDescent="0.2">
      <c r="A333" s="220"/>
      <c r="B333" s="221"/>
      <c r="C333" s="258" t="s">
        <v>843</v>
      </c>
      <c r="D333" s="229"/>
      <c r="E333" s="230"/>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573</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58" t="s">
        <v>319</v>
      </c>
      <c r="D334" s="229"/>
      <c r="E334" s="230">
        <v>2</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573</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2" x14ac:dyDescent="0.2">
      <c r="A335" s="220"/>
      <c r="B335" s="221"/>
      <c r="C335" s="257"/>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515</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1" x14ac:dyDescent="0.2">
      <c r="A336" s="242">
        <v>62</v>
      </c>
      <c r="B336" s="243" t="s">
        <v>844</v>
      </c>
      <c r="C336" s="254" t="s">
        <v>845</v>
      </c>
      <c r="D336" s="244" t="s">
        <v>582</v>
      </c>
      <c r="E336" s="245">
        <v>2</v>
      </c>
      <c r="F336" s="246"/>
      <c r="G336" s="247">
        <f>ROUND(E336*F336,2)</f>
        <v>0</v>
      </c>
      <c r="H336" s="246"/>
      <c r="I336" s="247">
        <f>ROUND(E336*H336,2)</f>
        <v>0</v>
      </c>
      <c r="J336" s="246"/>
      <c r="K336" s="247">
        <f>ROUND(E336*J336,2)</f>
        <v>0</v>
      </c>
      <c r="L336" s="247">
        <v>21</v>
      </c>
      <c r="M336" s="247">
        <f>G336*(1+L336/100)</f>
        <v>0</v>
      </c>
      <c r="N336" s="245">
        <v>0</v>
      </c>
      <c r="O336" s="245">
        <f>ROUND(E336*N336,2)</f>
        <v>0</v>
      </c>
      <c r="P336" s="245">
        <v>0</v>
      </c>
      <c r="Q336" s="245">
        <f>ROUND(E336*P336,2)</f>
        <v>0</v>
      </c>
      <c r="R336" s="247"/>
      <c r="S336" s="247" t="s">
        <v>527</v>
      </c>
      <c r="T336" s="248" t="s">
        <v>512</v>
      </c>
      <c r="U336" s="224">
        <v>0</v>
      </c>
      <c r="V336" s="224">
        <f>ROUND(E336*U336,2)</f>
        <v>0</v>
      </c>
      <c r="W336" s="224"/>
      <c r="X336" s="224" t="s">
        <v>557</v>
      </c>
      <c r="Y336" s="224" t="s">
        <v>513</v>
      </c>
      <c r="Z336" s="213"/>
      <c r="AA336" s="213"/>
      <c r="AB336" s="213"/>
      <c r="AC336" s="213"/>
      <c r="AD336" s="213"/>
      <c r="AE336" s="213"/>
      <c r="AF336" s="213"/>
      <c r="AG336" s="213" t="s">
        <v>558</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2" x14ac:dyDescent="0.2">
      <c r="A337" s="220"/>
      <c r="B337" s="221"/>
      <c r="C337" s="258" t="s">
        <v>846</v>
      </c>
      <c r="D337" s="229"/>
      <c r="E337" s="230"/>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573</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58" t="s">
        <v>319</v>
      </c>
      <c r="D338" s="229"/>
      <c r="E338" s="230">
        <v>2</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573</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57"/>
      <c r="D339" s="250"/>
      <c r="E339" s="250"/>
      <c r="F339" s="250"/>
      <c r="G339" s="250"/>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515</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x14ac:dyDescent="0.2">
      <c r="A340" s="242">
        <v>63</v>
      </c>
      <c r="B340" s="243" t="s">
        <v>847</v>
      </c>
      <c r="C340" s="254" t="s">
        <v>848</v>
      </c>
      <c r="D340" s="244" t="s">
        <v>582</v>
      </c>
      <c r="E340" s="245">
        <v>2</v>
      </c>
      <c r="F340" s="246"/>
      <c r="G340" s="247">
        <f>ROUND(E340*F340,2)</f>
        <v>0</v>
      </c>
      <c r="H340" s="246"/>
      <c r="I340" s="247">
        <f>ROUND(E340*H340,2)</f>
        <v>0</v>
      </c>
      <c r="J340" s="246"/>
      <c r="K340" s="247">
        <f>ROUND(E340*J340,2)</f>
        <v>0</v>
      </c>
      <c r="L340" s="247">
        <v>21</v>
      </c>
      <c r="M340" s="247">
        <f>G340*(1+L340/100)</f>
        <v>0</v>
      </c>
      <c r="N340" s="245">
        <v>0</v>
      </c>
      <c r="O340" s="245">
        <f>ROUND(E340*N340,2)</f>
        <v>0</v>
      </c>
      <c r="P340" s="245">
        <v>0</v>
      </c>
      <c r="Q340" s="245">
        <f>ROUND(E340*P340,2)</f>
        <v>0</v>
      </c>
      <c r="R340" s="247"/>
      <c r="S340" s="247" t="s">
        <v>527</v>
      </c>
      <c r="T340" s="248" t="s">
        <v>512</v>
      </c>
      <c r="U340" s="224">
        <v>0</v>
      </c>
      <c r="V340" s="224">
        <f>ROUND(E340*U340,2)</f>
        <v>0</v>
      </c>
      <c r="W340" s="224"/>
      <c r="X340" s="224" t="s">
        <v>557</v>
      </c>
      <c r="Y340" s="224" t="s">
        <v>513</v>
      </c>
      <c r="Z340" s="213"/>
      <c r="AA340" s="213"/>
      <c r="AB340" s="213"/>
      <c r="AC340" s="213"/>
      <c r="AD340" s="213"/>
      <c r="AE340" s="213"/>
      <c r="AF340" s="213"/>
      <c r="AG340" s="213" t="s">
        <v>558</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ht="22.5" outlineLevel="2" x14ac:dyDescent="0.2">
      <c r="A341" s="220"/>
      <c r="B341" s="221"/>
      <c r="C341" s="258" t="s">
        <v>849</v>
      </c>
      <c r="D341" s="229"/>
      <c r="E341" s="230"/>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573</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3" x14ac:dyDescent="0.2">
      <c r="A342" s="220"/>
      <c r="B342" s="221"/>
      <c r="C342" s="258" t="s">
        <v>319</v>
      </c>
      <c r="D342" s="229"/>
      <c r="E342" s="230">
        <v>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573</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2" x14ac:dyDescent="0.2">
      <c r="A343" s="220"/>
      <c r="B343" s="221"/>
      <c r="C343" s="257"/>
      <c r="D343" s="250"/>
      <c r="E343" s="250"/>
      <c r="F343" s="250"/>
      <c r="G343" s="250"/>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515</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x14ac:dyDescent="0.2">
      <c r="A344" s="242">
        <v>64</v>
      </c>
      <c r="B344" s="243" t="s">
        <v>850</v>
      </c>
      <c r="C344" s="254" t="s">
        <v>851</v>
      </c>
      <c r="D344" s="244" t="s">
        <v>670</v>
      </c>
      <c r="E344" s="245">
        <v>2</v>
      </c>
      <c r="F344" s="246"/>
      <c r="G344" s="247">
        <f>ROUND(E344*F344,2)</f>
        <v>0</v>
      </c>
      <c r="H344" s="246"/>
      <c r="I344" s="247">
        <f>ROUND(E344*H344,2)</f>
        <v>0</v>
      </c>
      <c r="J344" s="246"/>
      <c r="K344" s="247">
        <f>ROUND(E344*J344,2)</f>
        <v>0</v>
      </c>
      <c r="L344" s="247">
        <v>21</v>
      </c>
      <c r="M344" s="247">
        <f>G344*(1+L344/100)</f>
        <v>0</v>
      </c>
      <c r="N344" s="245">
        <v>0</v>
      </c>
      <c r="O344" s="245">
        <f>ROUND(E344*N344,2)</f>
        <v>0</v>
      </c>
      <c r="P344" s="245">
        <v>0</v>
      </c>
      <c r="Q344" s="245">
        <f>ROUND(E344*P344,2)</f>
        <v>0</v>
      </c>
      <c r="R344" s="247"/>
      <c r="S344" s="247" t="s">
        <v>527</v>
      </c>
      <c r="T344" s="248" t="s">
        <v>512</v>
      </c>
      <c r="U344" s="224">
        <v>0</v>
      </c>
      <c r="V344" s="224">
        <f>ROUND(E344*U344,2)</f>
        <v>0</v>
      </c>
      <c r="W344" s="224"/>
      <c r="X344" s="224" t="s">
        <v>557</v>
      </c>
      <c r="Y344" s="224" t="s">
        <v>513</v>
      </c>
      <c r="Z344" s="213"/>
      <c r="AA344" s="213"/>
      <c r="AB344" s="213"/>
      <c r="AC344" s="213"/>
      <c r="AD344" s="213"/>
      <c r="AE344" s="213"/>
      <c r="AF344" s="213"/>
      <c r="AG344" s="213" t="s">
        <v>558</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58" t="s">
        <v>852</v>
      </c>
      <c r="D345" s="229"/>
      <c r="E345" s="230"/>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573</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58" t="s">
        <v>853</v>
      </c>
      <c r="D346" s="229"/>
      <c r="E346" s="230"/>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573</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3" x14ac:dyDescent="0.2">
      <c r="A347" s="220"/>
      <c r="B347" s="221"/>
      <c r="C347" s="258" t="s">
        <v>854</v>
      </c>
      <c r="D347" s="229"/>
      <c r="E347" s="230"/>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573</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58" t="s">
        <v>319</v>
      </c>
      <c r="D348" s="229"/>
      <c r="E348" s="230">
        <v>2</v>
      </c>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573</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57"/>
      <c r="D349" s="250"/>
      <c r="E349" s="250"/>
      <c r="F349" s="250"/>
      <c r="G349" s="250"/>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515</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x14ac:dyDescent="0.2">
      <c r="A350" s="242">
        <v>65</v>
      </c>
      <c r="B350" s="243" t="s">
        <v>855</v>
      </c>
      <c r="C350" s="254" t="s">
        <v>856</v>
      </c>
      <c r="D350" s="244" t="s">
        <v>582</v>
      </c>
      <c r="E350" s="245">
        <v>2</v>
      </c>
      <c r="F350" s="246"/>
      <c r="G350" s="247">
        <f>ROUND(E350*F350,2)</f>
        <v>0</v>
      </c>
      <c r="H350" s="246"/>
      <c r="I350" s="247">
        <f>ROUND(E350*H350,2)</f>
        <v>0</v>
      </c>
      <c r="J350" s="246"/>
      <c r="K350" s="247">
        <f>ROUND(E350*J350,2)</f>
        <v>0</v>
      </c>
      <c r="L350" s="247">
        <v>21</v>
      </c>
      <c r="M350" s="247">
        <f>G350*(1+L350/100)</f>
        <v>0</v>
      </c>
      <c r="N350" s="245">
        <v>0</v>
      </c>
      <c r="O350" s="245">
        <f>ROUND(E350*N350,2)</f>
        <v>0</v>
      </c>
      <c r="P350" s="245">
        <v>0</v>
      </c>
      <c r="Q350" s="245">
        <f>ROUND(E350*P350,2)</f>
        <v>0</v>
      </c>
      <c r="R350" s="247"/>
      <c r="S350" s="247" t="s">
        <v>527</v>
      </c>
      <c r="T350" s="248" t="s">
        <v>512</v>
      </c>
      <c r="U350" s="224">
        <v>0</v>
      </c>
      <c r="V350" s="224">
        <f>ROUND(E350*U350,2)</f>
        <v>0</v>
      </c>
      <c r="W350" s="224"/>
      <c r="X350" s="224" t="s">
        <v>557</v>
      </c>
      <c r="Y350" s="224" t="s">
        <v>513</v>
      </c>
      <c r="Z350" s="213"/>
      <c r="AA350" s="213"/>
      <c r="AB350" s="213"/>
      <c r="AC350" s="213"/>
      <c r="AD350" s="213"/>
      <c r="AE350" s="213"/>
      <c r="AF350" s="213"/>
      <c r="AG350" s="213" t="s">
        <v>558</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2" x14ac:dyDescent="0.2">
      <c r="A351" s="220"/>
      <c r="B351" s="221"/>
      <c r="C351" s="258" t="s">
        <v>857</v>
      </c>
      <c r="D351" s="229"/>
      <c r="E351" s="230"/>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573</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3" x14ac:dyDescent="0.2">
      <c r="A352" s="220"/>
      <c r="B352" s="221"/>
      <c r="C352" s="258" t="s">
        <v>319</v>
      </c>
      <c r="D352" s="229"/>
      <c r="E352" s="230">
        <v>2</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573</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57"/>
      <c r="D353" s="250"/>
      <c r="E353" s="250"/>
      <c r="F353" s="250"/>
      <c r="G353" s="250"/>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515</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x14ac:dyDescent="0.2">
      <c r="A354" s="242">
        <v>66</v>
      </c>
      <c r="B354" s="243" t="s">
        <v>858</v>
      </c>
      <c r="C354" s="254" t="s">
        <v>859</v>
      </c>
      <c r="D354" s="244" t="s">
        <v>582</v>
      </c>
      <c r="E354" s="245">
        <v>2</v>
      </c>
      <c r="F354" s="246"/>
      <c r="G354" s="247">
        <f>ROUND(E354*F354,2)</f>
        <v>0</v>
      </c>
      <c r="H354" s="246"/>
      <c r="I354" s="247">
        <f>ROUND(E354*H354,2)</f>
        <v>0</v>
      </c>
      <c r="J354" s="246"/>
      <c r="K354" s="247">
        <f>ROUND(E354*J354,2)</f>
        <v>0</v>
      </c>
      <c r="L354" s="247">
        <v>21</v>
      </c>
      <c r="M354" s="247">
        <f>G354*(1+L354/100)</f>
        <v>0</v>
      </c>
      <c r="N354" s="245">
        <v>0</v>
      </c>
      <c r="O354" s="245">
        <f>ROUND(E354*N354,2)</f>
        <v>0</v>
      </c>
      <c r="P354" s="245">
        <v>0</v>
      </c>
      <c r="Q354" s="245">
        <f>ROUND(E354*P354,2)</f>
        <v>0</v>
      </c>
      <c r="R354" s="247"/>
      <c r="S354" s="247" t="s">
        <v>527</v>
      </c>
      <c r="T354" s="248" t="s">
        <v>512</v>
      </c>
      <c r="U354" s="224">
        <v>0</v>
      </c>
      <c r="V354" s="224">
        <f>ROUND(E354*U354,2)</f>
        <v>0</v>
      </c>
      <c r="W354" s="224"/>
      <c r="X354" s="224" t="s">
        <v>557</v>
      </c>
      <c r="Y354" s="224" t="s">
        <v>513</v>
      </c>
      <c r="Z354" s="213"/>
      <c r="AA354" s="213"/>
      <c r="AB354" s="213"/>
      <c r="AC354" s="213"/>
      <c r="AD354" s="213"/>
      <c r="AE354" s="213"/>
      <c r="AF354" s="213"/>
      <c r="AG354" s="213" t="s">
        <v>558</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2" x14ac:dyDescent="0.2">
      <c r="A355" s="220"/>
      <c r="B355" s="221"/>
      <c r="C355" s="258" t="s">
        <v>860</v>
      </c>
      <c r="D355" s="229"/>
      <c r="E355" s="230"/>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573</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58" t="s">
        <v>319</v>
      </c>
      <c r="D356" s="229"/>
      <c r="E356" s="230">
        <v>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573</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2" x14ac:dyDescent="0.2">
      <c r="A357" s="220"/>
      <c r="B357" s="221"/>
      <c r="C357" s="257"/>
      <c r="D357" s="250"/>
      <c r="E357" s="250"/>
      <c r="F357" s="250"/>
      <c r="G357" s="250"/>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515</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x14ac:dyDescent="0.2">
      <c r="A358" s="242">
        <v>67</v>
      </c>
      <c r="B358" s="243" t="s">
        <v>861</v>
      </c>
      <c r="C358" s="254" t="s">
        <v>862</v>
      </c>
      <c r="D358" s="244" t="s">
        <v>670</v>
      </c>
      <c r="E358" s="245">
        <v>1</v>
      </c>
      <c r="F358" s="246"/>
      <c r="G358" s="247">
        <f>ROUND(E358*F358,2)</f>
        <v>0</v>
      </c>
      <c r="H358" s="246"/>
      <c r="I358" s="247">
        <f>ROUND(E358*H358,2)</f>
        <v>0</v>
      </c>
      <c r="J358" s="246"/>
      <c r="K358" s="247">
        <f>ROUND(E358*J358,2)</f>
        <v>0</v>
      </c>
      <c r="L358" s="247">
        <v>21</v>
      </c>
      <c r="M358" s="247">
        <f>G358*(1+L358/100)</f>
        <v>0</v>
      </c>
      <c r="N358" s="245">
        <v>0</v>
      </c>
      <c r="O358" s="245">
        <f>ROUND(E358*N358,2)</f>
        <v>0</v>
      </c>
      <c r="P358" s="245">
        <v>0</v>
      </c>
      <c r="Q358" s="245">
        <f>ROUND(E358*P358,2)</f>
        <v>0</v>
      </c>
      <c r="R358" s="247"/>
      <c r="S358" s="247" t="s">
        <v>527</v>
      </c>
      <c r="T358" s="248" t="s">
        <v>512</v>
      </c>
      <c r="U358" s="224">
        <v>0</v>
      </c>
      <c r="V358" s="224">
        <f>ROUND(E358*U358,2)</f>
        <v>0</v>
      </c>
      <c r="W358" s="224"/>
      <c r="X358" s="224" t="s">
        <v>557</v>
      </c>
      <c r="Y358" s="224" t="s">
        <v>513</v>
      </c>
      <c r="Z358" s="213"/>
      <c r="AA358" s="213"/>
      <c r="AB358" s="213"/>
      <c r="AC358" s="213"/>
      <c r="AD358" s="213"/>
      <c r="AE358" s="213"/>
      <c r="AF358" s="213"/>
      <c r="AG358" s="213" t="s">
        <v>558</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2" x14ac:dyDescent="0.2">
      <c r="A359" s="220"/>
      <c r="B359" s="221"/>
      <c r="C359" s="258" t="s">
        <v>863</v>
      </c>
      <c r="D359" s="229"/>
      <c r="E359" s="230"/>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573</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3" x14ac:dyDescent="0.2">
      <c r="A360" s="220"/>
      <c r="B360" s="221"/>
      <c r="C360" s="258" t="s">
        <v>864</v>
      </c>
      <c r="D360" s="229"/>
      <c r="E360" s="230"/>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573</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58" t="s">
        <v>317</v>
      </c>
      <c r="D361" s="229"/>
      <c r="E361" s="230">
        <v>1</v>
      </c>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573</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2" x14ac:dyDescent="0.2">
      <c r="A362" s="220"/>
      <c r="B362" s="221"/>
      <c r="C362" s="257"/>
      <c r="D362" s="250"/>
      <c r="E362" s="250"/>
      <c r="F362" s="250"/>
      <c r="G362" s="250"/>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515</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42">
        <v>68</v>
      </c>
      <c r="B363" s="243" t="s">
        <v>865</v>
      </c>
      <c r="C363" s="254" t="s">
        <v>866</v>
      </c>
      <c r="D363" s="244" t="s">
        <v>670</v>
      </c>
      <c r="E363" s="245">
        <v>1</v>
      </c>
      <c r="F363" s="246"/>
      <c r="G363" s="247">
        <f>ROUND(E363*F363,2)</f>
        <v>0</v>
      </c>
      <c r="H363" s="246"/>
      <c r="I363" s="247">
        <f>ROUND(E363*H363,2)</f>
        <v>0</v>
      </c>
      <c r="J363" s="246"/>
      <c r="K363" s="247">
        <f>ROUND(E363*J363,2)</f>
        <v>0</v>
      </c>
      <c r="L363" s="247">
        <v>21</v>
      </c>
      <c r="M363" s="247">
        <f>G363*(1+L363/100)</f>
        <v>0</v>
      </c>
      <c r="N363" s="245">
        <v>0</v>
      </c>
      <c r="O363" s="245">
        <f>ROUND(E363*N363,2)</f>
        <v>0</v>
      </c>
      <c r="P363" s="245">
        <v>0</v>
      </c>
      <c r="Q363" s="245">
        <f>ROUND(E363*P363,2)</f>
        <v>0</v>
      </c>
      <c r="R363" s="247"/>
      <c r="S363" s="247" t="s">
        <v>527</v>
      </c>
      <c r="T363" s="248" t="s">
        <v>512</v>
      </c>
      <c r="U363" s="224">
        <v>0</v>
      </c>
      <c r="V363" s="224">
        <f>ROUND(E363*U363,2)</f>
        <v>0</v>
      </c>
      <c r="W363" s="224"/>
      <c r="X363" s="224" t="s">
        <v>557</v>
      </c>
      <c r="Y363" s="224" t="s">
        <v>513</v>
      </c>
      <c r="Z363" s="213"/>
      <c r="AA363" s="213"/>
      <c r="AB363" s="213"/>
      <c r="AC363" s="213"/>
      <c r="AD363" s="213"/>
      <c r="AE363" s="213"/>
      <c r="AF363" s="213"/>
      <c r="AG363" s="213" t="s">
        <v>558</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58" t="s">
        <v>852</v>
      </c>
      <c r="D364" s="229"/>
      <c r="E364" s="230"/>
      <c r="F364" s="224"/>
      <c r="G364" s="224"/>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573</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22.5" outlineLevel="3" x14ac:dyDescent="0.2">
      <c r="A365" s="220"/>
      <c r="B365" s="221"/>
      <c r="C365" s="258" t="s">
        <v>867</v>
      </c>
      <c r="D365" s="229"/>
      <c r="E365" s="230"/>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573</v>
      </c>
      <c r="AH365" s="213">
        <v>0</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58" t="s">
        <v>317</v>
      </c>
      <c r="D366" s="229"/>
      <c r="E366" s="230">
        <v>1</v>
      </c>
      <c r="F366" s="224"/>
      <c r="G366" s="224"/>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573</v>
      </c>
      <c r="AH366" s="213">
        <v>0</v>
      </c>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57"/>
      <c r="D367" s="250"/>
      <c r="E367" s="250"/>
      <c r="F367" s="250"/>
      <c r="G367" s="250"/>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515</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x14ac:dyDescent="0.2">
      <c r="A368" s="242">
        <v>69</v>
      </c>
      <c r="B368" s="243" t="s">
        <v>868</v>
      </c>
      <c r="C368" s="254" t="s">
        <v>869</v>
      </c>
      <c r="D368" s="244" t="s">
        <v>582</v>
      </c>
      <c r="E368" s="245">
        <v>2</v>
      </c>
      <c r="F368" s="246"/>
      <c r="G368" s="247">
        <f>ROUND(E368*F368,2)</f>
        <v>0</v>
      </c>
      <c r="H368" s="246"/>
      <c r="I368" s="247">
        <f>ROUND(E368*H368,2)</f>
        <v>0</v>
      </c>
      <c r="J368" s="246"/>
      <c r="K368" s="247">
        <f>ROUND(E368*J368,2)</f>
        <v>0</v>
      </c>
      <c r="L368" s="247">
        <v>21</v>
      </c>
      <c r="M368" s="247">
        <f>G368*(1+L368/100)</f>
        <v>0</v>
      </c>
      <c r="N368" s="245">
        <v>0</v>
      </c>
      <c r="O368" s="245">
        <f>ROUND(E368*N368,2)</f>
        <v>0</v>
      </c>
      <c r="P368" s="245">
        <v>0</v>
      </c>
      <c r="Q368" s="245">
        <f>ROUND(E368*P368,2)</f>
        <v>0</v>
      </c>
      <c r="R368" s="247"/>
      <c r="S368" s="247" t="s">
        <v>527</v>
      </c>
      <c r="T368" s="248" t="s">
        <v>512</v>
      </c>
      <c r="U368" s="224">
        <v>0</v>
      </c>
      <c r="V368" s="224">
        <f>ROUND(E368*U368,2)</f>
        <v>0</v>
      </c>
      <c r="W368" s="224"/>
      <c r="X368" s="224" t="s">
        <v>557</v>
      </c>
      <c r="Y368" s="224" t="s">
        <v>513</v>
      </c>
      <c r="Z368" s="213"/>
      <c r="AA368" s="213"/>
      <c r="AB368" s="213"/>
      <c r="AC368" s="213"/>
      <c r="AD368" s="213"/>
      <c r="AE368" s="213"/>
      <c r="AF368" s="213"/>
      <c r="AG368" s="213" t="s">
        <v>558</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2" x14ac:dyDescent="0.2">
      <c r="A369" s="220"/>
      <c r="B369" s="221"/>
      <c r="C369" s="258" t="s">
        <v>870</v>
      </c>
      <c r="D369" s="229"/>
      <c r="E369" s="230"/>
      <c r="F369" s="224"/>
      <c r="G369" s="224"/>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573</v>
      </c>
      <c r="AH369" s="213">
        <v>0</v>
      </c>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58" t="s">
        <v>319</v>
      </c>
      <c r="D370" s="229"/>
      <c r="E370" s="230">
        <v>2</v>
      </c>
      <c r="F370" s="224"/>
      <c r="G370" s="224"/>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573</v>
      </c>
      <c r="AH370" s="213">
        <v>0</v>
      </c>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2" x14ac:dyDescent="0.2">
      <c r="A371" s="220"/>
      <c r="B371" s="221"/>
      <c r="C371" s="257"/>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515</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x14ac:dyDescent="0.2">
      <c r="A372" s="242">
        <v>70</v>
      </c>
      <c r="B372" s="243" t="s">
        <v>871</v>
      </c>
      <c r="C372" s="254" t="s">
        <v>872</v>
      </c>
      <c r="D372" s="244" t="s">
        <v>582</v>
      </c>
      <c r="E372" s="245">
        <v>2</v>
      </c>
      <c r="F372" s="246"/>
      <c r="G372" s="247">
        <f>ROUND(E372*F372,2)</f>
        <v>0</v>
      </c>
      <c r="H372" s="246"/>
      <c r="I372" s="247">
        <f>ROUND(E372*H372,2)</f>
        <v>0</v>
      </c>
      <c r="J372" s="246"/>
      <c r="K372" s="247">
        <f>ROUND(E372*J372,2)</f>
        <v>0</v>
      </c>
      <c r="L372" s="247">
        <v>21</v>
      </c>
      <c r="M372" s="247">
        <f>G372*(1+L372/100)</f>
        <v>0</v>
      </c>
      <c r="N372" s="245">
        <v>0</v>
      </c>
      <c r="O372" s="245">
        <f>ROUND(E372*N372,2)</f>
        <v>0</v>
      </c>
      <c r="P372" s="245">
        <v>0</v>
      </c>
      <c r="Q372" s="245">
        <f>ROUND(E372*P372,2)</f>
        <v>0</v>
      </c>
      <c r="R372" s="247"/>
      <c r="S372" s="247" t="s">
        <v>527</v>
      </c>
      <c r="T372" s="248" t="s">
        <v>512</v>
      </c>
      <c r="U372" s="224">
        <v>0</v>
      </c>
      <c r="V372" s="224">
        <f>ROUND(E372*U372,2)</f>
        <v>0</v>
      </c>
      <c r="W372" s="224"/>
      <c r="X372" s="224" t="s">
        <v>557</v>
      </c>
      <c r="Y372" s="224" t="s">
        <v>513</v>
      </c>
      <c r="Z372" s="213"/>
      <c r="AA372" s="213"/>
      <c r="AB372" s="213"/>
      <c r="AC372" s="213"/>
      <c r="AD372" s="213"/>
      <c r="AE372" s="213"/>
      <c r="AF372" s="213"/>
      <c r="AG372" s="213" t="s">
        <v>558</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22.5" outlineLevel="2" x14ac:dyDescent="0.2">
      <c r="A373" s="220"/>
      <c r="B373" s="221"/>
      <c r="C373" s="258" t="s">
        <v>873</v>
      </c>
      <c r="D373" s="229"/>
      <c r="E373" s="230"/>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573</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58" t="s">
        <v>874</v>
      </c>
      <c r="D374" s="229"/>
      <c r="E374" s="230"/>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573</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58" t="s">
        <v>319</v>
      </c>
      <c r="D375" s="229"/>
      <c r="E375" s="230">
        <v>2</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573</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2" x14ac:dyDescent="0.2">
      <c r="A376" s="220"/>
      <c r="B376" s="221"/>
      <c r="C376" s="257"/>
      <c r="D376" s="250"/>
      <c r="E376" s="250"/>
      <c r="F376" s="250"/>
      <c r="G376" s="250"/>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515</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x14ac:dyDescent="0.2">
      <c r="A377" s="242">
        <v>71</v>
      </c>
      <c r="B377" s="243" t="s">
        <v>875</v>
      </c>
      <c r="C377" s="254" t="s">
        <v>876</v>
      </c>
      <c r="D377" s="244" t="s">
        <v>670</v>
      </c>
      <c r="E377" s="245">
        <v>1</v>
      </c>
      <c r="F377" s="246"/>
      <c r="G377" s="247">
        <f>ROUND(E377*F377,2)</f>
        <v>0</v>
      </c>
      <c r="H377" s="246"/>
      <c r="I377" s="247">
        <f>ROUND(E377*H377,2)</f>
        <v>0</v>
      </c>
      <c r="J377" s="246"/>
      <c r="K377" s="247">
        <f>ROUND(E377*J377,2)</f>
        <v>0</v>
      </c>
      <c r="L377" s="247">
        <v>21</v>
      </c>
      <c r="M377" s="247">
        <f>G377*(1+L377/100)</f>
        <v>0</v>
      </c>
      <c r="N377" s="245">
        <v>0</v>
      </c>
      <c r="O377" s="245">
        <f>ROUND(E377*N377,2)</f>
        <v>0</v>
      </c>
      <c r="P377" s="245">
        <v>0</v>
      </c>
      <c r="Q377" s="245">
        <f>ROUND(E377*P377,2)</f>
        <v>0</v>
      </c>
      <c r="R377" s="247"/>
      <c r="S377" s="247" t="s">
        <v>527</v>
      </c>
      <c r="T377" s="248" t="s">
        <v>512</v>
      </c>
      <c r="U377" s="224">
        <v>0</v>
      </c>
      <c r="V377" s="224">
        <f>ROUND(E377*U377,2)</f>
        <v>0</v>
      </c>
      <c r="W377" s="224"/>
      <c r="X377" s="224" t="s">
        <v>557</v>
      </c>
      <c r="Y377" s="224" t="s">
        <v>513</v>
      </c>
      <c r="Z377" s="213"/>
      <c r="AA377" s="213"/>
      <c r="AB377" s="213"/>
      <c r="AC377" s="213"/>
      <c r="AD377" s="213"/>
      <c r="AE377" s="213"/>
      <c r="AF377" s="213"/>
      <c r="AG377" s="213" t="s">
        <v>558</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2" x14ac:dyDescent="0.2">
      <c r="A378" s="220"/>
      <c r="B378" s="221"/>
      <c r="C378" s="258" t="s">
        <v>877</v>
      </c>
      <c r="D378" s="229"/>
      <c r="E378" s="230"/>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573</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58" t="s">
        <v>317</v>
      </c>
      <c r="D379" s="229"/>
      <c r="E379" s="230">
        <v>1</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573</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57"/>
      <c r="D380" s="250"/>
      <c r="E380" s="250"/>
      <c r="F380" s="250"/>
      <c r="G380" s="250"/>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515</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x14ac:dyDescent="0.2">
      <c r="A381" s="242">
        <v>72</v>
      </c>
      <c r="B381" s="243" t="s">
        <v>878</v>
      </c>
      <c r="C381" s="254" t="s">
        <v>879</v>
      </c>
      <c r="D381" s="244" t="s">
        <v>582</v>
      </c>
      <c r="E381" s="245">
        <v>1</v>
      </c>
      <c r="F381" s="246"/>
      <c r="G381" s="247">
        <f>ROUND(E381*F381,2)</f>
        <v>0</v>
      </c>
      <c r="H381" s="246"/>
      <c r="I381" s="247">
        <f>ROUND(E381*H381,2)</f>
        <v>0</v>
      </c>
      <c r="J381" s="246"/>
      <c r="K381" s="247">
        <f>ROUND(E381*J381,2)</f>
        <v>0</v>
      </c>
      <c r="L381" s="247">
        <v>21</v>
      </c>
      <c r="M381" s="247">
        <f>G381*(1+L381/100)</f>
        <v>0</v>
      </c>
      <c r="N381" s="245">
        <v>0</v>
      </c>
      <c r="O381" s="245">
        <f>ROUND(E381*N381,2)</f>
        <v>0</v>
      </c>
      <c r="P381" s="245">
        <v>0</v>
      </c>
      <c r="Q381" s="245">
        <f>ROUND(E381*P381,2)</f>
        <v>0</v>
      </c>
      <c r="R381" s="247"/>
      <c r="S381" s="247" t="s">
        <v>527</v>
      </c>
      <c r="T381" s="248" t="s">
        <v>512</v>
      </c>
      <c r="U381" s="224">
        <v>0</v>
      </c>
      <c r="V381" s="224">
        <f>ROUND(E381*U381,2)</f>
        <v>0</v>
      </c>
      <c r="W381" s="224"/>
      <c r="X381" s="224" t="s">
        <v>557</v>
      </c>
      <c r="Y381" s="224" t="s">
        <v>513</v>
      </c>
      <c r="Z381" s="213"/>
      <c r="AA381" s="213"/>
      <c r="AB381" s="213"/>
      <c r="AC381" s="213"/>
      <c r="AD381" s="213"/>
      <c r="AE381" s="213"/>
      <c r="AF381" s="213"/>
      <c r="AG381" s="213" t="s">
        <v>558</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2" x14ac:dyDescent="0.2">
      <c r="A382" s="220"/>
      <c r="B382" s="221"/>
      <c r="C382" s="258" t="s">
        <v>880</v>
      </c>
      <c r="D382" s="229"/>
      <c r="E382" s="230"/>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573</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58" t="s">
        <v>317</v>
      </c>
      <c r="D383" s="229"/>
      <c r="E383" s="230">
        <v>1</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573</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2" x14ac:dyDescent="0.2">
      <c r="A384" s="220"/>
      <c r="B384" s="221"/>
      <c r="C384" s="257"/>
      <c r="D384" s="250"/>
      <c r="E384" s="250"/>
      <c r="F384" s="250"/>
      <c r="G384" s="250"/>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515</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x14ac:dyDescent="0.2">
      <c r="A385" s="242">
        <v>73</v>
      </c>
      <c r="B385" s="243" t="s">
        <v>881</v>
      </c>
      <c r="C385" s="254" t="s">
        <v>882</v>
      </c>
      <c r="D385" s="244" t="s">
        <v>582</v>
      </c>
      <c r="E385" s="245">
        <v>2</v>
      </c>
      <c r="F385" s="246"/>
      <c r="G385" s="247">
        <f>ROUND(E385*F385,2)</f>
        <v>0</v>
      </c>
      <c r="H385" s="246"/>
      <c r="I385" s="247">
        <f>ROUND(E385*H385,2)</f>
        <v>0</v>
      </c>
      <c r="J385" s="246"/>
      <c r="K385" s="247">
        <f>ROUND(E385*J385,2)</f>
        <v>0</v>
      </c>
      <c r="L385" s="247">
        <v>21</v>
      </c>
      <c r="M385" s="247">
        <f>G385*(1+L385/100)</f>
        <v>0</v>
      </c>
      <c r="N385" s="245">
        <v>0</v>
      </c>
      <c r="O385" s="245">
        <f>ROUND(E385*N385,2)</f>
        <v>0</v>
      </c>
      <c r="P385" s="245">
        <v>0</v>
      </c>
      <c r="Q385" s="245">
        <f>ROUND(E385*P385,2)</f>
        <v>0</v>
      </c>
      <c r="R385" s="247"/>
      <c r="S385" s="247" t="s">
        <v>527</v>
      </c>
      <c r="T385" s="248" t="s">
        <v>512</v>
      </c>
      <c r="U385" s="224">
        <v>0</v>
      </c>
      <c r="V385" s="224">
        <f>ROUND(E385*U385,2)</f>
        <v>0</v>
      </c>
      <c r="W385" s="224"/>
      <c r="X385" s="224" t="s">
        <v>557</v>
      </c>
      <c r="Y385" s="224" t="s">
        <v>513</v>
      </c>
      <c r="Z385" s="213"/>
      <c r="AA385" s="213"/>
      <c r="AB385" s="213"/>
      <c r="AC385" s="213"/>
      <c r="AD385" s="213"/>
      <c r="AE385" s="213"/>
      <c r="AF385" s="213"/>
      <c r="AG385" s="213" t="s">
        <v>558</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2" x14ac:dyDescent="0.2">
      <c r="A386" s="220"/>
      <c r="B386" s="221"/>
      <c r="C386" s="255"/>
      <c r="D386" s="251"/>
      <c r="E386" s="251"/>
      <c r="F386" s="251"/>
      <c r="G386" s="251"/>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515</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x14ac:dyDescent="0.2">
      <c r="A387" s="242">
        <v>74</v>
      </c>
      <c r="B387" s="243" t="s">
        <v>883</v>
      </c>
      <c r="C387" s="254" t="s">
        <v>884</v>
      </c>
      <c r="D387" s="244" t="s">
        <v>582</v>
      </c>
      <c r="E387" s="245">
        <v>2</v>
      </c>
      <c r="F387" s="246"/>
      <c r="G387" s="247">
        <f>ROUND(E387*F387,2)</f>
        <v>0</v>
      </c>
      <c r="H387" s="246"/>
      <c r="I387" s="247">
        <f>ROUND(E387*H387,2)</f>
        <v>0</v>
      </c>
      <c r="J387" s="246"/>
      <c r="K387" s="247">
        <f>ROUND(E387*J387,2)</f>
        <v>0</v>
      </c>
      <c r="L387" s="247">
        <v>21</v>
      </c>
      <c r="M387" s="247">
        <f>G387*(1+L387/100)</f>
        <v>0</v>
      </c>
      <c r="N387" s="245">
        <v>0</v>
      </c>
      <c r="O387" s="245">
        <f>ROUND(E387*N387,2)</f>
        <v>0</v>
      </c>
      <c r="P387" s="245">
        <v>0</v>
      </c>
      <c r="Q387" s="245">
        <f>ROUND(E387*P387,2)</f>
        <v>0</v>
      </c>
      <c r="R387" s="247"/>
      <c r="S387" s="247" t="s">
        <v>527</v>
      </c>
      <c r="T387" s="248" t="s">
        <v>512</v>
      </c>
      <c r="U387" s="224">
        <v>0</v>
      </c>
      <c r="V387" s="224">
        <f>ROUND(E387*U387,2)</f>
        <v>0</v>
      </c>
      <c r="W387" s="224"/>
      <c r="X387" s="224" t="s">
        <v>557</v>
      </c>
      <c r="Y387" s="224" t="s">
        <v>513</v>
      </c>
      <c r="Z387" s="213"/>
      <c r="AA387" s="213"/>
      <c r="AB387" s="213"/>
      <c r="AC387" s="213"/>
      <c r="AD387" s="213"/>
      <c r="AE387" s="213"/>
      <c r="AF387" s="213"/>
      <c r="AG387" s="213" t="s">
        <v>558</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2" x14ac:dyDescent="0.2">
      <c r="A388" s="220"/>
      <c r="B388" s="221"/>
      <c r="C388" s="255"/>
      <c r="D388" s="251"/>
      <c r="E388" s="251"/>
      <c r="F388" s="251"/>
      <c r="G388" s="251"/>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515</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x14ac:dyDescent="0.2">
      <c r="A389" s="216" t="s">
        <v>506</v>
      </c>
      <c r="B389" s="217" t="s">
        <v>291</v>
      </c>
      <c r="C389" s="260" t="s">
        <v>295</v>
      </c>
      <c r="D389" s="238"/>
      <c r="E389" s="239"/>
      <c r="F389" s="240"/>
      <c r="G389" s="240">
        <f>SUMIF(AG390:AG402,"&lt;&gt;NOR",G390:G402)</f>
        <v>0</v>
      </c>
      <c r="H389" s="240"/>
      <c r="I389" s="240">
        <f>SUM(I390:I402)</f>
        <v>0</v>
      </c>
      <c r="J389" s="240"/>
      <c r="K389" s="240">
        <f>SUM(K390:K402)</f>
        <v>0</v>
      </c>
      <c r="L389" s="240"/>
      <c r="M389" s="240">
        <f>SUM(M390:M402)</f>
        <v>0</v>
      </c>
      <c r="N389" s="239"/>
      <c r="O389" s="239">
        <f>SUM(O390:O402)</f>
        <v>0</v>
      </c>
      <c r="P389" s="239"/>
      <c r="Q389" s="239">
        <f>SUM(Q390:Q402)</f>
        <v>0</v>
      </c>
      <c r="R389" s="240"/>
      <c r="S389" s="240"/>
      <c r="T389" s="241"/>
      <c r="U389" s="231"/>
      <c r="V389" s="231">
        <f>SUM(V390:V402)</f>
        <v>0</v>
      </c>
      <c r="W389" s="231"/>
      <c r="X389" s="231"/>
      <c r="Y389" s="231"/>
      <c r="AG389" t="s">
        <v>507</v>
      </c>
    </row>
    <row r="390" spans="1:60" outlineLevel="1" x14ac:dyDescent="0.2">
      <c r="A390" s="220"/>
      <c r="B390" s="221"/>
      <c r="C390" s="256" t="s">
        <v>885</v>
      </c>
      <c r="D390" s="252"/>
      <c r="E390" s="252"/>
      <c r="F390" s="252"/>
      <c r="G390" s="252"/>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553</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62" t="str">
        <f>C390</f>
        <v xml:space="preserve"> (obě místnosti mají identické nábytkové vybavení)- specifikace kusů pro oba sklady - viz. výkres interiéru D00-0.2.20</v>
      </c>
      <c r="BB390" s="213"/>
      <c r="BC390" s="213"/>
      <c r="BD390" s="213"/>
      <c r="BE390" s="213"/>
      <c r="BF390" s="213"/>
      <c r="BG390" s="213"/>
      <c r="BH390" s="213"/>
    </row>
    <row r="391" spans="1:60" outlineLevel="1" x14ac:dyDescent="0.2">
      <c r="A391" s="242">
        <v>75</v>
      </c>
      <c r="B391" s="243" t="s">
        <v>886</v>
      </c>
      <c r="C391" s="254" t="s">
        <v>887</v>
      </c>
      <c r="D391" s="244" t="s">
        <v>670</v>
      </c>
      <c r="E391" s="245">
        <v>2</v>
      </c>
      <c r="F391" s="246"/>
      <c r="G391" s="247">
        <f>ROUND(E391*F391,2)</f>
        <v>0</v>
      </c>
      <c r="H391" s="246"/>
      <c r="I391" s="247">
        <f>ROUND(E391*H391,2)</f>
        <v>0</v>
      </c>
      <c r="J391" s="246"/>
      <c r="K391" s="247">
        <f>ROUND(E391*J391,2)</f>
        <v>0</v>
      </c>
      <c r="L391" s="247">
        <v>21</v>
      </c>
      <c r="M391" s="247">
        <f>G391*(1+L391/100)</f>
        <v>0</v>
      </c>
      <c r="N391" s="245">
        <v>0</v>
      </c>
      <c r="O391" s="245">
        <f>ROUND(E391*N391,2)</f>
        <v>0</v>
      </c>
      <c r="P391" s="245">
        <v>0</v>
      </c>
      <c r="Q391" s="245">
        <f>ROUND(E391*P391,2)</f>
        <v>0</v>
      </c>
      <c r="R391" s="247"/>
      <c r="S391" s="247" t="s">
        <v>527</v>
      </c>
      <c r="T391" s="248" t="s">
        <v>512</v>
      </c>
      <c r="U391" s="224">
        <v>0</v>
      </c>
      <c r="V391" s="224">
        <f>ROUND(E391*U391,2)</f>
        <v>0</v>
      </c>
      <c r="W391" s="224"/>
      <c r="X391" s="224" t="s">
        <v>557</v>
      </c>
      <c r="Y391" s="224" t="s">
        <v>513</v>
      </c>
      <c r="Z391" s="213"/>
      <c r="AA391" s="213"/>
      <c r="AB391" s="213"/>
      <c r="AC391" s="213"/>
      <c r="AD391" s="213"/>
      <c r="AE391" s="213"/>
      <c r="AF391" s="213"/>
      <c r="AG391" s="213" t="s">
        <v>558</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ht="22.5" outlineLevel="2" x14ac:dyDescent="0.2">
      <c r="A392" s="220"/>
      <c r="B392" s="221"/>
      <c r="C392" s="258" t="s">
        <v>888</v>
      </c>
      <c r="D392" s="229"/>
      <c r="E392" s="230"/>
      <c r="F392" s="224"/>
      <c r="G392" s="224"/>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573</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3" x14ac:dyDescent="0.2">
      <c r="A393" s="220"/>
      <c r="B393" s="221"/>
      <c r="C393" s="258" t="s">
        <v>319</v>
      </c>
      <c r="D393" s="229"/>
      <c r="E393" s="230">
        <v>2</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573</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2" x14ac:dyDescent="0.2">
      <c r="A394" s="220"/>
      <c r="B394" s="221"/>
      <c r="C394" s="257"/>
      <c r="D394" s="250"/>
      <c r="E394" s="250"/>
      <c r="F394" s="250"/>
      <c r="G394" s="250"/>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515</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x14ac:dyDescent="0.2">
      <c r="A395" s="242">
        <v>76</v>
      </c>
      <c r="B395" s="243" t="s">
        <v>889</v>
      </c>
      <c r="C395" s="254" t="s">
        <v>890</v>
      </c>
      <c r="D395" s="244" t="s">
        <v>582</v>
      </c>
      <c r="E395" s="245">
        <v>12</v>
      </c>
      <c r="F395" s="246"/>
      <c r="G395" s="247">
        <f>ROUND(E395*F395,2)</f>
        <v>0</v>
      </c>
      <c r="H395" s="246"/>
      <c r="I395" s="247">
        <f>ROUND(E395*H395,2)</f>
        <v>0</v>
      </c>
      <c r="J395" s="246"/>
      <c r="K395" s="247">
        <f>ROUND(E395*J395,2)</f>
        <v>0</v>
      </c>
      <c r="L395" s="247">
        <v>21</v>
      </c>
      <c r="M395" s="247">
        <f>G395*(1+L395/100)</f>
        <v>0</v>
      </c>
      <c r="N395" s="245">
        <v>0</v>
      </c>
      <c r="O395" s="245">
        <f>ROUND(E395*N395,2)</f>
        <v>0</v>
      </c>
      <c r="P395" s="245">
        <v>0</v>
      </c>
      <c r="Q395" s="245">
        <f>ROUND(E395*P395,2)</f>
        <v>0</v>
      </c>
      <c r="R395" s="247"/>
      <c r="S395" s="247" t="s">
        <v>527</v>
      </c>
      <c r="T395" s="248" t="s">
        <v>512</v>
      </c>
      <c r="U395" s="224">
        <v>0</v>
      </c>
      <c r="V395" s="224">
        <f>ROUND(E395*U395,2)</f>
        <v>0</v>
      </c>
      <c r="W395" s="224"/>
      <c r="X395" s="224" t="s">
        <v>557</v>
      </c>
      <c r="Y395" s="224" t="s">
        <v>513</v>
      </c>
      <c r="Z395" s="213"/>
      <c r="AA395" s="213"/>
      <c r="AB395" s="213"/>
      <c r="AC395" s="213"/>
      <c r="AD395" s="213"/>
      <c r="AE395" s="213"/>
      <c r="AF395" s="213"/>
      <c r="AG395" s="213" t="s">
        <v>558</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58" t="s">
        <v>891</v>
      </c>
      <c r="D396" s="229"/>
      <c r="E396" s="230"/>
      <c r="F396" s="224"/>
      <c r="G396" s="224"/>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573</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3" x14ac:dyDescent="0.2">
      <c r="A397" s="220"/>
      <c r="B397" s="221"/>
      <c r="C397" s="258" t="s">
        <v>892</v>
      </c>
      <c r="D397" s="229"/>
      <c r="E397" s="230">
        <v>12</v>
      </c>
      <c r="F397" s="224"/>
      <c r="G397" s="224"/>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573</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2" x14ac:dyDescent="0.2">
      <c r="A398" s="220"/>
      <c r="B398" s="221"/>
      <c r="C398" s="257"/>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515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x14ac:dyDescent="0.2">
      <c r="A399" s="242">
        <v>77</v>
      </c>
      <c r="B399" s="243" t="s">
        <v>893</v>
      </c>
      <c r="C399" s="254" t="s">
        <v>894</v>
      </c>
      <c r="D399" s="244" t="s">
        <v>582</v>
      </c>
      <c r="E399" s="245">
        <v>2</v>
      </c>
      <c r="F399" s="246"/>
      <c r="G399" s="247">
        <f>ROUND(E399*F399,2)</f>
        <v>0</v>
      </c>
      <c r="H399" s="246"/>
      <c r="I399" s="247">
        <f>ROUND(E399*H399,2)</f>
        <v>0</v>
      </c>
      <c r="J399" s="246"/>
      <c r="K399" s="247">
        <f>ROUND(E399*J399,2)</f>
        <v>0</v>
      </c>
      <c r="L399" s="247">
        <v>21</v>
      </c>
      <c r="M399" s="247">
        <f>G399*(1+L399/100)</f>
        <v>0</v>
      </c>
      <c r="N399" s="245">
        <v>0</v>
      </c>
      <c r="O399" s="245">
        <f>ROUND(E399*N399,2)</f>
        <v>0</v>
      </c>
      <c r="P399" s="245">
        <v>0</v>
      </c>
      <c r="Q399" s="245">
        <f>ROUND(E399*P399,2)</f>
        <v>0</v>
      </c>
      <c r="R399" s="247"/>
      <c r="S399" s="247" t="s">
        <v>527</v>
      </c>
      <c r="T399" s="248" t="s">
        <v>512</v>
      </c>
      <c r="U399" s="224">
        <v>0</v>
      </c>
      <c r="V399" s="224">
        <f>ROUND(E399*U399,2)</f>
        <v>0</v>
      </c>
      <c r="W399" s="224"/>
      <c r="X399" s="224" t="s">
        <v>557</v>
      </c>
      <c r="Y399" s="224" t="s">
        <v>513</v>
      </c>
      <c r="Z399" s="213"/>
      <c r="AA399" s="213"/>
      <c r="AB399" s="213"/>
      <c r="AC399" s="213"/>
      <c r="AD399" s="213"/>
      <c r="AE399" s="213"/>
      <c r="AF399" s="213"/>
      <c r="AG399" s="213" t="s">
        <v>558</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58" t="s">
        <v>895</v>
      </c>
      <c r="D400" s="229"/>
      <c r="E400" s="230"/>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573</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58" t="s">
        <v>319</v>
      </c>
      <c r="D401" s="229"/>
      <c r="E401" s="230">
        <v>2</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573</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2" x14ac:dyDescent="0.2">
      <c r="A402" s="220"/>
      <c r="B402" s="221"/>
      <c r="C402" s="257"/>
      <c r="D402" s="250"/>
      <c r="E402" s="250"/>
      <c r="F402" s="250"/>
      <c r="G402" s="250"/>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515</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x14ac:dyDescent="0.2">
      <c r="A403" s="216" t="s">
        <v>506</v>
      </c>
      <c r="B403" s="217" t="s">
        <v>298</v>
      </c>
      <c r="C403" s="260" t="s">
        <v>302</v>
      </c>
      <c r="D403" s="238"/>
      <c r="E403" s="239"/>
      <c r="F403" s="240"/>
      <c r="G403" s="240">
        <f>SUMIF(AG404:AG408,"&lt;&gt;NOR",G404:G408)</f>
        <v>0</v>
      </c>
      <c r="H403" s="240"/>
      <c r="I403" s="240">
        <f>SUM(I404:I408)</f>
        <v>0</v>
      </c>
      <c r="J403" s="240"/>
      <c r="K403" s="240">
        <f>SUM(K404:K408)</f>
        <v>0</v>
      </c>
      <c r="L403" s="240"/>
      <c r="M403" s="240">
        <f>SUM(M404:M408)</f>
        <v>0</v>
      </c>
      <c r="N403" s="239"/>
      <c r="O403" s="239">
        <f>SUM(O404:O408)</f>
        <v>0</v>
      </c>
      <c r="P403" s="239"/>
      <c r="Q403" s="239">
        <f>SUM(Q404:Q408)</f>
        <v>0</v>
      </c>
      <c r="R403" s="240"/>
      <c r="S403" s="240"/>
      <c r="T403" s="241"/>
      <c r="U403" s="231"/>
      <c r="V403" s="231">
        <f>SUM(V404:V408)</f>
        <v>0</v>
      </c>
      <c r="W403" s="231"/>
      <c r="X403" s="231"/>
      <c r="Y403" s="231"/>
      <c r="AG403" t="s">
        <v>507</v>
      </c>
    </row>
    <row r="404" spans="1:60" outlineLevel="1" x14ac:dyDescent="0.2">
      <c r="A404" s="220"/>
      <c r="B404" s="221"/>
      <c r="C404" s="256" t="s">
        <v>896</v>
      </c>
      <c r="D404" s="252"/>
      <c r="E404" s="252"/>
      <c r="F404" s="252"/>
      <c r="G404" s="252"/>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553</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x14ac:dyDescent="0.2">
      <c r="A405" s="242">
        <v>78</v>
      </c>
      <c r="B405" s="243" t="s">
        <v>897</v>
      </c>
      <c r="C405" s="254" t="s">
        <v>898</v>
      </c>
      <c r="D405" s="244" t="s">
        <v>582</v>
      </c>
      <c r="E405" s="245">
        <v>2</v>
      </c>
      <c r="F405" s="246"/>
      <c r="G405" s="247">
        <f>ROUND(E405*F405,2)</f>
        <v>0</v>
      </c>
      <c r="H405" s="246"/>
      <c r="I405" s="247">
        <f>ROUND(E405*H405,2)</f>
        <v>0</v>
      </c>
      <c r="J405" s="246"/>
      <c r="K405" s="247">
        <f>ROUND(E405*J405,2)</f>
        <v>0</v>
      </c>
      <c r="L405" s="247">
        <v>21</v>
      </c>
      <c r="M405" s="247">
        <f>G405*(1+L405/100)</f>
        <v>0</v>
      </c>
      <c r="N405" s="245">
        <v>0</v>
      </c>
      <c r="O405" s="245">
        <f>ROUND(E405*N405,2)</f>
        <v>0</v>
      </c>
      <c r="P405" s="245">
        <v>0</v>
      </c>
      <c r="Q405" s="245">
        <f>ROUND(E405*P405,2)</f>
        <v>0</v>
      </c>
      <c r="R405" s="247"/>
      <c r="S405" s="247" t="s">
        <v>527</v>
      </c>
      <c r="T405" s="248" t="s">
        <v>512</v>
      </c>
      <c r="U405" s="224">
        <v>0</v>
      </c>
      <c r="V405" s="224">
        <f>ROUND(E405*U405,2)</f>
        <v>0</v>
      </c>
      <c r="W405" s="224"/>
      <c r="X405" s="224" t="s">
        <v>557</v>
      </c>
      <c r="Y405" s="224" t="s">
        <v>513</v>
      </c>
      <c r="Z405" s="213"/>
      <c r="AA405" s="213"/>
      <c r="AB405" s="213"/>
      <c r="AC405" s="213"/>
      <c r="AD405" s="213"/>
      <c r="AE405" s="213"/>
      <c r="AF405" s="213"/>
      <c r="AG405" s="213" t="s">
        <v>558</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33.75" outlineLevel="2" x14ac:dyDescent="0.2">
      <c r="A406" s="220"/>
      <c r="B406" s="221"/>
      <c r="C406" s="258" t="s">
        <v>899</v>
      </c>
      <c r="D406" s="229"/>
      <c r="E406" s="230"/>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573</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3" x14ac:dyDescent="0.2">
      <c r="A407" s="220"/>
      <c r="B407" s="221"/>
      <c r="C407" s="258" t="s">
        <v>319</v>
      </c>
      <c r="D407" s="229"/>
      <c r="E407" s="230">
        <v>2</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573</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57"/>
      <c r="D408" s="250"/>
      <c r="E408" s="250"/>
      <c r="F408" s="250"/>
      <c r="G408" s="250"/>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515</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x14ac:dyDescent="0.2">
      <c r="A409" s="216" t="s">
        <v>506</v>
      </c>
      <c r="B409" s="217" t="s">
        <v>305</v>
      </c>
      <c r="C409" s="260" t="s">
        <v>308</v>
      </c>
      <c r="D409" s="238"/>
      <c r="E409" s="239"/>
      <c r="F409" s="240"/>
      <c r="G409" s="240">
        <f>SUMIF(AG410:AG417,"&lt;&gt;NOR",G410:G417)</f>
        <v>0</v>
      </c>
      <c r="H409" s="240"/>
      <c r="I409" s="240">
        <f>SUM(I410:I417)</f>
        <v>0</v>
      </c>
      <c r="J409" s="240"/>
      <c r="K409" s="240">
        <f>SUM(K410:K417)</f>
        <v>0</v>
      </c>
      <c r="L409" s="240"/>
      <c r="M409" s="240">
        <f>SUM(M410:M417)</f>
        <v>0</v>
      </c>
      <c r="N409" s="239"/>
      <c r="O409" s="239">
        <f>SUM(O410:O417)</f>
        <v>0</v>
      </c>
      <c r="P409" s="239"/>
      <c r="Q409" s="239">
        <f>SUM(Q410:Q417)</f>
        <v>0</v>
      </c>
      <c r="R409" s="240"/>
      <c r="S409" s="240"/>
      <c r="T409" s="241"/>
      <c r="U409" s="231"/>
      <c r="V409" s="231">
        <f>SUM(V410:V417)</f>
        <v>0</v>
      </c>
      <c r="W409" s="231"/>
      <c r="X409" s="231"/>
      <c r="Y409" s="231"/>
      <c r="AG409" t="s">
        <v>507</v>
      </c>
    </row>
    <row r="410" spans="1:60" outlineLevel="1" x14ac:dyDescent="0.2">
      <c r="A410" s="220"/>
      <c r="B410" s="221"/>
      <c r="C410" s="256" t="s">
        <v>900</v>
      </c>
      <c r="D410" s="252"/>
      <c r="E410" s="252"/>
      <c r="F410" s="252"/>
      <c r="G410" s="252"/>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553</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x14ac:dyDescent="0.2">
      <c r="A411" s="242">
        <v>79</v>
      </c>
      <c r="B411" s="243" t="s">
        <v>901</v>
      </c>
      <c r="C411" s="254" t="s">
        <v>902</v>
      </c>
      <c r="D411" s="244" t="s">
        <v>670</v>
      </c>
      <c r="E411" s="245">
        <v>2</v>
      </c>
      <c r="F411" s="246"/>
      <c r="G411" s="247">
        <f>ROUND(E411*F411,2)</f>
        <v>0</v>
      </c>
      <c r="H411" s="246"/>
      <c r="I411" s="247">
        <f>ROUND(E411*H411,2)</f>
        <v>0</v>
      </c>
      <c r="J411" s="246"/>
      <c r="K411" s="247">
        <f>ROUND(E411*J411,2)</f>
        <v>0</v>
      </c>
      <c r="L411" s="247">
        <v>21</v>
      </c>
      <c r="M411" s="247">
        <f>G411*(1+L411/100)</f>
        <v>0</v>
      </c>
      <c r="N411" s="245">
        <v>0</v>
      </c>
      <c r="O411" s="245">
        <f>ROUND(E411*N411,2)</f>
        <v>0</v>
      </c>
      <c r="P411" s="245">
        <v>0</v>
      </c>
      <c r="Q411" s="245">
        <f>ROUND(E411*P411,2)</f>
        <v>0</v>
      </c>
      <c r="R411" s="247"/>
      <c r="S411" s="247" t="s">
        <v>527</v>
      </c>
      <c r="T411" s="248" t="s">
        <v>512</v>
      </c>
      <c r="U411" s="224">
        <v>0</v>
      </c>
      <c r="V411" s="224">
        <f>ROUND(E411*U411,2)</f>
        <v>0</v>
      </c>
      <c r="W411" s="224"/>
      <c r="X411" s="224" t="s">
        <v>557</v>
      </c>
      <c r="Y411" s="224" t="s">
        <v>513</v>
      </c>
      <c r="Z411" s="213"/>
      <c r="AA411" s="213"/>
      <c r="AB411" s="213"/>
      <c r="AC411" s="213"/>
      <c r="AD411" s="213"/>
      <c r="AE411" s="213"/>
      <c r="AF411" s="213"/>
      <c r="AG411" s="213" t="s">
        <v>558</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ht="33.75" outlineLevel="2" x14ac:dyDescent="0.2">
      <c r="A412" s="220"/>
      <c r="B412" s="221"/>
      <c r="C412" s="258" t="s">
        <v>903</v>
      </c>
      <c r="D412" s="229"/>
      <c r="E412" s="230"/>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573</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ht="22.5" outlineLevel="3" x14ac:dyDescent="0.2">
      <c r="A413" s="220"/>
      <c r="B413" s="221"/>
      <c r="C413" s="258" t="s">
        <v>904</v>
      </c>
      <c r="D413" s="229"/>
      <c r="E413" s="230"/>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573</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ht="22.5" outlineLevel="3" x14ac:dyDescent="0.2">
      <c r="A414" s="220"/>
      <c r="B414" s="221"/>
      <c r="C414" s="258" t="s">
        <v>905</v>
      </c>
      <c r="D414" s="229"/>
      <c r="E414" s="230"/>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573</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ht="45" outlineLevel="3" x14ac:dyDescent="0.2">
      <c r="A415" s="220"/>
      <c r="B415" s="221"/>
      <c r="C415" s="258" t="s">
        <v>906</v>
      </c>
      <c r="D415" s="229"/>
      <c r="E415" s="230"/>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573</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58" t="s">
        <v>319</v>
      </c>
      <c r="D416" s="229"/>
      <c r="E416" s="230">
        <v>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573</v>
      </c>
      <c r="AH416" s="213">
        <v>0</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2" x14ac:dyDescent="0.2">
      <c r="A417" s="220"/>
      <c r="B417" s="221"/>
      <c r="C417" s="257"/>
      <c r="D417" s="250"/>
      <c r="E417" s="250"/>
      <c r="F417" s="250"/>
      <c r="G417" s="250"/>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515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ht="25.5" x14ac:dyDescent="0.2">
      <c r="A418" s="232" t="s">
        <v>506</v>
      </c>
      <c r="B418" s="233" t="s">
        <v>312</v>
      </c>
      <c r="C418" s="253" t="s">
        <v>313</v>
      </c>
      <c r="D418" s="234"/>
      <c r="E418" s="235"/>
      <c r="F418" s="236"/>
      <c r="G418" s="236">
        <f>SUMIF(AG419:AG424,"&lt;&gt;NOR",G419:G424)</f>
        <v>0</v>
      </c>
      <c r="H418" s="236"/>
      <c r="I418" s="236">
        <f>SUM(I419:I424)</f>
        <v>0</v>
      </c>
      <c r="J418" s="236"/>
      <c r="K418" s="236">
        <f>SUM(K419:K424)</f>
        <v>0</v>
      </c>
      <c r="L418" s="236"/>
      <c r="M418" s="236">
        <f>SUM(M419:M424)</f>
        <v>0</v>
      </c>
      <c r="N418" s="235"/>
      <c r="O418" s="235">
        <f>SUM(O419:O424)</f>
        <v>0</v>
      </c>
      <c r="P418" s="235"/>
      <c r="Q418" s="235">
        <f>SUM(Q419:Q424)</f>
        <v>0</v>
      </c>
      <c r="R418" s="236"/>
      <c r="S418" s="236"/>
      <c r="T418" s="237"/>
      <c r="U418" s="231"/>
      <c r="V418" s="231">
        <f>SUM(V419:V424)</f>
        <v>0</v>
      </c>
      <c r="W418" s="231"/>
      <c r="X418" s="231"/>
      <c r="Y418" s="231"/>
      <c r="AG418" t="s">
        <v>507</v>
      </c>
    </row>
    <row r="419" spans="1:60" outlineLevel="1" x14ac:dyDescent="0.2">
      <c r="A419" s="242">
        <v>80</v>
      </c>
      <c r="B419" s="243" t="s">
        <v>907</v>
      </c>
      <c r="C419" s="254" t="s">
        <v>908</v>
      </c>
      <c r="D419" s="244" t="s">
        <v>582</v>
      </c>
      <c r="E419" s="245">
        <v>2</v>
      </c>
      <c r="F419" s="246"/>
      <c r="G419" s="247">
        <f>ROUND(E419*F419,2)</f>
        <v>0</v>
      </c>
      <c r="H419" s="246"/>
      <c r="I419" s="247">
        <f>ROUND(E419*H419,2)</f>
        <v>0</v>
      </c>
      <c r="J419" s="246"/>
      <c r="K419" s="247">
        <f>ROUND(E419*J419,2)</f>
        <v>0</v>
      </c>
      <c r="L419" s="247">
        <v>21</v>
      </c>
      <c r="M419" s="247">
        <f>G419*(1+L419/100)</f>
        <v>0</v>
      </c>
      <c r="N419" s="245">
        <v>0</v>
      </c>
      <c r="O419" s="245">
        <f>ROUND(E419*N419,2)</f>
        <v>0</v>
      </c>
      <c r="P419" s="245">
        <v>0</v>
      </c>
      <c r="Q419" s="245">
        <f>ROUND(E419*P419,2)</f>
        <v>0</v>
      </c>
      <c r="R419" s="247"/>
      <c r="S419" s="247" t="s">
        <v>527</v>
      </c>
      <c r="T419" s="248" t="s">
        <v>512</v>
      </c>
      <c r="U419" s="224">
        <v>0</v>
      </c>
      <c r="V419" s="224">
        <f>ROUND(E419*U419,2)</f>
        <v>0</v>
      </c>
      <c r="W419" s="224"/>
      <c r="X419" s="224" t="s">
        <v>557</v>
      </c>
      <c r="Y419" s="224" t="s">
        <v>513</v>
      </c>
      <c r="Z419" s="213"/>
      <c r="AA419" s="213"/>
      <c r="AB419" s="213"/>
      <c r="AC419" s="213"/>
      <c r="AD419" s="213"/>
      <c r="AE419" s="213"/>
      <c r="AF419" s="213"/>
      <c r="AG419" s="213" t="s">
        <v>558</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2" x14ac:dyDescent="0.2">
      <c r="A420" s="220"/>
      <c r="B420" s="221"/>
      <c r="C420" s="255"/>
      <c r="D420" s="251"/>
      <c r="E420" s="251"/>
      <c r="F420" s="251"/>
      <c r="G420" s="251"/>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515</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ht="33.75" outlineLevel="1" x14ac:dyDescent="0.2">
      <c r="A421" s="242">
        <v>81</v>
      </c>
      <c r="B421" s="243" t="s">
        <v>909</v>
      </c>
      <c r="C421" s="254" t="s">
        <v>910</v>
      </c>
      <c r="D421" s="244" t="s">
        <v>582</v>
      </c>
      <c r="E421" s="245">
        <v>2</v>
      </c>
      <c r="F421" s="246"/>
      <c r="G421" s="247">
        <f>ROUND(E421*F421,2)</f>
        <v>0</v>
      </c>
      <c r="H421" s="246"/>
      <c r="I421" s="247">
        <f>ROUND(E421*H421,2)</f>
        <v>0</v>
      </c>
      <c r="J421" s="246"/>
      <c r="K421" s="247">
        <f>ROUND(E421*J421,2)</f>
        <v>0</v>
      </c>
      <c r="L421" s="247">
        <v>21</v>
      </c>
      <c r="M421" s="247">
        <f>G421*(1+L421/100)</f>
        <v>0</v>
      </c>
      <c r="N421" s="245">
        <v>0</v>
      </c>
      <c r="O421" s="245">
        <f>ROUND(E421*N421,2)</f>
        <v>0</v>
      </c>
      <c r="P421" s="245">
        <v>0</v>
      </c>
      <c r="Q421" s="245">
        <f>ROUND(E421*P421,2)</f>
        <v>0</v>
      </c>
      <c r="R421" s="247"/>
      <c r="S421" s="247" t="s">
        <v>527</v>
      </c>
      <c r="T421" s="248" t="s">
        <v>512</v>
      </c>
      <c r="U421" s="224">
        <v>0</v>
      </c>
      <c r="V421" s="224">
        <f>ROUND(E421*U421,2)</f>
        <v>0</v>
      </c>
      <c r="W421" s="224"/>
      <c r="X421" s="224" t="s">
        <v>557</v>
      </c>
      <c r="Y421" s="224" t="s">
        <v>513</v>
      </c>
      <c r="Z421" s="213"/>
      <c r="AA421" s="213"/>
      <c r="AB421" s="213"/>
      <c r="AC421" s="213"/>
      <c r="AD421" s="213"/>
      <c r="AE421" s="213"/>
      <c r="AF421" s="213"/>
      <c r="AG421" s="213" t="s">
        <v>558</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2" x14ac:dyDescent="0.2">
      <c r="A422" s="220"/>
      <c r="B422" s="221"/>
      <c r="C422" s="255"/>
      <c r="D422" s="251"/>
      <c r="E422" s="251"/>
      <c r="F422" s="251"/>
      <c r="G422" s="251"/>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515</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x14ac:dyDescent="0.2">
      <c r="A423" s="242">
        <v>82</v>
      </c>
      <c r="B423" s="243" t="s">
        <v>911</v>
      </c>
      <c r="C423" s="254" t="s">
        <v>912</v>
      </c>
      <c r="D423" s="244" t="s">
        <v>582</v>
      </c>
      <c r="E423" s="245">
        <v>2</v>
      </c>
      <c r="F423" s="246"/>
      <c r="G423" s="247">
        <f>ROUND(E423*F423,2)</f>
        <v>0</v>
      </c>
      <c r="H423" s="246"/>
      <c r="I423" s="247">
        <f>ROUND(E423*H423,2)</f>
        <v>0</v>
      </c>
      <c r="J423" s="246"/>
      <c r="K423" s="247">
        <f>ROUND(E423*J423,2)</f>
        <v>0</v>
      </c>
      <c r="L423" s="247">
        <v>21</v>
      </c>
      <c r="M423" s="247">
        <f>G423*(1+L423/100)</f>
        <v>0</v>
      </c>
      <c r="N423" s="245">
        <v>0</v>
      </c>
      <c r="O423" s="245">
        <f>ROUND(E423*N423,2)</f>
        <v>0</v>
      </c>
      <c r="P423" s="245">
        <v>0</v>
      </c>
      <c r="Q423" s="245">
        <f>ROUND(E423*P423,2)</f>
        <v>0</v>
      </c>
      <c r="R423" s="247"/>
      <c r="S423" s="247" t="s">
        <v>527</v>
      </c>
      <c r="T423" s="248" t="s">
        <v>512</v>
      </c>
      <c r="U423" s="224">
        <v>0</v>
      </c>
      <c r="V423" s="224">
        <f>ROUND(E423*U423,2)</f>
        <v>0</v>
      </c>
      <c r="W423" s="224"/>
      <c r="X423" s="224" t="s">
        <v>557</v>
      </c>
      <c r="Y423" s="224" t="s">
        <v>513</v>
      </c>
      <c r="Z423" s="213"/>
      <c r="AA423" s="213"/>
      <c r="AB423" s="213"/>
      <c r="AC423" s="213"/>
      <c r="AD423" s="213"/>
      <c r="AE423" s="213"/>
      <c r="AF423" s="213"/>
      <c r="AG423" s="213" t="s">
        <v>558</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2" x14ac:dyDescent="0.2">
      <c r="A424" s="220"/>
      <c r="B424" s="221"/>
      <c r="C424" s="255"/>
      <c r="D424" s="251"/>
      <c r="E424" s="251"/>
      <c r="F424" s="251"/>
      <c r="G424" s="251"/>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515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x14ac:dyDescent="0.2">
      <c r="A425" s="232" t="s">
        <v>506</v>
      </c>
      <c r="B425" s="233" t="s">
        <v>315</v>
      </c>
      <c r="C425" s="253" t="s">
        <v>316</v>
      </c>
      <c r="D425" s="234"/>
      <c r="E425" s="235"/>
      <c r="F425" s="236"/>
      <c r="G425" s="236">
        <f>SUMIF(AG426:AG427,"&lt;&gt;NOR",G426:G427)</f>
        <v>0</v>
      </c>
      <c r="H425" s="236"/>
      <c r="I425" s="236">
        <f>SUM(I426:I427)</f>
        <v>0</v>
      </c>
      <c r="J425" s="236"/>
      <c r="K425" s="236">
        <f>SUM(K426:K427)</f>
        <v>0</v>
      </c>
      <c r="L425" s="236"/>
      <c r="M425" s="236">
        <f>SUM(M426:M427)</f>
        <v>0</v>
      </c>
      <c r="N425" s="235"/>
      <c r="O425" s="235">
        <f>SUM(O426:O427)</f>
        <v>0</v>
      </c>
      <c r="P425" s="235"/>
      <c r="Q425" s="235">
        <f>SUM(Q426:Q427)</f>
        <v>0</v>
      </c>
      <c r="R425" s="236"/>
      <c r="S425" s="236"/>
      <c r="T425" s="237"/>
      <c r="U425" s="231"/>
      <c r="V425" s="231">
        <f>SUM(V426:V427)</f>
        <v>0</v>
      </c>
      <c r="W425" s="231"/>
      <c r="X425" s="231"/>
      <c r="Y425" s="231"/>
      <c r="AG425" t="s">
        <v>507</v>
      </c>
    </row>
    <row r="426" spans="1:60" outlineLevel="1" x14ac:dyDescent="0.2">
      <c r="A426" s="242">
        <v>83</v>
      </c>
      <c r="B426" s="243" t="s">
        <v>913</v>
      </c>
      <c r="C426" s="254" t="s">
        <v>914</v>
      </c>
      <c r="D426" s="244" t="s">
        <v>915</v>
      </c>
      <c r="E426" s="245">
        <v>1</v>
      </c>
      <c r="F426" s="246"/>
      <c r="G426" s="247">
        <f>ROUND(E426*F426,2)</f>
        <v>0</v>
      </c>
      <c r="H426" s="246"/>
      <c r="I426" s="247">
        <f>ROUND(E426*H426,2)</f>
        <v>0</v>
      </c>
      <c r="J426" s="246"/>
      <c r="K426" s="247">
        <f>ROUND(E426*J426,2)</f>
        <v>0</v>
      </c>
      <c r="L426" s="247">
        <v>21</v>
      </c>
      <c r="M426" s="247">
        <f>G426*(1+L426/100)</f>
        <v>0</v>
      </c>
      <c r="N426" s="245">
        <v>0</v>
      </c>
      <c r="O426" s="245">
        <f>ROUND(E426*N426,2)</f>
        <v>0</v>
      </c>
      <c r="P426" s="245">
        <v>0</v>
      </c>
      <c r="Q426" s="245">
        <f>ROUND(E426*P426,2)</f>
        <v>0</v>
      </c>
      <c r="R426" s="247"/>
      <c r="S426" s="247" t="s">
        <v>527</v>
      </c>
      <c r="T426" s="248" t="s">
        <v>512</v>
      </c>
      <c r="U426" s="224">
        <v>0</v>
      </c>
      <c r="V426" s="224">
        <f>ROUND(E426*U426,2)</f>
        <v>0</v>
      </c>
      <c r="W426" s="224"/>
      <c r="X426" s="224" t="s">
        <v>557</v>
      </c>
      <c r="Y426" s="224" t="s">
        <v>513</v>
      </c>
      <c r="Z426" s="213"/>
      <c r="AA426" s="213"/>
      <c r="AB426" s="213"/>
      <c r="AC426" s="213"/>
      <c r="AD426" s="213"/>
      <c r="AE426" s="213"/>
      <c r="AF426" s="213"/>
      <c r="AG426" s="213" t="s">
        <v>558</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55"/>
      <c r="D427" s="251"/>
      <c r="E427" s="251"/>
      <c r="F427" s="251"/>
      <c r="G427" s="251"/>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515</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x14ac:dyDescent="0.2">
      <c r="A428" s="3"/>
      <c r="B428" s="4"/>
      <c r="C428" s="259"/>
      <c r="D428" s="6"/>
      <c r="E428" s="3"/>
      <c r="F428" s="3"/>
      <c r="G428" s="3"/>
      <c r="H428" s="3"/>
      <c r="I428" s="3"/>
      <c r="J428" s="3"/>
      <c r="K428" s="3"/>
      <c r="L428" s="3"/>
      <c r="M428" s="3"/>
      <c r="N428" s="3"/>
      <c r="O428" s="3"/>
      <c r="P428" s="3"/>
      <c r="Q428" s="3"/>
      <c r="R428" s="3"/>
      <c r="S428" s="3"/>
      <c r="T428" s="3"/>
      <c r="U428" s="3"/>
      <c r="V428" s="3"/>
      <c r="W428" s="3"/>
      <c r="X428" s="3"/>
      <c r="Y428" s="3"/>
      <c r="AE428">
        <v>12</v>
      </c>
      <c r="AF428">
        <v>21</v>
      </c>
      <c r="AG428" t="s">
        <v>492</v>
      </c>
    </row>
    <row r="429" spans="1:60" x14ac:dyDescent="0.2">
      <c r="A429" s="216"/>
      <c r="B429" s="217" t="s">
        <v>29</v>
      </c>
      <c r="C429" s="260"/>
      <c r="D429" s="218"/>
      <c r="E429" s="219"/>
      <c r="F429" s="219"/>
      <c r="G429" s="241">
        <f>G8+G29+G102+G389+G403+G409+G418+G425</f>
        <v>0</v>
      </c>
      <c r="H429" s="3"/>
      <c r="I429" s="3"/>
      <c r="J429" s="3"/>
      <c r="K429" s="3"/>
      <c r="L429" s="3"/>
      <c r="M429" s="3"/>
      <c r="N429" s="3"/>
      <c r="O429" s="3"/>
      <c r="P429" s="3"/>
      <c r="Q429" s="3"/>
      <c r="R429" s="3"/>
      <c r="S429" s="3"/>
      <c r="T429" s="3"/>
      <c r="U429" s="3"/>
      <c r="V429" s="3"/>
      <c r="W429" s="3"/>
      <c r="X429" s="3"/>
      <c r="Y429" s="3"/>
      <c r="AE429">
        <f>SUMIF(L7:L427,AE428,G7:G427)</f>
        <v>0</v>
      </c>
      <c r="AF429">
        <f>SUMIF(L7:L427,AF428,G7:G427)</f>
        <v>0</v>
      </c>
      <c r="AG429" t="s">
        <v>576</v>
      </c>
    </row>
    <row r="430" spans="1:60" x14ac:dyDescent="0.2">
      <c r="C430" s="261"/>
      <c r="D430" s="10"/>
      <c r="AG430" t="s">
        <v>577</v>
      </c>
    </row>
    <row r="431" spans="1:60" x14ac:dyDescent="0.2">
      <c r="D431" s="10"/>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MWnJG8u06s+Jh+se2J+Bjy7lP1PUmjU5MqmlzH2EA6oEz5l4cCUscPwYJUwWEnMfiiJePm69iqGXvko66K1tA==" saltValue="L0OHkCwSvh3Hx1soGx7Cgw==" spinCount="100000" sheet="1" formatRows="0"/>
  <mergeCells count="106">
    <mergeCell ref="C420:G420"/>
    <mergeCell ref="C422:G422"/>
    <mergeCell ref="C424:G424"/>
    <mergeCell ref="C427:G427"/>
    <mergeCell ref="C398:G398"/>
    <mergeCell ref="C402:G402"/>
    <mergeCell ref="C404:G404"/>
    <mergeCell ref="C408:G408"/>
    <mergeCell ref="C410:G410"/>
    <mergeCell ref="C417:G417"/>
    <mergeCell ref="C380:G380"/>
    <mergeCell ref="C384:G384"/>
    <mergeCell ref="C386:G386"/>
    <mergeCell ref="C388:G388"/>
    <mergeCell ref="C390:G390"/>
    <mergeCell ref="C394:G394"/>
    <mergeCell ref="C353:G353"/>
    <mergeCell ref="C357:G357"/>
    <mergeCell ref="C362:G362"/>
    <mergeCell ref="C367:G367"/>
    <mergeCell ref="C371:G371"/>
    <mergeCell ref="C376:G376"/>
    <mergeCell ref="C323:G323"/>
    <mergeCell ref="C328:G328"/>
    <mergeCell ref="C335:G335"/>
    <mergeCell ref="C339:G339"/>
    <mergeCell ref="C343:G343"/>
    <mergeCell ref="C349:G349"/>
    <mergeCell ref="C287:G287"/>
    <mergeCell ref="C294:G294"/>
    <mergeCell ref="C302:G302"/>
    <mergeCell ref="C308:G308"/>
    <mergeCell ref="C313:G313"/>
    <mergeCell ref="C318:G318"/>
    <mergeCell ref="C256:G256"/>
    <mergeCell ref="C262:G262"/>
    <mergeCell ref="C268:G268"/>
    <mergeCell ref="C272:G272"/>
    <mergeCell ref="C277:G277"/>
    <mergeCell ref="C281:G281"/>
    <mergeCell ref="C229:G229"/>
    <mergeCell ref="C234:G234"/>
    <mergeCell ref="C239:G239"/>
    <mergeCell ref="C243:G243"/>
    <mergeCell ref="C248:G248"/>
    <mergeCell ref="C252:G252"/>
    <mergeCell ref="C191:G191"/>
    <mergeCell ref="C204:G204"/>
    <mergeCell ref="C208:G208"/>
    <mergeCell ref="C216:G216"/>
    <mergeCell ref="C218:G218"/>
    <mergeCell ref="C223:G223"/>
    <mergeCell ref="C162:G162"/>
    <mergeCell ref="C168:G168"/>
    <mergeCell ref="C172:G172"/>
    <mergeCell ref="C177:G177"/>
    <mergeCell ref="C182:G182"/>
    <mergeCell ref="C187:G187"/>
    <mergeCell ref="C132:G132"/>
    <mergeCell ref="C136:G136"/>
    <mergeCell ref="C138:G138"/>
    <mergeCell ref="C144:G144"/>
    <mergeCell ref="C150:G150"/>
    <mergeCell ref="C157:G157"/>
    <mergeCell ref="C114:G114"/>
    <mergeCell ref="C115:G115"/>
    <mergeCell ref="C116:G116"/>
    <mergeCell ref="C117:G117"/>
    <mergeCell ref="C124:G124"/>
    <mergeCell ref="C128:G128"/>
    <mergeCell ref="C108:G108"/>
    <mergeCell ref="C109:G109"/>
    <mergeCell ref="C110:G110"/>
    <mergeCell ref="C111:G111"/>
    <mergeCell ref="C112:G112"/>
    <mergeCell ref="C113:G113"/>
    <mergeCell ref="C94:G94"/>
    <mergeCell ref="C101:G101"/>
    <mergeCell ref="C103:G103"/>
    <mergeCell ref="C105:G105"/>
    <mergeCell ref="C106:G106"/>
    <mergeCell ref="C107:G107"/>
    <mergeCell ref="C68:G68"/>
    <mergeCell ref="C73:G73"/>
    <mergeCell ref="C77:G77"/>
    <mergeCell ref="C81:G81"/>
    <mergeCell ref="C85:G85"/>
    <mergeCell ref="C89:G89"/>
    <mergeCell ref="C43:G43"/>
    <mergeCell ref="C47:G47"/>
    <mergeCell ref="C51:G51"/>
    <mergeCell ref="C56:G56"/>
    <mergeCell ref="C60:G60"/>
    <mergeCell ref="C64:G64"/>
    <mergeCell ref="C19:G19"/>
    <mergeCell ref="C24:G24"/>
    <mergeCell ref="C28:G28"/>
    <mergeCell ref="C30:G30"/>
    <mergeCell ref="C35:G35"/>
    <mergeCell ref="C39:G39"/>
    <mergeCell ref="A1:G1"/>
    <mergeCell ref="C2:G2"/>
    <mergeCell ref="C3:G3"/>
    <mergeCell ref="C4:G4"/>
    <mergeCell ref="C9:G9"/>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64</v>
      </c>
      <c r="C4" s="205" t="s">
        <v>65</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317</v>
      </c>
      <c r="C8" s="253" t="s">
        <v>318</v>
      </c>
      <c r="D8" s="234"/>
      <c r="E8" s="235"/>
      <c r="F8" s="236"/>
      <c r="G8" s="236">
        <f>SUMIF(AG9:AG76,"&lt;&gt;NOR",G9:G76)</f>
        <v>0</v>
      </c>
      <c r="H8" s="236"/>
      <c r="I8" s="236">
        <f>SUM(I9:I76)</f>
        <v>0</v>
      </c>
      <c r="J8" s="236"/>
      <c r="K8" s="236">
        <f>SUM(K9:K76)</f>
        <v>0</v>
      </c>
      <c r="L8" s="236"/>
      <c r="M8" s="236">
        <f>SUM(M9:M76)</f>
        <v>0</v>
      </c>
      <c r="N8" s="235"/>
      <c r="O8" s="235">
        <f>SUM(O9:O76)</f>
        <v>129.12</v>
      </c>
      <c r="P8" s="235"/>
      <c r="Q8" s="235">
        <f>SUM(Q9:Q76)</f>
        <v>0</v>
      </c>
      <c r="R8" s="236"/>
      <c r="S8" s="236"/>
      <c r="T8" s="237"/>
      <c r="U8" s="231"/>
      <c r="V8" s="231">
        <f>SUM(V9:V76)</f>
        <v>393.21000000000004</v>
      </c>
      <c r="W8" s="231"/>
      <c r="X8" s="231"/>
      <c r="Y8" s="231"/>
      <c r="AG8" t="s">
        <v>507</v>
      </c>
    </row>
    <row r="9" spans="1:60" outlineLevel="1" x14ac:dyDescent="0.2">
      <c r="A9" s="242">
        <v>1</v>
      </c>
      <c r="B9" s="243" t="s">
        <v>916</v>
      </c>
      <c r="C9" s="254" t="s">
        <v>917</v>
      </c>
      <c r="D9" s="244" t="s">
        <v>918</v>
      </c>
      <c r="E9" s="245">
        <v>429.30475000000001</v>
      </c>
      <c r="F9" s="246"/>
      <c r="G9" s="247">
        <f>ROUND(E9*F9,2)</f>
        <v>0</v>
      </c>
      <c r="H9" s="246"/>
      <c r="I9" s="247">
        <f>ROUND(E9*H9,2)</f>
        <v>0</v>
      </c>
      <c r="J9" s="246"/>
      <c r="K9" s="247">
        <f>ROUND(E9*J9,2)</f>
        <v>0</v>
      </c>
      <c r="L9" s="247">
        <v>21</v>
      </c>
      <c r="M9" s="247">
        <f>G9*(1+L9/100)</f>
        <v>0</v>
      </c>
      <c r="N9" s="245">
        <v>0</v>
      </c>
      <c r="O9" s="245">
        <f>ROUND(E9*N9,2)</f>
        <v>0</v>
      </c>
      <c r="P9" s="245">
        <v>0</v>
      </c>
      <c r="Q9" s="245">
        <f>ROUND(E9*P9,2)</f>
        <v>0</v>
      </c>
      <c r="R9" s="247" t="s">
        <v>919</v>
      </c>
      <c r="S9" s="247" t="s">
        <v>511</v>
      </c>
      <c r="T9" s="248" t="s">
        <v>511</v>
      </c>
      <c r="U9" s="224">
        <v>0.12</v>
      </c>
      <c r="V9" s="224">
        <f>ROUND(E9*U9,2)</f>
        <v>51.52</v>
      </c>
      <c r="W9" s="224"/>
      <c r="X9" s="224" t="s">
        <v>557</v>
      </c>
      <c r="Y9" s="224" t="s">
        <v>513</v>
      </c>
      <c r="Z9" s="213"/>
      <c r="AA9" s="213"/>
      <c r="AB9" s="213"/>
      <c r="AC9" s="213"/>
      <c r="AD9" s="213"/>
      <c r="AE9" s="213"/>
      <c r="AF9" s="213"/>
      <c r="AG9" s="213" t="s">
        <v>571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2" x14ac:dyDescent="0.2">
      <c r="A10" s="220"/>
      <c r="B10" s="221"/>
      <c r="C10" s="274" t="s">
        <v>920</v>
      </c>
      <c r="D10" s="272"/>
      <c r="E10" s="272"/>
      <c r="F10" s="272"/>
      <c r="G10" s="27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921</v>
      </c>
      <c r="AH10" s="213"/>
      <c r="AI10" s="213"/>
      <c r="AJ10" s="213"/>
      <c r="AK10" s="213"/>
      <c r="AL10" s="213"/>
      <c r="AM10" s="213"/>
      <c r="AN10" s="213"/>
      <c r="AO10" s="213"/>
      <c r="AP10" s="213"/>
      <c r="AQ10" s="213"/>
      <c r="AR10" s="213"/>
      <c r="AS10" s="213"/>
      <c r="AT10" s="213"/>
      <c r="AU10" s="213"/>
      <c r="AV10" s="213"/>
      <c r="AW10" s="213"/>
      <c r="AX10" s="213"/>
      <c r="AY10" s="213"/>
      <c r="AZ10" s="213"/>
      <c r="BA10" s="26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2" x14ac:dyDescent="0.2">
      <c r="A11" s="220"/>
      <c r="B11" s="221"/>
      <c r="C11" s="258" t="s">
        <v>922</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573</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58" t="s">
        <v>923</v>
      </c>
      <c r="D12" s="229"/>
      <c r="E12" s="230">
        <v>359.66525000000001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8" t="s">
        <v>924</v>
      </c>
      <c r="D13" s="229"/>
      <c r="E13" s="230">
        <v>1.4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8" t="s">
        <v>925</v>
      </c>
      <c r="D14" s="229"/>
      <c r="E14" s="230">
        <v>68.239500000000007</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573</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7"/>
      <c r="D15" s="250"/>
      <c r="E15" s="250"/>
      <c r="F15" s="250"/>
      <c r="G15" s="250"/>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515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2">
        <v>2</v>
      </c>
      <c r="B16" s="243" t="s">
        <v>926</v>
      </c>
      <c r="C16" s="254" t="s">
        <v>927</v>
      </c>
      <c r="D16" s="244" t="s">
        <v>918</v>
      </c>
      <c r="E16" s="245">
        <v>429.30475000000001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t="s">
        <v>919</v>
      </c>
      <c r="S16" s="247" t="s">
        <v>511</v>
      </c>
      <c r="T16" s="248" t="s">
        <v>511</v>
      </c>
      <c r="U16" s="224">
        <v>4.3099999999999999E-2</v>
      </c>
      <c r="V16" s="224">
        <f>ROUND(E16*U16,2)</f>
        <v>18.5</v>
      </c>
      <c r="W16" s="224"/>
      <c r="X16" s="224" t="s">
        <v>557</v>
      </c>
      <c r="Y16" s="224" t="s">
        <v>513</v>
      </c>
      <c r="Z16" s="213"/>
      <c r="AA16" s="213"/>
      <c r="AB16" s="213"/>
      <c r="AC16" s="213"/>
      <c r="AD16" s="213"/>
      <c r="AE16" s="213"/>
      <c r="AF16" s="213"/>
      <c r="AG16" s="213" t="s">
        <v>571</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33.75" outlineLevel="2" x14ac:dyDescent="0.2">
      <c r="A17" s="220"/>
      <c r="B17" s="221"/>
      <c r="C17" s="274" t="s">
        <v>920</v>
      </c>
      <c r="D17" s="272"/>
      <c r="E17" s="272"/>
      <c r="F17" s="272"/>
      <c r="G17" s="272"/>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921</v>
      </c>
      <c r="AH17" s="213"/>
      <c r="AI17" s="213"/>
      <c r="AJ17" s="213"/>
      <c r="AK17" s="213"/>
      <c r="AL17" s="213"/>
      <c r="AM17" s="213"/>
      <c r="AN17" s="213"/>
      <c r="AO17" s="213"/>
      <c r="AP17" s="213"/>
      <c r="AQ17" s="213"/>
      <c r="AR17" s="213"/>
      <c r="AS17" s="213"/>
      <c r="AT17" s="213"/>
      <c r="AU17" s="213"/>
      <c r="AV17" s="213"/>
      <c r="AW17" s="213"/>
      <c r="AX17" s="213"/>
      <c r="AY17" s="213"/>
      <c r="AZ17" s="213"/>
      <c r="BA17" s="262"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213"/>
      <c r="BC17" s="213"/>
      <c r="BD17" s="213"/>
      <c r="BE17" s="213"/>
      <c r="BF17" s="213"/>
      <c r="BG17" s="213"/>
      <c r="BH17" s="213"/>
    </row>
    <row r="18" spans="1:60" outlineLevel="2" x14ac:dyDescent="0.2">
      <c r="A18" s="220"/>
      <c r="B18" s="221"/>
      <c r="C18" s="258" t="s">
        <v>928</v>
      </c>
      <c r="D18" s="229"/>
      <c r="E18" s="230">
        <v>429.30475000000001</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573</v>
      </c>
      <c r="AH18" s="213">
        <v>5</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7"/>
      <c r="D19" s="250"/>
      <c r="E19" s="250"/>
      <c r="F19" s="250"/>
      <c r="G19" s="250"/>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2">
        <v>3</v>
      </c>
      <c r="B20" s="243" t="s">
        <v>929</v>
      </c>
      <c r="C20" s="254" t="s">
        <v>930</v>
      </c>
      <c r="D20" s="244" t="s">
        <v>918</v>
      </c>
      <c r="E20" s="245">
        <v>17.82461</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t="s">
        <v>919</v>
      </c>
      <c r="S20" s="247" t="s">
        <v>511</v>
      </c>
      <c r="T20" s="248" t="s">
        <v>511</v>
      </c>
      <c r="U20" s="224">
        <v>0.36499999999999999</v>
      </c>
      <c r="V20" s="224">
        <f>ROUND(E20*U20,2)</f>
        <v>6.51</v>
      </c>
      <c r="W20" s="224"/>
      <c r="X20" s="224" t="s">
        <v>557</v>
      </c>
      <c r="Y20" s="224" t="s">
        <v>513</v>
      </c>
      <c r="Z20" s="213"/>
      <c r="AA20" s="213"/>
      <c r="AB20" s="213"/>
      <c r="AC20" s="213"/>
      <c r="AD20" s="213"/>
      <c r="AE20" s="213"/>
      <c r="AF20" s="213"/>
      <c r="AG20" s="213" t="s">
        <v>571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33.75" outlineLevel="2" x14ac:dyDescent="0.2">
      <c r="A21" s="220"/>
      <c r="B21" s="221"/>
      <c r="C21" s="274" t="s">
        <v>931</v>
      </c>
      <c r="D21" s="272"/>
      <c r="E21" s="272"/>
      <c r="F21" s="272"/>
      <c r="G21" s="272"/>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921</v>
      </c>
      <c r="AH21" s="213"/>
      <c r="AI21" s="213"/>
      <c r="AJ21" s="213"/>
      <c r="AK21" s="213"/>
      <c r="AL21" s="213"/>
      <c r="AM21" s="213"/>
      <c r="AN21" s="213"/>
      <c r="AO21" s="213"/>
      <c r="AP21" s="213"/>
      <c r="AQ21" s="213"/>
      <c r="AR21" s="213"/>
      <c r="AS21" s="213"/>
      <c r="AT21" s="213"/>
      <c r="AU21" s="213"/>
      <c r="AV21" s="213"/>
      <c r="AW21" s="213"/>
      <c r="AX21" s="213"/>
      <c r="AY21" s="213"/>
      <c r="AZ21" s="213"/>
      <c r="BA21" s="262" t="str">
        <f>C21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1" s="213"/>
      <c r="BC21" s="213"/>
      <c r="BD21" s="213"/>
      <c r="BE21" s="213"/>
      <c r="BF21" s="213"/>
      <c r="BG21" s="213"/>
      <c r="BH21" s="213"/>
    </row>
    <row r="22" spans="1:60" ht="22.5" outlineLevel="2" x14ac:dyDescent="0.2">
      <c r="A22" s="220"/>
      <c r="B22" s="221"/>
      <c r="C22" s="258" t="s">
        <v>932</v>
      </c>
      <c r="D22" s="229"/>
      <c r="E22" s="230">
        <v>17.82461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573</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7"/>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2">
        <v>4</v>
      </c>
      <c r="B24" s="243" t="s">
        <v>933</v>
      </c>
      <c r="C24" s="254" t="s">
        <v>934</v>
      </c>
      <c r="D24" s="244" t="s">
        <v>918</v>
      </c>
      <c r="E24" s="245">
        <v>17.82461</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t="s">
        <v>919</v>
      </c>
      <c r="S24" s="247" t="s">
        <v>511</v>
      </c>
      <c r="T24" s="248" t="s">
        <v>511</v>
      </c>
      <c r="U24" s="224">
        <v>8.4000000000000005E-2</v>
      </c>
      <c r="V24" s="224">
        <f>ROUND(E24*U24,2)</f>
        <v>1.5</v>
      </c>
      <c r="W24" s="224"/>
      <c r="X24" s="224" t="s">
        <v>557</v>
      </c>
      <c r="Y24" s="224" t="s">
        <v>513</v>
      </c>
      <c r="Z24" s="213"/>
      <c r="AA24" s="213"/>
      <c r="AB24" s="213"/>
      <c r="AC24" s="213"/>
      <c r="AD24" s="213"/>
      <c r="AE24" s="213"/>
      <c r="AF24" s="213"/>
      <c r="AG24" s="213" t="s">
        <v>571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2" x14ac:dyDescent="0.2">
      <c r="A25" s="220"/>
      <c r="B25" s="221"/>
      <c r="C25" s="274" t="s">
        <v>931</v>
      </c>
      <c r="D25" s="272"/>
      <c r="E25" s="272"/>
      <c r="F25" s="272"/>
      <c r="G25" s="272"/>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921</v>
      </c>
      <c r="AH25" s="213"/>
      <c r="AI25" s="213"/>
      <c r="AJ25" s="213"/>
      <c r="AK25" s="213"/>
      <c r="AL25" s="213"/>
      <c r="AM25" s="213"/>
      <c r="AN25" s="213"/>
      <c r="AO25" s="213"/>
      <c r="AP25" s="213"/>
      <c r="AQ25" s="213"/>
      <c r="AR25" s="213"/>
      <c r="AS25" s="213"/>
      <c r="AT25" s="213"/>
      <c r="AU25" s="213"/>
      <c r="AV25" s="213"/>
      <c r="AW25" s="213"/>
      <c r="AX25" s="213"/>
      <c r="AY25" s="213"/>
      <c r="AZ25" s="213"/>
      <c r="BA25" s="262"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13"/>
      <c r="BC25" s="213"/>
      <c r="BD25" s="213"/>
      <c r="BE25" s="213"/>
      <c r="BF25" s="213"/>
      <c r="BG25" s="213"/>
      <c r="BH25" s="213"/>
    </row>
    <row r="26" spans="1:60" outlineLevel="2" x14ac:dyDescent="0.2">
      <c r="A26" s="220"/>
      <c r="B26" s="221"/>
      <c r="C26" s="258" t="s">
        <v>935</v>
      </c>
      <c r="D26" s="229"/>
      <c r="E26" s="230">
        <v>17.82461</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573</v>
      </c>
      <c r="AH26" s="213">
        <v>5</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7"/>
      <c r="D27" s="250"/>
      <c r="E27" s="250"/>
      <c r="F27" s="250"/>
      <c r="G27" s="250"/>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515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2">
        <v>5</v>
      </c>
      <c r="B28" s="243" t="s">
        <v>936</v>
      </c>
      <c r="C28" s="254" t="s">
        <v>937</v>
      </c>
      <c r="D28" s="244" t="s">
        <v>918</v>
      </c>
      <c r="E28" s="245">
        <v>189.77537000000001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t="s">
        <v>919</v>
      </c>
      <c r="S28" s="247" t="s">
        <v>511</v>
      </c>
      <c r="T28" s="248" t="s">
        <v>511</v>
      </c>
      <c r="U28" s="224">
        <v>7.3999999999999996E-2</v>
      </c>
      <c r="V28" s="224">
        <f>ROUND(E28*U28,2)</f>
        <v>14.04</v>
      </c>
      <c r="W28" s="224"/>
      <c r="X28" s="224" t="s">
        <v>557</v>
      </c>
      <c r="Y28" s="224" t="s">
        <v>513</v>
      </c>
      <c r="Z28" s="213"/>
      <c r="AA28" s="213"/>
      <c r="AB28" s="213"/>
      <c r="AC28" s="213"/>
      <c r="AD28" s="213"/>
      <c r="AE28" s="213"/>
      <c r="AF28" s="213"/>
      <c r="AG28" s="213" t="s">
        <v>571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4" t="s">
        <v>938</v>
      </c>
      <c r="D29" s="272"/>
      <c r="E29" s="272"/>
      <c r="F29" s="272"/>
      <c r="G29" s="272"/>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921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8" t="s">
        <v>939</v>
      </c>
      <c r="D30" s="229"/>
      <c r="E30" s="230">
        <v>129.11716999999999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573</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8" t="s">
        <v>940</v>
      </c>
      <c r="D31" s="229"/>
      <c r="E31" s="230">
        <v>60.658200000000001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573</v>
      </c>
      <c r="AH31" s="213">
        <v>5</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7"/>
      <c r="D32" s="250"/>
      <c r="E32" s="250"/>
      <c r="F32" s="250"/>
      <c r="G32" s="250"/>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x14ac:dyDescent="0.2">
      <c r="A33" s="242">
        <v>6</v>
      </c>
      <c r="B33" s="243" t="s">
        <v>941</v>
      </c>
      <c r="C33" s="254" t="s">
        <v>942</v>
      </c>
      <c r="D33" s="244" t="s">
        <v>918</v>
      </c>
      <c r="E33" s="245">
        <v>257.35399000000001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t="s">
        <v>919</v>
      </c>
      <c r="S33" s="247" t="s">
        <v>511</v>
      </c>
      <c r="T33" s="248" t="s">
        <v>511</v>
      </c>
      <c r="U33" s="224">
        <v>1.0999999999999999E-2</v>
      </c>
      <c r="V33" s="224">
        <f>ROUND(E33*U33,2)</f>
        <v>2.83</v>
      </c>
      <c r="W33" s="224"/>
      <c r="X33" s="224" t="s">
        <v>557</v>
      </c>
      <c r="Y33" s="224" t="s">
        <v>513</v>
      </c>
      <c r="Z33" s="213"/>
      <c r="AA33" s="213"/>
      <c r="AB33" s="213"/>
      <c r="AC33" s="213"/>
      <c r="AD33" s="213"/>
      <c r="AE33" s="213"/>
      <c r="AF33" s="213"/>
      <c r="AG33" s="213" t="s">
        <v>571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4" t="s">
        <v>938</v>
      </c>
      <c r="D34" s="272"/>
      <c r="E34" s="272"/>
      <c r="F34" s="272"/>
      <c r="G34" s="272"/>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921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8" t="s">
        <v>943</v>
      </c>
      <c r="D35" s="229"/>
      <c r="E35" s="230"/>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573</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58" t="s">
        <v>928</v>
      </c>
      <c r="D36" s="229"/>
      <c r="E36" s="230">
        <v>429.30475000000001</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573</v>
      </c>
      <c r="AH36" s="213">
        <v>5</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58" t="s">
        <v>935</v>
      </c>
      <c r="D37" s="229"/>
      <c r="E37" s="230">
        <v>17.82461</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573</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8" t="s">
        <v>944</v>
      </c>
      <c r="D38" s="229"/>
      <c r="E38" s="230">
        <v>-129.11716999999999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573</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8" t="s">
        <v>945</v>
      </c>
      <c r="D39" s="229"/>
      <c r="E39" s="230">
        <v>-60.658200000000001</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573</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7"/>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2">
        <v>7</v>
      </c>
      <c r="B41" s="243" t="s">
        <v>946</v>
      </c>
      <c r="C41" s="254" t="s">
        <v>947</v>
      </c>
      <c r="D41" s="244" t="s">
        <v>918</v>
      </c>
      <c r="E41" s="245">
        <v>189.77537000000001</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t="s">
        <v>919</v>
      </c>
      <c r="S41" s="247" t="s">
        <v>511</v>
      </c>
      <c r="T41" s="248" t="s">
        <v>511</v>
      </c>
      <c r="U41" s="224">
        <v>0.65200000000000002</v>
      </c>
      <c r="V41" s="224">
        <f>ROUND(E41*U41,2)</f>
        <v>123.73</v>
      </c>
      <c r="W41" s="224"/>
      <c r="X41" s="224" t="s">
        <v>557</v>
      </c>
      <c r="Y41" s="224" t="s">
        <v>513</v>
      </c>
      <c r="Z41" s="213"/>
      <c r="AA41" s="213"/>
      <c r="AB41" s="213"/>
      <c r="AC41" s="213"/>
      <c r="AD41" s="213"/>
      <c r="AE41" s="213"/>
      <c r="AF41" s="213"/>
      <c r="AG41" s="213" t="s">
        <v>571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8" t="s">
        <v>939</v>
      </c>
      <c r="D42" s="229"/>
      <c r="E42" s="230">
        <v>129.11716999999999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573</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8" t="s">
        <v>940</v>
      </c>
      <c r="D43" s="229"/>
      <c r="E43" s="230">
        <v>60.658200000000001</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573</v>
      </c>
      <c r="AH43" s="213">
        <v>5</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7"/>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2">
        <v>8</v>
      </c>
      <c r="B45" s="243" t="s">
        <v>948</v>
      </c>
      <c r="C45" s="254" t="s">
        <v>949</v>
      </c>
      <c r="D45" s="244" t="s">
        <v>918</v>
      </c>
      <c r="E45" s="245">
        <v>257.35399000000001</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t="s">
        <v>919</v>
      </c>
      <c r="S45" s="247" t="s">
        <v>511</v>
      </c>
      <c r="T45" s="248" t="s">
        <v>511</v>
      </c>
      <c r="U45" s="224">
        <v>8.9999999999999993E-3</v>
      </c>
      <c r="V45" s="224">
        <f>ROUND(E45*U45,2)</f>
        <v>2.3199999999999998</v>
      </c>
      <c r="W45" s="224"/>
      <c r="X45" s="224" t="s">
        <v>557</v>
      </c>
      <c r="Y45" s="224" t="s">
        <v>513</v>
      </c>
      <c r="Z45" s="213"/>
      <c r="AA45" s="213"/>
      <c r="AB45" s="213"/>
      <c r="AC45" s="213"/>
      <c r="AD45" s="213"/>
      <c r="AE45" s="213"/>
      <c r="AF45" s="213"/>
      <c r="AG45" s="213" t="s">
        <v>571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8" t="s">
        <v>950</v>
      </c>
      <c r="D46" s="229"/>
      <c r="E46" s="230">
        <v>257.35399000000001</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573</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7"/>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2">
        <v>9</v>
      </c>
      <c r="B48" s="243" t="s">
        <v>951</v>
      </c>
      <c r="C48" s="254" t="s">
        <v>952</v>
      </c>
      <c r="D48" s="244" t="s">
        <v>918</v>
      </c>
      <c r="E48" s="245">
        <v>129.11716999999999</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t="s">
        <v>919</v>
      </c>
      <c r="S48" s="247" t="s">
        <v>511</v>
      </c>
      <c r="T48" s="248" t="s">
        <v>511</v>
      </c>
      <c r="U48" s="224">
        <v>0.20200000000000001</v>
      </c>
      <c r="V48" s="224">
        <f>ROUND(E48*U48,2)</f>
        <v>26.08</v>
      </c>
      <c r="W48" s="224"/>
      <c r="X48" s="224" t="s">
        <v>557</v>
      </c>
      <c r="Y48" s="224" t="s">
        <v>513</v>
      </c>
      <c r="Z48" s="213"/>
      <c r="AA48" s="213"/>
      <c r="AB48" s="213"/>
      <c r="AC48" s="213"/>
      <c r="AD48" s="213"/>
      <c r="AE48" s="213"/>
      <c r="AF48" s="213"/>
      <c r="AG48" s="213" t="s">
        <v>571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74" t="s">
        <v>953</v>
      </c>
      <c r="D49" s="272"/>
      <c r="E49" s="272"/>
      <c r="F49" s="272"/>
      <c r="G49" s="272"/>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921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8" t="s">
        <v>922</v>
      </c>
      <c r="D50" s="229"/>
      <c r="E50" s="230"/>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573</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8" t="s">
        <v>954</v>
      </c>
      <c r="D51" s="229"/>
      <c r="E51" s="230">
        <v>129.11716999999999</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573</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75" t="s">
        <v>955</v>
      </c>
      <c r="D52" s="266"/>
      <c r="E52" s="267"/>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573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76" t="s">
        <v>956</v>
      </c>
      <c r="D53" s="266"/>
      <c r="E53" s="267">
        <v>185.75</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573</v>
      </c>
      <c r="AH53" s="213">
        <v>2</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6" t="s">
        <v>957</v>
      </c>
      <c r="D54" s="266"/>
      <c r="E54" s="267">
        <v>22.503499999999999</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573</v>
      </c>
      <c r="AH54" s="213">
        <v>2</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5" t="s">
        <v>958</v>
      </c>
      <c r="D55" s="266"/>
      <c r="E55" s="267"/>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573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7"/>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2">
        <v>10</v>
      </c>
      <c r="B57" s="243" t="s">
        <v>951</v>
      </c>
      <c r="C57" s="254" t="s">
        <v>952</v>
      </c>
      <c r="D57" s="244" t="s">
        <v>918</v>
      </c>
      <c r="E57" s="245">
        <v>64.558589999999995</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t="s">
        <v>919</v>
      </c>
      <c r="S57" s="247" t="s">
        <v>511</v>
      </c>
      <c r="T57" s="248" t="s">
        <v>511</v>
      </c>
      <c r="U57" s="224">
        <v>0.20200000000000001</v>
      </c>
      <c r="V57" s="224">
        <f>ROUND(E57*U57,2)</f>
        <v>13.04</v>
      </c>
      <c r="W57" s="224"/>
      <c r="X57" s="224" t="s">
        <v>557</v>
      </c>
      <c r="Y57" s="224" t="s">
        <v>513</v>
      </c>
      <c r="Z57" s="213"/>
      <c r="AA57" s="213"/>
      <c r="AB57" s="213"/>
      <c r="AC57" s="213"/>
      <c r="AD57" s="213"/>
      <c r="AE57" s="213"/>
      <c r="AF57" s="213"/>
      <c r="AG57" s="213" t="s">
        <v>571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74" t="s">
        <v>953</v>
      </c>
      <c r="D58" s="272"/>
      <c r="E58" s="272"/>
      <c r="F58" s="272"/>
      <c r="G58" s="272"/>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921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8" t="s">
        <v>922</v>
      </c>
      <c r="D59" s="229"/>
      <c r="E59" s="230"/>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58" t="s">
        <v>959</v>
      </c>
      <c r="D60" s="229"/>
      <c r="E60" s="230">
        <v>64.558589999999995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573</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5" t="s">
        <v>955</v>
      </c>
      <c r="D61" s="266"/>
      <c r="E61" s="267"/>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573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6" t="s">
        <v>956</v>
      </c>
      <c r="D62" s="266"/>
      <c r="E62" s="267">
        <v>185.75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573</v>
      </c>
      <c r="AH62" s="213">
        <v>2</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76" t="s">
        <v>957</v>
      </c>
      <c r="D63" s="266"/>
      <c r="E63" s="267">
        <v>22.503499999999999</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573</v>
      </c>
      <c r="AH63" s="213">
        <v>2</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75" t="s">
        <v>958</v>
      </c>
      <c r="D64" s="266"/>
      <c r="E64" s="267"/>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573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7"/>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11</v>
      </c>
      <c r="B66" s="243" t="s">
        <v>960</v>
      </c>
      <c r="C66" s="254" t="s">
        <v>961</v>
      </c>
      <c r="D66" s="244" t="s">
        <v>918</v>
      </c>
      <c r="E66" s="245">
        <v>60.658200000000001</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t="s">
        <v>919</v>
      </c>
      <c r="S66" s="247" t="s">
        <v>511</v>
      </c>
      <c r="T66" s="248" t="s">
        <v>511</v>
      </c>
      <c r="U66" s="224">
        <v>2.1949999999999998</v>
      </c>
      <c r="V66" s="224">
        <f>ROUND(E66*U66,2)</f>
        <v>133.13999999999999</v>
      </c>
      <c r="W66" s="224"/>
      <c r="X66" s="224" t="s">
        <v>557</v>
      </c>
      <c r="Y66" s="224" t="s">
        <v>513</v>
      </c>
      <c r="Z66" s="213"/>
      <c r="AA66" s="213"/>
      <c r="AB66" s="213"/>
      <c r="AC66" s="213"/>
      <c r="AD66" s="213"/>
      <c r="AE66" s="213"/>
      <c r="AF66" s="213"/>
      <c r="AG66" s="213" t="s">
        <v>571</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2" x14ac:dyDescent="0.2">
      <c r="A67" s="220"/>
      <c r="B67" s="221"/>
      <c r="C67" s="274" t="s">
        <v>962</v>
      </c>
      <c r="D67" s="272"/>
      <c r="E67" s="272"/>
      <c r="F67" s="272"/>
      <c r="G67" s="272"/>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921</v>
      </c>
      <c r="AH67" s="213"/>
      <c r="AI67" s="213"/>
      <c r="AJ67" s="213"/>
      <c r="AK67" s="213"/>
      <c r="AL67" s="213"/>
      <c r="AM67" s="213"/>
      <c r="AN67" s="213"/>
      <c r="AO67" s="213"/>
      <c r="AP67" s="213"/>
      <c r="AQ67" s="213"/>
      <c r="AR67" s="213"/>
      <c r="AS67" s="213"/>
      <c r="AT67" s="213"/>
      <c r="AU67" s="213"/>
      <c r="AV67" s="213"/>
      <c r="AW67" s="213"/>
      <c r="AX67" s="213"/>
      <c r="AY67" s="213"/>
      <c r="AZ67" s="213"/>
      <c r="BA67" s="262" t="str">
        <f>C67</f>
        <v>sypaninou z vhodných hornin tř. 1 - 4 nebo materiálem, uloženým ve vzdálenosti do 30 m od vnějšího kraje objektu, pro jakoukoliv míru zhutnění,</v>
      </c>
      <c r="BB67" s="213"/>
      <c r="BC67" s="213"/>
      <c r="BD67" s="213"/>
      <c r="BE67" s="213"/>
      <c r="BF67" s="213"/>
      <c r="BG67" s="213"/>
      <c r="BH67" s="213"/>
    </row>
    <row r="68" spans="1:60" outlineLevel="2" x14ac:dyDescent="0.2">
      <c r="A68" s="220"/>
      <c r="B68" s="221"/>
      <c r="C68" s="258" t="s">
        <v>922</v>
      </c>
      <c r="D68" s="229"/>
      <c r="E68" s="230"/>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573</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58" t="s">
        <v>963</v>
      </c>
      <c r="D69" s="229"/>
      <c r="E69" s="230">
        <v>60.658200000000001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573</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7"/>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515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42">
        <v>12</v>
      </c>
      <c r="B71" s="243" t="s">
        <v>964</v>
      </c>
      <c r="C71" s="254" t="s">
        <v>965</v>
      </c>
      <c r="D71" s="244" t="s">
        <v>918</v>
      </c>
      <c r="E71" s="245">
        <v>257.35399000000001</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t="s">
        <v>919</v>
      </c>
      <c r="S71" s="247" t="s">
        <v>511</v>
      </c>
      <c r="T71" s="248" t="s">
        <v>511</v>
      </c>
      <c r="U71" s="224">
        <v>0</v>
      </c>
      <c r="V71" s="224">
        <f>ROUND(E71*U71,2)</f>
        <v>0</v>
      </c>
      <c r="W71" s="224"/>
      <c r="X71" s="224" t="s">
        <v>557</v>
      </c>
      <c r="Y71" s="224" t="s">
        <v>513</v>
      </c>
      <c r="Z71" s="213"/>
      <c r="AA71" s="213"/>
      <c r="AB71" s="213"/>
      <c r="AC71" s="213"/>
      <c r="AD71" s="213"/>
      <c r="AE71" s="213"/>
      <c r="AF71" s="213"/>
      <c r="AG71" s="213" t="s">
        <v>571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8" t="s">
        <v>966</v>
      </c>
      <c r="D72" s="229"/>
      <c r="E72" s="230">
        <v>257.35399000000001</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573</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7"/>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13</v>
      </c>
      <c r="B74" s="243" t="s">
        <v>967</v>
      </c>
      <c r="C74" s="254" t="s">
        <v>968</v>
      </c>
      <c r="D74" s="244" t="s">
        <v>969</v>
      </c>
      <c r="E74" s="245">
        <v>129.11716999999999</v>
      </c>
      <c r="F74" s="246"/>
      <c r="G74" s="247">
        <f>ROUND(E74*F74,2)</f>
        <v>0</v>
      </c>
      <c r="H74" s="246"/>
      <c r="I74" s="247">
        <f>ROUND(E74*H74,2)</f>
        <v>0</v>
      </c>
      <c r="J74" s="246"/>
      <c r="K74" s="247">
        <f>ROUND(E74*J74,2)</f>
        <v>0</v>
      </c>
      <c r="L74" s="247">
        <v>21</v>
      </c>
      <c r="M74" s="247">
        <f>G74*(1+L74/100)</f>
        <v>0</v>
      </c>
      <c r="N74" s="245">
        <v>1</v>
      </c>
      <c r="O74" s="245">
        <f>ROUND(E74*N74,2)</f>
        <v>129.12</v>
      </c>
      <c r="P74" s="245">
        <v>0</v>
      </c>
      <c r="Q74" s="245">
        <f>ROUND(E74*P74,2)</f>
        <v>0</v>
      </c>
      <c r="R74" s="247" t="s">
        <v>970</v>
      </c>
      <c r="S74" s="247" t="s">
        <v>511</v>
      </c>
      <c r="T74" s="248" t="s">
        <v>511</v>
      </c>
      <c r="U74" s="224">
        <v>0</v>
      </c>
      <c r="V74" s="224">
        <f>ROUND(E74*U74,2)</f>
        <v>0</v>
      </c>
      <c r="W74" s="224"/>
      <c r="X74" s="224" t="s">
        <v>531</v>
      </c>
      <c r="Y74" s="224" t="s">
        <v>513</v>
      </c>
      <c r="Z74" s="213"/>
      <c r="AA74" s="213"/>
      <c r="AB74" s="213"/>
      <c r="AC74" s="213"/>
      <c r="AD74" s="213"/>
      <c r="AE74" s="213"/>
      <c r="AF74" s="213"/>
      <c r="AG74" s="213" t="s">
        <v>541</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8" t="s">
        <v>971</v>
      </c>
      <c r="D75" s="229"/>
      <c r="E75" s="230">
        <v>129.11716999999999</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573</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7"/>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515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x14ac:dyDescent="0.2">
      <c r="A77" s="232" t="s">
        <v>506</v>
      </c>
      <c r="B77" s="233" t="s">
        <v>321</v>
      </c>
      <c r="C77" s="253" t="s">
        <v>322</v>
      </c>
      <c r="D77" s="234"/>
      <c r="E77" s="235"/>
      <c r="F77" s="236"/>
      <c r="G77" s="236">
        <f>SUMIF(AG78:AG315,"&lt;&gt;NOR",G78:G315)</f>
        <v>0</v>
      </c>
      <c r="H77" s="236"/>
      <c r="I77" s="236">
        <f>SUM(I78:I315)</f>
        <v>0</v>
      </c>
      <c r="J77" s="236"/>
      <c r="K77" s="236">
        <f>SUM(K78:K315)</f>
        <v>0</v>
      </c>
      <c r="L77" s="236"/>
      <c r="M77" s="236">
        <f>SUM(M78:M315)</f>
        <v>0</v>
      </c>
      <c r="N77" s="235"/>
      <c r="O77" s="235">
        <f>SUM(O78:O315)</f>
        <v>232.58</v>
      </c>
      <c r="P77" s="235"/>
      <c r="Q77" s="235">
        <f>SUM(Q78:Q315)</f>
        <v>0</v>
      </c>
      <c r="R77" s="236"/>
      <c r="S77" s="236"/>
      <c r="T77" s="237"/>
      <c r="U77" s="231"/>
      <c r="V77" s="231">
        <f>SUM(V78:V315)</f>
        <v>996.02000000000032</v>
      </c>
      <c r="W77" s="231"/>
      <c r="X77" s="231"/>
      <c r="Y77" s="231"/>
      <c r="AG77" t="s">
        <v>507</v>
      </c>
    </row>
    <row r="78" spans="1:60" ht="33.75" outlineLevel="1" x14ac:dyDescent="0.2">
      <c r="A78" s="242">
        <v>14</v>
      </c>
      <c r="B78" s="243" t="s">
        <v>972</v>
      </c>
      <c r="C78" s="254" t="s">
        <v>973</v>
      </c>
      <c r="D78" s="244" t="s">
        <v>974</v>
      </c>
      <c r="E78" s="245">
        <v>388.24925000000002</v>
      </c>
      <c r="F78" s="246"/>
      <c r="G78" s="247">
        <f>ROUND(E78*F78,2)</f>
        <v>0</v>
      </c>
      <c r="H78" s="246"/>
      <c r="I78" s="247">
        <f>ROUND(E78*H78,2)</f>
        <v>0</v>
      </c>
      <c r="J78" s="246"/>
      <c r="K78" s="247">
        <f>ROUND(E78*J78,2)</f>
        <v>0</v>
      </c>
      <c r="L78" s="247">
        <v>21</v>
      </c>
      <c r="M78" s="247">
        <f>G78*(1+L78/100)</f>
        <v>0</v>
      </c>
      <c r="N78" s="245">
        <v>0.38236999999999999</v>
      </c>
      <c r="O78" s="245">
        <f>ROUND(E78*N78,2)</f>
        <v>148.44999999999999</v>
      </c>
      <c r="P78" s="245">
        <v>0</v>
      </c>
      <c r="Q78" s="245">
        <f>ROUND(E78*P78,2)</f>
        <v>0</v>
      </c>
      <c r="R78" s="247" t="s">
        <v>975</v>
      </c>
      <c r="S78" s="247" t="s">
        <v>511</v>
      </c>
      <c r="T78" s="248" t="s">
        <v>511</v>
      </c>
      <c r="U78" s="224">
        <v>1.31</v>
      </c>
      <c r="V78" s="224">
        <f>ROUND(E78*U78,2)</f>
        <v>508.61</v>
      </c>
      <c r="W78" s="224"/>
      <c r="X78" s="224" t="s">
        <v>557</v>
      </c>
      <c r="Y78" s="224" t="s">
        <v>513</v>
      </c>
      <c r="Z78" s="213"/>
      <c r="AA78" s="213"/>
      <c r="AB78" s="213"/>
      <c r="AC78" s="213"/>
      <c r="AD78" s="213"/>
      <c r="AE78" s="213"/>
      <c r="AF78" s="213"/>
      <c r="AG78" s="213" t="s">
        <v>571</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8" t="s">
        <v>976</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573</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33.75" outlineLevel="3" x14ac:dyDescent="0.2">
      <c r="A80" s="220"/>
      <c r="B80" s="221"/>
      <c r="C80" s="258" t="s">
        <v>977</v>
      </c>
      <c r="D80" s="229"/>
      <c r="E80" s="230">
        <v>80.31</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573</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58" t="s">
        <v>978</v>
      </c>
      <c r="D81" s="229"/>
      <c r="E81" s="230">
        <v>24.85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573</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33.75" outlineLevel="3" x14ac:dyDescent="0.2">
      <c r="A82" s="220"/>
      <c r="B82" s="221"/>
      <c r="C82" s="258" t="s">
        <v>979</v>
      </c>
      <c r="D82" s="229"/>
      <c r="E82" s="230">
        <v>74.857500000000002</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573</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58" t="s">
        <v>980</v>
      </c>
      <c r="D83" s="229"/>
      <c r="E83" s="230">
        <v>19.64</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573</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8" t="s">
        <v>976</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3" x14ac:dyDescent="0.2">
      <c r="A85" s="220"/>
      <c r="B85" s="221"/>
      <c r="C85" s="258" t="s">
        <v>981</v>
      </c>
      <c r="D85" s="229"/>
      <c r="E85" s="230">
        <v>81.033000000000001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573</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58" t="s">
        <v>982</v>
      </c>
      <c r="D86" s="229"/>
      <c r="E86" s="230">
        <v>24.14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573</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3" x14ac:dyDescent="0.2">
      <c r="A87" s="220"/>
      <c r="B87" s="221"/>
      <c r="C87" s="258" t="s">
        <v>983</v>
      </c>
      <c r="D87" s="229"/>
      <c r="E87" s="230">
        <v>64.538749999999993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573</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58" t="s">
        <v>984</v>
      </c>
      <c r="D88" s="229"/>
      <c r="E88" s="230">
        <v>18.88</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573</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7"/>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515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33.75" outlineLevel="1" x14ac:dyDescent="0.2">
      <c r="A90" s="242">
        <v>15</v>
      </c>
      <c r="B90" s="243" t="s">
        <v>985</v>
      </c>
      <c r="C90" s="254" t="s">
        <v>986</v>
      </c>
      <c r="D90" s="244" t="s">
        <v>974</v>
      </c>
      <c r="E90" s="245">
        <v>108.4177</v>
      </c>
      <c r="F90" s="246"/>
      <c r="G90" s="247">
        <f>ROUND(E90*F90,2)</f>
        <v>0</v>
      </c>
      <c r="H90" s="246"/>
      <c r="I90" s="247">
        <f>ROUND(E90*H90,2)</f>
        <v>0</v>
      </c>
      <c r="J90" s="246"/>
      <c r="K90" s="247">
        <f>ROUND(E90*J90,2)</f>
        <v>0</v>
      </c>
      <c r="L90" s="247">
        <v>21</v>
      </c>
      <c r="M90" s="247">
        <f>G90*(1+L90/100)</f>
        <v>0</v>
      </c>
      <c r="N90" s="245">
        <v>0.31376999999999999</v>
      </c>
      <c r="O90" s="245">
        <f>ROUND(E90*N90,2)</f>
        <v>34.020000000000003</v>
      </c>
      <c r="P90" s="245">
        <v>0</v>
      </c>
      <c r="Q90" s="245">
        <f>ROUND(E90*P90,2)</f>
        <v>0</v>
      </c>
      <c r="R90" s="247" t="s">
        <v>975</v>
      </c>
      <c r="S90" s="247" t="s">
        <v>511</v>
      </c>
      <c r="T90" s="248" t="s">
        <v>511</v>
      </c>
      <c r="U90" s="224">
        <v>1.0972</v>
      </c>
      <c r="V90" s="224">
        <f>ROUND(E90*U90,2)</f>
        <v>118.96</v>
      </c>
      <c r="W90" s="224"/>
      <c r="X90" s="224" t="s">
        <v>557</v>
      </c>
      <c r="Y90" s="224" t="s">
        <v>513</v>
      </c>
      <c r="Z90" s="213"/>
      <c r="AA90" s="213"/>
      <c r="AB90" s="213"/>
      <c r="AC90" s="213"/>
      <c r="AD90" s="213"/>
      <c r="AE90" s="213"/>
      <c r="AF90" s="213"/>
      <c r="AG90" s="213" t="s">
        <v>571</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8" t="s">
        <v>976</v>
      </c>
      <c r="D91" s="229"/>
      <c r="E91" s="230"/>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573</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58" t="s">
        <v>987</v>
      </c>
      <c r="D92" s="229"/>
      <c r="E92" s="230">
        <v>3.9885999999999999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573</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58" t="s">
        <v>988</v>
      </c>
      <c r="D93" s="229"/>
      <c r="E93" s="230">
        <v>6.3</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573</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3" x14ac:dyDescent="0.2">
      <c r="A94" s="220"/>
      <c r="B94" s="221"/>
      <c r="C94" s="258" t="s">
        <v>989</v>
      </c>
      <c r="D94" s="229"/>
      <c r="E94" s="230">
        <v>8.6624999999999996</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573</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58" t="s">
        <v>990</v>
      </c>
      <c r="D95" s="229"/>
      <c r="E95" s="230">
        <v>5.4874999999999998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573</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58" t="s">
        <v>991</v>
      </c>
      <c r="D96" s="229"/>
      <c r="E96" s="230">
        <v>24.946999999999999</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573</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58" t="s">
        <v>992</v>
      </c>
      <c r="D97" s="229"/>
      <c r="E97" s="230">
        <v>7.2835000000000001</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573</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58" t="s">
        <v>993</v>
      </c>
      <c r="D98" s="229"/>
      <c r="E98" s="230">
        <v>6.7774999999999999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573</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58" t="s">
        <v>994</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573</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58" t="s">
        <v>995</v>
      </c>
      <c r="D100" s="229"/>
      <c r="E100" s="230">
        <v>6.75</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573</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58" t="s">
        <v>996</v>
      </c>
      <c r="D101" s="229"/>
      <c r="E101" s="230">
        <v>4.2660999999999998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573</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58" t="s">
        <v>997</v>
      </c>
      <c r="D102" s="229"/>
      <c r="E102" s="230">
        <v>9.1575000000000006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573</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58" t="s">
        <v>998</v>
      </c>
      <c r="D103" s="229"/>
      <c r="E103" s="230">
        <v>9.28125</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573</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58" t="s">
        <v>999</v>
      </c>
      <c r="D104" s="229"/>
      <c r="E104" s="230">
        <v>9.27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573</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58" t="s">
        <v>1000</v>
      </c>
      <c r="D105" s="229"/>
      <c r="E105" s="230">
        <v>6.2462499999999999</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573</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7"/>
      <c r="D106" s="250"/>
      <c r="E106" s="250"/>
      <c r="F106" s="250"/>
      <c r="G106" s="250"/>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2">
        <v>16</v>
      </c>
      <c r="B107" s="243" t="s">
        <v>1001</v>
      </c>
      <c r="C107" s="254" t="s">
        <v>1002</v>
      </c>
      <c r="D107" s="244" t="s">
        <v>582</v>
      </c>
      <c r="E107" s="245">
        <v>4</v>
      </c>
      <c r="F107" s="246"/>
      <c r="G107" s="247">
        <f>ROUND(E107*F107,2)</f>
        <v>0</v>
      </c>
      <c r="H107" s="246"/>
      <c r="I107" s="247">
        <f>ROUND(E107*H107,2)</f>
        <v>0</v>
      </c>
      <c r="J107" s="246"/>
      <c r="K107" s="247">
        <f>ROUND(E107*J107,2)</f>
        <v>0</v>
      </c>
      <c r="L107" s="247">
        <v>21</v>
      </c>
      <c r="M107" s="247">
        <f>G107*(1+L107/100)</f>
        <v>0</v>
      </c>
      <c r="N107" s="245">
        <v>7.1300000000000001E-3</v>
      </c>
      <c r="O107" s="245">
        <f>ROUND(E107*N107,2)</f>
        <v>0.03</v>
      </c>
      <c r="P107" s="245">
        <v>0</v>
      </c>
      <c r="Q107" s="245">
        <f>ROUND(E107*P107,2)</f>
        <v>0</v>
      </c>
      <c r="R107" s="247"/>
      <c r="S107" s="247" t="s">
        <v>511</v>
      </c>
      <c r="T107" s="248" t="s">
        <v>511</v>
      </c>
      <c r="U107" s="224">
        <v>0.24199999999999999</v>
      </c>
      <c r="V107" s="224">
        <f>ROUND(E107*U107,2)</f>
        <v>0.97</v>
      </c>
      <c r="W107" s="224"/>
      <c r="X107" s="224" t="s">
        <v>557</v>
      </c>
      <c r="Y107" s="224" t="s">
        <v>513</v>
      </c>
      <c r="Z107" s="213"/>
      <c r="AA107" s="213"/>
      <c r="AB107" s="213"/>
      <c r="AC107" s="213"/>
      <c r="AD107" s="213"/>
      <c r="AE107" s="213"/>
      <c r="AF107" s="213"/>
      <c r="AG107" s="213" t="s">
        <v>571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8" t="s">
        <v>976</v>
      </c>
      <c r="D108" s="229"/>
      <c r="E108" s="230"/>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573</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58" t="s">
        <v>1003</v>
      </c>
      <c r="D109" s="229"/>
      <c r="E109" s="230">
        <v>1</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573</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58" t="s">
        <v>1004</v>
      </c>
      <c r="D110" s="229"/>
      <c r="E110" s="230">
        <v>1</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573</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58" t="s">
        <v>994</v>
      </c>
      <c r="D111" s="229"/>
      <c r="E111" s="230"/>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573</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58" t="s">
        <v>1005</v>
      </c>
      <c r="D112" s="229"/>
      <c r="E112" s="230">
        <v>1</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573</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58" t="s">
        <v>1006</v>
      </c>
      <c r="D113" s="229"/>
      <c r="E113" s="230">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573</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57"/>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515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
      <c r="A115" s="242">
        <v>17</v>
      </c>
      <c r="B115" s="243" t="s">
        <v>1007</v>
      </c>
      <c r="C115" s="254" t="s">
        <v>1008</v>
      </c>
      <c r="D115" s="244" t="s">
        <v>582</v>
      </c>
      <c r="E115" s="245">
        <v>2</v>
      </c>
      <c r="F115" s="246"/>
      <c r="G115" s="247">
        <f>ROUND(E115*F115,2)</f>
        <v>0</v>
      </c>
      <c r="H115" s="246"/>
      <c r="I115" s="247">
        <f>ROUND(E115*H115,2)</f>
        <v>0</v>
      </c>
      <c r="J115" s="246"/>
      <c r="K115" s="247">
        <f>ROUND(E115*J115,2)</f>
        <v>0</v>
      </c>
      <c r="L115" s="247">
        <v>21</v>
      </c>
      <c r="M115" s="247">
        <f>G115*(1+L115/100)</f>
        <v>0</v>
      </c>
      <c r="N115" s="245">
        <v>9.4999999999999998E-3</v>
      </c>
      <c r="O115" s="245">
        <f>ROUND(E115*N115,2)</f>
        <v>0.02</v>
      </c>
      <c r="P115" s="245">
        <v>0</v>
      </c>
      <c r="Q115" s="245">
        <f>ROUND(E115*P115,2)</f>
        <v>0</v>
      </c>
      <c r="R115" s="247"/>
      <c r="S115" s="247" t="s">
        <v>511</v>
      </c>
      <c r="T115" s="248" t="s">
        <v>511</v>
      </c>
      <c r="U115" s="224">
        <v>0.30099999999999999</v>
      </c>
      <c r="V115" s="224">
        <f>ROUND(E115*U115,2)</f>
        <v>0.6</v>
      </c>
      <c r="W115" s="224"/>
      <c r="X115" s="224" t="s">
        <v>557</v>
      </c>
      <c r="Y115" s="224" t="s">
        <v>513</v>
      </c>
      <c r="Z115" s="213"/>
      <c r="AA115" s="213"/>
      <c r="AB115" s="213"/>
      <c r="AC115" s="213"/>
      <c r="AD115" s="213"/>
      <c r="AE115" s="213"/>
      <c r="AF115" s="213"/>
      <c r="AG115" s="213" t="s">
        <v>571</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58" t="s">
        <v>976</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573</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58" t="s">
        <v>1009</v>
      </c>
      <c r="D117" s="229"/>
      <c r="E117" s="230">
        <v>2</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573</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7"/>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515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x14ac:dyDescent="0.2">
      <c r="A119" s="242">
        <v>18</v>
      </c>
      <c r="B119" s="243" t="s">
        <v>1010</v>
      </c>
      <c r="C119" s="254" t="s">
        <v>1011</v>
      </c>
      <c r="D119" s="244" t="s">
        <v>582</v>
      </c>
      <c r="E119" s="245">
        <v>26</v>
      </c>
      <c r="F119" s="246"/>
      <c r="G119" s="247">
        <f>ROUND(E119*F119,2)</f>
        <v>0</v>
      </c>
      <c r="H119" s="246"/>
      <c r="I119" s="247">
        <f>ROUND(E119*H119,2)</f>
        <v>0</v>
      </c>
      <c r="J119" s="246"/>
      <c r="K119" s="247">
        <f>ROUND(E119*J119,2)</f>
        <v>0</v>
      </c>
      <c r="L119" s="247">
        <v>21</v>
      </c>
      <c r="M119" s="247">
        <f>G119*(1+L119/100)</f>
        <v>0</v>
      </c>
      <c r="N119" s="245">
        <v>4.555E-2</v>
      </c>
      <c r="O119" s="245">
        <f>ROUND(E119*N119,2)</f>
        <v>1.18</v>
      </c>
      <c r="P119" s="245">
        <v>0</v>
      </c>
      <c r="Q119" s="245">
        <f>ROUND(E119*P119,2)</f>
        <v>0</v>
      </c>
      <c r="R119" s="247" t="s">
        <v>975</v>
      </c>
      <c r="S119" s="247" t="s">
        <v>511</v>
      </c>
      <c r="T119" s="248" t="s">
        <v>511</v>
      </c>
      <c r="U119" s="224">
        <v>0.2525</v>
      </c>
      <c r="V119" s="224">
        <f>ROUND(E119*U119,2)</f>
        <v>6.57</v>
      </c>
      <c r="W119" s="224"/>
      <c r="X119" s="224" t="s">
        <v>557</v>
      </c>
      <c r="Y119" s="224" t="s">
        <v>513</v>
      </c>
      <c r="Z119" s="213"/>
      <c r="AA119" s="213"/>
      <c r="AB119" s="213"/>
      <c r="AC119" s="213"/>
      <c r="AD119" s="213"/>
      <c r="AE119" s="213"/>
      <c r="AF119" s="213"/>
      <c r="AG119" s="213" t="s">
        <v>571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8" t="s">
        <v>976</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573</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58" t="s">
        <v>1012</v>
      </c>
      <c r="D121" s="229"/>
      <c r="E121" s="230">
        <v>2</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573</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58" t="s">
        <v>1013</v>
      </c>
      <c r="D122" s="229"/>
      <c r="E122" s="230">
        <v>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58" t="s">
        <v>1014</v>
      </c>
      <c r="D123" s="229"/>
      <c r="E123" s="230">
        <v>2</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573</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58" t="s">
        <v>1015</v>
      </c>
      <c r="D124" s="229"/>
      <c r="E124" s="230">
        <v>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573</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58" t="s">
        <v>1016</v>
      </c>
      <c r="D125" s="229"/>
      <c r="E125" s="230">
        <v>2</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573</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8" t="s">
        <v>994</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573</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8" t="s">
        <v>1017</v>
      </c>
      <c r="D127" s="229"/>
      <c r="E127" s="230">
        <v>2</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573</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8" t="s">
        <v>1018</v>
      </c>
      <c r="D128" s="229"/>
      <c r="E128" s="230">
        <v>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573</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58" t="s">
        <v>1019</v>
      </c>
      <c r="D129" s="229"/>
      <c r="E129" s="230">
        <v>2</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573</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58" t="s">
        <v>1020</v>
      </c>
      <c r="D130" s="229"/>
      <c r="E130" s="230">
        <v>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573</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58" t="s">
        <v>1021</v>
      </c>
      <c r="D131" s="229"/>
      <c r="E131" s="230">
        <v>4</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573</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58" t="s">
        <v>1022</v>
      </c>
      <c r="D132" s="229"/>
      <c r="E132" s="230">
        <v>2</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573</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7"/>
      <c r="D133" s="250"/>
      <c r="E133" s="250"/>
      <c r="F133" s="250"/>
      <c r="G133" s="250"/>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515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42">
        <v>19</v>
      </c>
      <c r="B134" s="243" t="s">
        <v>1023</v>
      </c>
      <c r="C134" s="254" t="s">
        <v>1024</v>
      </c>
      <c r="D134" s="244" t="s">
        <v>582</v>
      </c>
      <c r="E134" s="245">
        <v>2</v>
      </c>
      <c r="F134" s="246"/>
      <c r="G134" s="247">
        <f>ROUND(E134*F134,2)</f>
        <v>0</v>
      </c>
      <c r="H134" s="246"/>
      <c r="I134" s="247">
        <f>ROUND(E134*H134,2)</f>
        <v>0</v>
      </c>
      <c r="J134" s="246"/>
      <c r="K134" s="247">
        <f>ROUND(E134*J134,2)</f>
        <v>0</v>
      </c>
      <c r="L134" s="247">
        <v>21</v>
      </c>
      <c r="M134" s="247">
        <f>G134*(1+L134/100)</f>
        <v>0</v>
      </c>
      <c r="N134" s="245">
        <v>5.4730000000000001E-2</v>
      </c>
      <c r="O134" s="245">
        <f>ROUND(E134*N134,2)</f>
        <v>0.11</v>
      </c>
      <c r="P134" s="245">
        <v>0</v>
      </c>
      <c r="Q134" s="245">
        <f>ROUND(E134*P134,2)</f>
        <v>0</v>
      </c>
      <c r="R134" s="247" t="s">
        <v>975</v>
      </c>
      <c r="S134" s="247" t="s">
        <v>511</v>
      </c>
      <c r="T134" s="248" t="s">
        <v>511</v>
      </c>
      <c r="U134" s="224">
        <v>0.26</v>
      </c>
      <c r="V134" s="224">
        <f>ROUND(E134*U134,2)</f>
        <v>0.52</v>
      </c>
      <c r="W134" s="224"/>
      <c r="X134" s="224" t="s">
        <v>557</v>
      </c>
      <c r="Y134" s="224" t="s">
        <v>513</v>
      </c>
      <c r="Z134" s="213"/>
      <c r="AA134" s="213"/>
      <c r="AB134" s="213"/>
      <c r="AC134" s="213"/>
      <c r="AD134" s="213"/>
      <c r="AE134" s="213"/>
      <c r="AF134" s="213"/>
      <c r="AG134" s="213" t="s">
        <v>571</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8" t="s">
        <v>994</v>
      </c>
      <c r="D135" s="229"/>
      <c r="E135" s="230"/>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573</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58" t="s">
        <v>1025</v>
      </c>
      <c r="D136" s="229"/>
      <c r="E136" s="230">
        <v>2</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573</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7"/>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515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42">
        <v>20</v>
      </c>
      <c r="B138" s="243" t="s">
        <v>1026</v>
      </c>
      <c r="C138" s="254" t="s">
        <v>1027</v>
      </c>
      <c r="D138" s="244" t="s">
        <v>582</v>
      </c>
      <c r="E138" s="245">
        <v>6</v>
      </c>
      <c r="F138" s="246"/>
      <c r="G138" s="247">
        <f>ROUND(E138*F138,2)</f>
        <v>0</v>
      </c>
      <c r="H138" s="246"/>
      <c r="I138" s="247">
        <f>ROUND(E138*H138,2)</f>
        <v>0</v>
      </c>
      <c r="J138" s="246"/>
      <c r="K138" s="247">
        <f>ROUND(E138*J138,2)</f>
        <v>0</v>
      </c>
      <c r="L138" s="247">
        <v>21</v>
      </c>
      <c r="M138" s="247">
        <f>G138*(1+L138/100)</f>
        <v>0</v>
      </c>
      <c r="N138" s="245">
        <v>8.1320000000000003E-2</v>
      </c>
      <c r="O138" s="245">
        <f>ROUND(E138*N138,2)</f>
        <v>0.49</v>
      </c>
      <c r="P138" s="245">
        <v>0</v>
      </c>
      <c r="Q138" s="245">
        <f>ROUND(E138*P138,2)</f>
        <v>0</v>
      </c>
      <c r="R138" s="247" t="s">
        <v>975</v>
      </c>
      <c r="S138" s="247" t="s">
        <v>511</v>
      </c>
      <c r="T138" s="248" t="s">
        <v>511</v>
      </c>
      <c r="U138" s="224">
        <v>0.35</v>
      </c>
      <c r="V138" s="224">
        <f>ROUND(E138*U138,2)</f>
        <v>2.1</v>
      </c>
      <c r="W138" s="224"/>
      <c r="X138" s="224" t="s">
        <v>557</v>
      </c>
      <c r="Y138" s="224" t="s">
        <v>513</v>
      </c>
      <c r="Z138" s="213"/>
      <c r="AA138" s="213"/>
      <c r="AB138" s="213"/>
      <c r="AC138" s="213"/>
      <c r="AD138" s="213"/>
      <c r="AE138" s="213"/>
      <c r="AF138" s="213"/>
      <c r="AG138" s="213" t="s">
        <v>571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8" t="s">
        <v>976</v>
      </c>
      <c r="D139" s="229"/>
      <c r="E139" s="230"/>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573</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8" t="s">
        <v>1028</v>
      </c>
      <c r="D140" s="229"/>
      <c r="E140" s="230">
        <v>2</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573</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58" t="s">
        <v>994</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58" t="s">
        <v>1029</v>
      </c>
      <c r="D142" s="229"/>
      <c r="E142" s="230">
        <v>2</v>
      </c>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573</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58" t="s">
        <v>1030</v>
      </c>
      <c r="D143" s="229"/>
      <c r="E143" s="230">
        <v>2</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573</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2" x14ac:dyDescent="0.2">
      <c r="A144" s="220"/>
      <c r="B144" s="221"/>
      <c r="C144" s="257"/>
      <c r="D144" s="250"/>
      <c r="E144" s="250"/>
      <c r="F144" s="250"/>
      <c r="G144" s="250"/>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515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22.5" outlineLevel="1" x14ac:dyDescent="0.2">
      <c r="A145" s="242">
        <v>21</v>
      </c>
      <c r="B145" s="243" t="s">
        <v>1031</v>
      </c>
      <c r="C145" s="254" t="s">
        <v>1032</v>
      </c>
      <c r="D145" s="244" t="s">
        <v>582</v>
      </c>
      <c r="E145" s="245">
        <v>4</v>
      </c>
      <c r="F145" s="246"/>
      <c r="G145" s="247">
        <f>ROUND(E145*F145,2)</f>
        <v>0</v>
      </c>
      <c r="H145" s="246"/>
      <c r="I145" s="247">
        <f>ROUND(E145*H145,2)</f>
        <v>0</v>
      </c>
      <c r="J145" s="246"/>
      <c r="K145" s="247">
        <f>ROUND(E145*J145,2)</f>
        <v>0</v>
      </c>
      <c r="L145" s="247">
        <v>21</v>
      </c>
      <c r="M145" s="247">
        <f>G145*(1+L145/100)</f>
        <v>0</v>
      </c>
      <c r="N145" s="245">
        <v>0.10784000000000001</v>
      </c>
      <c r="O145" s="245">
        <f>ROUND(E145*N145,2)</f>
        <v>0.43</v>
      </c>
      <c r="P145" s="245">
        <v>0</v>
      </c>
      <c r="Q145" s="245">
        <f>ROUND(E145*P145,2)</f>
        <v>0</v>
      </c>
      <c r="R145" s="247" t="s">
        <v>975</v>
      </c>
      <c r="S145" s="247" t="s">
        <v>511</v>
      </c>
      <c r="T145" s="248" t="s">
        <v>511</v>
      </c>
      <c r="U145" s="224">
        <v>0.30099999999999999</v>
      </c>
      <c r="V145" s="224">
        <f>ROUND(E145*U145,2)</f>
        <v>1.2</v>
      </c>
      <c r="W145" s="224"/>
      <c r="X145" s="224" t="s">
        <v>557</v>
      </c>
      <c r="Y145" s="224" t="s">
        <v>513</v>
      </c>
      <c r="Z145" s="213"/>
      <c r="AA145" s="213"/>
      <c r="AB145" s="213"/>
      <c r="AC145" s="213"/>
      <c r="AD145" s="213"/>
      <c r="AE145" s="213"/>
      <c r="AF145" s="213"/>
      <c r="AG145" s="213" t="s">
        <v>571</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8" t="s">
        <v>976</v>
      </c>
      <c r="D146" s="229"/>
      <c r="E146" s="230"/>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573</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58" t="s">
        <v>1033</v>
      </c>
      <c r="D147" s="229"/>
      <c r="E147" s="230">
        <v>2</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573</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58" t="s">
        <v>994</v>
      </c>
      <c r="D148" s="229"/>
      <c r="E148" s="230"/>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573</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8" t="s">
        <v>1030</v>
      </c>
      <c r="D149" s="229"/>
      <c r="E149" s="230">
        <v>2</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7"/>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515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33.75" outlineLevel="1" x14ac:dyDescent="0.2">
      <c r="A151" s="242">
        <v>22</v>
      </c>
      <c r="B151" s="243" t="s">
        <v>1034</v>
      </c>
      <c r="C151" s="254" t="s">
        <v>1035</v>
      </c>
      <c r="D151" s="244" t="s">
        <v>974</v>
      </c>
      <c r="E151" s="245">
        <v>11.507999999999999</v>
      </c>
      <c r="F151" s="246"/>
      <c r="G151" s="247">
        <f>ROUND(E151*F151,2)</f>
        <v>0</v>
      </c>
      <c r="H151" s="246"/>
      <c r="I151" s="247">
        <f>ROUND(E151*H151,2)</f>
        <v>0</v>
      </c>
      <c r="J151" s="246"/>
      <c r="K151" s="247">
        <f>ROUND(E151*J151,2)</f>
        <v>0</v>
      </c>
      <c r="L151" s="247">
        <v>21</v>
      </c>
      <c r="M151" s="247">
        <f>G151*(1+L151/100)</f>
        <v>0</v>
      </c>
      <c r="N151" s="245">
        <v>2.4979999999999999E-2</v>
      </c>
      <c r="O151" s="245">
        <f>ROUND(E151*N151,2)</f>
        <v>0.28999999999999998</v>
      </c>
      <c r="P151" s="245">
        <v>0</v>
      </c>
      <c r="Q151" s="245">
        <f>ROUND(E151*P151,2)</f>
        <v>0</v>
      </c>
      <c r="R151" s="247" t="s">
        <v>975</v>
      </c>
      <c r="S151" s="247" t="s">
        <v>511</v>
      </c>
      <c r="T151" s="248" t="s">
        <v>511</v>
      </c>
      <c r="U151" s="224">
        <v>1.2250000000000001</v>
      </c>
      <c r="V151" s="224">
        <f>ROUND(E151*U151,2)</f>
        <v>14.1</v>
      </c>
      <c r="W151" s="224"/>
      <c r="X151" s="224" t="s">
        <v>557</v>
      </c>
      <c r="Y151" s="224" t="s">
        <v>513</v>
      </c>
      <c r="Z151" s="213"/>
      <c r="AA151" s="213"/>
      <c r="AB151" s="213"/>
      <c r="AC151" s="213"/>
      <c r="AD151" s="213"/>
      <c r="AE151" s="213"/>
      <c r="AF151" s="213"/>
      <c r="AG151" s="213" t="s">
        <v>571</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ht="22.5" outlineLevel="2" x14ac:dyDescent="0.2">
      <c r="A152" s="220"/>
      <c r="B152" s="221"/>
      <c r="C152" s="274" t="s">
        <v>1036</v>
      </c>
      <c r="D152" s="272"/>
      <c r="E152" s="272"/>
      <c r="F152" s="272"/>
      <c r="G152" s="272"/>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921</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62" t="str">
        <f>C152</f>
        <v>zřízení nosné konstrukce příčky, vložení tepelné izolace tl. do 5 cm, montáž desek, tmelení spár Q2 a úprava rohů. Včetně dodávek materiálu.</v>
      </c>
      <c r="BB152" s="213"/>
      <c r="BC152" s="213"/>
      <c r="BD152" s="213"/>
      <c r="BE152" s="213"/>
      <c r="BF152" s="213"/>
      <c r="BG152" s="213"/>
      <c r="BH152" s="213"/>
    </row>
    <row r="153" spans="1:60" outlineLevel="2" x14ac:dyDescent="0.2">
      <c r="A153" s="220"/>
      <c r="B153" s="221"/>
      <c r="C153" s="258" t="s">
        <v>1037</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573</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58" t="s">
        <v>1038</v>
      </c>
      <c r="D154" s="229"/>
      <c r="E154" s="230">
        <v>11.507999999999999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573</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5" t="s">
        <v>955</v>
      </c>
      <c r="D155" s="266"/>
      <c r="E155" s="267"/>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573</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6" t="s">
        <v>1039</v>
      </c>
      <c r="D156" s="266"/>
      <c r="E156" s="267">
        <v>1.44</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v>2</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76" t="s">
        <v>1040</v>
      </c>
      <c r="D157" s="266"/>
      <c r="E157" s="267">
        <v>5.0599999999999996</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573</v>
      </c>
      <c r="AH157" s="213">
        <v>2</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76" t="s">
        <v>1041</v>
      </c>
      <c r="D158" s="266"/>
      <c r="E158" s="267">
        <v>0.96</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573</v>
      </c>
      <c r="AH158" s="213">
        <v>2</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6" t="s">
        <v>1042</v>
      </c>
      <c r="D159" s="266"/>
      <c r="E159" s="267">
        <v>4.048</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573</v>
      </c>
      <c r="AH159" s="213">
        <v>2</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5" t="s">
        <v>958</v>
      </c>
      <c r="D160" s="266"/>
      <c r="E160" s="267"/>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573</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2" x14ac:dyDescent="0.2">
      <c r="A161" s="220"/>
      <c r="B161" s="221"/>
      <c r="C161" s="257"/>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515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42">
        <v>23</v>
      </c>
      <c r="B162" s="243" t="s">
        <v>1043</v>
      </c>
      <c r="C162" s="254" t="s">
        <v>1044</v>
      </c>
      <c r="D162" s="244" t="s">
        <v>582</v>
      </c>
      <c r="E162" s="245">
        <v>7</v>
      </c>
      <c r="F162" s="246"/>
      <c r="G162" s="247">
        <f>ROUND(E162*F162,2)</f>
        <v>0</v>
      </c>
      <c r="H162" s="246"/>
      <c r="I162" s="247">
        <f>ROUND(E162*H162,2)</f>
        <v>0</v>
      </c>
      <c r="J162" s="246"/>
      <c r="K162" s="247">
        <f>ROUND(E162*J162,2)</f>
        <v>0</v>
      </c>
      <c r="L162" s="247">
        <v>21</v>
      </c>
      <c r="M162" s="247">
        <f>G162*(1+L162/100)</f>
        <v>0</v>
      </c>
      <c r="N162" s="245">
        <v>1.6000000000000001E-4</v>
      </c>
      <c r="O162" s="245">
        <f>ROUND(E162*N162,2)</f>
        <v>0</v>
      </c>
      <c r="P162" s="245">
        <v>0</v>
      </c>
      <c r="Q162" s="245">
        <f>ROUND(E162*P162,2)</f>
        <v>0</v>
      </c>
      <c r="R162" s="247" t="s">
        <v>975</v>
      </c>
      <c r="S162" s="247" t="s">
        <v>511</v>
      </c>
      <c r="T162" s="248" t="s">
        <v>511</v>
      </c>
      <c r="U162" s="224">
        <v>0.94</v>
      </c>
      <c r="V162" s="224">
        <f>ROUND(E162*U162,2)</f>
        <v>6.58</v>
      </c>
      <c r="W162" s="224"/>
      <c r="X162" s="224" t="s">
        <v>557</v>
      </c>
      <c r="Y162" s="224" t="s">
        <v>513</v>
      </c>
      <c r="Z162" s="213"/>
      <c r="AA162" s="213"/>
      <c r="AB162" s="213"/>
      <c r="AC162" s="213"/>
      <c r="AD162" s="213"/>
      <c r="AE162" s="213"/>
      <c r="AF162" s="213"/>
      <c r="AG162" s="213" t="s">
        <v>571</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58" t="s">
        <v>1045</v>
      </c>
      <c r="D163" s="229"/>
      <c r="E163" s="230"/>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573</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58" t="s">
        <v>1046</v>
      </c>
      <c r="D164" s="229"/>
      <c r="E164" s="230">
        <v>3</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573</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58" t="s">
        <v>1047</v>
      </c>
      <c r="D165" s="229"/>
      <c r="E165" s="230">
        <v>4</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573</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7"/>
      <c r="D166" s="250"/>
      <c r="E166" s="250"/>
      <c r="F166" s="250"/>
      <c r="G166" s="250"/>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515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x14ac:dyDescent="0.2">
      <c r="A167" s="242">
        <v>24</v>
      </c>
      <c r="B167" s="243" t="s">
        <v>1048</v>
      </c>
      <c r="C167" s="254" t="s">
        <v>1049</v>
      </c>
      <c r="D167" s="244" t="s">
        <v>974</v>
      </c>
      <c r="E167" s="245">
        <v>11.507999999999999</v>
      </c>
      <c r="F167" s="246"/>
      <c r="G167" s="247">
        <f>ROUND(E167*F167,2)</f>
        <v>0</v>
      </c>
      <c r="H167" s="246"/>
      <c r="I167" s="247">
        <f>ROUND(E167*H167,2)</f>
        <v>0</v>
      </c>
      <c r="J167" s="246"/>
      <c r="K167" s="247">
        <f>ROUND(E167*J167,2)</f>
        <v>0</v>
      </c>
      <c r="L167" s="247">
        <v>21</v>
      </c>
      <c r="M167" s="247">
        <f>G167*(1+L167/100)</f>
        <v>0</v>
      </c>
      <c r="N167" s="245">
        <v>0</v>
      </c>
      <c r="O167" s="245">
        <f>ROUND(E167*N167,2)</f>
        <v>0</v>
      </c>
      <c r="P167" s="245">
        <v>0</v>
      </c>
      <c r="Q167" s="245">
        <f>ROUND(E167*P167,2)</f>
        <v>0</v>
      </c>
      <c r="R167" s="247" t="s">
        <v>975</v>
      </c>
      <c r="S167" s="247" t="s">
        <v>511</v>
      </c>
      <c r="T167" s="248" t="s">
        <v>511</v>
      </c>
      <c r="U167" s="224">
        <v>0.32</v>
      </c>
      <c r="V167" s="224">
        <f>ROUND(E167*U167,2)</f>
        <v>3.68</v>
      </c>
      <c r="W167" s="224"/>
      <c r="X167" s="224" t="s">
        <v>557</v>
      </c>
      <c r="Y167" s="224" t="s">
        <v>513</v>
      </c>
      <c r="Z167" s="213"/>
      <c r="AA167" s="213"/>
      <c r="AB167" s="213"/>
      <c r="AC167" s="213"/>
      <c r="AD167" s="213"/>
      <c r="AE167" s="213"/>
      <c r="AF167" s="213"/>
      <c r="AG167" s="213" t="s">
        <v>571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8" t="s">
        <v>1037</v>
      </c>
      <c r="D168" s="229"/>
      <c r="E168" s="230"/>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573</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58" t="s">
        <v>1038</v>
      </c>
      <c r="D169" s="229"/>
      <c r="E169" s="230">
        <v>11.507999999999999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573</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5" t="s">
        <v>955</v>
      </c>
      <c r="D170" s="266"/>
      <c r="E170" s="267"/>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573</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76" t="s">
        <v>1039</v>
      </c>
      <c r="D171" s="266"/>
      <c r="E171" s="267">
        <v>1.44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573</v>
      </c>
      <c r="AH171" s="213">
        <v>2</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76" t="s">
        <v>1041</v>
      </c>
      <c r="D172" s="266"/>
      <c r="E172" s="267">
        <v>0.96</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573</v>
      </c>
      <c r="AH172" s="213">
        <v>2</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75" t="s">
        <v>958</v>
      </c>
      <c r="D173" s="266"/>
      <c r="E173" s="267"/>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573</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2" x14ac:dyDescent="0.2">
      <c r="A174" s="220"/>
      <c r="B174" s="221"/>
      <c r="C174" s="257"/>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515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1" x14ac:dyDescent="0.2">
      <c r="A175" s="242">
        <v>25</v>
      </c>
      <c r="B175" s="243" t="s">
        <v>1050</v>
      </c>
      <c r="C175" s="254" t="s">
        <v>1051</v>
      </c>
      <c r="D175" s="244" t="s">
        <v>974</v>
      </c>
      <c r="E175" s="245">
        <v>9.1080000000000005</v>
      </c>
      <c r="F175" s="246"/>
      <c r="G175" s="247">
        <f>ROUND(E175*F175,2)</f>
        <v>0</v>
      </c>
      <c r="H175" s="246"/>
      <c r="I175" s="247">
        <f>ROUND(E175*H175,2)</f>
        <v>0</v>
      </c>
      <c r="J175" s="246"/>
      <c r="K175" s="247">
        <f>ROUND(E175*J175,2)</f>
        <v>0</v>
      </c>
      <c r="L175" s="247">
        <v>21</v>
      </c>
      <c r="M175" s="247">
        <f>G175*(1+L175/100)</f>
        <v>0</v>
      </c>
      <c r="N175" s="245">
        <v>0</v>
      </c>
      <c r="O175" s="245">
        <f>ROUND(E175*N175,2)</f>
        <v>0</v>
      </c>
      <c r="P175" s="245">
        <v>0</v>
      </c>
      <c r="Q175" s="245">
        <f>ROUND(E175*P175,2)</f>
        <v>0</v>
      </c>
      <c r="R175" s="247" t="s">
        <v>975</v>
      </c>
      <c r="S175" s="247" t="s">
        <v>511</v>
      </c>
      <c r="T175" s="248" t="s">
        <v>511</v>
      </c>
      <c r="U175" s="224">
        <v>0.215</v>
      </c>
      <c r="V175" s="224">
        <f>ROUND(E175*U175,2)</f>
        <v>1.96</v>
      </c>
      <c r="W175" s="224"/>
      <c r="X175" s="224" t="s">
        <v>557</v>
      </c>
      <c r="Y175" s="224" t="s">
        <v>513</v>
      </c>
      <c r="Z175" s="213"/>
      <c r="AA175" s="213"/>
      <c r="AB175" s="213"/>
      <c r="AC175" s="213"/>
      <c r="AD175" s="213"/>
      <c r="AE175" s="213"/>
      <c r="AF175" s="213"/>
      <c r="AG175" s="213" t="s">
        <v>571</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8" t="s">
        <v>1037</v>
      </c>
      <c r="D176" s="229"/>
      <c r="E176" s="230"/>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573</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58" t="s">
        <v>1052</v>
      </c>
      <c r="D177" s="229"/>
      <c r="E177" s="230">
        <v>9.1080000000000005</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573</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75" t="s">
        <v>955</v>
      </c>
      <c r="D178" s="266"/>
      <c r="E178" s="267"/>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573</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76" t="s">
        <v>1040</v>
      </c>
      <c r="D179" s="266"/>
      <c r="E179" s="267">
        <v>5.0599999999999996</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573</v>
      </c>
      <c r="AH179" s="213">
        <v>2</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76" t="s">
        <v>1042</v>
      </c>
      <c r="D180" s="266"/>
      <c r="E180" s="267">
        <v>4.048</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573</v>
      </c>
      <c r="AH180" s="213">
        <v>2</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75" t="s">
        <v>958</v>
      </c>
      <c r="D181" s="266"/>
      <c r="E181" s="267"/>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573</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7"/>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515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42">
        <v>26</v>
      </c>
      <c r="B183" s="243" t="s">
        <v>1053</v>
      </c>
      <c r="C183" s="254" t="s">
        <v>1054</v>
      </c>
      <c r="D183" s="244" t="s">
        <v>974</v>
      </c>
      <c r="E183" s="245">
        <v>5.0759999999999996</v>
      </c>
      <c r="F183" s="246"/>
      <c r="G183" s="247">
        <f>ROUND(E183*F183,2)</f>
        <v>0</v>
      </c>
      <c r="H183" s="246"/>
      <c r="I183" s="247">
        <f>ROUND(E183*H183,2)</f>
        <v>0</v>
      </c>
      <c r="J183" s="246"/>
      <c r="K183" s="247">
        <f>ROUND(E183*J183,2)</f>
        <v>0</v>
      </c>
      <c r="L183" s="247">
        <v>21</v>
      </c>
      <c r="M183" s="247">
        <f>G183*(1+L183/100)</f>
        <v>0</v>
      </c>
      <c r="N183" s="245">
        <v>0.25492999999999999</v>
      </c>
      <c r="O183" s="245">
        <f>ROUND(E183*N183,2)</f>
        <v>1.29</v>
      </c>
      <c r="P183" s="245">
        <v>0</v>
      </c>
      <c r="Q183" s="245">
        <f>ROUND(E183*P183,2)</f>
        <v>0</v>
      </c>
      <c r="R183" s="247" t="s">
        <v>975</v>
      </c>
      <c r="S183" s="247" t="s">
        <v>511</v>
      </c>
      <c r="T183" s="248" t="s">
        <v>511</v>
      </c>
      <c r="U183" s="224">
        <v>0.69099999999999995</v>
      </c>
      <c r="V183" s="224">
        <f>ROUND(E183*U183,2)</f>
        <v>3.51</v>
      </c>
      <c r="W183" s="224"/>
      <c r="X183" s="224" t="s">
        <v>557</v>
      </c>
      <c r="Y183" s="224" t="s">
        <v>513</v>
      </c>
      <c r="Z183" s="213"/>
      <c r="AA183" s="213"/>
      <c r="AB183" s="213"/>
      <c r="AC183" s="213"/>
      <c r="AD183" s="213"/>
      <c r="AE183" s="213"/>
      <c r="AF183" s="213"/>
      <c r="AG183" s="213" t="s">
        <v>571</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22.5" outlineLevel="2" x14ac:dyDescent="0.2">
      <c r="A184" s="220"/>
      <c r="B184" s="221"/>
      <c r="C184" s="274" t="s">
        <v>1055</v>
      </c>
      <c r="D184" s="272"/>
      <c r="E184" s="272"/>
      <c r="F184" s="272"/>
      <c r="G184" s="272"/>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921</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62" t="str">
        <f>C184</f>
        <v>jednoduché nebo příčky zděné do svislé dřevěné, cihelné, betonové nebo ocelové konstrukce na jakoukoliv maltu vápenocementovou (MVC) nebo cementovou (MC),</v>
      </c>
      <c r="BB184" s="213"/>
      <c r="BC184" s="213"/>
      <c r="BD184" s="213"/>
      <c r="BE184" s="213"/>
      <c r="BF184" s="213"/>
      <c r="BG184" s="213"/>
      <c r="BH184" s="213"/>
    </row>
    <row r="185" spans="1:60" outlineLevel="2" x14ac:dyDescent="0.2">
      <c r="A185" s="220"/>
      <c r="B185" s="221"/>
      <c r="C185" s="258" t="s">
        <v>994</v>
      </c>
      <c r="D185" s="229"/>
      <c r="E185" s="230"/>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573</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8" t="s">
        <v>1056</v>
      </c>
      <c r="D186" s="229"/>
      <c r="E186" s="230">
        <v>5.0759999999999996</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573</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7"/>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ht="22.5" outlineLevel="1" x14ac:dyDescent="0.2">
      <c r="A188" s="242">
        <v>27</v>
      </c>
      <c r="B188" s="243" t="s">
        <v>1057</v>
      </c>
      <c r="C188" s="254" t="s">
        <v>1058</v>
      </c>
      <c r="D188" s="244" t="s">
        <v>974</v>
      </c>
      <c r="E188" s="245">
        <v>89.561250000000001</v>
      </c>
      <c r="F188" s="246"/>
      <c r="G188" s="247">
        <f>ROUND(E188*F188,2)</f>
        <v>0</v>
      </c>
      <c r="H188" s="246"/>
      <c r="I188" s="247">
        <f>ROUND(E188*H188,2)</f>
        <v>0</v>
      </c>
      <c r="J188" s="246"/>
      <c r="K188" s="247">
        <f>ROUND(E188*J188,2)</f>
        <v>0</v>
      </c>
      <c r="L188" s="247">
        <v>21</v>
      </c>
      <c r="M188" s="247">
        <f>G188*(1+L188/100)</f>
        <v>0</v>
      </c>
      <c r="N188" s="245">
        <v>8.1189999999999998E-2</v>
      </c>
      <c r="O188" s="245">
        <f>ROUND(E188*N188,2)</f>
        <v>7.27</v>
      </c>
      <c r="P188" s="245">
        <v>0</v>
      </c>
      <c r="Q188" s="245">
        <f>ROUND(E188*P188,2)</f>
        <v>0</v>
      </c>
      <c r="R188" s="247" t="s">
        <v>975</v>
      </c>
      <c r="S188" s="247" t="s">
        <v>511</v>
      </c>
      <c r="T188" s="248" t="s">
        <v>511</v>
      </c>
      <c r="U188" s="224">
        <v>0.53300000000000003</v>
      </c>
      <c r="V188" s="224">
        <f>ROUND(E188*U188,2)</f>
        <v>47.74</v>
      </c>
      <c r="W188" s="224"/>
      <c r="X188" s="224" t="s">
        <v>557</v>
      </c>
      <c r="Y188" s="224" t="s">
        <v>513</v>
      </c>
      <c r="Z188" s="213"/>
      <c r="AA188" s="213"/>
      <c r="AB188" s="213"/>
      <c r="AC188" s="213"/>
      <c r="AD188" s="213"/>
      <c r="AE188" s="213"/>
      <c r="AF188" s="213"/>
      <c r="AG188" s="213" t="s">
        <v>571</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74" t="s">
        <v>1055</v>
      </c>
      <c r="D189" s="272"/>
      <c r="E189" s="272"/>
      <c r="F189" s="272"/>
      <c r="G189" s="272"/>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921</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62" t="str">
        <f>C189</f>
        <v>jednoduché nebo příčky zděné do svislé dřevěné, cihelné, betonové nebo ocelové konstrukce na jakoukoliv maltu vápenocementovou (MVC) nebo cementovou (MC),</v>
      </c>
      <c r="BB189" s="213"/>
      <c r="BC189" s="213"/>
      <c r="BD189" s="213"/>
      <c r="BE189" s="213"/>
      <c r="BF189" s="213"/>
      <c r="BG189" s="213"/>
      <c r="BH189" s="213"/>
    </row>
    <row r="190" spans="1:60" outlineLevel="2" x14ac:dyDescent="0.2">
      <c r="A190" s="220"/>
      <c r="B190" s="221"/>
      <c r="C190" s="258" t="s">
        <v>976</v>
      </c>
      <c r="D190" s="229"/>
      <c r="E190" s="230"/>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573</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58" t="s">
        <v>1059</v>
      </c>
      <c r="D191" s="229"/>
      <c r="E191" s="230">
        <v>19.788</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573</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58" t="s">
        <v>1060</v>
      </c>
      <c r="D192" s="229"/>
      <c r="E192" s="230">
        <v>6.9744999999999999</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573</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58" t="s">
        <v>1061</v>
      </c>
      <c r="D193" s="229"/>
      <c r="E193" s="230">
        <v>6.9744999999999999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573</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58" t="s">
        <v>1062</v>
      </c>
      <c r="D194" s="229"/>
      <c r="E194" s="230">
        <v>13.949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573</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58" t="s">
        <v>994</v>
      </c>
      <c r="D195" s="229"/>
      <c r="E195" s="230"/>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573</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58" t="s">
        <v>1063</v>
      </c>
      <c r="D196" s="229"/>
      <c r="E196" s="230">
        <v>7.2670000000000003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573</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58" t="s">
        <v>1064</v>
      </c>
      <c r="D197" s="229"/>
      <c r="E197" s="230">
        <v>3.6</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573</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58" t="s">
        <v>1065</v>
      </c>
      <c r="D198" s="229"/>
      <c r="E198" s="230">
        <v>6.9862500000000001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58" t="s">
        <v>1066</v>
      </c>
      <c r="D199" s="229"/>
      <c r="E199" s="230">
        <v>1.962</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58" t="s">
        <v>1067</v>
      </c>
      <c r="D200" s="229"/>
      <c r="E200" s="230">
        <v>1.962</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573</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58" t="s">
        <v>1068</v>
      </c>
      <c r="D201" s="229"/>
      <c r="E201" s="230">
        <v>20.097999999999999</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573</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2" x14ac:dyDescent="0.2">
      <c r="A202" s="220"/>
      <c r="B202" s="221"/>
      <c r="C202" s="257"/>
      <c r="D202" s="250"/>
      <c r="E202" s="250"/>
      <c r="F202" s="250"/>
      <c r="G202" s="250"/>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515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45" outlineLevel="1" x14ac:dyDescent="0.2">
      <c r="A203" s="242">
        <v>28</v>
      </c>
      <c r="B203" s="243" t="s">
        <v>1069</v>
      </c>
      <c r="C203" s="254" t="s">
        <v>1070</v>
      </c>
      <c r="D203" s="244" t="s">
        <v>974</v>
      </c>
      <c r="E203" s="245">
        <v>281.5061</v>
      </c>
      <c r="F203" s="246"/>
      <c r="G203" s="247">
        <f>ROUND(E203*F203,2)</f>
        <v>0</v>
      </c>
      <c r="H203" s="246"/>
      <c r="I203" s="247">
        <f>ROUND(E203*H203,2)</f>
        <v>0</v>
      </c>
      <c r="J203" s="246"/>
      <c r="K203" s="247">
        <f>ROUND(E203*J203,2)</f>
        <v>0</v>
      </c>
      <c r="L203" s="247">
        <v>21</v>
      </c>
      <c r="M203" s="247">
        <f>G203*(1+L203/100)</f>
        <v>0</v>
      </c>
      <c r="N203" s="245">
        <v>0.11526</v>
      </c>
      <c r="O203" s="245">
        <f>ROUND(E203*N203,2)</f>
        <v>32.450000000000003</v>
      </c>
      <c r="P203" s="245">
        <v>0</v>
      </c>
      <c r="Q203" s="245">
        <f>ROUND(E203*P203,2)</f>
        <v>0</v>
      </c>
      <c r="R203" s="247" t="s">
        <v>975</v>
      </c>
      <c r="S203" s="247" t="s">
        <v>511</v>
      </c>
      <c r="T203" s="248" t="s">
        <v>511</v>
      </c>
      <c r="U203" s="224">
        <v>0.59299999999999997</v>
      </c>
      <c r="V203" s="224">
        <f>ROUND(E203*U203,2)</f>
        <v>166.93</v>
      </c>
      <c r="W203" s="224"/>
      <c r="X203" s="224" t="s">
        <v>557</v>
      </c>
      <c r="Y203" s="224" t="s">
        <v>513</v>
      </c>
      <c r="Z203" s="213"/>
      <c r="AA203" s="213"/>
      <c r="AB203" s="213"/>
      <c r="AC203" s="213"/>
      <c r="AD203" s="213"/>
      <c r="AE203" s="213"/>
      <c r="AF203" s="213"/>
      <c r="AG203" s="213" t="s">
        <v>571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ht="22.5" outlineLevel="2" x14ac:dyDescent="0.2">
      <c r="A204" s="220"/>
      <c r="B204" s="221"/>
      <c r="C204" s="274" t="s">
        <v>1055</v>
      </c>
      <c r="D204" s="272"/>
      <c r="E204" s="272"/>
      <c r="F204" s="272"/>
      <c r="G204" s="272"/>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921</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62" t="str">
        <f>C204</f>
        <v>jednoduché nebo příčky zděné do svislé dřevěné, cihelné, betonové nebo ocelové konstrukce na jakoukoliv maltu vápenocementovou (MVC) nebo cementovou (MC),</v>
      </c>
      <c r="BB204" s="213"/>
      <c r="BC204" s="213"/>
      <c r="BD204" s="213"/>
      <c r="BE204" s="213"/>
      <c r="BF204" s="213"/>
      <c r="BG204" s="213"/>
      <c r="BH204" s="213"/>
    </row>
    <row r="205" spans="1:60" outlineLevel="2" x14ac:dyDescent="0.2">
      <c r="A205" s="220"/>
      <c r="B205" s="221"/>
      <c r="C205" s="258" t="s">
        <v>976</v>
      </c>
      <c r="D205" s="229"/>
      <c r="E205" s="230"/>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573</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58" t="s">
        <v>1071</v>
      </c>
      <c r="D206" s="229"/>
      <c r="E206" s="230">
        <v>2.96</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573</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58" t="s">
        <v>1072</v>
      </c>
      <c r="D207" s="229"/>
      <c r="E207" s="230">
        <v>8.5869999999999997</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573</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58" t="s">
        <v>1073</v>
      </c>
      <c r="D208" s="229"/>
      <c r="E208" s="230">
        <v>29.899799999999999</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573</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58" t="s">
        <v>1074</v>
      </c>
      <c r="D209" s="229"/>
      <c r="E209" s="230">
        <v>7.2605000000000004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573</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58" t="s">
        <v>1075</v>
      </c>
      <c r="D210" s="229"/>
      <c r="E210" s="230">
        <v>26.532</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573</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58" t="s">
        <v>994</v>
      </c>
      <c r="D211" s="229"/>
      <c r="E211" s="230"/>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573</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58" t="s">
        <v>1076</v>
      </c>
      <c r="D212" s="229"/>
      <c r="E212" s="230">
        <v>3.04</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573</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58" t="s">
        <v>1077</v>
      </c>
      <c r="D213" s="229"/>
      <c r="E213" s="230">
        <v>7.3312499999999998</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573</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58" t="s">
        <v>1078</v>
      </c>
      <c r="D214" s="229"/>
      <c r="E214" s="230">
        <v>1.93475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573</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58" t="s">
        <v>1079</v>
      </c>
      <c r="D215" s="229"/>
      <c r="E215" s="230">
        <v>98.034999999999997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573</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58" t="s">
        <v>1080</v>
      </c>
      <c r="D216" s="229"/>
      <c r="E216" s="230">
        <v>9.4101300000000005</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573</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58" t="s">
        <v>1081</v>
      </c>
      <c r="D217" s="229"/>
      <c r="E217" s="230">
        <v>16.506</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573</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58" t="s">
        <v>1082</v>
      </c>
      <c r="D218" s="229"/>
      <c r="E218" s="230">
        <v>6.5032500000000004</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573</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58" t="s">
        <v>1083</v>
      </c>
      <c r="D219" s="229"/>
      <c r="E219" s="230">
        <v>29.379799999999999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573</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58" t="s">
        <v>1084</v>
      </c>
      <c r="D220" s="229"/>
      <c r="E220" s="230">
        <v>7.7858799999999997</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573</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58" t="s">
        <v>1085</v>
      </c>
      <c r="D221" s="229"/>
      <c r="E221" s="230">
        <v>26.34075</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573</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2" x14ac:dyDescent="0.2">
      <c r="A222" s="220"/>
      <c r="B222" s="221"/>
      <c r="C222" s="257"/>
      <c r="D222" s="250"/>
      <c r="E222" s="250"/>
      <c r="F222" s="250"/>
      <c r="G222" s="250"/>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515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2">
        <v>29</v>
      </c>
      <c r="B223" s="243" t="s">
        <v>1086</v>
      </c>
      <c r="C223" s="254" t="s">
        <v>1087</v>
      </c>
      <c r="D223" s="244" t="s">
        <v>974</v>
      </c>
      <c r="E223" s="245">
        <v>26.998999999999999</v>
      </c>
      <c r="F223" s="246"/>
      <c r="G223" s="247">
        <f>ROUND(E223*F223,2)</f>
        <v>0</v>
      </c>
      <c r="H223" s="246"/>
      <c r="I223" s="247">
        <f>ROUND(E223*H223,2)</f>
        <v>0</v>
      </c>
      <c r="J223" s="246"/>
      <c r="K223" s="247">
        <f>ROUND(E223*J223,2)</f>
        <v>0</v>
      </c>
      <c r="L223" s="247">
        <v>21</v>
      </c>
      <c r="M223" s="247">
        <f>G223*(1+L223/100)</f>
        <v>0</v>
      </c>
      <c r="N223" s="245">
        <v>0.1114</v>
      </c>
      <c r="O223" s="245">
        <f>ROUND(E223*N223,2)</f>
        <v>3.01</v>
      </c>
      <c r="P223" s="245">
        <v>0</v>
      </c>
      <c r="Q223" s="245">
        <f>ROUND(E223*P223,2)</f>
        <v>0</v>
      </c>
      <c r="R223" s="247" t="s">
        <v>975</v>
      </c>
      <c r="S223" s="247" t="s">
        <v>511</v>
      </c>
      <c r="T223" s="248" t="s">
        <v>511</v>
      </c>
      <c r="U223" s="224">
        <v>0.81899999999999995</v>
      </c>
      <c r="V223" s="224">
        <f>ROUND(E223*U223,2)</f>
        <v>22.11</v>
      </c>
      <c r="W223" s="224"/>
      <c r="X223" s="224" t="s">
        <v>557</v>
      </c>
      <c r="Y223" s="224" t="s">
        <v>513</v>
      </c>
      <c r="Z223" s="213"/>
      <c r="AA223" s="213"/>
      <c r="AB223" s="213"/>
      <c r="AC223" s="213"/>
      <c r="AD223" s="213"/>
      <c r="AE223" s="213"/>
      <c r="AF223" s="213"/>
      <c r="AG223" s="213" t="s">
        <v>571</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8" t="s">
        <v>976</v>
      </c>
      <c r="D224" s="229"/>
      <c r="E224" s="230"/>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573</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58" t="s">
        <v>1088</v>
      </c>
      <c r="D225" s="229"/>
      <c r="E225" s="230">
        <v>4.6079999999999997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573</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58" t="s">
        <v>1089</v>
      </c>
      <c r="D226" s="229"/>
      <c r="E226" s="230">
        <v>6.2080000000000002</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573</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58" t="s">
        <v>1090</v>
      </c>
      <c r="D227" s="229"/>
      <c r="E227" s="230">
        <v>1.0880000000000001</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573</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58" t="s">
        <v>1091</v>
      </c>
      <c r="D228" s="229"/>
      <c r="E228" s="230">
        <v>1.6639999999999999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573</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58" t="s">
        <v>994</v>
      </c>
      <c r="D229" s="229"/>
      <c r="E229" s="230"/>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573</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58" t="s">
        <v>1092</v>
      </c>
      <c r="D230" s="229"/>
      <c r="E230" s="230">
        <v>4.3559999999999999</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573</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58" t="s">
        <v>1093</v>
      </c>
      <c r="D231" s="229"/>
      <c r="E231" s="230">
        <v>5.8685</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573</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58" t="s">
        <v>1094</v>
      </c>
      <c r="D232" s="229"/>
      <c r="E232" s="230">
        <v>2.2385000000000002</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573</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58" t="s">
        <v>1095</v>
      </c>
      <c r="D233" s="229"/>
      <c r="E233" s="230">
        <v>0.96799999999999997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573</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7"/>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515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33.75" outlineLevel="1" x14ac:dyDescent="0.2">
      <c r="A235" s="242">
        <v>30</v>
      </c>
      <c r="B235" s="243" t="s">
        <v>1096</v>
      </c>
      <c r="C235" s="254" t="s">
        <v>1097</v>
      </c>
      <c r="D235" s="244" t="s">
        <v>974</v>
      </c>
      <c r="E235" s="245">
        <v>60.805</v>
      </c>
      <c r="F235" s="246"/>
      <c r="G235" s="247">
        <f>ROUND(E235*F235,2)</f>
        <v>0</v>
      </c>
      <c r="H235" s="246"/>
      <c r="I235" s="247">
        <f>ROUND(E235*H235,2)</f>
        <v>0</v>
      </c>
      <c r="J235" s="246"/>
      <c r="K235" s="247">
        <f>ROUND(E235*J235,2)</f>
        <v>0</v>
      </c>
      <c r="L235" s="247">
        <v>21</v>
      </c>
      <c r="M235" s="247">
        <f>G235*(1+L235/100)</f>
        <v>0</v>
      </c>
      <c r="N235" s="245">
        <v>2.462E-2</v>
      </c>
      <c r="O235" s="245">
        <f>ROUND(E235*N235,2)</f>
        <v>1.5</v>
      </c>
      <c r="P235" s="245">
        <v>0</v>
      </c>
      <c r="Q235" s="245">
        <f>ROUND(E235*P235,2)</f>
        <v>0</v>
      </c>
      <c r="R235" s="247" t="s">
        <v>975</v>
      </c>
      <c r="S235" s="247" t="s">
        <v>511</v>
      </c>
      <c r="T235" s="248" t="s">
        <v>511</v>
      </c>
      <c r="U235" s="224">
        <v>0.83848999999999996</v>
      </c>
      <c r="V235" s="224">
        <f>ROUND(E235*U235,2)</f>
        <v>50.98</v>
      </c>
      <c r="W235" s="224"/>
      <c r="X235" s="224" t="s">
        <v>557</v>
      </c>
      <c r="Y235" s="224" t="s">
        <v>513</v>
      </c>
      <c r="Z235" s="213"/>
      <c r="AA235" s="213"/>
      <c r="AB235" s="213"/>
      <c r="AC235" s="213"/>
      <c r="AD235" s="213"/>
      <c r="AE235" s="213"/>
      <c r="AF235" s="213"/>
      <c r="AG235" s="213" t="s">
        <v>571</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8" t="s">
        <v>1098</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573</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58" t="s">
        <v>1099</v>
      </c>
      <c r="D237" s="229"/>
      <c r="E237" s="230">
        <v>40</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573</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58" t="s">
        <v>1100</v>
      </c>
      <c r="D238" s="229"/>
      <c r="E238" s="230">
        <v>2.5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573</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58" t="s">
        <v>1037</v>
      </c>
      <c r="D239" s="229"/>
      <c r="E239" s="230"/>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573</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58" t="s">
        <v>1101</v>
      </c>
      <c r="D240" s="229"/>
      <c r="E240" s="230">
        <v>18.305</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573</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3" x14ac:dyDescent="0.2">
      <c r="A241" s="220"/>
      <c r="B241" s="221"/>
      <c r="C241" s="275" t="s">
        <v>955</v>
      </c>
      <c r="D241" s="266"/>
      <c r="E241" s="267"/>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573</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3" x14ac:dyDescent="0.2">
      <c r="A242" s="220"/>
      <c r="B242" s="221"/>
      <c r="C242" s="276" t="s">
        <v>1102</v>
      </c>
      <c r="D242" s="266"/>
      <c r="E242" s="267">
        <v>18.305</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573</v>
      </c>
      <c r="AH242" s="213">
        <v>2</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75" t="s">
        <v>958</v>
      </c>
      <c r="D243" s="266"/>
      <c r="E243" s="267"/>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573</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57"/>
      <c r="D244" s="250"/>
      <c r="E244" s="250"/>
      <c r="F244" s="250"/>
      <c r="G244" s="250"/>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515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ht="22.5" outlineLevel="1" x14ac:dyDescent="0.2">
      <c r="A245" s="242">
        <v>31</v>
      </c>
      <c r="B245" s="243" t="s">
        <v>1103</v>
      </c>
      <c r="C245" s="254" t="s">
        <v>1104</v>
      </c>
      <c r="D245" s="244" t="s">
        <v>974</v>
      </c>
      <c r="E245" s="245">
        <v>29.308</v>
      </c>
      <c r="F245" s="246"/>
      <c r="G245" s="247">
        <f>ROUND(E245*F245,2)</f>
        <v>0</v>
      </c>
      <c r="H245" s="246"/>
      <c r="I245" s="247">
        <f>ROUND(E245*H245,2)</f>
        <v>0</v>
      </c>
      <c r="J245" s="246"/>
      <c r="K245" s="247">
        <f>ROUND(E245*J245,2)</f>
        <v>0</v>
      </c>
      <c r="L245" s="247">
        <v>21</v>
      </c>
      <c r="M245" s="247">
        <f>G245*(1+L245/100)</f>
        <v>0</v>
      </c>
      <c r="N245" s="245">
        <v>1.3559999999999999E-2</v>
      </c>
      <c r="O245" s="245">
        <f>ROUND(E245*N245,2)</f>
        <v>0.4</v>
      </c>
      <c r="P245" s="245">
        <v>0</v>
      </c>
      <c r="Q245" s="245">
        <f>ROUND(E245*P245,2)</f>
        <v>0</v>
      </c>
      <c r="R245" s="247" t="s">
        <v>975</v>
      </c>
      <c r="S245" s="247" t="s">
        <v>511</v>
      </c>
      <c r="T245" s="248" t="s">
        <v>511</v>
      </c>
      <c r="U245" s="224">
        <v>0.76900000000000002</v>
      </c>
      <c r="V245" s="224">
        <f>ROUND(E245*U245,2)</f>
        <v>22.54</v>
      </c>
      <c r="W245" s="224"/>
      <c r="X245" s="224" t="s">
        <v>557</v>
      </c>
      <c r="Y245" s="224" t="s">
        <v>513</v>
      </c>
      <c r="Z245" s="213"/>
      <c r="AA245" s="213"/>
      <c r="AB245" s="213"/>
      <c r="AC245" s="213"/>
      <c r="AD245" s="213"/>
      <c r="AE245" s="213"/>
      <c r="AF245" s="213"/>
      <c r="AG245" s="213" t="s">
        <v>571</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58" t="s">
        <v>1037</v>
      </c>
      <c r="D246" s="229"/>
      <c r="E246" s="230"/>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573</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58" t="s">
        <v>1105</v>
      </c>
      <c r="D247" s="229"/>
      <c r="E247" s="230">
        <v>29.308</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573</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75" t="s">
        <v>955</v>
      </c>
      <c r="D248" s="266"/>
      <c r="E248" s="267"/>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573</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3" x14ac:dyDescent="0.2">
      <c r="A249" s="220"/>
      <c r="B249" s="221"/>
      <c r="C249" s="276" t="s">
        <v>1106</v>
      </c>
      <c r="D249" s="266"/>
      <c r="E249" s="267">
        <v>29.308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573</v>
      </c>
      <c r="AH249" s="213">
        <v>2</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75" t="s">
        <v>958</v>
      </c>
      <c r="D250" s="266"/>
      <c r="E250" s="267"/>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573</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7"/>
      <c r="D251" s="250"/>
      <c r="E251" s="250"/>
      <c r="F251" s="250"/>
      <c r="G251" s="250"/>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515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
      <c r="A252" s="242">
        <v>32</v>
      </c>
      <c r="B252" s="243" t="s">
        <v>1107</v>
      </c>
      <c r="C252" s="254" t="s">
        <v>1108</v>
      </c>
      <c r="D252" s="244" t="s">
        <v>974</v>
      </c>
      <c r="E252" s="245">
        <v>7.6589999999999998</v>
      </c>
      <c r="F252" s="246"/>
      <c r="G252" s="247">
        <f>ROUND(E252*F252,2)</f>
        <v>0</v>
      </c>
      <c r="H252" s="246"/>
      <c r="I252" s="247">
        <f>ROUND(E252*H252,2)</f>
        <v>0</v>
      </c>
      <c r="J252" s="246"/>
      <c r="K252" s="247">
        <f>ROUND(E252*J252,2)</f>
        <v>0</v>
      </c>
      <c r="L252" s="247">
        <v>21</v>
      </c>
      <c r="M252" s="247">
        <f>G252*(1+L252/100)</f>
        <v>0</v>
      </c>
      <c r="N252" s="245">
        <v>0.14115</v>
      </c>
      <c r="O252" s="245">
        <f>ROUND(E252*N252,2)</f>
        <v>1.08</v>
      </c>
      <c r="P252" s="245">
        <v>0</v>
      </c>
      <c r="Q252" s="245">
        <f>ROUND(E252*P252,2)</f>
        <v>0</v>
      </c>
      <c r="R252" s="247" t="s">
        <v>975</v>
      </c>
      <c r="S252" s="247" t="s">
        <v>511</v>
      </c>
      <c r="T252" s="248" t="s">
        <v>511</v>
      </c>
      <c r="U252" s="224">
        <v>0.68400000000000005</v>
      </c>
      <c r="V252" s="224">
        <f>ROUND(E252*U252,2)</f>
        <v>5.24</v>
      </c>
      <c r="W252" s="224"/>
      <c r="X252" s="224" t="s">
        <v>557</v>
      </c>
      <c r="Y252" s="224" t="s">
        <v>513</v>
      </c>
      <c r="Z252" s="213"/>
      <c r="AA252" s="213"/>
      <c r="AB252" s="213"/>
      <c r="AC252" s="213"/>
      <c r="AD252" s="213"/>
      <c r="AE252" s="213"/>
      <c r="AF252" s="213"/>
      <c r="AG252" s="213" t="s">
        <v>571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74" t="s">
        <v>1109</v>
      </c>
      <c r="D253" s="272"/>
      <c r="E253" s="272"/>
      <c r="F253" s="272"/>
      <c r="G253" s="272"/>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921</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8" t="s">
        <v>976</v>
      </c>
      <c r="D254" s="229"/>
      <c r="E254" s="230"/>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573</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58" t="s">
        <v>1110</v>
      </c>
      <c r="D255" s="229"/>
      <c r="E255" s="230">
        <v>7.6589999999999998</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573</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57"/>
      <c r="D256" s="250"/>
      <c r="E256" s="250"/>
      <c r="F256" s="250"/>
      <c r="G256" s="250"/>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515</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22.5" outlineLevel="1" x14ac:dyDescent="0.2">
      <c r="A257" s="242">
        <v>33</v>
      </c>
      <c r="B257" s="243" t="s">
        <v>1111</v>
      </c>
      <c r="C257" s="254" t="s">
        <v>1112</v>
      </c>
      <c r="D257" s="244" t="s">
        <v>582</v>
      </c>
      <c r="E257" s="245">
        <v>4</v>
      </c>
      <c r="F257" s="246"/>
      <c r="G257" s="247">
        <f>ROUND(E257*F257,2)</f>
        <v>0</v>
      </c>
      <c r="H257" s="246"/>
      <c r="I257" s="247">
        <f>ROUND(E257*H257,2)</f>
        <v>0</v>
      </c>
      <c r="J257" s="246"/>
      <c r="K257" s="247">
        <f>ROUND(E257*J257,2)</f>
        <v>0</v>
      </c>
      <c r="L257" s="247">
        <v>21</v>
      </c>
      <c r="M257" s="247">
        <f>G257*(1+L257/100)</f>
        <v>0</v>
      </c>
      <c r="N257" s="245">
        <v>1.6000000000000001E-4</v>
      </c>
      <c r="O257" s="245">
        <f>ROUND(E257*N257,2)</f>
        <v>0</v>
      </c>
      <c r="P257" s="245">
        <v>0</v>
      </c>
      <c r="Q257" s="245">
        <f>ROUND(E257*P257,2)</f>
        <v>0</v>
      </c>
      <c r="R257" s="247" t="s">
        <v>975</v>
      </c>
      <c r="S257" s="247" t="s">
        <v>511</v>
      </c>
      <c r="T257" s="248" t="s">
        <v>511</v>
      </c>
      <c r="U257" s="224">
        <v>1.24</v>
      </c>
      <c r="V257" s="224">
        <f>ROUND(E257*U257,2)</f>
        <v>4.96</v>
      </c>
      <c r="W257" s="224"/>
      <c r="X257" s="224" t="s">
        <v>557</v>
      </c>
      <c r="Y257" s="224" t="s">
        <v>513</v>
      </c>
      <c r="Z257" s="213"/>
      <c r="AA257" s="213"/>
      <c r="AB257" s="213"/>
      <c r="AC257" s="213"/>
      <c r="AD257" s="213"/>
      <c r="AE257" s="213"/>
      <c r="AF257" s="213"/>
      <c r="AG257" s="213" t="s">
        <v>571</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58" t="s">
        <v>1113</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573</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58" t="s">
        <v>1114</v>
      </c>
      <c r="D259" s="229"/>
      <c r="E259" s="230">
        <v>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573</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75" t="s">
        <v>955</v>
      </c>
      <c r="D260" s="266"/>
      <c r="E260" s="267"/>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573</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76" t="s">
        <v>1115</v>
      </c>
      <c r="D261" s="266"/>
      <c r="E261" s="267">
        <v>1</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573</v>
      </c>
      <c r="AH261" s="213">
        <v>2</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75" t="s">
        <v>958</v>
      </c>
      <c r="D262" s="266"/>
      <c r="E262" s="267"/>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573</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58" t="s">
        <v>1116</v>
      </c>
      <c r="D263" s="229"/>
      <c r="E263" s="230"/>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573</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58" t="s">
        <v>1117</v>
      </c>
      <c r="D264" s="229"/>
      <c r="E264" s="230">
        <v>3</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573</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75" t="s">
        <v>955</v>
      </c>
      <c r="D265" s="266"/>
      <c r="E265" s="267"/>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573</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76" t="s">
        <v>1118</v>
      </c>
      <c r="D266" s="266"/>
      <c r="E266" s="267">
        <v>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573</v>
      </c>
      <c r="AH266" s="213">
        <v>2</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5" t="s">
        <v>958</v>
      </c>
      <c r="D267" s="266"/>
      <c r="E267" s="267"/>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573</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7"/>
      <c r="D268" s="250"/>
      <c r="E268" s="250"/>
      <c r="F268" s="250"/>
      <c r="G268" s="250"/>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515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x14ac:dyDescent="0.2">
      <c r="A269" s="242">
        <v>34</v>
      </c>
      <c r="B269" s="243" t="s">
        <v>1119</v>
      </c>
      <c r="C269" s="254" t="s">
        <v>1120</v>
      </c>
      <c r="D269" s="244" t="s">
        <v>582</v>
      </c>
      <c r="E269" s="245">
        <v>2</v>
      </c>
      <c r="F269" s="246"/>
      <c r="G269" s="247">
        <f>ROUND(E269*F269,2)</f>
        <v>0</v>
      </c>
      <c r="H269" s="246"/>
      <c r="I269" s="247">
        <f>ROUND(E269*H269,2)</f>
        <v>0</v>
      </c>
      <c r="J269" s="246"/>
      <c r="K269" s="247">
        <f>ROUND(E269*J269,2)</f>
        <v>0</v>
      </c>
      <c r="L269" s="247">
        <v>21</v>
      </c>
      <c r="M269" s="247">
        <f>G269*(1+L269/100)</f>
        <v>0</v>
      </c>
      <c r="N269" s="245">
        <v>2.4000000000000001E-4</v>
      </c>
      <c r="O269" s="245">
        <f>ROUND(E269*N269,2)</f>
        <v>0</v>
      </c>
      <c r="P269" s="245">
        <v>0</v>
      </c>
      <c r="Q269" s="245">
        <f>ROUND(E269*P269,2)</f>
        <v>0</v>
      </c>
      <c r="R269" s="247" t="s">
        <v>975</v>
      </c>
      <c r="S269" s="247" t="s">
        <v>511</v>
      </c>
      <c r="T269" s="248" t="s">
        <v>511</v>
      </c>
      <c r="U269" s="224">
        <v>1.54</v>
      </c>
      <c r="V269" s="224">
        <f>ROUND(E269*U269,2)</f>
        <v>3.08</v>
      </c>
      <c r="W269" s="224"/>
      <c r="X269" s="224" t="s">
        <v>557</v>
      </c>
      <c r="Y269" s="224" t="s">
        <v>513</v>
      </c>
      <c r="Z269" s="213"/>
      <c r="AA269" s="213"/>
      <c r="AB269" s="213"/>
      <c r="AC269" s="213"/>
      <c r="AD269" s="213"/>
      <c r="AE269" s="213"/>
      <c r="AF269" s="213"/>
      <c r="AG269" s="213" t="s">
        <v>571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8" t="s">
        <v>1113</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573</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58" t="s">
        <v>1121</v>
      </c>
      <c r="D271" s="229"/>
      <c r="E271" s="230">
        <v>2</v>
      </c>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5" t="s">
        <v>955</v>
      </c>
      <c r="D272" s="266"/>
      <c r="E272" s="267"/>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573</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76" t="s">
        <v>1122</v>
      </c>
      <c r="D273" s="266"/>
      <c r="E273" s="267">
        <v>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573</v>
      </c>
      <c r="AH273" s="213">
        <v>2</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75" t="s">
        <v>958</v>
      </c>
      <c r="D274" s="266"/>
      <c r="E274" s="267"/>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573</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57"/>
      <c r="D275" s="250"/>
      <c r="E275" s="250"/>
      <c r="F275" s="250"/>
      <c r="G275" s="250"/>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515</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42">
        <v>35</v>
      </c>
      <c r="B276" s="243" t="s">
        <v>1123</v>
      </c>
      <c r="C276" s="254" t="s">
        <v>1124</v>
      </c>
      <c r="D276" s="244" t="s">
        <v>582</v>
      </c>
      <c r="E276" s="245">
        <v>2</v>
      </c>
      <c r="F276" s="246"/>
      <c r="G276" s="247">
        <f>ROUND(E276*F276,2)</f>
        <v>0</v>
      </c>
      <c r="H276" s="246"/>
      <c r="I276" s="247">
        <f>ROUND(E276*H276,2)</f>
        <v>0</v>
      </c>
      <c r="J276" s="246"/>
      <c r="K276" s="247">
        <f>ROUND(E276*J276,2)</f>
        <v>0</v>
      </c>
      <c r="L276" s="247">
        <v>21</v>
      </c>
      <c r="M276" s="247">
        <f>G276*(1+L276/100)</f>
        <v>0</v>
      </c>
      <c r="N276" s="245">
        <v>2.4000000000000001E-4</v>
      </c>
      <c r="O276" s="245">
        <f>ROUND(E276*N276,2)</f>
        <v>0</v>
      </c>
      <c r="P276" s="245">
        <v>0</v>
      </c>
      <c r="Q276" s="245">
        <f>ROUND(E276*P276,2)</f>
        <v>0</v>
      </c>
      <c r="R276" s="247"/>
      <c r="S276" s="247" t="s">
        <v>527</v>
      </c>
      <c r="T276" s="248" t="s">
        <v>512</v>
      </c>
      <c r="U276" s="224">
        <v>1.54</v>
      </c>
      <c r="V276" s="224">
        <f>ROUND(E276*U276,2)</f>
        <v>3.08</v>
      </c>
      <c r="W276" s="224"/>
      <c r="X276" s="224" t="s">
        <v>557</v>
      </c>
      <c r="Y276" s="224" t="s">
        <v>513</v>
      </c>
      <c r="Z276" s="213"/>
      <c r="AA276" s="213"/>
      <c r="AB276" s="213"/>
      <c r="AC276" s="213"/>
      <c r="AD276" s="213"/>
      <c r="AE276" s="213"/>
      <c r="AF276" s="213"/>
      <c r="AG276" s="213" t="s">
        <v>571</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8" t="s">
        <v>1113</v>
      </c>
      <c r="D277" s="229"/>
      <c r="E277" s="230"/>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573</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58" t="s">
        <v>1114</v>
      </c>
      <c r="D278" s="229"/>
      <c r="E278" s="230">
        <v>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573</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75" t="s">
        <v>955</v>
      </c>
      <c r="D279" s="266"/>
      <c r="E279" s="267"/>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573</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6" t="s">
        <v>1115</v>
      </c>
      <c r="D280" s="266"/>
      <c r="E280" s="267">
        <v>1</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573</v>
      </c>
      <c r="AH280" s="213">
        <v>2</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75" t="s">
        <v>958</v>
      </c>
      <c r="D281" s="266"/>
      <c r="E281" s="267"/>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573</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58" t="s">
        <v>1116</v>
      </c>
      <c r="D282" s="229"/>
      <c r="E282" s="230"/>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573</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58" t="s">
        <v>1114</v>
      </c>
      <c r="D283" s="229"/>
      <c r="E283" s="230">
        <v>1</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573</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5" t="s">
        <v>955</v>
      </c>
      <c r="D284" s="266"/>
      <c r="E284" s="267"/>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573</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6" t="s">
        <v>1125</v>
      </c>
      <c r="D285" s="266"/>
      <c r="E285" s="267">
        <v>1</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573</v>
      </c>
      <c r="AH285" s="213">
        <v>2</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5" t="s">
        <v>958</v>
      </c>
      <c r="D286" s="266"/>
      <c r="E286" s="267"/>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573</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57"/>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515</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x14ac:dyDescent="0.2">
      <c r="A288" s="242">
        <v>36</v>
      </c>
      <c r="B288" s="243" t="s">
        <v>1126</v>
      </c>
      <c r="C288" s="254" t="s">
        <v>1127</v>
      </c>
      <c r="D288" s="244" t="s">
        <v>582</v>
      </c>
      <c r="E288" s="245">
        <v>1</v>
      </c>
      <c r="F288" s="246"/>
      <c r="G288" s="247">
        <f>ROUND(E288*F288,2)</f>
        <v>0</v>
      </c>
      <c r="H288" s="246"/>
      <c r="I288" s="247">
        <f>ROUND(E288*H288,2)</f>
        <v>0</v>
      </c>
      <c r="J288" s="246"/>
      <c r="K288" s="247">
        <f>ROUND(E288*J288,2)</f>
        <v>0</v>
      </c>
      <c r="L288" s="247">
        <v>21</v>
      </c>
      <c r="M288" s="247">
        <f>G288*(1+L288/100)</f>
        <v>0</v>
      </c>
      <c r="N288" s="245">
        <v>2.5000000000000001E-3</v>
      </c>
      <c r="O288" s="245">
        <f>ROUND(E288*N288,2)</f>
        <v>0</v>
      </c>
      <c r="P288" s="245">
        <v>0</v>
      </c>
      <c r="Q288" s="245">
        <f>ROUND(E288*P288,2)</f>
        <v>0</v>
      </c>
      <c r="R288" s="247"/>
      <c r="S288" s="247" t="s">
        <v>527</v>
      </c>
      <c r="T288" s="248" t="s">
        <v>512</v>
      </c>
      <c r="U288" s="224">
        <v>0</v>
      </c>
      <c r="V288" s="224">
        <f>ROUND(E288*U288,2)</f>
        <v>0</v>
      </c>
      <c r="W288" s="224"/>
      <c r="X288" s="224" t="s">
        <v>557</v>
      </c>
      <c r="Y288" s="224" t="s">
        <v>513</v>
      </c>
      <c r="Z288" s="213"/>
      <c r="AA288" s="213"/>
      <c r="AB288" s="213"/>
      <c r="AC288" s="213"/>
      <c r="AD288" s="213"/>
      <c r="AE288" s="213"/>
      <c r="AF288" s="213"/>
      <c r="AG288" s="213" t="s">
        <v>571</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2" x14ac:dyDescent="0.2">
      <c r="A289" s="220"/>
      <c r="B289" s="221"/>
      <c r="C289" s="258" t="s">
        <v>1045</v>
      </c>
      <c r="D289" s="229"/>
      <c r="E289" s="230"/>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573</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58" t="s">
        <v>1128</v>
      </c>
      <c r="D290" s="229"/>
      <c r="E290" s="230">
        <v>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573</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2" x14ac:dyDescent="0.2">
      <c r="A291" s="220"/>
      <c r="B291" s="221"/>
      <c r="C291" s="257"/>
      <c r="D291" s="250"/>
      <c r="E291" s="250"/>
      <c r="F291" s="250"/>
      <c r="G291" s="250"/>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515</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
      <c r="A292" s="242">
        <v>37</v>
      </c>
      <c r="B292" s="243" t="s">
        <v>1129</v>
      </c>
      <c r="C292" s="254" t="s">
        <v>1130</v>
      </c>
      <c r="D292" s="244" t="s">
        <v>582</v>
      </c>
      <c r="E292" s="245">
        <v>3</v>
      </c>
      <c r="F292" s="246"/>
      <c r="G292" s="247">
        <f>ROUND(E292*F292,2)</f>
        <v>0</v>
      </c>
      <c r="H292" s="246"/>
      <c r="I292" s="247">
        <f>ROUND(E292*H292,2)</f>
        <v>0</v>
      </c>
      <c r="J292" s="246"/>
      <c r="K292" s="247">
        <f>ROUND(E292*J292,2)</f>
        <v>0</v>
      </c>
      <c r="L292" s="247">
        <v>21</v>
      </c>
      <c r="M292" s="247">
        <f>G292*(1+L292/100)</f>
        <v>0</v>
      </c>
      <c r="N292" s="245">
        <v>5.9999999999999995E-4</v>
      </c>
      <c r="O292" s="245">
        <f>ROUND(E292*N292,2)</f>
        <v>0</v>
      </c>
      <c r="P292" s="245">
        <v>0</v>
      </c>
      <c r="Q292" s="245">
        <f>ROUND(E292*P292,2)</f>
        <v>0</v>
      </c>
      <c r="R292" s="247" t="s">
        <v>970</v>
      </c>
      <c r="S292" s="247" t="s">
        <v>511</v>
      </c>
      <c r="T292" s="248" t="s">
        <v>511</v>
      </c>
      <c r="U292" s="224">
        <v>0</v>
      </c>
      <c r="V292" s="224">
        <f>ROUND(E292*U292,2)</f>
        <v>0</v>
      </c>
      <c r="W292" s="224"/>
      <c r="X292" s="224" t="s">
        <v>531</v>
      </c>
      <c r="Y292" s="224" t="s">
        <v>513</v>
      </c>
      <c r="Z292" s="213"/>
      <c r="AA292" s="213"/>
      <c r="AB292" s="213"/>
      <c r="AC292" s="213"/>
      <c r="AD292" s="213"/>
      <c r="AE292" s="213"/>
      <c r="AF292" s="213"/>
      <c r="AG292" s="213" t="s">
        <v>541</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2" x14ac:dyDescent="0.2">
      <c r="A293" s="220"/>
      <c r="B293" s="221"/>
      <c r="C293" s="255"/>
      <c r="D293" s="251"/>
      <c r="E293" s="251"/>
      <c r="F293" s="251"/>
      <c r="G293" s="251"/>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515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x14ac:dyDescent="0.2">
      <c r="A294" s="242">
        <v>38</v>
      </c>
      <c r="B294" s="243" t="s">
        <v>1131</v>
      </c>
      <c r="C294" s="254" t="s">
        <v>1132</v>
      </c>
      <c r="D294" s="244" t="s">
        <v>582</v>
      </c>
      <c r="E294" s="245">
        <v>4</v>
      </c>
      <c r="F294" s="246"/>
      <c r="G294" s="247">
        <f>ROUND(E294*F294,2)</f>
        <v>0</v>
      </c>
      <c r="H294" s="246"/>
      <c r="I294" s="247">
        <f>ROUND(E294*H294,2)</f>
        <v>0</v>
      </c>
      <c r="J294" s="246"/>
      <c r="K294" s="247">
        <f>ROUND(E294*J294,2)</f>
        <v>0</v>
      </c>
      <c r="L294" s="247">
        <v>21</v>
      </c>
      <c r="M294" s="247">
        <f>G294*(1+L294/100)</f>
        <v>0</v>
      </c>
      <c r="N294" s="245">
        <v>6.9999999999999999E-4</v>
      </c>
      <c r="O294" s="245">
        <f>ROUND(E294*N294,2)</f>
        <v>0</v>
      </c>
      <c r="P294" s="245">
        <v>0</v>
      </c>
      <c r="Q294" s="245">
        <f>ROUND(E294*P294,2)</f>
        <v>0</v>
      </c>
      <c r="R294" s="247" t="s">
        <v>970</v>
      </c>
      <c r="S294" s="247" t="s">
        <v>511</v>
      </c>
      <c r="T294" s="248" t="s">
        <v>511</v>
      </c>
      <c r="U294" s="224">
        <v>0</v>
      </c>
      <c r="V294" s="224">
        <f>ROUND(E294*U294,2)</f>
        <v>0</v>
      </c>
      <c r="W294" s="224"/>
      <c r="X294" s="224" t="s">
        <v>531</v>
      </c>
      <c r="Y294" s="224" t="s">
        <v>513</v>
      </c>
      <c r="Z294" s="213"/>
      <c r="AA294" s="213"/>
      <c r="AB294" s="213"/>
      <c r="AC294" s="213"/>
      <c r="AD294" s="213"/>
      <c r="AE294" s="213"/>
      <c r="AF294" s="213"/>
      <c r="AG294" s="213" t="s">
        <v>541</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5"/>
      <c r="D295" s="251"/>
      <c r="E295" s="251"/>
      <c r="F295" s="251"/>
      <c r="G295" s="251"/>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515</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x14ac:dyDescent="0.2">
      <c r="A296" s="242">
        <v>39</v>
      </c>
      <c r="B296" s="243" t="s">
        <v>1133</v>
      </c>
      <c r="C296" s="254" t="s">
        <v>1134</v>
      </c>
      <c r="D296" s="244" t="s">
        <v>582</v>
      </c>
      <c r="E296" s="245">
        <v>2.02</v>
      </c>
      <c r="F296" s="246"/>
      <c r="G296" s="247">
        <f>ROUND(E296*F296,2)</f>
        <v>0</v>
      </c>
      <c r="H296" s="246"/>
      <c r="I296" s="247">
        <f>ROUND(E296*H296,2)</f>
        <v>0</v>
      </c>
      <c r="J296" s="246"/>
      <c r="K296" s="247">
        <f>ROUND(E296*J296,2)</f>
        <v>0</v>
      </c>
      <c r="L296" s="247">
        <v>21</v>
      </c>
      <c r="M296" s="247">
        <f>G296*(1+L296/100)</f>
        <v>0</v>
      </c>
      <c r="N296" s="245">
        <v>6.5000000000000002E-2</v>
      </c>
      <c r="O296" s="245">
        <f>ROUND(E296*N296,2)</f>
        <v>0.13</v>
      </c>
      <c r="P296" s="245">
        <v>0</v>
      </c>
      <c r="Q296" s="245">
        <f>ROUND(E296*P296,2)</f>
        <v>0</v>
      </c>
      <c r="R296" s="247" t="s">
        <v>970</v>
      </c>
      <c r="S296" s="247" t="s">
        <v>511</v>
      </c>
      <c r="T296" s="248" t="s">
        <v>511</v>
      </c>
      <c r="U296" s="224">
        <v>0</v>
      </c>
      <c r="V296" s="224">
        <f>ROUND(E296*U296,2)</f>
        <v>0</v>
      </c>
      <c r="W296" s="224"/>
      <c r="X296" s="224" t="s">
        <v>531</v>
      </c>
      <c r="Y296" s="224" t="s">
        <v>513</v>
      </c>
      <c r="Z296" s="213"/>
      <c r="AA296" s="213"/>
      <c r="AB296" s="213"/>
      <c r="AC296" s="213"/>
      <c r="AD296" s="213"/>
      <c r="AE296" s="213"/>
      <c r="AF296" s="213"/>
      <c r="AG296" s="213" t="s">
        <v>541</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58" t="s">
        <v>1135</v>
      </c>
      <c r="D297" s="229"/>
      <c r="E297" s="230">
        <v>2.02</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573</v>
      </c>
      <c r="AH297" s="213">
        <v>5</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2" x14ac:dyDescent="0.2">
      <c r="A298" s="220"/>
      <c r="B298" s="221"/>
      <c r="C298" s="257"/>
      <c r="D298" s="250"/>
      <c r="E298" s="250"/>
      <c r="F298" s="250"/>
      <c r="G298" s="250"/>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515</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
      <c r="A299" s="242">
        <v>40</v>
      </c>
      <c r="B299" s="243" t="s">
        <v>1136</v>
      </c>
      <c r="C299" s="254" t="s">
        <v>1137</v>
      </c>
      <c r="D299" s="244" t="s">
        <v>582</v>
      </c>
      <c r="E299" s="245">
        <v>2.02</v>
      </c>
      <c r="F299" s="246"/>
      <c r="G299" s="247">
        <f>ROUND(E299*F299,2)</f>
        <v>0</v>
      </c>
      <c r="H299" s="246"/>
      <c r="I299" s="247">
        <f>ROUND(E299*H299,2)</f>
        <v>0</v>
      </c>
      <c r="J299" s="246"/>
      <c r="K299" s="247">
        <f>ROUND(E299*J299,2)</f>
        <v>0</v>
      </c>
      <c r="L299" s="247">
        <v>21</v>
      </c>
      <c r="M299" s="247">
        <f>G299*(1+L299/100)</f>
        <v>0</v>
      </c>
      <c r="N299" s="245">
        <v>0.128</v>
      </c>
      <c r="O299" s="245">
        <f>ROUND(E299*N299,2)</f>
        <v>0.26</v>
      </c>
      <c r="P299" s="245">
        <v>0</v>
      </c>
      <c r="Q299" s="245">
        <f>ROUND(E299*P299,2)</f>
        <v>0</v>
      </c>
      <c r="R299" s="247" t="s">
        <v>970</v>
      </c>
      <c r="S299" s="247" t="s">
        <v>511</v>
      </c>
      <c r="T299" s="248" t="s">
        <v>511</v>
      </c>
      <c r="U299" s="224">
        <v>0</v>
      </c>
      <c r="V299" s="224">
        <f>ROUND(E299*U299,2)</f>
        <v>0</v>
      </c>
      <c r="W299" s="224"/>
      <c r="X299" s="224" t="s">
        <v>531</v>
      </c>
      <c r="Y299" s="224" t="s">
        <v>513</v>
      </c>
      <c r="Z299" s="213"/>
      <c r="AA299" s="213"/>
      <c r="AB299" s="213"/>
      <c r="AC299" s="213"/>
      <c r="AD299" s="213"/>
      <c r="AE299" s="213"/>
      <c r="AF299" s="213"/>
      <c r="AG299" s="213" t="s">
        <v>541</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55"/>
      <c r="D300" s="251"/>
      <c r="E300" s="251"/>
      <c r="F300" s="251"/>
      <c r="G300" s="251"/>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515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x14ac:dyDescent="0.2">
      <c r="A301" s="242">
        <v>41</v>
      </c>
      <c r="B301" s="243" t="s">
        <v>1138</v>
      </c>
      <c r="C301" s="254" t="s">
        <v>1139</v>
      </c>
      <c r="D301" s="244" t="s">
        <v>582</v>
      </c>
      <c r="E301" s="245">
        <v>4.04</v>
      </c>
      <c r="F301" s="246"/>
      <c r="G301" s="247">
        <f>ROUND(E301*F301,2)</f>
        <v>0</v>
      </c>
      <c r="H301" s="246"/>
      <c r="I301" s="247">
        <f>ROUND(E301*H301,2)</f>
        <v>0</v>
      </c>
      <c r="J301" s="246"/>
      <c r="K301" s="247">
        <f>ROUND(E301*J301,2)</f>
        <v>0</v>
      </c>
      <c r="L301" s="247">
        <v>21</v>
      </c>
      <c r="M301" s="247">
        <f>G301*(1+L301/100)</f>
        <v>0</v>
      </c>
      <c r="N301" s="245">
        <v>4.1000000000000002E-2</v>
      </c>
      <c r="O301" s="245">
        <f>ROUND(E301*N301,2)</f>
        <v>0.17</v>
      </c>
      <c r="P301" s="245">
        <v>0</v>
      </c>
      <c r="Q301" s="245">
        <f>ROUND(E301*P301,2)</f>
        <v>0</v>
      </c>
      <c r="R301" s="247" t="s">
        <v>970</v>
      </c>
      <c r="S301" s="247" t="s">
        <v>511</v>
      </c>
      <c r="T301" s="248" t="s">
        <v>511</v>
      </c>
      <c r="U301" s="224">
        <v>0</v>
      </c>
      <c r="V301" s="224">
        <f>ROUND(E301*U301,2)</f>
        <v>0</v>
      </c>
      <c r="W301" s="224"/>
      <c r="X301" s="224" t="s">
        <v>531</v>
      </c>
      <c r="Y301" s="224" t="s">
        <v>513</v>
      </c>
      <c r="Z301" s="213"/>
      <c r="AA301" s="213"/>
      <c r="AB301" s="213"/>
      <c r="AC301" s="213"/>
      <c r="AD301" s="213"/>
      <c r="AE301" s="213"/>
      <c r="AF301" s="213"/>
      <c r="AG301" s="213" t="s">
        <v>541</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2" x14ac:dyDescent="0.2">
      <c r="A302" s="220"/>
      <c r="B302" s="221"/>
      <c r="C302" s="258" t="s">
        <v>1140</v>
      </c>
      <c r="D302" s="229"/>
      <c r="E302" s="230">
        <v>4.04</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573</v>
      </c>
      <c r="AH302" s="213">
        <v>5</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57"/>
      <c r="D303" s="250"/>
      <c r="E303" s="250"/>
      <c r="F303" s="250"/>
      <c r="G303" s="250"/>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515</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2">
        <v>42</v>
      </c>
      <c r="B304" s="243" t="s">
        <v>1141</v>
      </c>
      <c r="C304" s="254" t="s">
        <v>1142</v>
      </c>
      <c r="D304" s="244" t="s">
        <v>974</v>
      </c>
      <c r="E304" s="245">
        <v>2.8</v>
      </c>
      <c r="F304" s="246"/>
      <c r="G304" s="247">
        <f>ROUND(E304*F304,2)</f>
        <v>0</v>
      </c>
      <c r="H304" s="246"/>
      <c r="I304" s="247">
        <f>ROUND(E304*H304,2)</f>
        <v>0</v>
      </c>
      <c r="J304" s="246"/>
      <c r="K304" s="247">
        <f>ROUND(E304*J304,2)</f>
        <v>0</v>
      </c>
      <c r="L304" s="247">
        <v>21</v>
      </c>
      <c r="M304" s="247">
        <f>G304*(1+L304/100)</f>
        <v>0</v>
      </c>
      <c r="N304" s="245">
        <v>0</v>
      </c>
      <c r="O304" s="245">
        <f>ROUND(E304*N304,2)</f>
        <v>0</v>
      </c>
      <c r="P304" s="245">
        <v>0</v>
      </c>
      <c r="Q304" s="245">
        <f>ROUND(E304*P304,2)</f>
        <v>0</v>
      </c>
      <c r="R304" s="247"/>
      <c r="S304" s="247" t="s">
        <v>527</v>
      </c>
      <c r="T304" s="248" t="s">
        <v>512</v>
      </c>
      <c r="U304" s="224">
        <v>0</v>
      </c>
      <c r="V304" s="224">
        <f>ROUND(E304*U304,2)</f>
        <v>0</v>
      </c>
      <c r="W304" s="224"/>
      <c r="X304" s="224" t="s">
        <v>531</v>
      </c>
      <c r="Y304" s="224" t="s">
        <v>513</v>
      </c>
      <c r="Z304" s="213"/>
      <c r="AA304" s="213"/>
      <c r="AB304" s="213"/>
      <c r="AC304" s="213"/>
      <c r="AD304" s="213"/>
      <c r="AE304" s="213"/>
      <c r="AF304" s="213"/>
      <c r="AG304" s="213" t="s">
        <v>541</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58" t="s">
        <v>1113</v>
      </c>
      <c r="D305" s="229"/>
      <c r="E305" s="230"/>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573</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58" t="s">
        <v>1143</v>
      </c>
      <c r="D306" s="229"/>
      <c r="E306" s="230">
        <v>1.5</v>
      </c>
      <c r="F306" s="224"/>
      <c r="G306" s="224"/>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573</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3" x14ac:dyDescent="0.2">
      <c r="A307" s="220"/>
      <c r="B307" s="221"/>
      <c r="C307" s="275" t="s">
        <v>955</v>
      </c>
      <c r="D307" s="266"/>
      <c r="E307" s="267"/>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573</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76" t="s">
        <v>1144</v>
      </c>
      <c r="D308" s="266"/>
      <c r="E308" s="267">
        <v>1.5</v>
      </c>
      <c r="F308" s="224"/>
      <c r="G308" s="224"/>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573</v>
      </c>
      <c r="AH308" s="213">
        <v>2</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3" x14ac:dyDescent="0.2">
      <c r="A309" s="220"/>
      <c r="B309" s="221"/>
      <c r="C309" s="275" t="s">
        <v>958</v>
      </c>
      <c r="D309" s="266"/>
      <c r="E309" s="267"/>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573</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58" t="s">
        <v>1116</v>
      </c>
      <c r="D310" s="229"/>
      <c r="E310" s="230"/>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573</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58" t="s">
        <v>1145</v>
      </c>
      <c r="D311" s="229"/>
      <c r="E311" s="230">
        <v>1.3</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573</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75" t="s">
        <v>955</v>
      </c>
      <c r="D312" s="266"/>
      <c r="E312" s="267"/>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573</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76" t="s">
        <v>1146</v>
      </c>
      <c r="D313" s="266"/>
      <c r="E313" s="267">
        <v>1.3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573</v>
      </c>
      <c r="AH313" s="213">
        <v>2</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75" t="s">
        <v>958</v>
      </c>
      <c r="D314" s="266"/>
      <c r="E314" s="267"/>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573</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57"/>
      <c r="D315" s="250"/>
      <c r="E315" s="250"/>
      <c r="F315" s="250"/>
      <c r="G315" s="250"/>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515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x14ac:dyDescent="0.2">
      <c r="A316" s="232" t="s">
        <v>506</v>
      </c>
      <c r="B316" s="233" t="s">
        <v>323</v>
      </c>
      <c r="C316" s="253" t="s">
        <v>324</v>
      </c>
      <c r="D316" s="234"/>
      <c r="E316" s="235"/>
      <c r="F316" s="236"/>
      <c r="G316" s="236">
        <f>SUMIF(AG317:AG344,"&lt;&gt;NOR",G317:G344)</f>
        <v>0</v>
      </c>
      <c r="H316" s="236"/>
      <c r="I316" s="236">
        <f>SUM(I317:I344)</f>
        <v>0</v>
      </c>
      <c r="J316" s="236"/>
      <c r="K316" s="236">
        <f>SUM(K317:K344)</f>
        <v>0</v>
      </c>
      <c r="L316" s="236"/>
      <c r="M316" s="236">
        <f>SUM(M317:M344)</f>
        <v>0</v>
      </c>
      <c r="N316" s="235"/>
      <c r="O316" s="235">
        <f>SUM(O317:O344)</f>
        <v>0.39</v>
      </c>
      <c r="P316" s="235"/>
      <c r="Q316" s="235">
        <f>SUM(Q317:Q344)</f>
        <v>0</v>
      </c>
      <c r="R316" s="236"/>
      <c r="S316" s="236"/>
      <c r="T316" s="237"/>
      <c r="U316" s="231"/>
      <c r="V316" s="231">
        <f>SUM(V317:V344)</f>
        <v>31.16</v>
      </c>
      <c r="W316" s="231"/>
      <c r="X316" s="231"/>
      <c r="Y316" s="231"/>
      <c r="AG316" t="s">
        <v>507</v>
      </c>
    </row>
    <row r="317" spans="1:60" ht="22.5" outlineLevel="1" x14ac:dyDescent="0.2">
      <c r="A317" s="242">
        <v>43</v>
      </c>
      <c r="B317" s="243" t="s">
        <v>1147</v>
      </c>
      <c r="C317" s="254" t="s">
        <v>1148</v>
      </c>
      <c r="D317" s="244" t="s">
        <v>974</v>
      </c>
      <c r="E317" s="245">
        <v>31.25</v>
      </c>
      <c r="F317" s="246"/>
      <c r="G317" s="247">
        <f>ROUND(E317*F317,2)</f>
        <v>0</v>
      </c>
      <c r="H317" s="246"/>
      <c r="I317" s="247">
        <f>ROUND(E317*H317,2)</f>
        <v>0</v>
      </c>
      <c r="J317" s="246"/>
      <c r="K317" s="247">
        <f>ROUND(E317*J317,2)</f>
        <v>0</v>
      </c>
      <c r="L317" s="247">
        <v>21</v>
      </c>
      <c r="M317" s="247">
        <f>G317*(1+L317/100)</f>
        <v>0</v>
      </c>
      <c r="N317" s="245">
        <v>1.243E-2</v>
      </c>
      <c r="O317" s="245">
        <f>ROUND(E317*N317,2)</f>
        <v>0.39</v>
      </c>
      <c r="P317" s="245">
        <v>0</v>
      </c>
      <c r="Q317" s="245">
        <f>ROUND(E317*P317,2)</f>
        <v>0</v>
      </c>
      <c r="R317" s="247" t="s">
        <v>975</v>
      </c>
      <c r="S317" s="247" t="s">
        <v>511</v>
      </c>
      <c r="T317" s="248" t="s">
        <v>511</v>
      </c>
      <c r="U317" s="224">
        <v>0.95</v>
      </c>
      <c r="V317" s="224">
        <f>ROUND(E317*U317,2)</f>
        <v>29.69</v>
      </c>
      <c r="W317" s="224"/>
      <c r="X317" s="224" t="s">
        <v>557</v>
      </c>
      <c r="Y317" s="224" t="s">
        <v>513</v>
      </c>
      <c r="Z317" s="213"/>
      <c r="AA317" s="213"/>
      <c r="AB317" s="213"/>
      <c r="AC317" s="213"/>
      <c r="AD317" s="213"/>
      <c r="AE317" s="213"/>
      <c r="AF317" s="213"/>
      <c r="AG317" s="213" t="s">
        <v>571</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58" t="s">
        <v>1149</v>
      </c>
      <c r="D318" s="229"/>
      <c r="E318" s="230"/>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573</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58" t="s">
        <v>1150</v>
      </c>
      <c r="D319" s="229"/>
      <c r="E319" s="230">
        <v>13</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573</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75" t="s">
        <v>955</v>
      </c>
      <c r="D320" s="266"/>
      <c r="E320" s="267"/>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573</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76" t="s">
        <v>1151</v>
      </c>
      <c r="D321" s="266"/>
      <c r="E321" s="267">
        <v>13</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573</v>
      </c>
      <c r="AH321" s="213">
        <v>2</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75" t="s">
        <v>958</v>
      </c>
      <c r="D322" s="266"/>
      <c r="E322" s="267"/>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573</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58" t="s">
        <v>1152</v>
      </c>
      <c r="D323" s="229"/>
      <c r="E323" s="230"/>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573</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58" t="s">
        <v>1153</v>
      </c>
      <c r="D324" s="229"/>
      <c r="E324" s="230">
        <v>18.25</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573</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75" t="s">
        <v>955</v>
      </c>
      <c r="D325" s="266"/>
      <c r="E325" s="267"/>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573</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3" x14ac:dyDescent="0.2">
      <c r="A326" s="220"/>
      <c r="B326" s="221"/>
      <c r="C326" s="276" t="s">
        <v>1154</v>
      </c>
      <c r="D326" s="266"/>
      <c r="E326" s="267">
        <v>5.25</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573</v>
      </c>
      <c r="AH326" s="213">
        <v>2</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76" t="s">
        <v>1155</v>
      </c>
      <c r="D327" s="266"/>
      <c r="E327" s="267">
        <v>13</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573</v>
      </c>
      <c r="AH327" s="213">
        <v>2</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75" t="s">
        <v>958</v>
      </c>
      <c r="D328" s="266"/>
      <c r="E328" s="267"/>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573</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2" x14ac:dyDescent="0.2">
      <c r="A329" s="220"/>
      <c r="B329" s="221"/>
      <c r="C329" s="257"/>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515</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ht="22.5" outlineLevel="1" x14ac:dyDescent="0.2">
      <c r="A330" s="242">
        <v>44</v>
      </c>
      <c r="B330" s="243" t="s">
        <v>1156</v>
      </c>
      <c r="C330" s="254" t="s">
        <v>1157</v>
      </c>
      <c r="D330" s="244" t="s">
        <v>974</v>
      </c>
      <c r="E330" s="245">
        <v>5.25</v>
      </c>
      <c r="F330" s="246"/>
      <c r="G330" s="247">
        <f>ROUND(E330*F330,2)</f>
        <v>0</v>
      </c>
      <c r="H330" s="246"/>
      <c r="I330" s="247">
        <f>ROUND(E330*H330,2)</f>
        <v>0</v>
      </c>
      <c r="J330" s="246"/>
      <c r="K330" s="247">
        <f>ROUND(E330*J330,2)</f>
        <v>0</v>
      </c>
      <c r="L330" s="247">
        <v>21</v>
      </c>
      <c r="M330" s="247">
        <f>G330*(1+L330/100)</f>
        <v>0</v>
      </c>
      <c r="N330" s="245">
        <v>0</v>
      </c>
      <c r="O330" s="245">
        <f>ROUND(E330*N330,2)</f>
        <v>0</v>
      </c>
      <c r="P330" s="245">
        <v>0</v>
      </c>
      <c r="Q330" s="245">
        <f>ROUND(E330*P330,2)</f>
        <v>0</v>
      </c>
      <c r="R330" s="247" t="s">
        <v>975</v>
      </c>
      <c r="S330" s="247" t="s">
        <v>511</v>
      </c>
      <c r="T330" s="248" t="s">
        <v>511</v>
      </c>
      <c r="U330" s="224">
        <v>0.28000000000000003</v>
      </c>
      <c r="V330" s="224">
        <f>ROUND(E330*U330,2)</f>
        <v>1.47</v>
      </c>
      <c r="W330" s="224"/>
      <c r="X330" s="224" t="s">
        <v>557</v>
      </c>
      <c r="Y330" s="224" t="s">
        <v>513</v>
      </c>
      <c r="Z330" s="213"/>
      <c r="AA330" s="213"/>
      <c r="AB330" s="213"/>
      <c r="AC330" s="213"/>
      <c r="AD330" s="213"/>
      <c r="AE330" s="213"/>
      <c r="AF330" s="213"/>
      <c r="AG330" s="213" t="s">
        <v>571</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2" x14ac:dyDescent="0.2">
      <c r="A331" s="220"/>
      <c r="B331" s="221"/>
      <c r="C331" s="258" t="s">
        <v>1152</v>
      </c>
      <c r="D331" s="229"/>
      <c r="E331" s="230"/>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573</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58" t="s">
        <v>1158</v>
      </c>
      <c r="D332" s="229"/>
      <c r="E332" s="230">
        <v>5.25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573</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75" t="s">
        <v>955</v>
      </c>
      <c r="D333" s="266"/>
      <c r="E333" s="267"/>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573</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76" t="s">
        <v>1154</v>
      </c>
      <c r="D334" s="266"/>
      <c r="E334" s="267">
        <v>5.25</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573</v>
      </c>
      <c r="AH334" s="213">
        <v>2</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75" t="s">
        <v>958</v>
      </c>
      <c r="D335" s="266"/>
      <c r="E335" s="267"/>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573</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2" x14ac:dyDescent="0.2">
      <c r="A336" s="220"/>
      <c r="B336" s="221"/>
      <c r="C336" s="257"/>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515</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
      <c r="A337" s="242">
        <v>45</v>
      </c>
      <c r="B337" s="243" t="s">
        <v>1159</v>
      </c>
      <c r="C337" s="254" t="s">
        <v>1160</v>
      </c>
      <c r="D337" s="244" t="s">
        <v>974</v>
      </c>
      <c r="E337" s="245">
        <v>18.25</v>
      </c>
      <c r="F337" s="246"/>
      <c r="G337" s="247">
        <f>ROUND(E337*F337,2)</f>
        <v>0</v>
      </c>
      <c r="H337" s="246"/>
      <c r="I337" s="247">
        <f>ROUND(E337*H337,2)</f>
        <v>0</v>
      </c>
      <c r="J337" s="246"/>
      <c r="K337" s="247">
        <f>ROUND(E337*J337,2)</f>
        <v>0</v>
      </c>
      <c r="L337" s="247">
        <v>21</v>
      </c>
      <c r="M337" s="247">
        <f>G337*(1+L337/100)</f>
        <v>0</v>
      </c>
      <c r="N337" s="245">
        <v>0</v>
      </c>
      <c r="O337" s="245">
        <f>ROUND(E337*N337,2)</f>
        <v>0</v>
      </c>
      <c r="P337" s="245">
        <v>0</v>
      </c>
      <c r="Q337" s="245">
        <f>ROUND(E337*P337,2)</f>
        <v>0</v>
      </c>
      <c r="R337" s="247"/>
      <c r="S337" s="247" t="s">
        <v>527</v>
      </c>
      <c r="T337" s="248" t="s">
        <v>512</v>
      </c>
      <c r="U337" s="224">
        <v>0</v>
      </c>
      <c r="V337" s="224">
        <f>ROUND(E337*U337,2)</f>
        <v>0</v>
      </c>
      <c r="W337" s="224"/>
      <c r="X337" s="224" t="s">
        <v>557</v>
      </c>
      <c r="Y337" s="224" t="s">
        <v>513</v>
      </c>
      <c r="Z337" s="213"/>
      <c r="AA337" s="213"/>
      <c r="AB337" s="213"/>
      <c r="AC337" s="213"/>
      <c r="AD337" s="213"/>
      <c r="AE337" s="213"/>
      <c r="AF337" s="213"/>
      <c r="AG337" s="213" t="s">
        <v>571</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2" x14ac:dyDescent="0.2">
      <c r="A338" s="220"/>
      <c r="B338" s="221"/>
      <c r="C338" s="258" t="s">
        <v>1152</v>
      </c>
      <c r="D338" s="229"/>
      <c r="E338" s="230"/>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573</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58" t="s">
        <v>1161</v>
      </c>
      <c r="D339" s="229"/>
      <c r="E339" s="230">
        <v>18.25</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573</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75" t="s">
        <v>955</v>
      </c>
      <c r="D340" s="266"/>
      <c r="E340" s="267"/>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573</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76" t="s">
        <v>1154</v>
      </c>
      <c r="D341" s="266"/>
      <c r="E341" s="267">
        <v>5.25</v>
      </c>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573</v>
      </c>
      <c r="AH341" s="213">
        <v>2</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3" x14ac:dyDescent="0.2">
      <c r="A342" s="220"/>
      <c r="B342" s="221"/>
      <c r="C342" s="276" t="s">
        <v>1155</v>
      </c>
      <c r="D342" s="266"/>
      <c r="E342" s="267">
        <v>13</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573</v>
      </c>
      <c r="AH342" s="213">
        <v>2</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75" t="s">
        <v>958</v>
      </c>
      <c r="D343" s="266"/>
      <c r="E343" s="267"/>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573</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2" x14ac:dyDescent="0.2">
      <c r="A344" s="220"/>
      <c r="B344" s="221"/>
      <c r="C344" s="257"/>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515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x14ac:dyDescent="0.2">
      <c r="A345" s="232" t="s">
        <v>506</v>
      </c>
      <c r="B345" s="233" t="s">
        <v>328</v>
      </c>
      <c r="C345" s="253" t="s">
        <v>329</v>
      </c>
      <c r="D345" s="234"/>
      <c r="E345" s="235"/>
      <c r="F345" s="236"/>
      <c r="G345" s="236">
        <f>SUMIF(AG346:AG509,"&lt;&gt;NOR",G346:G509)</f>
        <v>0</v>
      </c>
      <c r="H345" s="236"/>
      <c r="I345" s="236">
        <f>SUM(I346:I509)</f>
        <v>0</v>
      </c>
      <c r="J345" s="236"/>
      <c r="K345" s="236">
        <f>SUM(K346:K509)</f>
        <v>0</v>
      </c>
      <c r="L345" s="236"/>
      <c r="M345" s="236">
        <f>SUM(M346:M509)</f>
        <v>0</v>
      </c>
      <c r="N345" s="235"/>
      <c r="O345" s="235">
        <f>SUM(O346:O509)</f>
        <v>37.549999999999997</v>
      </c>
      <c r="P345" s="235"/>
      <c r="Q345" s="235">
        <f>SUM(Q346:Q509)</f>
        <v>0</v>
      </c>
      <c r="R345" s="236"/>
      <c r="S345" s="236"/>
      <c r="T345" s="237"/>
      <c r="U345" s="231"/>
      <c r="V345" s="231">
        <f>SUM(V346:V509)</f>
        <v>1021.7399999999999</v>
      </c>
      <c r="W345" s="231"/>
      <c r="X345" s="231"/>
      <c r="Y345" s="231"/>
      <c r="AG345" t="s">
        <v>507</v>
      </c>
    </row>
    <row r="346" spans="1:60" outlineLevel="1" x14ac:dyDescent="0.2">
      <c r="A346" s="242">
        <v>46</v>
      </c>
      <c r="B346" s="243" t="s">
        <v>1162</v>
      </c>
      <c r="C346" s="254" t="s">
        <v>1163</v>
      </c>
      <c r="D346" s="244" t="s">
        <v>974</v>
      </c>
      <c r="E346" s="245">
        <v>22.526</v>
      </c>
      <c r="F346" s="246"/>
      <c r="G346" s="247">
        <f>ROUND(E346*F346,2)</f>
        <v>0</v>
      </c>
      <c r="H346" s="246"/>
      <c r="I346" s="247">
        <f>ROUND(E346*H346,2)</f>
        <v>0</v>
      </c>
      <c r="J346" s="246"/>
      <c r="K346" s="247">
        <f>ROUND(E346*J346,2)</f>
        <v>0</v>
      </c>
      <c r="L346" s="247">
        <v>21</v>
      </c>
      <c r="M346" s="247">
        <f>G346*(1+L346/100)</f>
        <v>0</v>
      </c>
      <c r="N346" s="245">
        <v>5.2999999999999998E-4</v>
      </c>
      <c r="O346" s="245">
        <f>ROUND(E346*N346,2)</f>
        <v>0.01</v>
      </c>
      <c r="P346" s="245">
        <v>0</v>
      </c>
      <c r="Q346" s="245">
        <f>ROUND(E346*P346,2)</f>
        <v>0</v>
      </c>
      <c r="R346" s="247" t="s">
        <v>975</v>
      </c>
      <c r="S346" s="247" t="s">
        <v>511</v>
      </c>
      <c r="T346" s="248" t="s">
        <v>511</v>
      </c>
      <c r="U346" s="224">
        <v>8.8999999999999996E-2</v>
      </c>
      <c r="V346" s="224">
        <f>ROUND(E346*U346,2)</f>
        <v>2</v>
      </c>
      <c r="W346" s="224"/>
      <c r="X346" s="224" t="s">
        <v>557</v>
      </c>
      <c r="Y346" s="224" t="s">
        <v>513</v>
      </c>
      <c r="Z346" s="213"/>
      <c r="AA346" s="213"/>
      <c r="AB346" s="213"/>
      <c r="AC346" s="213"/>
      <c r="AD346" s="213"/>
      <c r="AE346" s="213"/>
      <c r="AF346" s="213"/>
      <c r="AG346" s="213" t="s">
        <v>571</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74" t="s">
        <v>1164</v>
      </c>
      <c r="D347" s="272"/>
      <c r="E347" s="272"/>
      <c r="F347" s="272"/>
      <c r="G347" s="272"/>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921</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2" x14ac:dyDescent="0.2">
      <c r="A348" s="220"/>
      <c r="B348" s="221"/>
      <c r="C348" s="258" t="s">
        <v>1165</v>
      </c>
      <c r="D348" s="229"/>
      <c r="E348" s="230"/>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573</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3" x14ac:dyDescent="0.2">
      <c r="A349" s="220"/>
      <c r="B349" s="221"/>
      <c r="C349" s="258" t="s">
        <v>1166</v>
      </c>
      <c r="D349" s="229"/>
      <c r="E349" s="230">
        <v>22.526</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573</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75" t="s">
        <v>955</v>
      </c>
      <c r="D350" s="266"/>
      <c r="E350" s="267"/>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573</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3" x14ac:dyDescent="0.2">
      <c r="A351" s="220"/>
      <c r="B351" s="221"/>
      <c r="C351" s="276" t="s">
        <v>1167</v>
      </c>
      <c r="D351" s="266"/>
      <c r="E351" s="267">
        <v>3.9</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573</v>
      </c>
      <c r="AH351" s="213">
        <v>2</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3" x14ac:dyDescent="0.2">
      <c r="A352" s="220"/>
      <c r="B352" s="221"/>
      <c r="C352" s="276" t="s">
        <v>1168</v>
      </c>
      <c r="D352" s="266"/>
      <c r="E352" s="267">
        <v>6.11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573</v>
      </c>
      <c r="AH352" s="213">
        <v>2</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76" t="s">
        <v>1169</v>
      </c>
      <c r="D353" s="266"/>
      <c r="E353" s="267">
        <v>9.1999999999999993</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573</v>
      </c>
      <c r="AH353" s="213">
        <v>2</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76" t="s">
        <v>1170</v>
      </c>
      <c r="D354" s="266"/>
      <c r="E354" s="267">
        <v>2.88</v>
      </c>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573</v>
      </c>
      <c r="AH354" s="213">
        <v>2</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6" t="s">
        <v>1171</v>
      </c>
      <c r="D355" s="266"/>
      <c r="E355" s="267">
        <v>0.436</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573</v>
      </c>
      <c r="AH355" s="213">
        <v>2</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75" t="s">
        <v>958</v>
      </c>
      <c r="D356" s="266"/>
      <c r="E356" s="267"/>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573</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2" x14ac:dyDescent="0.2">
      <c r="A357" s="220"/>
      <c r="B357" s="221"/>
      <c r="C357" s="257"/>
      <c r="D357" s="250"/>
      <c r="E357" s="250"/>
      <c r="F357" s="250"/>
      <c r="G357" s="250"/>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515</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1" x14ac:dyDescent="0.2">
      <c r="A358" s="242">
        <v>47</v>
      </c>
      <c r="B358" s="243" t="s">
        <v>1172</v>
      </c>
      <c r="C358" s="254" t="s">
        <v>1173</v>
      </c>
      <c r="D358" s="244" t="s">
        <v>974</v>
      </c>
      <c r="E358" s="245">
        <v>22.526</v>
      </c>
      <c r="F358" s="246"/>
      <c r="G358" s="247">
        <f>ROUND(E358*F358,2)</f>
        <v>0</v>
      </c>
      <c r="H358" s="246"/>
      <c r="I358" s="247">
        <f>ROUND(E358*H358,2)</f>
        <v>0</v>
      </c>
      <c r="J358" s="246"/>
      <c r="K358" s="247">
        <f>ROUND(E358*J358,2)</f>
        <v>0</v>
      </c>
      <c r="L358" s="247">
        <v>21</v>
      </c>
      <c r="M358" s="247">
        <f>G358*(1+L358/100)</f>
        <v>0</v>
      </c>
      <c r="N358" s="245">
        <v>2.9999999999999997E-4</v>
      </c>
      <c r="O358" s="245">
        <f>ROUND(E358*N358,2)</f>
        <v>0.01</v>
      </c>
      <c r="P358" s="245">
        <v>0</v>
      </c>
      <c r="Q358" s="245">
        <f>ROUND(E358*P358,2)</f>
        <v>0</v>
      </c>
      <c r="R358" s="247" t="s">
        <v>975</v>
      </c>
      <c r="S358" s="247" t="s">
        <v>511</v>
      </c>
      <c r="T358" s="248" t="s">
        <v>511</v>
      </c>
      <c r="U358" s="224">
        <v>8.8999999999999996E-2</v>
      </c>
      <c r="V358" s="224">
        <f>ROUND(E358*U358,2)</f>
        <v>2</v>
      </c>
      <c r="W358" s="224"/>
      <c r="X358" s="224" t="s">
        <v>557</v>
      </c>
      <c r="Y358" s="224" t="s">
        <v>513</v>
      </c>
      <c r="Z358" s="213"/>
      <c r="AA358" s="213"/>
      <c r="AB358" s="213"/>
      <c r="AC358" s="213"/>
      <c r="AD358" s="213"/>
      <c r="AE358" s="213"/>
      <c r="AF358" s="213"/>
      <c r="AG358" s="213" t="s">
        <v>571</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2" x14ac:dyDescent="0.2">
      <c r="A359" s="220"/>
      <c r="B359" s="221"/>
      <c r="C359" s="274" t="s">
        <v>1164</v>
      </c>
      <c r="D359" s="272"/>
      <c r="E359" s="272"/>
      <c r="F359" s="272"/>
      <c r="G359" s="272"/>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921</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2" x14ac:dyDescent="0.2">
      <c r="A360" s="220"/>
      <c r="B360" s="221"/>
      <c r="C360" s="258" t="s">
        <v>1174</v>
      </c>
      <c r="D360" s="229"/>
      <c r="E360" s="230">
        <v>22.526</v>
      </c>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573</v>
      </c>
      <c r="AH360" s="213">
        <v>5</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2" x14ac:dyDescent="0.2">
      <c r="A361" s="220"/>
      <c r="B361" s="221"/>
      <c r="C361" s="257"/>
      <c r="D361" s="250"/>
      <c r="E361" s="250"/>
      <c r="F361" s="250"/>
      <c r="G361" s="250"/>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515</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x14ac:dyDescent="0.2">
      <c r="A362" s="242">
        <v>48</v>
      </c>
      <c r="B362" s="243" t="s">
        <v>1175</v>
      </c>
      <c r="C362" s="254" t="s">
        <v>1176</v>
      </c>
      <c r="D362" s="244" t="s">
        <v>974</v>
      </c>
      <c r="E362" s="245">
        <v>11.685</v>
      </c>
      <c r="F362" s="246"/>
      <c r="G362" s="247">
        <f>ROUND(E362*F362,2)</f>
        <v>0</v>
      </c>
      <c r="H362" s="246"/>
      <c r="I362" s="247">
        <f>ROUND(E362*H362,2)</f>
        <v>0</v>
      </c>
      <c r="J362" s="246"/>
      <c r="K362" s="247">
        <f>ROUND(E362*J362,2)</f>
        <v>0</v>
      </c>
      <c r="L362" s="247">
        <v>21</v>
      </c>
      <c r="M362" s="247">
        <f>G362*(1+L362/100)</f>
        <v>0</v>
      </c>
      <c r="N362" s="245">
        <v>4.1999999999999997E-3</v>
      </c>
      <c r="O362" s="245">
        <f>ROUND(E362*N362,2)</f>
        <v>0.05</v>
      </c>
      <c r="P362" s="245">
        <v>0</v>
      </c>
      <c r="Q362" s="245">
        <f>ROUND(E362*P362,2)</f>
        <v>0</v>
      </c>
      <c r="R362" s="247" t="s">
        <v>975</v>
      </c>
      <c r="S362" s="247" t="s">
        <v>511</v>
      </c>
      <c r="T362" s="248" t="s">
        <v>511</v>
      </c>
      <c r="U362" s="224">
        <v>0.245</v>
      </c>
      <c r="V362" s="224">
        <f>ROUND(E362*U362,2)</f>
        <v>2.86</v>
      </c>
      <c r="W362" s="224"/>
      <c r="X362" s="224" t="s">
        <v>557</v>
      </c>
      <c r="Y362" s="224" t="s">
        <v>513</v>
      </c>
      <c r="Z362" s="213"/>
      <c r="AA362" s="213"/>
      <c r="AB362" s="213"/>
      <c r="AC362" s="213"/>
      <c r="AD362" s="213"/>
      <c r="AE362" s="213"/>
      <c r="AF362" s="213"/>
      <c r="AG362" s="213" t="s">
        <v>571</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2" x14ac:dyDescent="0.2">
      <c r="A363" s="220"/>
      <c r="B363" s="221"/>
      <c r="C363" s="274" t="s">
        <v>1164</v>
      </c>
      <c r="D363" s="272"/>
      <c r="E363" s="272"/>
      <c r="F363" s="272"/>
      <c r="G363" s="272"/>
      <c r="H363" s="224"/>
      <c r="I363" s="224"/>
      <c r="J363" s="224"/>
      <c r="K363" s="224"/>
      <c r="L363" s="224"/>
      <c r="M363" s="224"/>
      <c r="N363" s="223"/>
      <c r="O363" s="223"/>
      <c r="P363" s="223"/>
      <c r="Q363" s="223"/>
      <c r="R363" s="224"/>
      <c r="S363" s="224"/>
      <c r="T363" s="224"/>
      <c r="U363" s="224"/>
      <c r="V363" s="224"/>
      <c r="W363" s="224"/>
      <c r="X363" s="224"/>
      <c r="Y363" s="224"/>
      <c r="Z363" s="213"/>
      <c r="AA363" s="213"/>
      <c r="AB363" s="213"/>
      <c r="AC363" s="213"/>
      <c r="AD363" s="213"/>
      <c r="AE363" s="213"/>
      <c r="AF363" s="213"/>
      <c r="AG363" s="213" t="s">
        <v>921</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58" t="s">
        <v>1149</v>
      </c>
      <c r="D364" s="229"/>
      <c r="E364" s="230"/>
      <c r="F364" s="224"/>
      <c r="G364" s="224"/>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573</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58" t="s">
        <v>1177</v>
      </c>
      <c r="D365" s="229"/>
      <c r="E365" s="230">
        <v>4.0999999999999996</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573</v>
      </c>
      <c r="AH365" s="213">
        <v>0</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75" t="s">
        <v>955</v>
      </c>
      <c r="D366" s="266"/>
      <c r="E366" s="267"/>
      <c r="F366" s="224"/>
      <c r="G366" s="224"/>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573</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3" x14ac:dyDescent="0.2">
      <c r="A367" s="220"/>
      <c r="B367" s="221"/>
      <c r="C367" s="276" t="s">
        <v>1178</v>
      </c>
      <c r="D367" s="266"/>
      <c r="E367" s="267"/>
      <c r="F367" s="224"/>
      <c r="G367" s="224"/>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573</v>
      </c>
      <c r="AH367" s="213">
        <v>2</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3" x14ac:dyDescent="0.2">
      <c r="A368" s="220"/>
      <c r="B368" s="221"/>
      <c r="C368" s="276" t="s">
        <v>1179</v>
      </c>
      <c r="D368" s="266"/>
      <c r="E368" s="267"/>
      <c r="F368" s="224"/>
      <c r="G368" s="224"/>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573</v>
      </c>
      <c r="AH368" s="213">
        <v>2</v>
      </c>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76" t="s">
        <v>1180</v>
      </c>
      <c r="D369" s="266"/>
      <c r="E369" s="267"/>
      <c r="F369" s="224"/>
      <c r="G369" s="224"/>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573</v>
      </c>
      <c r="AH369" s="213">
        <v>2</v>
      </c>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76" t="s">
        <v>1181</v>
      </c>
      <c r="D370" s="266"/>
      <c r="E370" s="267">
        <v>4.0999999999999996</v>
      </c>
      <c r="F370" s="224"/>
      <c r="G370" s="224"/>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573</v>
      </c>
      <c r="AH370" s="213">
        <v>2</v>
      </c>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76" t="s">
        <v>1182</v>
      </c>
      <c r="D371" s="266"/>
      <c r="E371" s="267"/>
      <c r="F371" s="224"/>
      <c r="G371" s="224"/>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573</v>
      </c>
      <c r="AH371" s="213">
        <v>2</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3" x14ac:dyDescent="0.2">
      <c r="A372" s="220"/>
      <c r="B372" s="221"/>
      <c r="C372" s="276" t="s">
        <v>1183</v>
      </c>
      <c r="D372" s="266"/>
      <c r="E372" s="267"/>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573</v>
      </c>
      <c r="AH372" s="213">
        <v>2</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75" t="s">
        <v>958</v>
      </c>
      <c r="D373" s="266"/>
      <c r="E373" s="267"/>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573</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58" t="s">
        <v>1152</v>
      </c>
      <c r="D374" s="229"/>
      <c r="E374" s="230"/>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573</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58" t="s">
        <v>1184</v>
      </c>
      <c r="D375" s="229"/>
      <c r="E375" s="230">
        <v>7.585</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573</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75" t="s">
        <v>955</v>
      </c>
      <c r="D376" s="266"/>
      <c r="E376" s="267"/>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573</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76" t="s">
        <v>1185</v>
      </c>
      <c r="D377" s="266"/>
      <c r="E377" s="267"/>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573</v>
      </c>
      <c r="AH377" s="213">
        <v>2</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76" t="s">
        <v>1186</v>
      </c>
      <c r="D378" s="266"/>
      <c r="E378" s="267">
        <v>4.0999999999999996</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573</v>
      </c>
      <c r="AH378" s="213">
        <v>2</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76" t="s">
        <v>1187</v>
      </c>
      <c r="D379" s="266"/>
      <c r="E379" s="267"/>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573</v>
      </c>
      <c r="AH379" s="213">
        <v>2</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76" t="s">
        <v>1188</v>
      </c>
      <c r="D380" s="266"/>
      <c r="E380" s="267">
        <v>3.4849999999999999</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573</v>
      </c>
      <c r="AH380" s="213">
        <v>2</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76" t="s">
        <v>1189</v>
      </c>
      <c r="D381" s="266"/>
      <c r="E381" s="267"/>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573</v>
      </c>
      <c r="AH381" s="213">
        <v>2</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75" t="s">
        <v>958</v>
      </c>
      <c r="D382" s="266"/>
      <c r="E382" s="267"/>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573</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2" x14ac:dyDescent="0.2">
      <c r="A383" s="220"/>
      <c r="B383" s="221"/>
      <c r="C383" s="257"/>
      <c r="D383" s="250"/>
      <c r="E383" s="250"/>
      <c r="F383" s="250"/>
      <c r="G383" s="250"/>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515</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ht="22.5" outlineLevel="1" x14ac:dyDescent="0.2">
      <c r="A384" s="242">
        <v>49</v>
      </c>
      <c r="B384" s="243" t="s">
        <v>1190</v>
      </c>
      <c r="C384" s="254" t="s">
        <v>1191</v>
      </c>
      <c r="D384" s="244" t="s">
        <v>974</v>
      </c>
      <c r="E384" s="245">
        <v>177.39449999999999</v>
      </c>
      <c r="F384" s="246"/>
      <c r="G384" s="247">
        <f>ROUND(E384*F384,2)</f>
        <v>0</v>
      </c>
      <c r="H384" s="246"/>
      <c r="I384" s="247">
        <f>ROUND(E384*H384,2)</f>
        <v>0</v>
      </c>
      <c r="J384" s="246"/>
      <c r="K384" s="247">
        <f>ROUND(E384*J384,2)</f>
        <v>0</v>
      </c>
      <c r="L384" s="247">
        <v>21</v>
      </c>
      <c r="M384" s="247">
        <f>G384*(1+L384/100)</f>
        <v>0</v>
      </c>
      <c r="N384" s="245">
        <v>2.7299999999999998E-3</v>
      </c>
      <c r="O384" s="245">
        <f>ROUND(E384*N384,2)</f>
        <v>0.48</v>
      </c>
      <c r="P384" s="245">
        <v>0</v>
      </c>
      <c r="Q384" s="245">
        <f>ROUND(E384*P384,2)</f>
        <v>0</v>
      </c>
      <c r="R384" s="247" t="s">
        <v>975</v>
      </c>
      <c r="S384" s="247" t="s">
        <v>511</v>
      </c>
      <c r="T384" s="248" t="s">
        <v>511</v>
      </c>
      <c r="U384" s="224">
        <v>0.24</v>
      </c>
      <c r="V384" s="224">
        <f>ROUND(E384*U384,2)</f>
        <v>42.57</v>
      </c>
      <c r="W384" s="224"/>
      <c r="X384" s="224" t="s">
        <v>557</v>
      </c>
      <c r="Y384" s="224" t="s">
        <v>513</v>
      </c>
      <c r="Z384" s="213"/>
      <c r="AA384" s="213"/>
      <c r="AB384" s="213"/>
      <c r="AC384" s="213"/>
      <c r="AD384" s="213"/>
      <c r="AE384" s="213"/>
      <c r="AF384" s="213"/>
      <c r="AG384" s="213" t="s">
        <v>571</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2" x14ac:dyDescent="0.2">
      <c r="A385" s="220"/>
      <c r="B385" s="221"/>
      <c r="C385" s="274" t="s">
        <v>1164</v>
      </c>
      <c r="D385" s="272"/>
      <c r="E385" s="272"/>
      <c r="F385" s="272"/>
      <c r="G385" s="272"/>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921</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2" x14ac:dyDescent="0.2">
      <c r="A386" s="220"/>
      <c r="B386" s="221"/>
      <c r="C386" s="258" t="s">
        <v>1149</v>
      </c>
      <c r="D386" s="229"/>
      <c r="E386" s="230"/>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573</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58" t="s">
        <v>1192</v>
      </c>
      <c r="D387" s="229"/>
      <c r="E387" s="230">
        <v>98.754999999999995</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573</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58" t="s">
        <v>1152</v>
      </c>
      <c r="D388" s="229"/>
      <c r="E388" s="230"/>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573</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58" t="s">
        <v>1193</v>
      </c>
      <c r="D389" s="229"/>
      <c r="E389" s="230">
        <v>78.639499999999998</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573</v>
      </c>
      <c r="AH389" s="213">
        <v>0</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2" x14ac:dyDescent="0.2">
      <c r="A390" s="220"/>
      <c r="B390" s="221"/>
      <c r="C390" s="257"/>
      <c r="D390" s="250"/>
      <c r="E390" s="250"/>
      <c r="F390" s="250"/>
      <c r="G390" s="250"/>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515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x14ac:dyDescent="0.2">
      <c r="A391" s="242">
        <v>50</v>
      </c>
      <c r="B391" s="243" t="s">
        <v>1194</v>
      </c>
      <c r="C391" s="254" t="s">
        <v>1195</v>
      </c>
      <c r="D391" s="244" t="s">
        <v>974</v>
      </c>
      <c r="E391" s="245">
        <v>132.69</v>
      </c>
      <c r="F391" s="246"/>
      <c r="G391" s="247">
        <f>ROUND(E391*F391,2)</f>
        <v>0</v>
      </c>
      <c r="H391" s="246"/>
      <c r="I391" s="247">
        <f>ROUND(E391*H391,2)</f>
        <v>0</v>
      </c>
      <c r="J391" s="246"/>
      <c r="K391" s="247">
        <f>ROUND(E391*J391,2)</f>
        <v>0</v>
      </c>
      <c r="L391" s="247">
        <v>21</v>
      </c>
      <c r="M391" s="247">
        <f>G391*(1+L391/100)</f>
        <v>0</v>
      </c>
      <c r="N391" s="245">
        <v>4.0000000000000003E-5</v>
      </c>
      <c r="O391" s="245">
        <f>ROUND(E391*N391,2)</f>
        <v>0.01</v>
      </c>
      <c r="P391" s="245">
        <v>0</v>
      </c>
      <c r="Q391" s="245">
        <f>ROUND(E391*P391,2)</f>
        <v>0</v>
      </c>
      <c r="R391" s="247" t="s">
        <v>975</v>
      </c>
      <c r="S391" s="247" t="s">
        <v>511</v>
      </c>
      <c r="T391" s="248" t="s">
        <v>511</v>
      </c>
      <c r="U391" s="224">
        <v>7.8E-2</v>
      </c>
      <c r="V391" s="224">
        <f>ROUND(E391*U391,2)</f>
        <v>10.35</v>
      </c>
      <c r="W391" s="224"/>
      <c r="X391" s="224" t="s">
        <v>557</v>
      </c>
      <c r="Y391" s="224" t="s">
        <v>513</v>
      </c>
      <c r="Z391" s="213"/>
      <c r="AA391" s="213"/>
      <c r="AB391" s="213"/>
      <c r="AC391" s="213"/>
      <c r="AD391" s="213"/>
      <c r="AE391" s="213"/>
      <c r="AF391" s="213"/>
      <c r="AG391" s="213" t="s">
        <v>571</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ht="22.5" outlineLevel="2" x14ac:dyDescent="0.2">
      <c r="A392" s="220"/>
      <c r="B392" s="221"/>
      <c r="C392" s="274" t="s">
        <v>1196</v>
      </c>
      <c r="D392" s="272"/>
      <c r="E392" s="272"/>
      <c r="F392" s="272"/>
      <c r="G392" s="272"/>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921</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62" t="str">
        <f>C392</f>
        <v>které se zřizují před úpravami povrchu, a obalení osazených dveřních zárubní před znečištěním při úpravách povrchu nástřikem plastických maltovin včetně pozdějšího odkrytí,</v>
      </c>
      <c r="BB392" s="213"/>
      <c r="BC392" s="213"/>
      <c r="BD392" s="213"/>
      <c r="BE392" s="213"/>
      <c r="BF392" s="213"/>
      <c r="BG392" s="213"/>
      <c r="BH392" s="213"/>
    </row>
    <row r="393" spans="1:60" outlineLevel="2" x14ac:dyDescent="0.2">
      <c r="A393" s="220"/>
      <c r="B393" s="221"/>
      <c r="C393" s="258" t="s">
        <v>1197</v>
      </c>
      <c r="D393" s="229"/>
      <c r="E393" s="230"/>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573</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ht="22.5" outlineLevel="3" x14ac:dyDescent="0.2">
      <c r="A394" s="220"/>
      <c r="B394" s="221"/>
      <c r="C394" s="258" t="s">
        <v>1198</v>
      </c>
      <c r="D394" s="229"/>
      <c r="E394" s="230">
        <v>34.142499999999998</v>
      </c>
      <c r="F394" s="224"/>
      <c r="G394" s="224"/>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573</v>
      </c>
      <c r="AH394" s="213">
        <v>0</v>
      </c>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58" t="s">
        <v>1199</v>
      </c>
      <c r="D395" s="229"/>
      <c r="E395" s="230">
        <v>28.758749999999999</v>
      </c>
      <c r="F395" s="224"/>
      <c r="G395" s="224"/>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573</v>
      </c>
      <c r="AH395" s="213">
        <v>0</v>
      </c>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3" x14ac:dyDescent="0.2">
      <c r="A396" s="220"/>
      <c r="B396" s="221"/>
      <c r="C396" s="258" t="s">
        <v>1200</v>
      </c>
      <c r="D396" s="229"/>
      <c r="E396" s="230">
        <v>32.838749999999997</v>
      </c>
      <c r="F396" s="224"/>
      <c r="G396" s="224"/>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573</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3" x14ac:dyDescent="0.2">
      <c r="A397" s="220"/>
      <c r="B397" s="221"/>
      <c r="C397" s="258" t="s">
        <v>1201</v>
      </c>
      <c r="D397" s="229"/>
      <c r="E397" s="230">
        <v>28.17</v>
      </c>
      <c r="F397" s="224"/>
      <c r="G397" s="224"/>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573</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58" t="s">
        <v>1202</v>
      </c>
      <c r="D398" s="229"/>
      <c r="E398" s="230">
        <v>4.3600000000000003</v>
      </c>
      <c r="F398" s="224"/>
      <c r="G398" s="224"/>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573</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58" t="s">
        <v>1203</v>
      </c>
      <c r="D399" s="229"/>
      <c r="E399" s="230">
        <v>4.42</v>
      </c>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573</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57"/>
      <c r="D400" s="250"/>
      <c r="E400" s="250"/>
      <c r="F400" s="250"/>
      <c r="G400" s="250"/>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515</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1" x14ac:dyDescent="0.2">
      <c r="A401" s="242">
        <v>51</v>
      </c>
      <c r="B401" s="243" t="s">
        <v>1204</v>
      </c>
      <c r="C401" s="254" t="s">
        <v>1205</v>
      </c>
      <c r="D401" s="244" t="s">
        <v>974</v>
      </c>
      <c r="E401" s="245">
        <v>22.526</v>
      </c>
      <c r="F401" s="246"/>
      <c r="G401" s="247">
        <f>ROUND(E401*F401,2)</f>
        <v>0</v>
      </c>
      <c r="H401" s="246"/>
      <c r="I401" s="247">
        <f>ROUND(E401*H401,2)</f>
        <v>0</v>
      </c>
      <c r="J401" s="246"/>
      <c r="K401" s="247">
        <f>ROUND(E401*J401,2)</f>
        <v>0</v>
      </c>
      <c r="L401" s="247">
        <v>21</v>
      </c>
      <c r="M401" s="247">
        <f>G401*(1+L401/100)</f>
        <v>0</v>
      </c>
      <c r="N401" s="245">
        <v>3.141E-2</v>
      </c>
      <c r="O401" s="245">
        <f>ROUND(E401*N401,2)</f>
        <v>0.71</v>
      </c>
      <c r="P401" s="245">
        <v>0</v>
      </c>
      <c r="Q401" s="245">
        <f>ROUND(E401*P401,2)</f>
        <v>0</v>
      </c>
      <c r="R401" s="247" t="s">
        <v>975</v>
      </c>
      <c r="S401" s="247" t="s">
        <v>511</v>
      </c>
      <c r="T401" s="248" t="s">
        <v>511</v>
      </c>
      <c r="U401" s="224">
        <v>0.44729999999999998</v>
      </c>
      <c r="V401" s="224">
        <f>ROUND(E401*U401,2)</f>
        <v>10.08</v>
      </c>
      <c r="W401" s="224"/>
      <c r="X401" s="224" t="s">
        <v>557</v>
      </c>
      <c r="Y401" s="224" t="s">
        <v>513</v>
      </c>
      <c r="Z401" s="213"/>
      <c r="AA401" s="213"/>
      <c r="AB401" s="213"/>
      <c r="AC401" s="213"/>
      <c r="AD401" s="213"/>
      <c r="AE401" s="213"/>
      <c r="AF401" s="213"/>
      <c r="AG401" s="213" t="s">
        <v>571</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2" x14ac:dyDescent="0.2">
      <c r="A402" s="220"/>
      <c r="B402" s="221"/>
      <c r="C402" s="274" t="s">
        <v>1206</v>
      </c>
      <c r="D402" s="272"/>
      <c r="E402" s="272"/>
      <c r="F402" s="272"/>
      <c r="G402" s="272"/>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921</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58" t="s">
        <v>1174</v>
      </c>
      <c r="D403" s="229"/>
      <c r="E403" s="230">
        <v>22.526</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573</v>
      </c>
      <c r="AH403" s="213">
        <v>5</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57"/>
      <c r="D404" s="250"/>
      <c r="E404" s="250"/>
      <c r="F404" s="250"/>
      <c r="G404" s="250"/>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515</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x14ac:dyDescent="0.2">
      <c r="A405" s="242">
        <v>52</v>
      </c>
      <c r="B405" s="243" t="s">
        <v>1207</v>
      </c>
      <c r="C405" s="254" t="s">
        <v>1208</v>
      </c>
      <c r="D405" s="244" t="s">
        <v>974</v>
      </c>
      <c r="E405" s="245">
        <v>39.225999999999999</v>
      </c>
      <c r="F405" s="246"/>
      <c r="G405" s="247">
        <f>ROUND(E405*F405,2)</f>
        <v>0</v>
      </c>
      <c r="H405" s="246"/>
      <c r="I405" s="247">
        <f>ROUND(E405*H405,2)</f>
        <v>0</v>
      </c>
      <c r="J405" s="246"/>
      <c r="K405" s="247">
        <f>ROUND(E405*J405,2)</f>
        <v>0</v>
      </c>
      <c r="L405" s="247">
        <v>21</v>
      </c>
      <c r="M405" s="247">
        <f>G405*(1+L405/100)</f>
        <v>0</v>
      </c>
      <c r="N405" s="245">
        <v>8.9599999999999992E-3</v>
      </c>
      <c r="O405" s="245">
        <f>ROUND(E405*N405,2)</f>
        <v>0.35</v>
      </c>
      <c r="P405" s="245">
        <v>0</v>
      </c>
      <c r="Q405" s="245">
        <f>ROUND(E405*P405,2)</f>
        <v>0</v>
      </c>
      <c r="R405" s="247" t="s">
        <v>975</v>
      </c>
      <c r="S405" s="247" t="s">
        <v>511</v>
      </c>
      <c r="T405" s="248" t="s">
        <v>511</v>
      </c>
      <c r="U405" s="224">
        <v>0.40400000000000003</v>
      </c>
      <c r="V405" s="224">
        <f>ROUND(E405*U405,2)</f>
        <v>15.85</v>
      </c>
      <c r="W405" s="224"/>
      <c r="X405" s="224" t="s">
        <v>557</v>
      </c>
      <c r="Y405" s="224" t="s">
        <v>513</v>
      </c>
      <c r="Z405" s="213"/>
      <c r="AA405" s="213"/>
      <c r="AB405" s="213"/>
      <c r="AC405" s="213"/>
      <c r="AD405" s="213"/>
      <c r="AE405" s="213"/>
      <c r="AF405" s="213"/>
      <c r="AG405" s="213" t="s">
        <v>571</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2" x14ac:dyDescent="0.2">
      <c r="A406" s="220"/>
      <c r="B406" s="221"/>
      <c r="C406" s="274" t="s">
        <v>1209</v>
      </c>
      <c r="D406" s="272"/>
      <c r="E406" s="272"/>
      <c r="F406" s="272"/>
      <c r="G406" s="272"/>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921</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2" x14ac:dyDescent="0.2">
      <c r="A407" s="220"/>
      <c r="B407" s="221"/>
      <c r="C407" s="258" t="s">
        <v>1210</v>
      </c>
      <c r="D407" s="229"/>
      <c r="E407" s="230">
        <v>16.7</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573</v>
      </c>
      <c r="AH407" s="213">
        <v>5</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58" t="s">
        <v>1211</v>
      </c>
      <c r="D408" s="229"/>
      <c r="E408" s="230">
        <v>22.526</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573</v>
      </c>
      <c r="AH408" s="213">
        <v>5</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57"/>
      <c r="D409" s="250"/>
      <c r="E409" s="250"/>
      <c r="F409" s="250"/>
      <c r="G409" s="250"/>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515</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x14ac:dyDescent="0.2">
      <c r="A410" s="242">
        <v>53</v>
      </c>
      <c r="B410" s="243" t="s">
        <v>1212</v>
      </c>
      <c r="C410" s="254" t="s">
        <v>1213</v>
      </c>
      <c r="D410" s="244" t="s">
        <v>974</v>
      </c>
      <c r="E410" s="245">
        <v>207.98599999999999</v>
      </c>
      <c r="F410" s="246"/>
      <c r="G410" s="247">
        <f>ROUND(E410*F410,2)</f>
        <v>0</v>
      </c>
      <c r="H410" s="246"/>
      <c r="I410" s="247">
        <f>ROUND(E410*H410,2)</f>
        <v>0</v>
      </c>
      <c r="J410" s="246"/>
      <c r="K410" s="247">
        <f>ROUND(E410*J410,2)</f>
        <v>0</v>
      </c>
      <c r="L410" s="247">
        <v>21</v>
      </c>
      <c r="M410" s="247">
        <f>G410*(1+L410/100)</f>
        <v>0</v>
      </c>
      <c r="N410" s="245">
        <v>1.559E-2</v>
      </c>
      <c r="O410" s="245">
        <f>ROUND(E410*N410,2)</f>
        <v>3.24</v>
      </c>
      <c r="P410" s="245">
        <v>0</v>
      </c>
      <c r="Q410" s="245">
        <f>ROUND(E410*P410,2)</f>
        <v>0</v>
      </c>
      <c r="R410" s="247" t="s">
        <v>975</v>
      </c>
      <c r="S410" s="247" t="s">
        <v>511</v>
      </c>
      <c r="T410" s="248" t="s">
        <v>511</v>
      </c>
      <c r="U410" s="224">
        <v>0.72899999999999998</v>
      </c>
      <c r="V410" s="224">
        <f>ROUND(E410*U410,2)</f>
        <v>151.62</v>
      </c>
      <c r="W410" s="224"/>
      <c r="X410" s="224" t="s">
        <v>557</v>
      </c>
      <c r="Y410" s="224" t="s">
        <v>513</v>
      </c>
      <c r="Z410" s="213"/>
      <c r="AA410" s="213"/>
      <c r="AB410" s="213"/>
      <c r="AC410" s="213"/>
      <c r="AD410" s="213"/>
      <c r="AE410" s="213"/>
      <c r="AF410" s="213"/>
      <c r="AG410" s="213" t="s">
        <v>571</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2" x14ac:dyDescent="0.2">
      <c r="A411" s="220"/>
      <c r="B411" s="221"/>
      <c r="C411" s="274" t="s">
        <v>1209</v>
      </c>
      <c r="D411" s="272"/>
      <c r="E411" s="272"/>
      <c r="F411" s="272"/>
      <c r="G411" s="272"/>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921</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2" x14ac:dyDescent="0.2">
      <c r="A412" s="220"/>
      <c r="B412" s="221"/>
      <c r="C412" s="258" t="s">
        <v>1152</v>
      </c>
      <c r="D412" s="229"/>
      <c r="E412" s="230"/>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573</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58" t="s">
        <v>1214</v>
      </c>
      <c r="D413" s="229"/>
      <c r="E413" s="230">
        <v>207.98599999999999</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573</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75" t="s">
        <v>955</v>
      </c>
      <c r="D414" s="266"/>
      <c r="E414" s="267"/>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573</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ht="22.5" outlineLevel="3" x14ac:dyDescent="0.2">
      <c r="A415" s="220"/>
      <c r="B415" s="221"/>
      <c r="C415" s="276" t="s">
        <v>1215</v>
      </c>
      <c r="D415" s="266"/>
      <c r="E415" s="267">
        <v>207.98599999999999</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573</v>
      </c>
      <c r="AH415" s="213">
        <v>2</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75" t="s">
        <v>958</v>
      </c>
      <c r="D416" s="266"/>
      <c r="E416" s="267"/>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573</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2" x14ac:dyDescent="0.2">
      <c r="A417" s="220"/>
      <c r="B417" s="221"/>
      <c r="C417" s="257"/>
      <c r="D417" s="250"/>
      <c r="E417" s="250"/>
      <c r="F417" s="250"/>
      <c r="G417" s="250"/>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515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x14ac:dyDescent="0.2">
      <c r="A418" s="242">
        <v>54</v>
      </c>
      <c r="B418" s="243" t="s">
        <v>1216</v>
      </c>
      <c r="C418" s="254" t="s">
        <v>1217</v>
      </c>
      <c r="D418" s="244" t="s">
        <v>974</v>
      </c>
      <c r="E418" s="245">
        <v>189.0795</v>
      </c>
      <c r="F418" s="246"/>
      <c r="G418" s="247">
        <f>ROUND(E418*F418,2)</f>
        <v>0</v>
      </c>
      <c r="H418" s="246"/>
      <c r="I418" s="247">
        <f>ROUND(E418*H418,2)</f>
        <v>0</v>
      </c>
      <c r="J418" s="246"/>
      <c r="K418" s="247">
        <f>ROUND(E418*J418,2)</f>
        <v>0</v>
      </c>
      <c r="L418" s="247">
        <v>21</v>
      </c>
      <c r="M418" s="247">
        <f>G418*(1+L418/100)</f>
        <v>0</v>
      </c>
      <c r="N418" s="245">
        <v>4.5580000000000002E-2</v>
      </c>
      <c r="O418" s="245">
        <f>ROUND(E418*N418,2)</f>
        <v>8.6199999999999992</v>
      </c>
      <c r="P418" s="245">
        <v>0</v>
      </c>
      <c r="Q418" s="245">
        <f>ROUND(E418*P418,2)</f>
        <v>0</v>
      </c>
      <c r="R418" s="247" t="s">
        <v>975</v>
      </c>
      <c r="S418" s="247" t="s">
        <v>511</v>
      </c>
      <c r="T418" s="248" t="s">
        <v>511</v>
      </c>
      <c r="U418" s="224">
        <v>0.60799999999999998</v>
      </c>
      <c r="V418" s="224">
        <f>ROUND(E418*U418,2)</f>
        <v>114.96</v>
      </c>
      <c r="W418" s="224"/>
      <c r="X418" s="224" t="s">
        <v>557</v>
      </c>
      <c r="Y418" s="224" t="s">
        <v>513</v>
      </c>
      <c r="Z418" s="213"/>
      <c r="AA418" s="213"/>
      <c r="AB418" s="213"/>
      <c r="AC418" s="213"/>
      <c r="AD418" s="213"/>
      <c r="AE418" s="213"/>
      <c r="AF418" s="213"/>
      <c r="AG418" s="213" t="s">
        <v>571</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74" t="s">
        <v>1218</v>
      </c>
      <c r="D419" s="272"/>
      <c r="E419" s="272"/>
      <c r="F419" s="272"/>
      <c r="G419" s="272"/>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921</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2" x14ac:dyDescent="0.2">
      <c r="A420" s="220"/>
      <c r="B420" s="221"/>
      <c r="C420" s="258" t="s">
        <v>1219</v>
      </c>
      <c r="D420" s="229"/>
      <c r="E420" s="230">
        <v>189.0795</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573</v>
      </c>
      <c r="AH420" s="213">
        <v>5</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57"/>
      <c r="D421" s="250"/>
      <c r="E421" s="250"/>
      <c r="F421" s="250"/>
      <c r="G421" s="250"/>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515</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ht="22.5" outlineLevel="1" x14ac:dyDescent="0.2">
      <c r="A422" s="242">
        <v>55</v>
      </c>
      <c r="B422" s="243" t="s">
        <v>1220</v>
      </c>
      <c r="C422" s="254" t="s">
        <v>1221</v>
      </c>
      <c r="D422" s="244" t="s">
        <v>974</v>
      </c>
      <c r="E422" s="245">
        <v>33.962000000000003</v>
      </c>
      <c r="F422" s="246"/>
      <c r="G422" s="247">
        <f>ROUND(E422*F422,2)</f>
        <v>0</v>
      </c>
      <c r="H422" s="246"/>
      <c r="I422" s="247">
        <f>ROUND(E422*H422,2)</f>
        <v>0</v>
      </c>
      <c r="J422" s="246"/>
      <c r="K422" s="247">
        <f>ROUND(E422*J422,2)</f>
        <v>0</v>
      </c>
      <c r="L422" s="247">
        <v>21</v>
      </c>
      <c r="M422" s="247">
        <f>G422*(1+L422/100)</f>
        <v>0</v>
      </c>
      <c r="N422" s="245">
        <v>8.5100000000000002E-3</v>
      </c>
      <c r="O422" s="245">
        <f>ROUND(E422*N422,2)</f>
        <v>0.28999999999999998</v>
      </c>
      <c r="P422" s="245">
        <v>0</v>
      </c>
      <c r="Q422" s="245">
        <f>ROUND(E422*P422,2)</f>
        <v>0</v>
      </c>
      <c r="R422" s="247" t="s">
        <v>975</v>
      </c>
      <c r="S422" s="247" t="s">
        <v>511</v>
      </c>
      <c r="T422" s="248" t="s">
        <v>511</v>
      </c>
      <c r="U422" s="224">
        <v>0.32500000000000001</v>
      </c>
      <c r="V422" s="224">
        <f>ROUND(E422*U422,2)</f>
        <v>11.04</v>
      </c>
      <c r="W422" s="224"/>
      <c r="X422" s="224" t="s">
        <v>557</v>
      </c>
      <c r="Y422" s="224" t="s">
        <v>513</v>
      </c>
      <c r="Z422" s="213"/>
      <c r="AA422" s="213"/>
      <c r="AB422" s="213"/>
      <c r="AC422" s="213"/>
      <c r="AD422" s="213"/>
      <c r="AE422" s="213"/>
      <c r="AF422" s="213"/>
      <c r="AG422" s="213" t="s">
        <v>571</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74" t="s">
        <v>1209</v>
      </c>
      <c r="D423" s="272"/>
      <c r="E423" s="272"/>
      <c r="F423" s="272"/>
      <c r="G423" s="272"/>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921</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2" x14ac:dyDescent="0.2">
      <c r="A424" s="220"/>
      <c r="B424" s="221"/>
      <c r="C424" s="258" t="s">
        <v>1222</v>
      </c>
      <c r="D424" s="229"/>
      <c r="E424" s="230">
        <v>7.6769999999999996</v>
      </c>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573</v>
      </c>
      <c r="AH424" s="213">
        <v>5</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3" x14ac:dyDescent="0.2">
      <c r="A425" s="220"/>
      <c r="B425" s="221"/>
      <c r="C425" s="258" t="s">
        <v>1223</v>
      </c>
      <c r="D425" s="229"/>
      <c r="E425" s="230">
        <v>7.98</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573</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3" x14ac:dyDescent="0.2">
      <c r="A426" s="220"/>
      <c r="B426" s="221"/>
      <c r="C426" s="258" t="s">
        <v>1101</v>
      </c>
      <c r="D426" s="229"/>
      <c r="E426" s="230">
        <v>18.305</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573</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57"/>
      <c r="D427" s="250"/>
      <c r="E427" s="250"/>
      <c r="F427" s="250"/>
      <c r="G427" s="250"/>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515</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1" x14ac:dyDescent="0.2">
      <c r="A428" s="242">
        <v>56</v>
      </c>
      <c r="B428" s="243" t="s">
        <v>1224</v>
      </c>
      <c r="C428" s="254" t="s">
        <v>1225</v>
      </c>
      <c r="D428" s="244" t="s">
        <v>974</v>
      </c>
      <c r="E428" s="245">
        <v>866.06354999999996</v>
      </c>
      <c r="F428" s="246"/>
      <c r="G428" s="247">
        <f>ROUND(E428*F428,2)</f>
        <v>0</v>
      </c>
      <c r="H428" s="246"/>
      <c r="I428" s="247">
        <f>ROUND(E428*H428,2)</f>
        <v>0</v>
      </c>
      <c r="J428" s="246"/>
      <c r="K428" s="247">
        <f>ROUND(E428*J428,2)</f>
        <v>0</v>
      </c>
      <c r="L428" s="247">
        <v>21</v>
      </c>
      <c r="M428" s="247">
        <f>G428*(1+L428/100)</f>
        <v>0</v>
      </c>
      <c r="N428" s="245">
        <v>2.7099999999999999E-2</v>
      </c>
      <c r="O428" s="245">
        <f>ROUND(E428*N428,2)</f>
        <v>23.47</v>
      </c>
      <c r="P428" s="245">
        <v>0</v>
      </c>
      <c r="Q428" s="245">
        <f>ROUND(E428*P428,2)</f>
        <v>0</v>
      </c>
      <c r="R428" s="247"/>
      <c r="S428" s="247" t="s">
        <v>511</v>
      </c>
      <c r="T428" s="248" t="s">
        <v>511</v>
      </c>
      <c r="U428" s="224">
        <v>0.72399999999999998</v>
      </c>
      <c r="V428" s="224">
        <f>ROUND(E428*U428,2)</f>
        <v>627.03</v>
      </c>
      <c r="W428" s="224"/>
      <c r="X428" s="224" t="s">
        <v>557</v>
      </c>
      <c r="Y428" s="224" t="s">
        <v>513</v>
      </c>
      <c r="Z428" s="213"/>
      <c r="AA428" s="213"/>
      <c r="AB428" s="213"/>
      <c r="AC428" s="213"/>
      <c r="AD428" s="213"/>
      <c r="AE428" s="213"/>
      <c r="AF428" s="213"/>
      <c r="AG428" s="213" t="s">
        <v>571</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58" t="s">
        <v>1197</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573</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58" t="s">
        <v>1226</v>
      </c>
      <c r="D430" s="229"/>
      <c r="E430" s="230">
        <v>7.48</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573</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75" t="s">
        <v>955</v>
      </c>
      <c r="D431" s="266"/>
      <c r="E431" s="267"/>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573</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76" t="s">
        <v>1227</v>
      </c>
      <c r="D432" s="266"/>
      <c r="E432" s="267">
        <v>7.48</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573</v>
      </c>
      <c r="AH432" s="213">
        <v>2</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75" t="s">
        <v>958</v>
      </c>
      <c r="D433" s="266"/>
      <c r="E433" s="267"/>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573</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58" t="s">
        <v>1228</v>
      </c>
      <c r="D434" s="229"/>
      <c r="E434" s="230">
        <v>25.92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573</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75" t="s">
        <v>955</v>
      </c>
      <c r="D435" s="266"/>
      <c r="E435" s="267"/>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573</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76" t="s">
        <v>1229</v>
      </c>
      <c r="D436" s="266"/>
      <c r="E436" s="267">
        <v>12.96</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573</v>
      </c>
      <c r="AH436" s="213">
        <v>2</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76" t="s">
        <v>1230</v>
      </c>
      <c r="D437" s="266"/>
      <c r="E437" s="267">
        <v>12.96</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573</v>
      </c>
      <c r="AH437" s="213">
        <v>2</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75" t="s">
        <v>958</v>
      </c>
      <c r="D438" s="266"/>
      <c r="E438" s="267"/>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573</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3" x14ac:dyDescent="0.2">
      <c r="A439" s="220"/>
      <c r="B439" s="221"/>
      <c r="C439" s="258" t="s">
        <v>1231</v>
      </c>
      <c r="D439" s="229"/>
      <c r="E439" s="230">
        <v>262.42500000000001</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573</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3" x14ac:dyDescent="0.2">
      <c r="A440" s="220"/>
      <c r="B440" s="221"/>
      <c r="C440" s="275" t="s">
        <v>955</v>
      </c>
      <c r="D440" s="266"/>
      <c r="E440" s="267"/>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573</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76" t="s">
        <v>1232</v>
      </c>
      <c r="D441" s="266"/>
      <c r="E441" s="267">
        <v>14.21325</v>
      </c>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573</v>
      </c>
      <c r="AH441" s="213">
        <v>2</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76" t="s">
        <v>1233</v>
      </c>
      <c r="D442" s="266"/>
      <c r="E442" s="267">
        <v>29.3035</v>
      </c>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573</v>
      </c>
      <c r="AH442" s="213">
        <v>2</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76" t="s">
        <v>1234</v>
      </c>
      <c r="D443" s="266"/>
      <c r="E443" s="267">
        <v>17.081250000000001</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573</v>
      </c>
      <c r="AH443" s="213">
        <v>2</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ht="45" outlineLevel="3" x14ac:dyDescent="0.2">
      <c r="A444" s="220"/>
      <c r="B444" s="221"/>
      <c r="C444" s="276" t="s">
        <v>1235</v>
      </c>
      <c r="D444" s="266"/>
      <c r="E444" s="267">
        <v>50.21125</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573</v>
      </c>
      <c r="AH444" s="213">
        <v>2</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3" x14ac:dyDescent="0.2">
      <c r="A445" s="220"/>
      <c r="B445" s="221"/>
      <c r="C445" s="276" t="s">
        <v>1236</v>
      </c>
      <c r="D445" s="266"/>
      <c r="E445" s="267">
        <v>37.945500000000003</v>
      </c>
      <c r="F445" s="224"/>
      <c r="G445" s="224"/>
      <c r="H445" s="224"/>
      <c r="I445" s="224"/>
      <c r="J445" s="224"/>
      <c r="K445" s="224"/>
      <c r="L445" s="224"/>
      <c r="M445" s="224"/>
      <c r="N445" s="223"/>
      <c r="O445" s="223"/>
      <c r="P445" s="223"/>
      <c r="Q445" s="223"/>
      <c r="R445" s="224"/>
      <c r="S445" s="224"/>
      <c r="T445" s="224"/>
      <c r="U445" s="224"/>
      <c r="V445" s="224"/>
      <c r="W445" s="224"/>
      <c r="X445" s="224"/>
      <c r="Y445" s="224"/>
      <c r="Z445" s="213"/>
      <c r="AA445" s="213"/>
      <c r="AB445" s="213"/>
      <c r="AC445" s="213"/>
      <c r="AD445" s="213"/>
      <c r="AE445" s="213"/>
      <c r="AF445" s="213"/>
      <c r="AG445" s="213" t="s">
        <v>573</v>
      </c>
      <c r="AH445" s="213">
        <v>2</v>
      </c>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3" x14ac:dyDescent="0.2">
      <c r="A446" s="220"/>
      <c r="B446" s="221"/>
      <c r="C446" s="276" t="s">
        <v>1237</v>
      </c>
      <c r="D446" s="266"/>
      <c r="E446" s="267">
        <v>29.832999999999998</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573</v>
      </c>
      <c r="AH446" s="213">
        <v>2</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3" x14ac:dyDescent="0.2">
      <c r="A447" s="220"/>
      <c r="B447" s="221"/>
      <c r="C447" s="276" t="s">
        <v>1238</v>
      </c>
      <c r="D447" s="266"/>
      <c r="E447" s="267">
        <v>14.696</v>
      </c>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573</v>
      </c>
      <c r="AH447" s="213">
        <v>2</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3" x14ac:dyDescent="0.2">
      <c r="A448" s="220"/>
      <c r="B448" s="221"/>
      <c r="C448" s="276" t="s">
        <v>1239</v>
      </c>
      <c r="D448" s="266"/>
      <c r="E448" s="267">
        <v>17.21125</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573</v>
      </c>
      <c r="AH448" s="213">
        <v>2</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33.75" outlineLevel="3" x14ac:dyDescent="0.2">
      <c r="A449" s="220"/>
      <c r="B449" s="221"/>
      <c r="C449" s="276" t="s">
        <v>1240</v>
      </c>
      <c r="D449" s="266"/>
      <c r="E449" s="267">
        <v>51.93</v>
      </c>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573</v>
      </c>
      <c r="AH449" s="213">
        <v>2</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75" t="s">
        <v>958</v>
      </c>
      <c r="D450" s="266"/>
      <c r="E450" s="267"/>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573</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58" t="s">
        <v>1241</v>
      </c>
      <c r="D451" s="229"/>
      <c r="E451" s="230">
        <v>570.23855000000003</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573</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75" t="s">
        <v>955</v>
      </c>
      <c r="D452" s="266"/>
      <c r="E452" s="267"/>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573</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76" t="s">
        <v>1242</v>
      </c>
      <c r="D453" s="266"/>
      <c r="E453" s="267">
        <v>14.96185</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573</v>
      </c>
      <c r="AH453" s="213">
        <v>2</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76" t="s">
        <v>1243</v>
      </c>
      <c r="D454" s="266"/>
      <c r="E454" s="267">
        <v>23.740500000000001</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573</v>
      </c>
      <c r="AH454" s="213">
        <v>2</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ht="33.75" outlineLevel="3" x14ac:dyDescent="0.2">
      <c r="A455" s="220"/>
      <c r="B455" s="221"/>
      <c r="C455" s="276" t="s">
        <v>1244</v>
      </c>
      <c r="D455" s="266"/>
      <c r="E455" s="267">
        <v>57.368899999999996</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573</v>
      </c>
      <c r="AH455" s="213">
        <v>2</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ht="22.5" outlineLevel="3" x14ac:dyDescent="0.2">
      <c r="A456" s="220"/>
      <c r="B456" s="221"/>
      <c r="C456" s="276" t="s">
        <v>1245</v>
      </c>
      <c r="D456" s="266"/>
      <c r="E456" s="267">
        <v>21.471599999999999</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573</v>
      </c>
      <c r="AH456" s="213">
        <v>2</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76" t="s">
        <v>1246</v>
      </c>
      <c r="D457" s="266"/>
      <c r="E457" s="267">
        <v>20.671199999999999</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573</v>
      </c>
      <c r="AH457" s="213">
        <v>2</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ht="22.5" outlineLevel="3" x14ac:dyDescent="0.2">
      <c r="A458" s="220"/>
      <c r="B458" s="221"/>
      <c r="C458" s="276" t="s">
        <v>1247</v>
      </c>
      <c r="D458" s="266"/>
      <c r="E458" s="267">
        <v>15.103199999999999</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573</v>
      </c>
      <c r="AH458" s="213">
        <v>2</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76" t="s">
        <v>1248</v>
      </c>
      <c r="D459" s="266"/>
      <c r="E459" s="267">
        <v>10.945449999999999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573</v>
      </c>
      <c r="AH459" s="213">
        <v>2</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ht="22.5" outlineLevel="3" x14ac:dyDescent="0.2">
      <c r="A460" s="220"/>
      <c r="B460" s="221"/>
      <c r="C460" s="276" t="s">
        <v>1249</v>
      </c>
      <c r="D460" s="266"/>
      <c r="E460" s="267">
        <v>51.205300000000001</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573</v>
      </c>
      <c r="AH460" s="213">
        <v>2</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76" t="s">
        <v>1250</v>
      </c>
      <c r="D461" s="266"/>
      <c r="E461" s="267">
        <v>7.2751000000000001</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573</v>
      </c>
      <c r="AH461" s="213">
        <v>2</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76" t="s">
        <v>1251</v>
      </c>
      <c r="D462" s="266"/>
      <c r="E462" s="267">
        <v>8.4720999999999993</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573</v>
      </c>
      <c r="AH462" s="213">
        <v>2</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76" t="s">
        <v>1252</v>
      </c>
      <c r="D463" s="266"/>
      <c r="E463" s="267">
        <v>13.1271</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573</v>
      </c>
      <c r="AH463" s="213">
        <v>2</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76" t="s">
        <v>1253</v>
      </c>
      <c r="D464" s="266"/>
      <c r="E464" s="267">
        <v>19.112100000000002</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573</v>
      </c>
      <c r="AH464" s="213">
        <v>2</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76" t="s">
        <v>1254</v>
      </c>
      <c r="D465" s="266"/>
      <c r="E465" s="267">
        <v>15.787100000000001</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573</v>
      </c>
      <c r="AH465" s="213">
        <v>2</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76" t="s">
        <v>1255</v>
      </c>
      <c r="D466" s="266"/>
      <c r="E466" s="267">
        <v>13.6325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573</v>
      </c>
      <c r="AH466" s="213">
        <v>2</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76" t="s">
        <v>1256</v>
      </c>
      <c r="D467" s="266"/>
      <c r="E467" s="267">
        <v>16.599599999999999</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573</v>
      </c>
      <c r="AH467" s="213">
        <v>2</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76" t="s">
        <v>1257</v>
      </c>
      <c r="D468" s="266"/>
      <c r="E468" s="267">
        <v>13.7692</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573</v>
      </c>
      <c r="AH468" s="213">
        <v>2</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76" t="s">
        <v>1258</v>
      </c>
      <c r="D469" s="266"/>
      <c r="E469" s="267">
        <v>9.0364000000000004</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573</v>
      </c>
      <c r="AH469" s="213">
        <v>2</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76" t="s">
        <v>1259</v>
      </c>
      <c r="D470" s="266"/>
      <c r="E470" s="267">
        <v>6.5540000000000003</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573</v>
      </c>
      <c r="AH470" s="213">
        <v>2</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76" t="s">
        <v>1260</v>
      </c>
      <c r="D471" s="266"/>
      <c r="E471" s="267">
        <v>46.580300000000001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573</v>
      </c>
      <c r="AH471" s="213">
        <v>2</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76" t="s">
        <v>1261</v>
      </c>
      <c r="D472" s="266"/>
      <c r="E472" s="267">
        <v>43.456850000000003</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573</v>
      </c>
      <c r="AH472" s="213">
        <v>2</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76" t="s">
        <v>1262</v>
      </c>
      <c r="D473" s="266"/>
      <c r="E473" s="267">
        <v>45.959200000000003</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573</v>
      </c>
      <c r="AH473" s="213">
        <v>2</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76" t="s">
        <v>1263</v>
      </c>
      <c r="D474" s="266"/>
      <c r="E474" s="267">
        <v>35.483400000000003</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573</v>
      </c>
      <c r="AH474" s="213">
        <v>2</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76" t="s">
        <v>1264</v>
      </c>
      <c r="D475" s="266"/>
      <c r="E475" s="267">
        <v>16.861000000000001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573</v>
      </c>
      <c r="AH475" s="213">
        <v>2</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76" t="s">
        <v>1265</v>
      </c>
      <c r="D476" s="266"/>
      <c r="E476" s="267">
        <v>33.506300000000003</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573</v>
      </c>
      <c r="AH476" s="213">
        <v>2</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76" t="s">
        <v>1266</v>
      </c>
      <c r="D477" s="266"/>
      <c r="E477" s="267">
        <v>9.5582999999999991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573</v>
      </c>
      <c r="AH477" s="213">
        <v>2</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75" t="s">
        <v>958</v>
      </c>
      <c r="D478" s="266"/>
      <c r="E478" s="267"/>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573</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2" x14ac:dyDescent="0.2">
      <c r="A479" s="220"/>
      <c r="B479" s="221"/>
      <c r="C479" s="257"/>
      <c r="D479" s="250"/>
      <c r="E479" s="250"/>
      <c r="F479" s="250"/>
      <c r="G479" s="250"/>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515</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ht="22.5" outlineLevel="1" x14ac:dyDescent="0.2">
      <c r="A480" s="242">
        <v>57</v>
      </c>
      <c r="B480" s="243" t="s">
        <v>1267</v>
      </c>
      <c r="C480" s="254" t="s">
        <v>1268</v>
      </c>
      <c r="D480" s="244" t="s">
        <v>974</v>
      </c>
      <c r="E480" s="245">
        <v>11.685</v>
      </c>
      <c r="F480" s="246"/>
      <c r="G480" s="247">
        <f>ROUND(E480*F480,2)</f>
        <v>0</v>
      </c>
      <c r="H480" s="246"/>
      <c r="I480" s="247">
        <f>ROUND(E480*H480,2)</f>
        <v>0</v>
      </c>
      <c r="J480" s="246"/>
      <c r="K480" s="247">
        <f>ROUND(E480*J480,2)</f>
        <v>0</v>
      </c>
      <c r="L480" s="247">
        <v>21</v>
      </c>
      <c r="M480" s="247">
        <f>G480*(1+L480/100)</f>
        <v>0</v>
      </c>
      <c r="N480" s="245">
        <v>0</v>
      </c>
      <c r="O480" s="245">
        <f>ROUND(E480*N480,2)</f>
        <v>0</v>
      </c>
      <c r="P480" s="245">
        <v>0</v>
      </c>
      <c r="Q480" s="245">
        <f>ROUND(E480*P480,2)</f>
        <v>0</v>
      </c>
      <c r="R480" s="247" t="s">
        <v>975</v>
      </c>
      <c r="S480" s="247" t="s">
        <v>511</v>
      </c>
      <c r="T480" s="248" t="s">
        <v>511</v>
      </c>
      <c r="U480" s="224">
        <v>0.36199999999999999</v>
      </c>
      <c r="V480" s="224">
        <f>ROUND(E480*U480,2)</f>
        <v>4.2300000000000004</v>
      </c>
      <c r="W480" s="224"/>
      <c r="X480" s="224" t="s">
        <v>557</v>
      </c>
      <c r="Y480" s="224" t="s">
        <v>513</v>
      </c>
      <c r="Z480" s="213"/>
      <c r="AA480" s="213"/>
      <c r="AB480" s="213"/>
      <c r="AC480" s="213"/>
      <c r="AD480" s="213"/>
      <c r="AE480" s="213"/>
      <c r="AF480" s="213"/>
      <c r="AG480" s="213" t="s">
        <v>571</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58" t="s">
        <v>1269</v>
      </c>
      <c r="D481" s="229"/>
      <c r="E481" s="230">
        <v>11.685</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573</v>
      </c>
      <c r="AH481" s="213">
        <v>5</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2" x14ac:dyDescent="0.2">
      <c r="A482" s="220"/>
      <c r="B482" s="221"/>
      <c r="C482" s="257"/>
      <c r="D482" s="250"/>
      <c r="E482" s="250"/>
      <c r="F482" s="250"/>
      <c r="G482" s="250"/>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515</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ht="22.5" outlineLevel="1" x14ac:dyDescent="0.2">
      <c r="A483" s="242">
        <v>58</v>
      </c>
      <c r="B483" s="243" t="s">
        <v>1270</v>
      </c>
      <c r="C483" s="254" t="s">
        <v>1271</v>
      </c>
      <c r="D483" s="244" t="s">
        <v>974</v>
      </c>
      <c r="E483" s="245">
        <v>58.284999999999997</v>
      </c>
      <c r="F483" s="246"/>
      <c r="G483" s="247">
        <f>ROUND(E483*F483,2)</f>
        <v>0</v>
      </c>
      <c r="H483" s="246"/>
      <c r="I483" s="247">
        <f>ROUND(E483*H483,2)</f>
        <v>0</v>
      </c>
      <c r="J483" s="246"/>
      <c r="K483" s="247">
        <f>ROUND(E483*J483,2)</f>
        <v>0</v>
      </c>
      <c r="L483" s="247">
        <v>21</v>
      </c>
      <c r="M483" s="247">
        <f>G483*(1+L483/100)</f>
        <v>0</v>
      </c>
      <c r="N483" s="245">
        <v>3.6099999999999999E-3</v>
      </c>
      <c r="O483" s="245">
        <f>ROUND(E483*N483,2)</f>
        <v>0.21</v>
      </c>
      <c r="P483" s="245">
        <v>0</v>
      </c>
      <c r="Q483" s="245">
        <f>ROUND(E483*P483,2)</f>
        <v>0</v>
      </c>
      <c r="R483" s="247" t="s">
        <v>975</v>
      </c>
      <c r="S483" s="247" t="s">
        <v>511</v>
      </c>
      <c r="T483" s="248" t="s">
        <v>511</v>
      </c>
      <c r="U483" s="224">
        <v>0.36199999999999999</v>
      </c>
      <c r="V483" s="224">
        <f>ROUND(E483*U483,2)</f>
        <v>21.1</v>
      </c>
      <c r="W483" s="224"/>
      <c r="X483" s="224" t="s">
        <v>557</v>
      </c>
      <c r="Y483" s="224" t="s">
        <v>513</v>
      </c>
      <c r="Z483" s="213"/>
      <c r="AA483" s="213"/>
      <c r="AB483" s="213"/>
      <c r="AC483" s="213"/>
      <c r="AD483" s="213"/>
      <c r="AE483" s="213"/>
      <c r="AF483" s="213"/>
      <c r="AG483" s="213" t="s">
        <v>571</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2" x14ac:dyDescent="0.2">
      <c r="A484" s="220"/>
      <c r="B484" s="221"/>
      <c r="C484" s="258" t="s">
        <v>1098</v>
      </c>
      <c r="D484" s="229"/>
      <c r="E484" s="230"/>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573</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58" t="s">
        <v>1272</v>
      </c>
      <c r="D485" s="229"/>
      <c r="E485" s="230">
        <v>20</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573</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58" t="s">
        <v>1273</v>
      </c>
      <c r="D486" s="229"/>
      <c r="E486" s="230">
        <v>12</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573</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58" t="s">
        <v>1037</v>
      </c>
      <c r="D487" s="229"/>
      <c r="E487" s="230"/>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573</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58" t="s">
        <v>1223</v>
      </c>
      <c r="D488" s="229"/>
      <c r="E488" s="230">
        <v>7.98</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573</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75" t="s">
        <v>955</v>
      </c>
      <c r="D489" s="266"/>
      <c r="E489" s="267"/>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573</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76" t="s">
        <v>1274</v>
      </c>
      <c r="D490" s="266"/>
      <c r="E490" s="267">
        <v>7.98</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573</v>
      </c>
      <c r="AH490" s="213">
        <v>2</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75" t="s">
        <v>958</v>
      </c>
      <c r="D491" s="266"/>
      <c r="E491" s="267"/>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573</v>
      </c>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58" t="s">
        <v>1101</v>
      </c>
      <c r="D492" s="229"/>
      <c r="E492" s="230">
        <v>18.305</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573</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75" t="s">
        <v>955</v>
      </c>
      <c r="D493" s="266"/>
      <c r="E493" s="267"/>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573</v>
      </c>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76" t="s">
        <v>1102</v>
      </c>
      <c r="D494" s="266"/>
      <c r="E494" s="267">
        <v>18.305</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573</v>
      </c>
      <c r="AH494" s="213">
        <v>2</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75" t="s">
        <v>958</v>
      </c>
      <c r="D495" s="266"/>
      <c r="E495" s="267"/>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573</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2" x14ac:dyDescent="0.2">
      <c r="A496" s="220"/>
      <c r="B496" s="221"/>
      <c r="C496" s="257"/>
      <c r="D496" s="250"/>
      <c r="E496" s="250"/>
      <c r="F496" s="250"/>
      <c r="G496" s="250"/>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515</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ht="22.5" outlineLevel="1" x14ac:dyDescent="0.2">
      <c r="A497" s="242">
        <v>59</v>
      </c>
      <c r="B497" s="243" t="s">
        <v>1270</v>
      </c>
      <c r="C497" s="254" t="s">
        <v>1271</v>
      </c>
      <c r="D497" s="244" t="s">
        <v>974</v>
      </c>
      <c r="E497" s="245">
        <v>16.7</v>
      </c>
      <c r="F497" s="246"/>
      <c r="G497" s="247">
        <f>ROUND(E497*F497,2)</f>
        <v>0</v>
      </c>
      <c r="H497" s="246"/>
      <c r="I497" s="247">
        <f>ROUND(E497*H497,2)</f>
        <v>0</v>
      </c>
      <c r="J497" s="246"/>
      <c r="K497" s="247">
        <f>ROUND(E497*J497,2)</f>
        <v>0</v>
      </c>
      <c r="L497" s="247">
        <v>21</v>
      </c>
      <c r="M497" s="247">
        <f>G497*(1+L497/100)</f>
        <v>0</v>
      </c>
      <c r="N497" s="245">
        <v>3.6099999999999999E-3</v>
      </c>
      <c r="O497" s="245">
        <f>ROUND(E497*N497,2)</f>
        <v>0.06</v>
      </c>
      <c r="P497" s="245">
        <v>0</v>
      </c>
      <c r="Q497" s="245">
        <f>ROUND(E497*P497,2)</f>
        <v>0</v>
      </c>
      <c r="R497" s="247" t="s">
        <v>975</v>
      </c>
      <c r="S497" s="247" t="s">
        <v>511</v>
      </c>
      <c r="T497" s="248" t="s">
        <v>511</v>
      </c>
      <c r="U497" s="224">
        <v>0.36199999999999999</v>
      </c>
      <c r="V497" s="224">
        <f>ROUND(E497*U497,2)</f>
        <v>6.05</v>
      </c>
      <c r="W497" s="224"/>
      <c r="X497" s="224" t="s">
        <v>557</v>
      </c>
      <c r="Y497" s="224" t="s">
        <v>513</v>
      </c>
      <c r="Z497" s="213"/>
      <c r="AA497" s="213"/>
      <c r="AB497" s="213"/>
      <c r="AC497" s="213"/>
      <c r="AD497" s="213"/>
      <c r="AE497" s="213"/>
      <c r="AF497" s="213"/>
      <c r="AG497" s="213" t="s">
        <v>571</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2" x14ac:dyDescent="0.2">
      <c r="A498" s="220"/>
      <c r="B498" s="221"/>
      <c r="C498" s="258" t="s">
        <v>1275</v>
      </c>
      <c r="D498" s="229"/>
      <c r="E498" s="230">
        <v>16.7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573</v>
      </c>
      <c r="AH498" s="213">
        <v>5</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2" x14ac:dyDescent="0.2">
      <c r="A499" s="220"/>
      <c r="B499" s="221"/>
      <c r="C499" s="257"/>
      <c r="D499" s="250"/>
      <c r="E499" s="250"/>
      <c r="F499" s="250"/>
      <c r="G499" s="250"/>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515</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1" x14ac:dyDescent="0.2">
      <c r="A500" s="242">
        <v>60</v>
      </c>
      <c r="B500" s="243" t="s">
        <v>1276</v>
      </c>
      <c r="C500" s="254" t="s">
        <v>1277</v>
      </c>
      <c r="D500" s="244" t="s">
        <v>974</v>
      </c>
      <c r="E500" s="245">
        <v>25.92</v>
      </c>
      <c r="F500" s="246"/>
      <c r="G500" s="247">
        <f>ROUND(E500*F500,2)</f>
        <v>0</v>
      </c>
      <c r="H500" s="246"/>
      <c r="I500" s="247">
        <f>ROUND(E500*H500,2)</f>
        <v>0</v>
      </c>
      <c r="J500" s="246"/>
      <c r="K500" s="247">
        <f>ROUND(E500*J500,2)</f>
        <v>0</v>
      </c>
      <c r="L500" s="247">
        <v>21</v>
      </c>
      <c r="M500" s="247">
        <f>G500*(1+L500/100)</f>
        <v>0</v>
      </c>
      <c r="N500" s="245">
        <v>0</v>
      </c>
      <c r="O500" s="245">
        <f>ROUND(E500*N500,2)</f>
        <v>0</v>
      </c>
      <c r="P500" s="245">
        <v>0</v>
      </c>
      <c r="Q500" s="245">
        <f>ROUND(E500*P500,2)</f>
        <v>0</v>
      </c>
      <c r="R500" s="247"/>
      <c r="S500" s="247" t="s">
        <v>527</v>
      </c>
      <c r="T500" s="248" t="s">
        <v>512</v>
      </c>
      <c r="U500" s="224">
        <v>0</v>
      </c>
      <c r="V500" s="224">
        <f>ROUND(E500*U500,2)</f>
        <v>0</v>
      </c>
      <c r="W500" s="224"/>
      <c r="X500" s="224" t="s">
        <v>557</v>
      </c>
      <c r="Y500" s="224" t="s">
        <v>513</v>
      </c>
      <c r="Z500" s="213"/>
      <c r="AA500" s="213"/>
      <c r="AB500" s="213"/>
      <c r="AC500" s="213"/>
      <c r="AD500" s="213"/>
      <c r="AE500" s="213"/>
      <c r="AF500" s="213"/>
      <c r="AG500" s="213" t="s">
        <v>571</v>
      </c>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2" x14ac:dyDescent="0.2">
      <c r="A501" s="220"/>
      <c r="B501" s="221"/>
      <c r="C501" s="258" t="s">
        <v>1197</v>
      </c>
      <c r="D501" s="229"/>
      <c r="E501" s="230"/>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573</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58" t="s">
        <v>1228</v>
      </c>
      <c r="D502" s="229"/>
      <c r="E502" s="230">
        <v>25.92</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573</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2" x14ac:dyDescent="0.2">
      <c r="A503" s="220"/>
      <c r="B503" s="221"/>
      <c r="C503" s="257"/>
      <c r="D503" s="250"/>
      <c r="E503" s="250"/>
      <c r="F503" s="250"/>
      <c r="G503" s="250"/>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515</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ht="33.75" outlineLevel="1" x14ac:dyDescent="0.2">
      <c r="A504" s="242">
        <v>61</v>
      </c>
      <c r="B504" s="243" t="s">
        <v>1278</v>
      </c>
      <c r="C504" s="254" t="s">
        <v>1279</v>
      </c>
      <c r="D504" s="244" t="s">
        <v>969</v>
      </c>
      <c r="E504" s="245">
        <v>4.0899999999999999E-2</v>
      </c>
      <c r="F504" s="246"/>
      <c r="G504" s="247">
        <f>ROUND(E504*F504,2)</f>
        <v>0</v>
      </c>
      <c r="H504" s="246"/>
      <c r="I504" s="247">
        <f>ROUND(E504*H504,2)</f>
        <v>0</v>
      </c>
      <c r="J504" s="246"/>
      <c r="K504" s="247">
        <f>ROUND(E504*J504,2)</f>
        <v>0</v>
      </c>
      <c r="L504" s="247">
        <v>21</v>
      </c>
      <c r="M504" s="247">
        <f>G504*(1+L504/100)</f>
        <v>0</v>
      </c>
      <c r="N504" s="245">
        <v>1</v>
      </c>
      <c r="O504" s="245">
        <f>ROUND(E504*N504,2)</f>
        <v>0.04</v>
      </c>
      <c r="P504" s="245">
        <v>0</v>
      </c>
      <c r="Q504" s="245">
        <f>ROUND(E504*P504,2)</f>
        <v>0</v>
      </c>
      <c r="R504" s="247" t="s">
        <v>970</v>
      </c>
      <c r="S504" s="247" t="s">
        <v>511</v>
      </c>
      <c r="T504" s="248" t="s">
        <v>511</v>
      </c>
      <c r="U504" s="224">
        <v>0</v>
      </c>
      <c r="V504" s="224">
        <f>ROUND(E504*U504,2)</f>
        <v>0</v>
      </c>
      <c r="W504" s="224"/>
      <c r="X504" s="224" t="s">
        <v>531</v>
      </c>
      <c r="Y504" s="224" t="s">
        <v>513</v>
      </c>
      <c r="Z504" s="213"/>
      <c r="AA504" s="213"/>
      <c r="AB504" s="213"/>
      <c r="AC504" s="213"/>
      <c r="AD504" s="213"/>
      <c r="AE504" s="213"/>
      <c r="AF504" s="213"/>
      <c r="AG504" s="213" t="s">
        <v>541</v>
      </c>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2" x14ac:dyDescent="0.2">
      <c r="A505" s="220"/>
      <c r="B505" s="221"/>
      <c r="C505" s="258" t="s">
        <v>1280</v>
      </c>
      <c r="D505" s="229"/>
      <c r="E505" s="230">
        <v>4.0899999999999999E-2</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573</v>
      </c>
      <c r="AH505" s="213">
        <v>5</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2" x14ac:dyDescent="0.2">
      <c r="A506" s="220"/>
      <c r="B506" s="221"/>
      <c r="C506" s="257"/>
      <c r="D506" s="250"/>
      <c r="E506" s="250"/>
      <c r="F506" s="250"/>
      <c r="G506" s="250"/>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515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1" x14ac:dyDescent="0.2">
      <c r="A507" s="242">
        <v>62</v>
      </c>
      <c r="B507" s="243" t="s">
        <v>1281</v>
      </c>
      <c r="C507" s="254" t="s">
        <v>1282</v>
      </c>
      <c r="D507" s="244" t="s">
        <v>974</v>
      </c>
      <c r="E507" s="245">
        <v>12.8535</v>
      </c>
      <c r="F507" s="246"/>
      <c r="G507" s="247">
        <f>ROUND(E507*F507,2)</f>
        <v>0</v>
      </c>
      <c r="H507" s="246"/>
      <c r="I507" s="247">
        <f>ROUND(E507*H507,2)</f>
        <v>0</v>
      </c>
      <c r="J507" s="246"/>
      <c r="K507" s="247">
        <f>ROUND(E507*J507,2)</f>
        <v>0</v>
      </c>
      <c r="L507" s="247">
        <v>21</v>
      </c>
      <c r="M507" s="247">
        <f>G507*(1+L507/100)</f>
        <v>0</v>
      </c>
      <c r="N507" s="245">
        <v>3.4000000000000002E-4</v>
      </c>
      <c r="O507" s="245">
        <f>ROUND(E507*N507,2)</f>
        <v>0</v>
      </c>
      <c r="P507" s="245">
        <v>0</v>
      </c>
      <c r="Q507" s="245">
        <f>ROUND(E507*P507,2)</f>
        <v>0</v>
      </c>
      <c r="R507" s="247" t="s">
        <v>970</v>
      </c>
      <c r="S507" s="247" t="s">
        <v>511</v>
      </c>
      <c r="T507" s="248" t="s">
        <v>511</v>
      </c>
      <c r="U507" s="224">
        <v>0</v>
      </c>
      <c r="V507" s="224">
        <f>ROUND(E507*U507,2)</f>
        <v>0</v>
      </c>
      <c r="W507" s="224"/>
      <c r="X507" s="224" t="s">
        <v>531</v>
      </c>
      <c r="Y507" s="224" t="s">
        <v>513</v>
      </c>
      <c r="Z507" s="213"/>
      <c r="AA507" s="213"/>
      <c r="AB507" s="213"/>
      <c r="AC507" s="213"/>
      <c r="AD507" s="213"/>
      <c r="AE507" s="213"/>
      <c r="AF507" s="213"/>
      <c r="AG507" s="213" t="s">
        <v>541</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2" x14ac:dyDescent="0.2">
      <c r="A508" s="220"/>
      <c r="B508" s="221"/>
      <c r="C508" s="258" t="s">
        <v>1283</v>
      </c>
      <c r="D508" s="229"/>
      <c r="E508" s="230">
        <v>12.8535</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573</v>
      </c>
      <c r="AH508" s="213">
        <v>5</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2" x14ac:dyDescent="0.2">
      <c r="A509" s="220"/>
      <c r="B509" s="221"/>
      <c r="C509" s="257"/>
      <c r="D509" s="250"/>
      <c r="E509" s="250"/>
      <c r="F509" s="250"/>
      <c r="G509" s="250"/>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515</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x14ac:dyDescent="0.2">
      <c r="A510" s="232" t="s">
        <v>506</v>
      </c>
      <c r="B510" s="233" t="s">
        <v>330</v>
      </c>
      <c r="C510" s="253" t="s">
        <v>331</v>
      </c>
      <c r="D510" s="234"/>
      <c r="E510" s="235"/>
      <c r="F510" s="236"/>
      <c r="G510" s="236">
        <f>SUMIF(AG511:AG662,"&lt;&gt;NOR",G511:G662)</f>
        <v>0</v>
      </c>
      <c r="H510" s="236"/>
      <c r="I510" s="236">
        <f>SUM(I511:I662)</f>
        <v>0</v>
      </c>
      <c r="J510" s="236"/>
      <c r="K510" s="236">
        <f>SUM(K511:K662)</f>
        <v>0</v>
      </c>
      <c r="L510" s="236"/>
      <c r="M510" s="236">
        <f>SUM(M511:M662)</f>
        <v>0</v>
      </c>
      <c r="N510" s="235"/>
      <c r="O510" s="235">
        <f>SUM(O511:O662)</f>
        <v>54.160000000000004</v>
      </c>
      <c r="P510" s="235"/>
      <c r="Q510" s="235">
        <f>SUM(Q511:Q662)</f>
        <v>0</v>
      </c>
      <c r="R510" s="236"/>
      <c r="S510" s="236"/>
      <c r="T510" s="237"/>
      <c r="U510" s="231"/>
      <c r="V510" s="231">
        <f>SUM(V511:V662)</f>
        <v>1556.3899999999999</v>
      </c>
      <c r="W510" s="231"/>
      <c r="X510" s="231"/>
      <c r="Y510" s="231"/>
      <c r="AG510" t="s">
        <v>507</v>
      </c>
    </row>
    <row r="511" spans="1:60" ht="22.5" outlineLevel="1" x14ac:dyDescent="0.2">
      <c r="A511" s="242">
        <v>63</v>
      </c>
      <c r="B511" s="243" t="s">
        <v>1284</v>
      </c>
      <c r="C511" s="254" t="s">
        <v>1285</v>
      </c>
      <c r="D511" s="244" t="s">
        <v>974</v>
      </c>
      <c r="E511" s="245">
        <v>11.557499999999999</v>
      </c>
      <c r="F511" s="246"/>
      <c r="G511" s="247">
        <f>ROUND(E511*F511,2)</f>
        <v>0</v>
      </c>
      <c r="H511" s="246"/>
      <c r="I511" s="247">
        <f>ROUND(E511*H511,2)</f>
        <v>0</v>
      </c>
      <c r="J511" s="246"/>
      <c r="K511" s="247">
        <f>ROUND(E511*J511,2)</f>
        <v>0</v>
      </c>
      <c r="L511" s="247">
        <v>21</v>
      </c>
      <c r="M511" s="247">
        <f>G511*(1+L511/100)</f>
        <v>0</v>
      </c>
      <c r="N511" s="245">
        <v>3.7100000000000002E-3</v>
      </c>
      <c r="O511" s="245">
        <f>ROUND(E511*N511,2)</f>
        <v>0.04</v>
      </c>
      <c r="P511" s="245">
        <v>0</v>
      </c>
      <c r="Q511" s="245">
        <f>ROUND(E511*P511,2)</f>
        <v>0</v>
      </c>
      <c r="R511" s="247" t="s">
        <v>975</v>
      </c>
      <c r="S511" s="247" t="s">
        <v>511</v>
      </c>
      <c r="T511" s="248" t="s">
        <v>511</v>
      </c>
      <c r="U511" s="224">
        <v>0.30499999999999999</v>
      </c>
      <c r="V511" s="224">
        <f>ROUND(E511*U511,2)</f>
        <v>3.53</v>
      </c>
      <c r="W511" s="224"/>
      <c r="X511" s="224" t="s">
        <v>557</v>
      </c>
      <c r="Y511" s="224" t="s">
        <v>513</v>
      </c>
      <c r="Z511" s="213"/>
      <c r="AA511" s="213"/>
      <c r="AB511" s="213"/>
      <c r="AC511" s="213"/>
      <c r="AD511" s="213"/>
      <c r="AE511" s="213"/>
      <c r="AF511" s="213"/>
      <c r="AG511" s="213" t="s">
        <v>571</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2" x14ac:dyDescent="0.2">
      <c r="A512" s="220"/>
      <c r="B512" s="221"/>
      <c r="C512" s="274" t="s">
        <v>1164</v>
      </c>
      <c r="D512" s="272"/>
      <c r="E512" s="272"/>
      <c r="F512" s="272"/>
      <c r="G512" s="272"/>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921</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2" x14ac:dyDescent="0.2">
      <c r="A513" s="220"/>
      <c r="B513" s="221"/>
      <c r="C513" s="258" t="s">
        <v>1286</v>
      </c>
      <c r="D513" s="229"/>
      <c r="E513" s="230">
        <v>11.557499999999999</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573</v>
      </c>
      <c r="AH513" s="213">
        <v>5</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2" x14ac:dyDescent="0.2">
      <c r="A514" s="220"/>
      <c r="B514" s="221"/>
      <c r="C514" s="257"/>
      <c r="D514" s="250"/>
      <c r="E514" s="250"/>
      <c r="F514" s="250"/>
      <c r="G514" s="250"/>
      <c r="H514" s="224"/>
      <c r="I514" s="224"/>
      <c r="J514" s="224"/>
      <c r="K514" s="224"/>
      <c r="L514" s="224"/>
      <c r="M514" s="224"/>
      <c r="N514" s="223"/>
      <c r="O514" s="223"/>
      <c r="P514" s="223"/>
      <c r="Q514" s="223"/>
      <c r="R514" s="224"/>
      <c r="S514" s="224"/>
      <c r="T514" s="224"/>
      <c r="U514" s="224"/>
      <c r="V514" s="224"/>
      <c r="W514" s="224"/>
      <c r="X514" s="224"/>
      <c r="Y514" s="224"/>
      <c r="Z514" s="213"/>
      <c r="AA514" s="213"/>
      <c r="AB514" s="213"/>
      <c r="AC514" s="213"/>
      <c r="AD514" s="213"/>
      <c r="AE514" s="213"/>
      <c r="AF514" s="213"/>
      <c r="AG514" s="213" t="s">
        <v>515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x14ac:dyDescent="0.2">
      <c r="A515" s="242">
        <v>64</v>
      </c>
      <c r="B515" s="243" t="s">
        <v>1162</v>
      </c>
      <c r="C515" s="254" t="s">
        <v>1163</v>
      </c>
      <c r="D515" s="244" t="s">
        <v>974</v>
      </c>
      <c r="E515" s="245">
        <v>11.557499999999999</v>
      </c>
      <c r="F515" s="246"/>
      <c r="G515" s="247">
        <f>ROUND(E515*F515,2)</f>
        <v>0</v>
      </c>
      <c r="H515" s="246"/>
      <c r="I515" s="247">
        <f>ROUND(E515*H515,2)</f>
        <v>0</v>
      </c>
      <c r="J515" s="246"/>
      <c r="K515" s="247">
        <f>ROUND(E515*J515,2)</f>
        <v>0</v>
      </c>
      <c r="L515" s="247">
        <v>21</v>
      </c>
      <c r="M515" s="247">
        <f>G515*(1+L515/100)</f>
        <v>0</v>
      </c>
      <c r="N515" s="245">
        <v>5.2999999999999998E-4</v>
      </c>
      <c r="O515" s="245">
        <f>ROUND(E515*N515,2)</f>
        <v>0.01</v>
      </c>
      <c r="P515" s="245">
        <v>0</v>
      </c>
      <c r="Q515" s="245">
        <f>ROUND(E515*P515,2)</f>
        <v>0</v>
      </c>
      <c r="R515" s="247" t="s">
        <v>975</v>
      </c>
      <c r="S515" s="247" t="s">
        <v>511</v>
      </c>
      <c r="T515" s="248" t="s">
        <v>511</v>
      </c>
      <c r="U515" s="224">
        <v>8.8999999999999996E-2</v>
      </c>
      <c r="V515" s="224">
        <f>ROUND(E515*U515,2)</f>
        <v>1.03</v>
      </c>
      <c r="W515" s="224"/>
      <c r="X515" s="224" t="s">
        <v>557</v>
      </c>
      <c r="Y515" s="224" t="s">
        <v>513</v>
      </c>
      <c r="Z515" s="213"/>
      <c r="AA515" s="213"/>
      <c r="AB515" s="213"/>
      <c r="AC515" s="213"/>
      <c r="AD515" s="213"/>
      <c r="AE515" s="213"/>
      <c r="AF515" s="213"/>
      <c r="AG515" s="213" t="s">
        <v>571</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74" t="s">
        <v>1164</v>
      </c>
      <c r="D516" s="272"/>
      <c r="E516" s="272"/>
      <c r="F516" s="272"/>
      <c r="G516" s="272"/>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921</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58" t="s">
        <v>1149</v>
      </c>
      <c r="D517" s="229"/>
      <c r="E517" s="230"/>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573</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58" t="s">
        <v>1287</v>
      </c>
      <c r="D518" s="229"/>
      <c r="E518" s="230">
        <v>11.557499999999999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573</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3" x14ac:dyDescent="0.2">
      <c r="A519" s="220"/>
      <c r="B519" s="221"/>
      <c r="C519" s="275" t="s">
        <v>955</v>
      </c>
      <c r="D519" s="266"/>
      <c r="E519" s="267"/>
      <c r="F519" s="224"/>
      <c r="G519" s="224"/>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573</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3" x14ac:dyDescent="0.2">
      <c r="A520" s="220"/>
      <c r="B520" s="221"/>
      <c r="C520" s="276" t="s">
        <v>1288</v>
      </c>
      <c r="D520" s="266"/>
      <c r="E520" s="267">
        <v>11.557499999999999</v>
      </c>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573</v>
      </c>
      <c r="AH520" s="213">
        <v>2</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75" t="s">
        <v>958</v>
      </c>
      <c r="D521" s="266"/>
      <c r="E521" s="267"/>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573</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2" x14ac:dyDescent="0.2">
      <c r="A522" s="220"/>
      <c r="B522" s="221"/>
      <c r="C522" s="257"/>
      <c r="D522" s="250"/>
      <c r="E522" s="250"/>
      <c r="F522" s="250"/>
      <c r="G522" s="250"/>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515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ht="45" outlineLevel="1" x14ac:dyDescent="0.2">
      <c r="A523" s="242">
        <v>65</v>
      </c>
      <c r="B523" s="243" t="s">
        <v>1289</v>
      </c>
      <c r="C523" s="254" t="s">
        <v>1290</v>
      </c>
      <c r="D523" s="244" t="s">
        <v>974</v>
      </c>
      <c r="E523" s="245">
        <v>11.557499999999999</v>
      </c>
      <c r="F523" s="246"/>
      <c r="G523" s="247">
        <f>ROUND(E523*F523,2)</f>
        <v>0</v>
      </c>
      <c r="H523" s="246"/>
      <c r="I523" s="247">
        <f>ROUND(E523*H523,2)</f>
        <v>0</v>
      </c>
      <c r="J523" s="246"/>
      <c r="K523" s="247">
        <f>ROUND(E523*J523,2)</f>
        <v>0</v>
      </c>
      <c r="L523" s="247">
        <v>21</v>
      </c>
      <c r="M523" s="247">
        <f>G523*(1+L523/100)</f>
        <v>0</v>
      </c>
      <c r="N523" s="245">
        <v>3.5E-4</v>
      </c>
      <c r="O523" s="245">
        <f>ROUND(E523*N523,2)</f>
        <v>0</v>
      </c>
      <c r="P523" s="245">
        <v>0</v>
      </c>
      <c r="Q523" s="245">
        <f>ROUND(E523*P523,2)</f>
        <v>0</v>
      </c>
      <c r="R523" s="247" t="s">
        <v>975</v>
      </c>
      <c r="S523" s="247" t="s">
        <v>511</v>
      </c>
      <c r="T523" s="248" t="s">
        <v>511</v>
      </c>
      <c r="U523" s="224">
        <v>6.83E-2</v>
      </c>
      <c r="V523" s="224">
        <f>ROUND(E523*U523,2)</f>
        <v>0.79</v>
      </c>
      <c r="W523" s="224"/>
      <c r="X523" s="224" t="s">
        <v>557</v>
      </c>
      <c r="Y523" s="224" t="s">
        <v>513</v>
      </c>
      <c r="Z523" s="213"/>
      <c r="AA523" s="213"/>
      <c r="AB523" s="213"/>
      <c r="AC523" s="213"/>
      <c r="AD523" s="213"/>
      <c r="AE523" s="213"/>
      <c r="AF523" s="213"/>
      <c r="AG523" s="213" t="s">
        <v>571</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2" x14ac:dyDescent="0.2">
      <c r="A524" s="220"/>
      <c r="B524" s="221"/>
      <c r="C524" s="274" t="s">
        <v>1164</v>
      </c>
      <c r="D524" s="272"/>
      <c r="E524" s="272"/>
      <c r="F524" s="272"/>
      <c r="G524" s="272"/>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921</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2" x14ac:dyDescent="0.2">
      <c r="A525" s="220"/>
      <c r="B525" s="221"/>
      <c r="C525" s="258" t="s">
        <v>1291</v>
      </c>
      <c r="D525" s="229"/>
      <c r="E525" s="230">
        <v>11.557499999999999</v>
      </c>
      <c r="F525" s="224"/>
      <c r="G525" s="224"/>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573</v>
      </c>
      <c r="AH525" s="213">
        <v>5</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2" x14ac:dyDescent="0.2">
      <c r="A526" s="220"/>
      <c r="B526" s="221"/>
      <c r="C526" s="257"/>
      <c r="D526" s="250"/>
      <c r="E526" s="250"/>
      <c r="F526" s="250"/>
      <c r="G526" s="250"/>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515</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x14ac:dyDescent="0.2">
      <c r="A527" s="242">
        <v>66</v>
      </c>
      <c r="B527" s="243" t="s">
        <v>1292</v>
      </c>
      <c r="C527" s="254" t="s">
        <v>1293</v>
      </c>
      <c r="D527" s="244" t="s">
        <v>974</v>
      </c>
      <c r="E527" s="245">
        <v>265.38</v>
      </c>
      <c r="F527" s="246"/>
      <c r="G527" s="247">
        <f>ROUND(E527*F527,2)</f>
        <v>0</v>
      </c>
      <c r="H527" s="246"/>
      <c r="I527" s="247">
        <f>ROUND(E527*H527,2)</f>
        <v>0</v>
      </c>
      <c r="J527" s="246"/>
      <c r="K527" s="247">
        <f>ROUND(E527*J527,2)</f>
        <v>0</v>
      </c>
      <c r="L527" s="247">
        <v>21</v>
      </c>
      <c r="M527" s="247">
        <f>G527*(1+L527/100)</f>
        <v>0</v>
      </c>
      <c r="N527" s="245">
        <v>4.0000000000000003E-5</v>
      </c>
      <c r="O527" s="245">
        <f>ROUND(E527*N527,2)</f>
        <v>0.01</v>
      </c>
      <c r="P527" s="245">
        <v>0</v>
      </c>
      <c r="Q527" s="245">
        <f>ROUND(E527*P527,2)</f>
        <v>0</v>
      </c>
      <c r="R527" s="247" t="s">
        <v>975</v>
      </c>
      <c r="S527" s="247" t="s">
        <v>511</v>
      </c>
      <c r="T527" s="248" t="s">
        <v>511</v>
      </c>
      <c r="U527" s="224">
        <v>7.8E-2</v>
      </c>
      <c r="V527" s="224">
        <f>ROUND(E527*U527,2)</f>
        <v>20.7</v>
      </c>
      <c r="W527" s="224"/>
      <c r="X527" s="224" t="s">
        <v>557</v>
      </c>
      <c r="Y527" s="224" t="s">
        <v>513</v>
      </c>
      <c r="Z527" s="213"/>
      <c r="AA527" s="213"/>
      <c r="AB527" s="213"/>
      <c r="AC527" s="213"/>
      <c r="AD527" s="213"/>
      <c r="AE527" s="213"/>
      <c r="AF527" s="213"/>
      <c r="AG527" s="213" t="s">
        <v>571</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2" x14ac:dyDescent="0.2">
      <c r="A528" s="220"/>
      <c r="B528" s="221"/>
      <c r="C528" s="274" t="s">
        <v>1294</v>
      </c>
      <c r="D528" s="272"/>
      <c r="E528" s="272"/>
      <c r="F528" s="272"/>
      <c r="G528" s="272"/>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921</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62" t="str">
        <f>C528</f>
        <v>s rámy a zárubněmi, zábradlí, předmětů oplechování apod., které se zřizují ještě před úpravami povrchu, před jejich znečištěním při úpravách povrchu nástřikem plastických (lepivých) maltovin</v>
      </c>
      <c r="BB528" s="213"/>
      <c r="BC528" s="213"/>
      <c r="BD528" s="213"/>
      <c r="BE528" s="213"/>
      <c r="BF528" s="213"/>
      <c r="BG528" s="213"/>
      <c r="BH528" s="213"/>
    </row>
    <row r="529" spans="1:60" outlineLevel="2" x14ac:dyDescent="0.2">
      <c r="A529" s="220"/>
      <c r="B529" s="221"/>
      <c r="C529" s="258" t="s">
        <v>1295</v>
      </c>
      <c r="D529" s="229"/>
      <c r="E529" s="230">
        <v>265.38</v>
      </c>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573</v>
      </c>
      <c r="AH529" s="213">
        <v>5</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2" x14ac:dyDescent="0.2">
      <c r="A530" s="220"/>
      <c r="B530" s="221"/>
      <c r="C530" s="257"/>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515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x14ac:dyDescent="0.2">
      <c r="A531" s="242">
        <v>67</v>
      </c>
      <c r="B531" s="243" t="s">
        <v>1296</v>
      </c>
      <c r="C531" s="254" t="s">
        <v>1297</v>
      </c>
      <c r="D531" s="244" t="s">
        <v>974</v>
      </c>
      <c r="E531" s="245">
        <v>11.557499999999999</v>
      </c>
      <c r="F531" s="246"/>
      <c r="G531" s="247">
        <f>ROUND(E531*F531,2)</f>
        <v>0</v>
      </c>
      <c r="H531" s="246"/>
      <c r="I531" s="247">
        <f>ROUND(E531*H531,2)</f>
        <v>0</v>
      </c>
      <c r="J531" s="246"/>
      <c r="K531" s="247">
        <f>ROUND(E531*J531,2)</f>
        <v>0</v>
      </c>
      <c r="L531" s="247">
        <v>21</v>
      </c>
      <c r="M531" s="247">
        <f>G531*(1+L531/100)</f>
        <v>0</v>
      </c>
      <c r="N531" s="245">
        <v>4.8169999999999998E-2</v>
      </c>
      <c r="O531" s="245">
        <f>ROUND(E531*N531,2)</f>
        <v>0.56000000000000005</v>
      </c>
      <c r="P531" s="245">
        <v>0</v>
      </c>
      <c r="Q531" s="245">
        <f>ROUND(E531*P531,2)</f>
        <v>0</v>
      </c>
      <c r="R531" s="247" t="s">
        <v>975</v>
      </c>
      <c r="S531" s="247" t="s">
        <v>511</v>
      </c>
      <c r="T531" s="248" t="s">
        <v>511</v>
      </c>
      <c r="U531" s="224">
        <v>0.56100000000000005</v>
      </c>
      <c r="V531" s="224">
        <f>ROUND(E531*U531,2)</f>
        <v>6.48</v>
      </c>
      <c r="W531" s="224"/>
      <c r="X531" s="224" t="s">
        <v>557</v>
      </c>
      <c r="Y531" s="224" t="s">
        <v>513</v>
      </c>
      <c r="Z531" s="213"/>
      <c r="AA531" s="213"/>
      <c r="AB531" s="213"/>
      <c r="AC531" s="213"/>
      <c r="AD531" s="213"/>
      <c r="AE531" s="213"/>
      <c r="AF531" s="213"/>
      <c r="AG531" s="213" t="s">
        <v>571</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2" x14ac:dyDescent="0.2">
      <c r="A532" s="220"/>
      <c r="B532" s="221"/>
      <c r="C532" s="258" t="s">
        <v>1298</v>
      </c>
      <c r="D532" s="229"/>
      <c r="E532" s="230">
        <v>11.557499999999999</v>
      </c>
      <c r="F532" s="224"/>
      <c r="G532" s="224"/>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573</v>
      </c>
      <c r="AH532" s="213">
        <v>5</v>
      </c>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57"/>
      <c r="D533" s="250"/>
      <c r="E533" s="250"/>
      <c r="F533" s="250"/>
      <c r="G533" s="250"/>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515</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x14ac:dyDescent="0.2">
      <c r="A534" s="242">
        <v>68</v>
      </c>
      <c r="B534" s="243" t="s">
        <v>1299</v>
      </c>
      <c r="C534" s="254" t="s">
        <v>1300</v>
      </c>
      <c r="D534" s="244" t="s">
        <v>974</v>
      </c>
      <c r="E534" s="245">
        <v>11.557499999999999</v>
      </c>
      <c r="F534" s="246"/>
      <c r="G534" s="247">
        <f>ROUND(E534*F534,2)</f>
        <v>0</v>
      </c>
      <c r="H534" s="246"/>
      <c r="I534" s="247">
        <f>ROUND(E534*H534,2)</f>
        <v>0</v>
      </c>
      <c r="J534" s="246"/>
      <c r="K534" s="247">
        <f>ROUND(E534*J534,2)</f>
        <v>0</v>
      </c>
      <c r="L534" s="247">
        <v>21</v>
      </c>
      <c r="M534" s="247">
        <f>G534*(1+L534/100)</f>
        <v>0</v>
      </c>
      <c r="N534" s="245">
        <v>1.09E-3</v>
      </c>
      <c r="O534" s="245">
        <f>ROUND(E534*N534,2)</f>
        <v>0.01</v>
      </c>
      <c r="P534" s="245">
        <v>0</v>
      </c>
      <c r="Q534" s="245">
        <f>ROUND(E534*P534,2)</f>
        <v>0</v>
      </c>
      <c r="R534" s="247" t="s">
        <v>975</v>
      </c>
      <c r="S534" s="247" t="s">
        <v>511</v>
      </c>
      <c r="T534" s="248" t="s">
        <v>511</v>
      </c>
      <c r="U534" s="224">
        <v>0.41</v>
      </c>
      <c r="V534" s="224">
        <f>ROUND(E534*U534,2)</f>
        <v>4.74</v>
      </c>
      <c r="W534" s="224"/>
      <c r="X534" s="224" t="s">
        <v>557</v>
      </c>
      <c r="Y534" s="224" t="s">
        <v>513</v>
      </c>
      <c r="Z534" s="213"/>
      <c r="AA534" s="213"/>
      <c r="AB534" s="213"/>
      <c r="AC534" s="213"/>
      <c r="AD534" s="213"/>
      <c r="AE534" s="213"/>
      <c r="AF534" s="213"/>
      <c r="AG534" s="213" t="s">
        <v>571</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2" x14ac:dyDescent="0.2">
      <c r="A535" s="220"/>
      <c r="B535" s="221"/>
      <c r="C535" s="258" t="s">
        <v>1298</v>
      </c>
      <c r="D535" s="229"/>
      <c r="E535" s="230">
        <v>11.557499999999999</v>
      </c>
      <c r="F535" s="224"/>
      <c r="G535" s="224"/>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573</v>
      </c>
      <c r="AH535" s="213">
        <v>5</v>
      </c>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2" x14ac:dyDescent="0.2">
      <c r="A536" s="220"/>
      <c r="B536" s="221"/>
      <c r="C536" s="257"/>
      <c r="D536" s="250"/>
      <c r="E536" s="250"/>
      <c r="F536" s="250"/>
      <c r="G536" s="250"/>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515</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outlineLevel="1" x14ac:dyDescent="0.2">
      <c r="A537" s="242">
        <v>69</v>
      </c>
      <c r="B537" s="243" t="s">
        <v>1301</v>
      </c>
      <c r="C537" s="254" t="s">
        <v>1302</v>
      </c>
      <c r="D537" s="244" t="s">
        <v>974</v>
      </c>
      <c r="E537" s="245">
        <v>602.71050000000002</v>
      </c>
      <c r="F537" s="246"/>
      <c r="G537" s="247">
        <f>ROUND(E537*F537,2)</f>
        <v>0</v>
      </c>
      <c r="H537" s="246"/>
      <c r="I537" s="247">
        <f>ROUND(E537*H537,2)</f>
        <v>0</v>
      </c>
      <c r="J537" s="246"/>
      <c r="K537" s="247">
        <f>ROUND(E537*J537,2)</f>
        <v>0</v>
      </c>
      <c r="L537" s="247">
        <v>21</v>
      </c>
      <c r="M537" s="247">
        <f>G537*(1+L537/100)</f>
        <v>0</v>
      </c>
      <c r="N537" s="245">
        <v>3.5E-4</v>
      </c>
      <c r="O537" s="245">
        <f>ROUND(E537*N537,2)</f>
        <v>0.21</v>
      </c>
      <c r="P537" s="245">
        <v>0</v>
      </c>
      <c r="Q537" s="245">
        <f>ROUND(E537*P537,2)</f>
        <v>0</v>
      </c>
      <c r="R537" s="247" t="s">
        <v>975</v>
      </c>
      <c r="S537" s="247" t="s">
        <v>511</v>
      </c>
      <c r="T537" s="248" t="s">
        <v>511</v>
      </c>
      <c r="U537" s="224">
        <v>7.0000000000000007E-2</v>
      </c>
      <c r="V537" s="224">
        <f>ROUND(E537*U537,2)</f>
        <v>42.19</v>
      </c>
      <c r="W537" s="224"/>
      <c r="X537" s="224" t="s">
        <v>557</v>
      </c>
      <c r="Y537" s="224" t="s">
        <v>513</v>
      </c>
      <c r="Z537" s="213"/>
      <c r="AA537" s="213"/>
      <c r="AB537" s="213"/>
      <c r="AC537" s="213"/>
      <c r="AD537" s="213"/>
      <c r="AE537" s="213"/>
      <c r="AF537" s="213"/>
      <c r="AG537" s="213" t="s">
        <v>571</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2" x14ac:dyDescent="0.2">
      <c r="A538" s="220"/>
      <c r="B538" s="221"/>
      <c r="C538" s="258" t="s">
        <v>1303</v>
      </c>
      <c r="D538" s="229"/>
      <c r="E538" s="230">
        <v>71.589500000000001</v>
      </c>
      <c r="F538" s="224"/>
      <c r="G538" s="224"/>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573</v>
      </c>
      <c r="AH538" s="213">
        <v>5</v>
      </c>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3" x14ac:dyDescent="0.2">
      <c r="A539" s="220"/>
      <c r="B539" s="221"/>
      <c r="C539" s="258" t="s">
        <v>1222</v>
      </c>
      <c r="D539" s="229"/>
      <c r="E539" s="230">
        <v>7.6769999999999996</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573</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3" x14ac:dyDescent="0.2">
      <c r="A540" s="220"/>
      <c r="B540" s="221"/>
      <c r="C540" s="258" t="s">
        <v>1304</v>
      </c>
      <c r="D540" s="229"/>
      <c r="E540" s="230">
        <v>481.61200000000002</v>
      </c>
      <c r="F540" s="224"/>
      <c r="G540" s="224"/>
      <c r="H540" s="224"/>
      <c r="I540" s="224"/>
      <c r="J540" s="224"/>
      <c r="K540" s="224"/>
      <c r="L540" s="224"/>
      <c r="M540" s="224"/>
      <c r="N540" s="223"/>
      <c r="O540" s="223"/>
      <c r="P540" s="223"/>
      <c r="Q540" s="223"/>
      <c r="R540" s="224"/>
      <c r="S540" s="224"/>
      <c r="T540" s="224"/>
      <c r="U540" s="224"/>
      <c r="V540" s="224"/>
      <c r="W540" s="224"/>
      <c r="X540" s="224"/>
      <c r="Y540" s="224"/>
      <c r="Z540" s="213"/>
      <c r="AA540" s="213"/>
      <c r="AB540" s="213"/>
      <c r="AC540" s="213"/>
      <c r="AD540" s="213"/>
      <c r="AE540" s="213"/>
      <c r="AF540" s="213"/>
      <c r="AG540" s="213" t="s">
        <v>573</v>
      </c>
      <c r="AH540" s="213">
        <v>5</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3" x14ac:dyDescent="0.2">
      <c r="A541" s="220"/>
      <c r="B541" s="221"/>
      <c r="C541" s="258" t="s">
        <v>1305</v>
      </c>
      <c r="D541" s="229"/>
      <c r="E541" s="230">
        <v>41.832000000000001</v>
      </c>
      <c r="F541" s="224"/>
      <c r="G541" s="224"/>
      <c r="H541" s="224"/>
      <c r="I541" s="224"/>
      <c r="J541" s="224"/>
      <c r="K541" s="224"/>
      <c r="L541" s="224"/>
      <c r="M541" s="224"/>
      <c r="N541" s="223"/>
      <c r="O541" s="223"/>
      <c r="P541" s="223"/>
      <c r="Q541" s="223"/>
      <c r="R541" s="224"/>
      <c r="S541" s="224"/>
      <c r="T541" s="224"/>
      <c r="U541" s="224"/>
      <c r="V541" s="224"/>
      <c r="W541" s="224"/>
      <c r="X541" s="224"/>
      <c r="Y541" s="224"/>
      <c r="Z541" s="213"/>
      <c r="AA541" s="213"/>
      <c r="AB541" s="213"/>
      <c r="AC541" s="213"/>
      <c r="AD541" s="213"/>
      <c r="AE541" s="213"/>
      <c r="AF541" s="213"/>
      <c r="AG541" s="213" t="s">
        <v>573</v>
      </c>
      <c r="AH541" s="213">
        <v>5</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57"/>
      <c r="D542" s="250"/>
      <c r="E542" s="250"/>
      <c r="F542" s="250"/>
      <c r="G542" s="250"/>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515</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ht="22.5" outlineLevel="1" x14ac:dyDescent="0.2">
      <c r="A543" s="242">
        <v>70</v>
      </c>
      <c r="B543" s="243" t="s">
        <v>1306</v>
      </c>
      <c r="C543" s="254" t="s">
        <v>1307</v>
      </c>
      <c r="D543" s="244" t="s">
        <v>974</v>
      </c>
      <c r="E543" s="245">
        <v>71.589500000000001</v>
      </c>
      <c r="F543" s="246"/>
      <c r="G543" s="247">
        <f>ROUND(E543*F543,2)</f>
        <v>0</v>
      </c>
      <c r="H543" s="246"/>
      <c r="I543" s="247">
        <f>ROUND(E543*H543,2)</f>
        <v>0</v>
      </c>
      <c r="J543" s="246"/>
      <c r="K543" s="247">
        <f>ROUND(E543*J543,2)</f>
        <v>0</v>
      </c>
      <c r="L543" s="247">
        <v>21</v>
      </c>
      <c r="M543" s="247">
        <f>G543*(1+L543/100)</f>
        <v>0</v>
      </c>
      <c r="N543" s="245">
        <v>1.506E-2</v>
      </c>
      <c r="O543" s="245">
        <f>ROUND(E543*N543,2)</f>
        <v>1.08</v>
      </c>
      <c r="P543" s="245">
        <v>0</v>
      </c>
      <c r="Q543" s="245">
        <f>ROUND(E543*P543,2)</f>
        <v>0</v>
      </c>
      <c r="R543" s="247" t="s">
        <v>975</v>
      </c>
      <c r="S543" s="247" t="s">
        <v>511</v>
      </c>
      <c r="T543" s="248" t="s">
        <v>511</v>
      </c>
      <c r="U543" s="224">
        <v>0.85699999999999998</v>
      </c>
      <c r="V543" s="224">
        <f>ROUND(E543*U543,2)</f>
        <v>61.35</v>
      </c>
      <c r="W543" s="224"/>
      <c r="X543" s="224" t="s">
        <v>557</v>
      </c>
      <c r="Y543" s="224" t="s">
        <v>513</v>
      </c>
      <c r="Z543" s="213"/>
      <c r="AA543" s="213"/>
      <c r="AB543" s="213"/>
      <c r="AC543" s="213"/>
      <c r="AD543" s="213"/>
      <c r="AE543" s="213"/>
      <c r="AF543" s="213"/>
      <c r="AG543" s="213" t="s">
        <v>571</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ht="22.5" outlineLevel="2" x14ac:dyDescent="0.2">
      <c r="A544" s="220"/>
      <c r="B544" s="221"/>
      <c r="C544" s="274" t="s">
        <v>1308</v>
      </c>
      <c r="D544" s="272"/>
      <c r="E544" s="272"/>
      <c r="F544" s="272"/>
      <c r="G544" s="272"/>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921</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62" t="str">
        <f>C544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44" s="213"/>
      <c r="BC544" s="213"/>
      <c r="BD544" s="213"/>
      <c r="BE544" s="213"/>
      <c r="BF544" s="213"/>
      <c r="BG544" s="213"/>
      <c r="BH544" s="213"/>
    </row>
    <row r="545" spans="1:60" outlineLevel="2" x14ac:dyDescent="0.2">
      <c r="A545" s="220"/>
      <c r="B545" s="221"/>
      <c r="C545" s="258" t="s">
        <v>922</v>
      </c>
      <c r="D545" s="229"/>
      <c r="E545" s="230"/>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573</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3" x14ac:dyDescent="0.2">
      <c r="A546" s="220"/>
      <c r="B546" s="221"/>
      <c r="C546" s="258" t="s">
        <v>1309</v>
      </c>
      <c r="D546" s="229"/>
      <c r="E546" s="230">
        <v>41.830750000000002</v>
      </c>
      <c r="F546" s="224"/>
      <c r="G546" s="224"/>
      <c r="H546" s="224"/>
      <c r="I546" s="224"/>
      <c r="J546" s="224"/>
      <c r="K546" s="224"/>
      <c r="L546" s="224"/>
      <c r="M546" s="224"/>
      <c r="N546" s="223"/>
      <c r="O546" s="223"/>
      <c r="P546" s="223"/>
      <c r="Q546" s="223"/>
      <c r="R546" s="224"/>
      <c r="S546" s="224"/>
      <c r="T546" s="224"/>
      <c r="U546" s="224"/>
      <c r="V546" s="224"/>
      <c r="W546" s="224"/>
      <c r="X546" s="224"/>
      <c r="Y546" s="224"/>
      <c r="Z546" s="213"/>
      <c r="AA546" s="213"/>
      <c r="AB546" s="213"/>
      <c r="AC546" s="213"/>
      <c r="AD546" s="213"/>
      <c r="AE546" s="213"/>
      <c r="AF546" s="213"/>
      <c r="AG546" s="213" t="s">
        <v>573</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3" x14ac:dyDescent="0.2">
      <c r="A547" s="220"/>
      <c r="B547" s="221"/>
      <c r="C547" s="275" t="s">
        <v>955</v>
      </c>
      <c r="D547" s="266"/>
      <c r="E547" s="267"/>
      <c r="F547" s="224"/>
      <c r="G547" s="224"/>
      <c r="H547" s="224"/>
      <c r="I547" s="224"/>
      <c r="J547" s="224"/>
      <c r="K547" s="224"/>
      <c r="L547" s="224"/>
      <c r="M547" s="224"/>
      <c r="N547" s="223"/>
      <c r="O547" s="223"/>
      <c r="P547" s="223"/>
      <c r="Q547" s="223"/>
      <c r="R547" s="224"/>
      <c r="S547" s="224"/>
      <c r="T547" s="224"/>
      <c r="U547" s="224"/>
      <c r="V547" s="224"/>
      <c r="W547" s="224"/>
      <c r="X547" s="224"/>
      <c r="Y547" s="224"/>
      <c r="Z547" s="213"/>
      <c r="AA547" s="213"/>
      <c r="AB547" s="213"/>
      <c r="AC547" s="213"/>
      <c r="AD547" s="213"/>
      <c r="AE547" s="213"/>
      <c r="AF547" s="213"/>
      <c r="AG547" s="213" t="s">
        <v>573</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3" x14ac:dyDescent="0.2">
      <c r="A548" s="220"/>
      <c r="B548" s="221"/>
      <c r="C548" s="276" t="s">
        <v>1310</v>
      </c>
      <c r="D548" s="266"/>
      <c r="E548" s="267">
        <v>38.97475</v>
      </c>
      <c r="F548" s="224"/>
      <c r="G548" s="224"/>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573</v>
      </c>
      <c r="AH548" s="213">
        <v>2</v>
      </c>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3" x14ac:dyDescent="0.2">
      <c r="A549" s="220"/>
      <c r="B549" s="221"/>
      <c r="C549" s="276" t="s">
        <v>1311</v>
      </c>
      <c r="D549" s="266"/>
      <c r="E549" s="267">
        <v>2.8559999999999999</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573</v>
      </c>
      <c r="AH549" s="213">
        <v>2</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75" t="s">
        <v>958</v>
      </c>
      <c r="D550" s="266"/>
      <c r="E550" s="267"/>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573</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3" x14ac:dyDescent="0.2">
      <c r="A551" s="220"/>
      <c r="B551" s="221"/>
      <c r="C551" s="258" t="s">
        <v>1312</v>
      </c>
      <c r="D551" s="229"/>
      <c r="E551" s="230">
        <v>29.758749999999999</v>
      </c>
      <c r="F551" s="224"/>
      <c r="G551" s="224"/>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573</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3" x14ac:dyDescent="0.2">
      <c r="A552" s="220"/>
      <c r="B552" s="221"/>
      <c r="C552" s="275" t="s">
        <v>955</v>
      </c>
      <c r="D552" s="266"/>
      <c r="E552" s="267"/>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573</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76" t="s">
        <v>1313</v>
      </c>
      <c r="D553" s="266"/>
      <c r="E553" s="267">
        <v>29.758749999999999</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573</v>
      </c>
      <c r="AH553" s="213">
        <v>2</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3" x14ac:dyDescent="0.2">
      <c r="A554" s="220"/>
      <c r="B554" s="221"/>
      <c r="C554" s="275" t="s">
        <v>958</v>
      </c>
      <c r="D554" s="266"/>
      <c r="E554" s="267"/>
      <c r="F554" s="224"/>
      <c r="G554" s="224"/>
      <c r="H554" s="224"/>
      <c r="I554" s="224"/>
      <c r="J554" s="224"/>
      <c r="K554" s="224"/>
      <c r="L554" s="224"/>
      <c r="M554" s="224"/>
      <c r="N554" s="223"/>
      <c r="O554" s="223"/>
      <c r="P554" s="223"/>
      <c r="Q554" s="223"/>
      <c r="R554" s="224"/>
      <c r="S554" s="224"/>
      <c r="T554" s="224"/>
      <c r="U554" s="224"/>
      <c r="V554" s="224"/>
      <c r="W554" s="224"/>
      <c r="X554" s="224"/>
      <c r="Y554" s="224"/>
      <c r="Z554" s="213"/>
      <c r="AA554" s="213"/>
      <c r="AB554" s="213"/>
      <c r="AC554" s="213"/>
      <c r="AD554" s="213"/>
      <c r="AE554" s="213"/>
      <c r="AF554" s="213"/>
      <c r="AG554" s="213" t="s">
        <v>573</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57"/>
      <c r="D555" s="250"/>
      <c r="E555" s="250"/>
      <c r="F555" s="250"/>
      <c r="G555" s="250"/>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515</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1" x14ac:dyDescent="0.2">
      <c r="A556" s="242">
        <v>71</v>
      </c>
      <c r="B556" s="243" t="s">
        <v>1314</v>
      </c>
      <c r="C556" s="254" t="s">
        <v>1315</v>
      </c>
      <c r="D556" s="244" t="s">
        <v>974</v>
      </c>
      <c r="E556" s="245">
        <v>7.6769999999999996</v>
      </c>
      <c r="F556" s="246"/>
      <c r="G556" s="247">
        <f>ROUND(E556*F556,2)</f>
        <v>0</v>
      </c>
      <c r="H556" s="246"/>
      <c r="I556" s="247">
        <f>ROUND(E556*H556,2)</f>
        <v>0</v>
      </c>
      <c r="J556" s="246"/>
      <c r="K556" s="247">
        <f>ROUND(E556*J556,2)</f>
        <v>0</v>
      </c>
      <c r="L556" s="247">
        <v>21</v>
      </c>
      <c r="M556" s="247">
        <f>G556*(1+L556/100)</f>
        <v>0</v>
      </c>
      <c r="N556" s="245">
        <v>2.3029999999999998E-2</v>
      </c>
      <c r="O556" s="245">
        <f>ROUND(E556*N556,2)</f>
        <v>0.18</v>
      </c>
      <c r="P556" s="245">
        <v>0</v>
      </c>
      <c r="Q556" s="245">
        <f>ROUND(E556*P556,2)</f>
        <v>0</v>
      </c>
      <c r="R556" s="247" t="s">
        <v>975</v>
      </c>
      <c r="S556" s="247" t="s">
        <v>511</v>
      </c>
      <c r="T556" s="248" t="s">
        <v>511</v>
      </c>
      <c r="U556" s="224">
        <v>1.0169999999999999</v>
      </c>
      <c r="V556" s="224">
        <f>ROUND(E556*U556,2)</f>
        <v>7.81</v>
      </c>
      <c r="W556" s="224"/>
      <c r="X556" s="224" t="s">
        <v>557</v>
      </c>
      <c r="Y556" s="224" t="s">
        <v>513</v>
      </c>
      <c r="Z556" s="213"/>
      <c r="AA556" s="213"/>
      <c r="AB556" s="213"/>
      <c r="AC556" s="213"/>
      <c r="AD556" s="213"/>
      <c r="AE556" s="213"/>
      <c r="AF556" s="213"/>
      <c r="AG556" s="213" t="s">
        <v>571</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2" x14ac:dyDescent="0.2">
      <c r="A557" s="220"/>
      <c r="B557" s="221"/>
      <c r="C557" s="274" t="s">
        <v>1316</v>
      </c>
      <c r="D557" s="272"/>
      <c r="E557" s="272"/>
      <c r="F557" s="272"/>
      <c r="G557" s="272"/>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921</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62" t="str">
        <f>C557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557" s="213"/>
      <c r="BC557" s="213"/>
      <c r="BD557" s="213"/>
      <c r="BE557" s="213"/>
      <c r="BF557" s="213"/>
      <c r="BG557" s="213"/>
      <c r="BH557" s="213"/>
    </row>
    <row r="558" spans="1:60" outlineLevel="3" x14ac:dyDescent="0.2">
      <c r="A558" s="220"/>
      <c r="B558" s="221"/>
      <c r="C558" s="277" t="s">
        <v>1317</v>
      </c>
      <c r="D558" s="273"/>
      <c r="E558" s="273"/>
      <c r="F558" s="273"/>
      <c r="G558" s="273"/>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921</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2" x14ac:dyDescent="0.2">
      <c r="A559" s="220"/>
      <c r="B559" s="221"/>
      <c r="C559" s="258" t="s">
        <v>1037</v>
      </c>
      <c r="D559" s="229"/>
      <c r="E559" s="230"/>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573</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3" x14ac:dyDescent="0.2">
      <c r="A560" s="220"/>
      <c r="B560" s="221"/>
      <c r="C560" s="258" t="s">
        <v>1318</v>
      </c>
      <c r="D560" s="229"/>
      <c r="E560" s="230">
        <v>7.6769999999999996</v>
      </c>
      <c r="F560" s="224"/>
      <c r="G560" s="224"/>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573</v>
      </c>
      <c r="AH560" s="213">
        <v>0</v>
      </c>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3" x14ac:dyDescent="0.2">
      <c r="A561" s="220"/>
      <c r="B561" s="221"/>
      <c r="C561" s="275" t="s">
        <v>955</v>
      </c>
      <c r="D561" s="266"/>
      <c r="E561" s="267"/>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573</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76" t="s">
        <v>1319</v>
      </c>
      <c r="D562" s="266"/>
      <c r="E562" s="267">
        <v>7.6769999999999996</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573</v>
      </c>
      <c r="AH562" s="213">
        <v>2</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3" x14ac:dyDescent="0.2">
      <c r="A563" s="220"/>
      <c r="B563" s="221"/>
      <c r="C563" s="275" t="s">
        <v>958</v>
      </c>
      <c r="D563" s="266"/>
      <c r="E563" s="267"/>
      <c r="F563" s="224"/>
      <c r="G563" s="224"/>
      <c r="H563" s="224"/>
      <c r="I563" s="224"/>
      <c r="J563" s="224"/>
      <c r="K563" s="224"/>
      <c r="L563" s="224"/>
      <c r="M563" s="224"/>
      <c r="N563" s="223"/>
      <c r="O563" s="223"/>
      <c r="P563" s="223"/>
      <c r="Q563" s="223"/>
      <c r="R563" s="224"/>
      <c r="S563" s="224"/>
      <c r="T563" s="224"/>
      <c r="U563" s="224"/>
      <c r="V563" s="224"/>
      <c r="W563" s="224"/>
      <c r="X563" s="224"/>
      <c r="Y563" s="224"/>
      <c r="Z563" s="213"/>
      <c r="AA563" s="213"/>
      <c r="AB563" s="213"/>
      <c r="AC563" s="213"/>
      <c r="AD563" s="213"/>
      <c r="AE563" s="213"/>
      <c r="AF563" s="213"/>
      <c r="AG563" s="213" t="s">
        <v>573</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57"/>
      <c r="D564" s="250"/>
      <c r="E564" s="250"/>
      <c r="F564" s="250"/>
      <c r="G564" s="250"/>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515</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ht="22.5" outlineLevel="1" x14ac:dyDescent="0.2">
      <c r="A565" s="242">
        <v>72</v>
      </c>
      <c r="B565" s="243" t="s">
        <v>1320</v>
      </c>
      <c r="C565" s="254" t="s">
        <v>1321</v>
      </c>
      <c r="D565" s="244" t="s">
        <v>974</v>
      </c>
      <c r="E565" s="245">
        <v>481.61200000000002</v>
      </c>
      <c r="F565" s="246"/>
      <c r="G565" s="247">
        <f>ROUND(E565*F565,2)</f>
        <v>0</v>
      </c>
      <c r="H565" s="246"/>
      <c r="I565" s="247">
        <f>ROUND(E565*H565,2)</f>
        <v>0</v>
      </c>
      <c r="J565" s="246"/>
      <c r="K565" s="247">
        <f>ROUND(E565*J565,2)</f>
        <v>0</v>
      </c>
      <c r="L565" s="247">
        <v>21</v>
      </c>
      <c r="M565" s="247">
        <f>G565*(1+L565/100)</f>
        <v>0</v>
      </c>
      <c r="N565" s="245">
        <v>4.9119999999999997E-2</v>
      </c>
      <c r="O565" s="245">
        <f>ROUND(E565*N565,2)</f>
        <v>23.66</v>
      </c>
      <c r="P565" s="245">
        <v>0</v>
      </c>
      <c r="Q565" s="245">
        <f>ROUND(E565*P565,2)</f>
        <v>0</v>
      </c>
      <c r="R565" s="247" t="s">
        <v>975</v>
      </c>
      <c r="S565" s="247" t="s">
        <v>511</v>
      </c>
      <c r="T565" s="248" t="s">
        <v>511</v>
      </c>
      <c r="U565" s="224">
        <v>1.4157999999999999</v>
      </c>
      <c r="V565" s="224">
        <f>ROUND(E565*U565,2)</f>
        <v>681.87</v>
      </c>
      <c r="W565" s="224"/>
      <c r="X565" s="224" t="s">
        <v>557</v>
      </c>
      <c r="Y565" s="224" t="s">
        <v>513</v>
      </c>
      <c r="Z565" s="213"/>
      <c r="AA565" s="213"/>
      <c r="AB565" s="213"/>
      <c r="AC565" s="213"/>
      <c r="AD565" s="213"/>
      <c r="AE565" s="213"/>
      <c r="AF565" s="213"/>
      <c r="AG565" s="213" t="s">
        <v>571</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ht="22.5" outlineLevel="2" x14ac:dyDescent="0.2">
      <c r="A566" s="220"/>
      <c r="B566" s="221"/>
      <c r="C566" s="274" t="s">
        <v>1316</v>
      </c>
      <c r="D566" s="272"/>
      <c r="E566" s="272"/>
      <c r="F566" s="272"/>
      <c r="G566" s="272"/>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921</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62" t="str">
        <f>C566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566" s="213"/>
      <c r="BC566" s="213"/>
      <c r="BD566" s="213"/>
      <c r="BE566" s="213"/>
      <c r="BF566" s="213"/>
      <c r="BG566" s="213"/>
      <c r="BH566" s="213"/>
    </row>
    <row r="567" spans="1:60" outlineLevel="3" x14ac:dyDescent="0.2">
      <c r="A567" s="220"/>
      <c r="B567" s="221"/>
      <c r="C567" s="277" t="s">
        <v>1317</v>
      </c>
      <c r="D567" s="273"/>
      <c r="E567" s="273"/>
      <c r="F567" s="273"/>
      <c r="G567" s="273"/>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921</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58" t="s">
        <v>1037</v>
      </c>
      <c r="D568" s="229"/>
      <c r="E568" s="230"/>
      <c r="F568" s="224"/>
      <c r="G568" s="224"/>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573</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3" x14ac:dyDescent="0.2">
      <c r="A569" s="220"/>
      <c r="B569" s="221"/>
      <c r="C569" s="258" t="s">
        <v>1322</v>
      </c>
      <c r="D569" s="229"/>
      <c r="E569" s="230">
        <v>503.91525000000001</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573</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75" t="s">
        <v>955</v>
      </c>
      <c r="D570" s="266"/>
      <c r="E570" s="267"/>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573</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3" x14ac:dyDescent="0.2">
      <c r="A571" s="220"/>
      <c r="B571" s="221"/>
      <c r="C571" s="276" t="s">
        <v>1323</v>
      </c>
      <c r="D571" s="266"/>
      <c r="E571" s="267">
        <v>281.76</v>
      </c>
      <c r="F571" s="224"/>
      <c r="G571" s="224"/>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573</v>
      </c>
      <c r="AH571" s="213">
        <v>2</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3" x14ac:dyDescent="0.2">
      <c r="A572" s="220"/>
      <c r="B572" s="221"/>
      <c r="C572" s="276" t="s">
        <v>1324</v>
      </c>
      <c r="D572" s="266"/>
      <c r="E572" s="267">
        <v>-34.142499999999998</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573</v>
      </c>
      <c r="AH572" s="213">
        <v>2</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3" x14ac:dyDescent="0.2">
      <c r="A573" s="220"/>
      <c r="B573" s="221"/>
      <c r="C573" s="276" t="s">
        <v>1325</v>
      </c>
      <c r="D573" s="266"/>
      <c r="E573" s="267">
        <v>-32.838749999999997</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573</v>
      </c>
      <c r="AH573" s="213">
        <v>2</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3" x14ac:dyDescent="0.2">
      <c r="A574" s="220"/>
      <c r="B574" s="221"/>
      <c r="C574" s="276" t="s">
        <v>1326</v>
      </c>
      <c r="D574" s="266"/>
      <c r="E574" s="267">
        <v>58.550249999999998</v>
      </c>
      <c r="F574" s="224"/>
      <c r="G574" s="224"/>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573</v>
      </c>
      <c r="AH574" s="213">
        <v>2</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76" t="s">
        <v>1327</v>
      </c>
      <c r="D575" s="266"/>
      <c r="E575" s="267">
        <v>238.91499999999999</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573</v>
      </c>
      <c r="AH575" s="213">
        <v>2</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3" x14ac:dyDescent="0.2">
      <c r="A576" s="220"/>
      <c r="B576" s="221"/>
      <c r="C576" s="276" t="s">
        <v>1328</v>
      </c>
      <c r="D576" s="266"/>
      <c r="E576" s="267">
        <v>-28.758749999999999</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573</v>
      </c>
      <c r="AH576" s="213">
        <v>2</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76" t="s">
        <v>1329</v>
      </c>
      <c r="D577" s="266"/>
      <c r="E577" s="267">
        <v>-28.17</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573</v>
      </c>
      <c r="AH577" s="213">
        <v>2</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76" t="s">
        <v>1330</v>
      </c>
      <c r="D578" s="266"/>
      <c r="E578" s="267">
        <v>57.38</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573</v>
      </c>
      <c r="AH578" s="213">
        <v>2</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76" t="s">
        <v>1331</v>
      </c>
      <c r="D579" s="266"/>
      <c r="E579" s="267">
        <v>-4.3600000000000003</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573</v>
      </c>
      <c r="AH579" s="213">
        <v>2</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76" t="s">
        <v>1332</v>
      </c>
      <c r="D580" s="266"/>
      <c r="E580" s="267">
        <v>-4.42</v>
      </c>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573</v>
      </c>
      <c r="AH580" s="213">
        <v>2</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75" t="s">
        <v>958</v>
      </c>
      <c r="D581" s="266"/>
      <c r="E581" s="267"/>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573</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58" t="s">
        <v>1333</v>
      </c>
      <c r="D582" s="229"/>
      <c r="E582" s="230">
        <v>-7.6769999999999996</v>
      </c>
      <c r="F582" s="224"/>
      <c r="G582" s="224"/>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573</v>
      </c>
      <c r="AH582" s="213">
        <v>5</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58" t="s">
        <v>1334</v>
      </c>
      <c r="D583" s="229"/>
      <c r="E583" s="230">
        <v>-14.626250000000001</v>
      </c>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573</v>
      </c>
      <c r="AH583" s="213">
        <v>5</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2" x14ac:dyDescent="0.2">
      <c r="A584" s="220"/>
      <c r="B584" s="221"/>
      <c r="C584" s="257"/>
      <c r="D584" s="250"/>
      <c r="E584" s="250"/>
      <c r="F584" s="250"/>
      <c r="G584" s="250"/>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515</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x14ac:dyDescent="0.2">
      <c r="A585" s="242">
        <v>73</v>
      </c>
      <c r="B585" s="243" t="s">
        <v>1335</v>
      </c>
      <c r="C585" s="254" t="s">
        <v>1336</v>
      </c>
      <c r="D585" s="244" t="s">
        <v>974</v>
      </c>
      <c r="E585" s="245">
        <v>81.5</v>
      </c>
      <c r="F585" s="246"/>
      <c r="G585" s="247">
        <f>ROUND(E585*F585,2)</f>
        <v>0</v>
      </c>
      <c r="H585" s="246"/>
      <c r="I585" s="247">
        <f>ROUND(E585*H585,2)</f>
        <v>0</v>
      </c>
      <c r="J585" s="246"/>
      <c r="K585" s="247">
        <f>ROUND(E585*J585,2)</f>
        <v>0</v>
      </c>
      <c r="L585" s="247">
        <v>21</v>
      </c>
      <c r="M585" s="247">
        <f>G585*(1+L585/100)</f>
        <v>0</v>
      </c>
      <c r="N585" s="245">
        <v>9.1199999999999996E-3</v>
      </c>
      <c r="O585" s="245">
        <f>ROUND(E585*N585,2)</f>
        <v>0.74</v>
      </c>
      <c r="P585" s="245">
        <v>0</v>
      </c>
      <c r="Q585" s="245">
        <f>ROUND(E585*P585,2)</f>
        <v>0</v>
      </c>
      <c r="R585" s="247" t="s">
        <v>975</v>
      </c>
      <c r="S585" s="247" t="s">
        <v>511</v>
      </c>
      <c r="T585" s="248" t="s">
        <v>511</v>
      </c>
      <c r="U585" s="224">
        <v>1.5620000000000001</v>
      </c>
      <c r="V585" s="224">
        <f>ROUND(E585*U585,2)</f>
        <v>127.3</v>
      </c>
      <c r="W585" s="224"/>
      <c r="X585" s="224" t="s">
        <v>557</v>
      </c>
      <c r="Y585" s="224" t="s">
        <v>513</v>
      </c>
      <c r="Z585" s="213"/>
      <c r="AA585" s="213"/>
      <c r="AB585" s="213"/>
      <c r="AC585" s="213"/>
      <c r="AD585" s="213"/>
      <c r="AE585" s="213"/>
      <c r="AF585" s="213"/>
      <c r="AG585" s="213" t="s">
        <v>571</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ht="22.5" outlineLevel="2" x14ac:dyDescent="0.2">
      <c r="A586" s="220"/>
      <c r="B586" s="221"/>
      <c r="C586" s="274" t="s">
        <v>1337</v>
      </c>
      <c r="D586" s="272"/>
      <c r="E586" s="272"/>
      <c r="F586" s="272"/>
      <c r="G586" s="272"/>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921</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62" t="str">
        <f>C586</f>
        <v>nanesení lepicího tmelu na izolační desky, nalepení desek, natažení stěrky, vtlačení výztužné tkaniny a přehlazení stěrky. Včetně parapetních lišt.</v>
      </c>
      <c r="BB586" s="213"/>
      <c r="BC586" s="213"/>
      <c r="BD586" s="213"/>
      <c r="BE586" s="213"/>
      <c r="BF586" s="213"/>
      <c r="BG586" s="213"/>
      <c r="BH586" s="213"/>
    </row>
    <row r="587" spans="1:60" outlineLevel="2" x14ac:dyDescent="0.2">
      <c r="A587" s="220"/>
      <c r="B587" s="221"/>
      <c r="C587" s="258" t="s">
        <v>1037</v>
      </c>
      <c r="D587" s="229"/>
      <c r="E587" s="230"/>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573</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3" x14ac:dyDescent="0.2">
      <c r="A588" s="220"/>
      <c r="B588" s="221"/>
      <c r="C588" s="258" t="s">
        <v>1338</v>
      </c>
      <c r="D588" s="229"/>
      <c r="E588" s="230">
        <v>81.5</v>
      </c>
      <c r="F588" s="224"/>
      <c r="G588" s="224"/>
      <c r="H588" s="224"/>
      <c r="I588" s="224"/>
      <c r="J588" s="224"/>
      <c r="K588" s="224"/>
      <c r="L588" s="224"/>
      <c r="M588" s="224"/>
      <c r="N588" s="223"/>
      <c r="O588" s="223"/>
      <c r="P588" s="223"/>
      <c r="Q588" s="223"/>
      <c r="R588" s="224"/>
      <c r="S588" s="224"/>
      <c r="T588" s="224"/>
      <c r="U588" s="224"/>
      <c r="V588" s="224"/>
      <c r="W588" s="224"/>
      <c r="X588" s="224"/>
      <c r="Y588" s="224"/>
      <c r="Z588" s="213"/>
      <c r="AA588" s="213"/>
      <c r="AB588" s="213"/>
      <c r="AC588" s="213"/>
      <c r="AD588" s="213"/>
      <c r="AE588" s="213"/>
      <c r="AF588" s="213"/>
      <c r="AG588" s="213" t="s">
        <v>573</v>
      </c>
      <c r="AH588" s="213">
        <v>0</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3" x14ac:dyDescent="0.2">
      <c r="A589" s="220"/>
      <c r="B589" s="221"/>
      <c r="C589" s="275" t="s">
        <v>955</v>
      </c>
      <c r="D589" s="266"/>
      <c r="E589" s="267"/>
      <c r="F589" s="224"/>
      <c r="G589" s="224"/>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573</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3" x14ac:dyDescent="0.2">
      <c r="A590" s="220"/>
      <c r="B590" s="221"/>
      <c r="C590" s="276" t="s">
        <v>1339</v>
      </c>
      <c r="D590" s="266"/>
      <c r="E590" s="267">
        <v>20.875</v>
      </c>
      <c r="F590" s="224"/>
      <c r="G590" s="224"/>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573</v>
      </c>
      <c r="AH590" s="213">
        <v>2</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3" x14ac:dyDescent="0.2">
      <c r="A591" s="220"/>
      <c r="B591" s="221"/>
      <c r="C591" s="276" t="s">
        <v>1340</v>
      </c>
      <c r="D591" s="266"/>
      <c r="E591" s="267">
        <v>20.875</v>
      </c>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573</v>
      </c>
      <c r="AH591" s="213">
        <v>2</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76" t="s">
        <v>1341</v>
      </c>
      <c r="D592" s="266"/>
      <c r="E592" s="267">
        <v>17.875</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573</v>
      </c>
      <c r="AH592" s="213">
        <v>2</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76" t="s">
        <v>1342</v>
      </c>
      <c r="D593" s="266"/>
      <c r="E593" s="267">
        <v>17.875</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573</v>
      </c>
      <c r="AH593" s="213">
        <v>2</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76" t="s">
        <v>1343</v>
      </c>
      <c r="D594" s="266"/>
      <c r="E594" s="267">
        <v>4</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573</v>
      </c>
      <c r="AH594" s="213">
        <v>2</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75" t="s">
        <v>958</v>
      </c>
      <c r="D595" s="266"/>
      <c r="E595" s="267"/>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573</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57"/>
      <c r="D596" s="250"/>
      <c r="E596" s="250"/>
      <c r="F596" s="250"/>
      <c r="G596" s="250"/>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515</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x14ac:dyDescent="0.2">
      <c r="A597" s="242">
        <v>74</v>
      </c>
      <c r="B597" s="243" t="s">
        <v>1344</v>
      </c>
      <c r="C597" s="254" t="s">
        <v>1345</v>
      </c>
      <c r="D597" s="244" t="s">
        <v>974</v>
      </c>
      <c r="E597" s="245">
        <v>41.832000000000001</v>
      </c>
      <c r="F597" s="246"/>
      <c r="G597" s="247">
        <f>ROUND(E597*F597,2)</f>
        <v>0</v>
      </c>
      <c r="H597" s="246"/>
      <c r="I597" s="247">
        <f>ROUND(E597*H597,2)</f>
        <v>0</v>
      </c>
      <c r="J597" s="246"/>
      <c r="K597" s="247">
        <f>ROUND(E597*J597,2)</f>
        <v>0</v>
      </c>
      <c r="L597" s="247">
        <v>21</v>
      </c>
      <c r="M597" s="247">
        <f>G597*(1+L597/100)</f>
        <v>0</v>
      </c>
      <c r="N597" s="245">
        <v>1.489E-2</v>
      </c>
      <c r="O597" s="245">
        <f>ROUND(E597*N597,2)</f>
        <v>0.62</v>
      </c>
      <c r="P597" s="245">
        <v>0</v>
      </c>
      <c r="Q597" s="245">
        <f>ROUND(E597*P597,2)</f>
        <v>0</v>
      </c>
      <c r="R597" s="247" t="s">
        <v>975</v>
      </c>
      <c r="S597" s="247" t="s">
        <v>511</v>
      </c>
      <c r="T597" s="248" t="s">
        <v>511</v>
      </c>
      <c r="U597" s="224">
        <v>2.33</v>
      </c>
      <c r="V597" s="224">
        <f>ROUND(E597*U597,2)</f>
        <v>97.47</v>
      </c>
      <c r="W597" s="224"/>
      <c r="X597" s="224" t="s">
        <v>557</v>
      </c>
      <c r="Y597" s="224" t="s">
        <v>513</v>
      </c>
      <c r="Z597" s="213"/>
      <c r="AA597" s="213"/>
      <c r="AB597" s="213"/>
      <c r="AC597" s="213"/>
      <c r="AD597" s="213"/>
      <c r="AE597" s="213"/>
      <c r="AF597" s="213"/>
      <c r="AG597" s="213" t="s">
        <v>571</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2" x14ac:dyDescent="0.2">
      <c r="A598" s="220"/>
      <c r="B598" s="221"/>
      <c r="C598" s="274" t="s">
        <v>1346</v>
      </c>
      <c r="D598" s="272"/>
      <c r="E598" s="272"/>
      <c r="F598" s="272"/>
      <c r="G598" s="272"/>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921</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58" t="s">
        <v>1037</v>
      </c>
      <c r="D599" s="229"/>
      <c r="E599" s="230"/>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573</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58" t="s">
        <v>1347</v>
      </c>
      <c r="D600" s="229"/>
      <c r="E600" s="230">
        <v>41.832000000000001</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573</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75" t="s">
        <v>955</v>
      </c>
      <c r="D601" s="266"/>
      <c r="E601" s="267"/>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573</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33.75" outlineLevel="3" x14ac:dyDescent="0.2">
      <c r="A602" s="220"/>
      <c r="B602" s="221"/>
      <c r="C602" s="276" t="s">
        <v>1348</v>
      </c>
      <c r="D602" s="266"/>
      <c r="E602" s="267">
        <v>11.090999999999999</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573</v>
      </c>
      <c r="AH602" s="213">
        <v>2</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ht="33.75" outlineLevel="3" x14ac:dyDescent="0.2">
      <c r="A603" s="220"/>
      <c r="B603" s="221"/>
      <c r="C603" s="276" t="s">
        <v>1349</v>
      </c>
      <c r="D603" s="266"/>
      <c r="E603" s="267">
        <v>9.9830000000000005</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573</v>
      </c>
      <c r="AH603" s="213">
        <v>2</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ht="33.75" outlineLevel="3" x14ac:dyDescent="0.2">
      <c r="A604" s="220"/>
      <c r="B604" s="221"/>
      <c r="C604" s="276" t="s">
        <v>1350</v>
      </c>
      <c r="D604" s="266"/>
      <c r="E604" s="267">
        <v>9.2390000000000008</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573</v>
      </c>
      <c r="AH604" s="213">
        <v>2</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ht="33.75" outlineLevel="3" x14ac:dyDescent="0.2">
      <c r="A605" s="220"/>
      <c r="B605" s="221"/>
      <c r="C605" s="276" t="s">
        <v>1351</v>
      </c>
      <c r="D605" s="266"/>
      <c r="E605" s="267">
        <v>8.9629999999999992</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573</v>
      </c>
      <c r="AH605" s="213">
        <v>2</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76" t="s">
        <v>1352</v>
      </c>
      <c r="D606" s="266"/>
      <c r="E606" s="267">
        <v>1.272</v>
      </c>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573</v>
      </c>
      <c r="AH606" s="213">
        <v>2</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76" t="s">
        <v>1353</v>
      </c>
      <c r="D607" s="266"/>
      <c r="E607" s="267">
        <v>1.284</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573</v>
      </c>
      <c r="AH607" s="213">
        <v>2</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75" t="s">
        <v>958</v>
      </c>
      <c r="D608" s="266"/>
      <c r="E608" s="267"/>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573</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2" x14ac:dyDescent="0.2">
      <c r="A609" s="220"/>
      <c r="B609" s="221"/>
      <c r="C609" s="257"/>
      <c r="D609" s="250"/>
      <c r="E609" s="250"/>
      <c r="F609" s="250"/>
      <c r="G609" s="250"/>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515</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1" x14ac:dyDescent="0.2">
      <c r="A610" s="242">
        <v>75</v>
      </c>
      <c r="B610" s="243" t="s">
        <v>1354</v>
      </c>
      <c r="C610" s="254" t="s">
        <v>1355</v>
      </c>
      <c r="D610" s="244" t="s">
        <v>1356</v>
      </c>
      <c r="E610" s="245">
        <v>80.025000000000006</v>
      </c>
      <c r="F610" s="246"/>
      <c r="G610" s="247">
        <f>ROUND(E610*F610,2)</f>
        <v>0</v>
      </c>
      <c r="H610" s="246"/>
      <c r="I610" s="247">
        <f>ROUND(E610*H610,2)</f>
        <v>0</v>
      </c>
      <c r="J610" s="246"/>
      <c r="K610" s="247">
        <f>ROUND(E610*J610,2)</f>
        <v>0</v>
      </c>
      <c r="L610" s="247">
        <v>21</v>
      </c>
      <c r="M610" s="247">
        <f>G610*(1+L610/100)</f>
        <v>0</v>
      </c>
      <c r="N610" s="245">
        <v>3.4000000000000002E-4</v>
      </c>
      <c r="O610" s="245">
        <f>ROUND(E610*N610,2)</f>
        <v>0.03</v>
      </c>
      <c r="P610" s="245">
        <v>0</v>
      </c>
      <c r="Q610" s="245">
        <f>ROUND(E610*P610,2)</f>
        <v>0</v>
      </c>
      <c r="R610" s="247" t="s">
        <v>975</v>
      </c>
      <c r="S610" s="247" t="s">
        <v>511</v>
      </c>
      <c r="T610" s="248" t="s">
        <v>511</v>
      </c>
      <c r="U610" s="224">
        <v>0.32</v>
      </c>
      <c r="V610" s="224">
        <f>ROUND(E610*U610,2)</f>
        <v>25.61</v>
      </c>
      <c r="W610" s="224"/>
      <c r="X610" s="224" t="s">
        <v>557</v>
      </c>
      <c r="Y610" s="224" t="s">
        <v>513</v>
      </c>
      <c r="Z610" s="213"/>
      <c r="AA610" s="213"/>
      <c r="AB610" s="213"/>
      <c r="AC610" s="213"/>
      <c r="AD610" s="213"/>
      <c r="AE610" s="213"/>
      <c r="AF610" s="213"/>
      <c r="AG610" s="213" t="s">
        <v>571</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2" x14ac:dyDescent="0.2">
      <c r="A611" s="220"/>
      <c r="B611" s="221"/>
      <c r="C611" s="258" t="s">
        <v>1037</v>
      </c>
      <c r="D611" s="229"/>
      <c r="E611" s="230"/>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573</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58" t="s">
        <v>1357</v>
      </c>
      <c r="D612" s="229"/>
      <c r="E612" s="230">
        <v>85.025000000000006</v>
      </c>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573</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58" t="s">
        <v>1358</v>
      </c>
      <c r="D613" s="229"/>
      <c r="E613" s="230">
        <v>-5</v>
      </c>
      <c r="F613" s="224"/>
      <c r="G613" s="224"/>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573</v>
      </c>
      <c r="AH613" s="213">
        <v>0</v>
      </c>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2" x14ac:dyDescent="0.2">
      <c r="A614" s="220"/>
      <c r="B614" s="221"/>
      <c r="C614" s="257"/>
      <c r="D614" s="250"/>
      <c r="E614" s="250"/>
      <c r="F614" s="250"/>
      <c r="G614" s="250"/>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515</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x14ac:dyDescent="0.2">
      <c r="A615" s="242">
        <v>76</v>
      </c>
      <c r="B615" s="243" t="s">
        <v>1359</v>
      </c>
      <c r="C615" s="254" t="s">
        <v>1360</v>
      </c>
      <c r="D615" s="244" t="s">
        <v>582</v>
      </c>
      <c r="E615" s="245">
        <v>4</v>
      </c>
      <c r="F615" s="246"/>
      <c r="G615" s="247">
        <f>ROUND(E615*F615,2)</f>
        <v>0</v>
      </c>
      <c r="H615" s="246"/>
      <c r="I615" s="247">
        <f>ROUND(E615*H615,2)</f>
        <v>0</v>
      </c>
      <c r="J615" s="246"/>
      <c r="K615" s="247">
        <f>ROUND(E615*J615,2)</f>
        <v>0</v>
      </c>
      <c r="L615" s="247">
        <v>21</v>
      </c>
      <c r="M615" s="247">
        <f>G615*(1+L615/100)</f>
        <v>0</v>
      </c>
      <c r="N615" s="245">
        <v>5.4000000000000001E-4</v>
      </c>
      <c r="O615" s="245">
        <f>ROUND(E615*N615,2)</f>
        <v>0</v>
      </c>
      <c r="P615" s="245">
        <v>0</v>
      </c>
      <c r="Q615" s="245">
        <f>ROUND(E615*P615,2)</f>
        <v>0</v>
      </c>
      <c r="R615" s="247" t="s">
        <v>975</v>
      </c>
      <c r="S615" s="247" t="s">
        <v>511</v>
      </c>
      <c r="T615" s="248" t="s">
        <v>511</v>
      </c>
      <c r="U615" s="224">
        <v>0.12</v>
      </c>
      <c r="V615" s="224">
        <f>ROUND(E615*U615,2)</f>
        <v>0.48</v>
      </c>
      <c r="W615" s="224"/>
      <c r="X615" s="224" t="s">
        <v>557</v>
      </c>
      <c r="Y615" s="224" t="s">
        <v>513</v>
      </c>
      <c r="Z615" s="213"/>
      <c r="AA615" s="213"/>
      <c r="AB615" s="213"/>
      <c r="AC615" s="213"/>
      <c r="AD615" s="213"/>
      <c r="AE615" s="213"/>
      <c r="AF615" s="213"/>
      <c r="AG615" s="213" t="s">
        <v>571</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2" x14ac:dyDescent="0.2">
      <c r="A616" s="220"/>
      <c r="B616" s="221"/>
      <c r="C616" s="258" t="s">
        <v>1361</v>
      </c>
      <c r="D616" s="229"/>
      <c r="E616" s="230">
        <v>4</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573</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2" x14ac:dyDescent="0.2">
      <c r="A617" s="220"/>
      <c r="B617" s="221"/>
      <c r="C617" s="257"/>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515</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x14ac:dyDescent="0.2">
      <c r="A618" s="242">
        <v>77</v>
      </c>
      <c r="B618" s="243" t="s">
        <v>1362</v>
      </c>
      <c r="C618" s="254" t="s">
        <v>1363</v>
      </c>
      <c r="D618" s="244" t="s">
        <v>582</v>
      </c>
      <c r="E618" s="245">
        <v>4</v>
      </c>
      <c r="F618" s="246"/>
      <c r="G618" s="247">
        <f>ROUND(E618*F618,2)</f>
        <v>0</v>
      </c>
      <c r="H618" s="246"/>
      <c r="I618" s="247">
        <f>ROUND(E618*H618,2)</f>
        <v>0</v>
      </c>
      <c r="J618" s="246"/>
      <c r="K618" s="247">
        <f>ROUND(E618*J618,2)</f>
        <v>0</v>
      </c>
      <c r="L618" s="247">
        <v>21</v>
      </c>
      <c r="M618" s="247">
        <f>G618*(1+L618/100)</f>
        <v>0</v>
      </c>
      <c r="N618" s="245">
        <v>3.8999999999999999E-4</v>
      </c>
      <c r="O618" s="245">
        <f>ROUND(E618*N618,2)</f>
        <v>0</v>
      </c>
      <c r="P618" s="245">
        <v>0</v>
      </c>
      <c r="Q618" s="245">
        <f>ROUND(E618*P618,2)</f>
        <v>0</v>
      </c>
      <c r="R618" s="247" t="s">
        <v>975</v>
      </c>
      <c r="S618" s="247" t="s">
        <v>511</v>
      </c>
      <c r="T618" s="248" t="s">
        <v>511</v>
      </c>
      <c r="U618" s="224">
        <v>0.12</v>
      </c>
      <c r="V618" s="224">
        <f>ROUND(E618*U618,2)</f>
        <v>0.48</v>
      </c>
      <c r="W618" s="224"/>
      <c r="X618" s="224" t="s">
        <v>557</v>
      </c>
      <c r="Y618" s="224" t="s">
        <v>513</v>
      </c>
      <c r="Z618" s="213"/>
      <c r="AA618" s="213"/>
      <c r="AB618" s="213"/>
      <c r="AC618" s="213"/>
      <c r="AD618" s="213"/>
      <c r="AE618" s="213"/>
      <c r="AF618" s="213"/>
      <c r="AG618" s="213" t="s">
        <v>571</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2" x14ac:dyDescent="0.2">
      <c r="A619" s="220"/>
      <c r="B619" s="221"/>
      <c r="C619" s="258" t="s">
        <v>1361</v>
      </c>
      <c r="D619" s="229"/>
      <c r="E619" s="230">
        <v>4</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573</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2" x14ac:dyDescent="0.2">
      <c r="A620" s="220"/>
      <c r="B620" s="221"/>
      <c r="C620" s="257"/>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515</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ht="22.5" outlineLevel="1" x14ac:dyDescent="0.2">
      <c r="A621" s="242">
        <v>78</v>
      </c>
      <c r="B621" s="243" t="s">
        <v>1364</v>
      </c>
      <c r="C621" s="254" t="s">
        <v>1365</v>
      </c>
      <c r="D621" s="244" t="s">
        <v>1356</v>
      </c>
      <c r="E621" s="245">
        <v>18.95</v>
      </c>
      <c r="F621" s="246"/>
      <c r="G621" s="247">
        <f>ROUND(E621*F621,2)</f>
        <v>0</v>
      </c>
      <c r="H621" s="246"/>
      <c r="I621" s="247">
        <f>ROUND(E621*H621,2)</f>
        <v>0</v>
      </c>
      <c r="J621" s="246"/>
      <c r="K621" s="247">
        <f>ROUND(E621*J621,2)</f>
        <v>0</v>
      </c>
      <c r="L621" s="247">
        <v>21</v>
      </c>
      <c r="M621" s="247">
        <f>G621*(1+L621/100)</f>
        <v>0</v>
      </c>
      <c r="N621" s="245">
        <v>3.1E-4</v>
      </c>
      <c r="O621" s="245">
        <f>ROUND(E621*N621,2)</f>
        <v>0.01</v>
      </c>
      <c r="P621" s="245">
        <v>0</v>
      </c>
      <c r="Q621" s="245">
        <f>ROUND(E621*P621,2)</f>
        <v>0</v>
      </c>
      <c r="R621" s="247" t="s">
        <v>975</v>
      </c>
      <c r="S621" s="247" t="s">
        <v>511</v>
      </c>
      <c r="T621" s="248" t="s">
        <v>511</v>
      </c>
      <c r="U621" s="224">
        <v>0.05</v>
      </c>
      <c r="V621" s="224">
        <f>ROUND(E621*U621,2)</f>
        <v>0.95</v>
      </c>
      <c r="W621" s="224"/>
      <c r="X621" s="224" t="s">
        <v>557</v>
      </c>
      <c r="Y621" s="224" t="s">
        <v>513</v>
      </c>
      <c r="Z621" s="213"/>
      <c r="AA621" s="213"/>
      <c r="AB621" s="213"/>
      <c r="AC621" s="213"/>
      <c r="AD621" s="213"/>
      <c r="AE621" s="213"/>
      <c r="AF621" s="213"/>
      <c r="AG621" s="213" t="s">
        <v>571</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2" x14ac:dyDescent="0.2">
      <c r="A622" s="220"/>
      <c r="B622" s="221"/>
      <c r="C622" s="258" t="s">
        <v>1149</v>
      </c>
      <c r="D622" s="229"/>
      <c r="E622" s="230"/>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573</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58" t="s">
        <v>1366</v>
      </c>
      <c r="D623" s="229"/>
      <c r="E623" s="230">
        <v>18.95</v>
      </c>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573</v>
      </c>
      <c r="AH623" s="213">
        <v>0</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75" t="s">
        <v>955</v>
      </c>
      <c r="D624" s="266"/>
      <c r="E624" s="267"/>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573</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76" t="s">
        <v>1367</v>
      </c>
      <c r="D625" s="266"/>
      <c r="E625" s="267">
        <v>18.95</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573</v>
      </c>
      <c r="AH625" s="213">
        <v>2</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75" t="s">
        <v>958</v>
      </c>
      <c r="D626" s="266"/>
      <c r="E626" s="267"/>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573</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2" x14ac:dyDescent="0.2">
      <c r="A627" s="220"/>
      <c r="B627" s="221"/>
      <c r="C627" s="257"/>
      <c r="D627" s="250"/>
      <c r="E627" s="250"/>
      <c r="F627" s="250"/>
      <c r="G627" s="250"/>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515</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ht="22.5" outlineLevel="1" x14ac:dyDescent="0.2">
      <c r="A628" s="242">
        <v>79</v>
      </c>
      <c r="B628" s="243" t="s">
        <v>1368</v>
      </c>
      <c r="C628" s="254" t="s">
        <v>1369</v>
      </c>
      <c r="D628" s="244" t="s">
        <v>974</v>
      </c>
      <c r="E628" s="245">
        <v>553.20150000000001</v>
      </c>
      <c r="F628" s="246"/>
      <c r="G628" s="247">
        <f>ROUND(E628*F628,2)</f>
        <v>0</v>
      </c>
      <c r="H628" s="246"/>
      <c r="I628" s="247">
        <f>ROUND(E628*H628,2)</f>
        <v>0</v>
      </c>
      <c r="J628" s="246"/>
      <c r="K628" s="247">
        <f>ROUND(E628*J628,2)</f>
        <v>0</v>
      </c>
      <c r="L628" s="247">
        <v>21</v>
      </c>
      <c r="M628" s="247">
        <f>G628*(1+L628/100)</f>
        <v>0</v>
      </c>
      <c r="N628" s="245">
        <v>4.8169999999999998E-2</v>
      </c>
      <c r="O628" s="245">
        <f>ROUND(E628*N628,2)</f>
        <v>26.65</v>
      </c>
      <c r="P628" s="245">
        <v>0</v>
      </c>
      <c r="Q628" s="245">
        <f>ROUND(E628*P628,2)</f>
        <v>0</v>
      </c>
      <c r="R628" s="247" t="s">
        <v>975</v>
      </c>
      <c r="S628" s="247" t="s">
        <v>511</v>
      </c>
      <c r="T628" s="248" t="s">
        <v>511</v>
      </c>
      <c r="U628" s="224">
        <v>0.74299999999999999</v>
      </c>
      <c r="V628" s="224">
        <f>ROUND(E628*U628,2)</f>
        <v>411.03</v>
      </c>
      <c r="W628" s="224"/>
      <c r="X628" s="224" t="s">
        <v>557</v>
      </c>
      <c r="Y628" s="224" t="s">
        <v>513</v>
      </c>
      <c r="Z628" s="213"/>
      <c r="AA628" s="213"/>
      <c r="AB628" s="213"/>
      <c r="AC628" s="213"/>
      <c r="AD628" s="213"/>
      <c r="AE628" s="213"/>
      <c r="AF628" s="213"/>
      <c r="AG628" s="213" t="s">
        <v>571</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2" x14ac:dyDescent="0.2">
      <c r="A629" s="220"/>
      <c r="B629" s="221"/>
      <c r="C629" s="258" t="s">
        <v>1303</v>
      </c>
      <c r="D629" s="229"/>
      <c r="E629" s="230">
        <v>71.589500000000001</v>
      </c>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573</v>
      </c>
      <c r="AH629" s="213">
        <v>5</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58" t="s">
        <v>1304</v>
      </c>
      <c r="D630" s="229"/>
      <c r="E630" s="230">
        <v>481.61200000000002</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573</v>
      </c>
      <c r="AH630" s="213">
        <v>5</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2" x14ac:dyDescent="0.2">
      <c r="A631" s="220"/>
      <c r="B631" s="221"/>
      <c r="C631" s="257"/>
      <c r="D631" s="250"/>
      <c r="E631" s="250"/>
      <c r="F631" s="250"/>
      <c r="G631" s="250"/>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515</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x14ac:dyDescent="0.2">
      <c r="A632" s="242">
        <v>80</v>
      </c>
      <c r="B632" s="243" t="s">
        <v>1370</v>
      </c>
      <c r="C632" s="254" t="s">
        <v>1371</v>
      </c>
      <c r="D632" s="244" t="s">
        <v>1356</v>
      </c>
      <c r="E632" s="245">
        <v>58.505000000000003</v>
      </c>
      <c r="F632" s="246"/>
      <c r="G632" s="247">
        <f>ROUND(E632*F632,2)</f>
        <v>0</v>
      </c>
      <c r="H632" s="246"/>
      <c r="I632" s="247">
        <f>ROUND(E632*H632,2)</f>
        <v>0</v>
      </c>
      <c r="J632" s="246"/>
      <c r="K632" s="247">
        <f>ROUND(E632*J632,2)</f>
        <v>0</v>
      </c>
      <c r="L632" s="247">
        <v>21</v>
      </c>
      <c r="M632" s="247">
        <f>G632*(1+L632/100)</f>
        <v>0</v>
      </c>
      <c r="N632" s="245">
        <v>2.0000000000000002E-5</v>
      </c>
      <c r="O632" s="245">
        <f>ROUND(E632*N632,2)</f>
        <v>0</v>
      </c>
      <c r="P632" s="245">
        <v>0</v>
      </c>
      <c r="Q632" s="245">
        <f>ROUND(E632*P632,2)</f>
        <v>0</v>
      </c>
      <c r="R632" s="247" t="s">
        <v>975</v>
      </c>
      <c r="S632" s="247" t="s">
        <v>511</v>
      </c>
      <c r="T632" s="248" t="s">
        <v>511</v>
      </c>
      <c r="U632" s="224">
        <v>0.16</v>
      </c>
      <c r="V632" s="224">
        <f>ROUND(E632*U632,2)</f>
        <v>9.36</v>
      </c>
      <c r="W632" s="224"/>
      <c r="X632" s="224" t="s">
        <v>557</v>
      </c>
      <c r="Y632" s="224" t="s">
        <v>513</v>
      </c>
      <c r="Z632" s="213"/>
      <c r="AA632" s="213"/>
      <c r="AB632" s="213"/>
      <c r="AC632" s="213"/>
      <c r="AD632" s="213"/>
      <c r="AE632" s="213"/>
      <c r="AF632" s="213"/>
      <c r="AG632" s="213" t="s">
        <v>571</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2" x14ac:dyDescent="0.2">
      <c r="A633" s="220"/>
      <c r="B633" s="221"/>
      <c r="C633" s="274" t="s">
        <v>1372</v>
      </c>
      <c r="D633" s="272"/>
      <c r="E633" s="272"/>
      <c r="F633" s="272"/>
      <c r="G633" s="272"/>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921</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2" x14ac:dyDescent="0.2">
      <c r="A634" s="220"/>
      <c r="B634" s="221"/>
      <c r="C634" s="258" t="s">
        <v>1373</v>
      </c>
      <c r="D634" s="229"/>
      <c r="E634" s="230"/>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573</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58" t="s">
        <v>1374</v>
      </c>
      <c r="D635" s="229"/>
      <c r="E635" s="230">
        <v>58.505000000000003</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573</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75" t="s">
        <v>955</v>
      </c>
      <c r="D636" s="266"/>
      <c r="E636" s="267"/>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573</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6" t="s">
        <v>1375</v>
      </c>
      <c r="D637" s="266"/>
      <c r="E637" s="267"/>
      <c r="F637" s="224"/>
      <c r="G637" s="224"/>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573</v>
      </c>
      <c r="AH637" s="213">
        <v>2</v>
      </c>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76" t="s">
        <v>1376</v>
      </c>
      <c r="D638" s="266"/>
      <c r="E638" s="267">
        <v>11.85</v>
      </c>
      <c r="F638" s="224"/>
      <c r="G638" s="224"/>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573</v>
      </c>
      <c r="AH638" s="213">
        <v>2</v>
      </c>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76" t="s">
        <v>1377</v>
      </c>
      <c r="D639" s="266"/>
      <c r="E639" s="267">
        <v>1.5449999999999999</v>
      </c>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573</v>
      </c>
      <c r="AH639" s="213">
        <v>2</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6" t="s">
        <v>1378</v>
      </c>
      <c r="D640" s="266"/>
      <c r="E640" s="267">
        <v>11.85</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573</v>
      </c>
      <c r="AH640" s="213">
        <v>2</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76" t="s">
        <v>1379</v>
      </c>
      <c r="D641" s="266"/>
      <c r="E641" s="267">
        <v>1.5449999999999999</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573</v>
      </c>
      <c r="AH641" s="213">
        <v>2</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76" t="s">
        <v>1380</v>
      </c>
      <c r="D642" s="266"/>
      <c r="E642" s="267">
        <v>2.84</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573</v>
      </c>
      <c r="AH642" s="213">
        <v>2</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76" t="s">
        <v>1375</v>
      </c>
      <c r="D643" s="266"/>
      <c r="E643" s="267"/>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573</v>
      </c>
      <c r="AH643" s="213">
        <v>2</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76" t="s">
        <v>1381</v>
      </c>
      <c r="D644" s="266"/>
      <c r="E644" s="267">
        <v>1.92</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573</v>
      </c>
      <c r="AH644" s="213">
        <v>2</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76" t="s">
        <v>1382</v>
      </c>
      <c r="D645" s="266"/>
      <c r="E645" s="267"/>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573</v>
      </c>
      <c r="AH645" s="213">
        <v>2</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76" t="s">
        <v>1383</v>
      </c>
      <c r="D646" s="266"/>
      <c r="E646" s="267">
        <v>12.06</v>
      </c>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573</v>
      </c>
      <c r="AH646" s="213">
        <v>2</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6" t="s">
        <v>1384</v>
      </c>
      <c r="D647" s="266"/>
      <c r="E647" s="267">
        <v>1.42</v>
      </c>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573</v>
      </c>
      <c r="AH647" s="213">
        <v>2</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76" t="s">
        <v>1385</v>
      </c>
      <c r="D648" s="266"/>
      <c r="E648" s="267">
        <v>12.055</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573</v>
      </c>
      <c r="AH648" s="213">
        <v>2</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76" t="s">
        <v>1386</v>
      </c>
      <c r="D649" s="266"/>
      <c r="E649" s="267">
        <v>1.42</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573</v>
      </c>
      <c r="AH649" s="213">
        <v>2</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75" t="s">
        <v>958</v>
      </c>
      <c r="D650" s="266"/>
      <c r="E650" s="267"/>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573</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2" x14ac:dyDescent="0.2">
      <c r="A651" s="220"/>
      <c r="B651" s="221"/>
      <c r="C651" s="257"/>
      <c r="D651" s="250"/>
      <c r="E651" s="250"/>
      <c r="F651" s="250"/>
      <c r="G651" s="250"/>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515</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ht="22.5" outlineLevel="1" x14ac:dyDescent="0.2">
      <c r="A652" s="242">
        <v>81</v>
      </c>
      <c r="B652" s="243" t="s">
        <v>1387</v>
      </c>
      <c r="C652" s="254" t="s">
        <v>1388</v>
      </c>
      <c r="D652" s="244" t="s">
        <v>974</v>
      </c>
      <c r="E652" s="245">
        <v>29.758749999999999</v>
      </c>
      <c r="F652" s="246"/>
      <c r="G652" s="247">
        <f>ROUND(E652*F652,2)</f>
        <v>0</v>
      </c>
      <c r="H652" s="246"/>
      <c r="I652" s="247">
        <f>ROUND(E652*H652,2)</f>
        <v>0</v>
      </c>
      <c r="J652" s="246"/>
      <c r="K652" s="247">
        <f>ROUND(E652*J652,2)</f>
        <v>0</v>
      </c>
      <c r="L652" s="247">
        <v>21</v>
      </c>
      <c r="M652" s="247">
        <f>G652*(1+L652/100)</f>
        <v>0</v>
      </c>
      <c r="N652" s="245">
        <v>4.9100000000000003E-3</v>
      </c>
      <c r="O652" s="245">
        <f>ROUND(E652*N652,2)</f>
        <v>0.15</v>
      </c>
      <c r="P652" s="245">
        <v>0</v>
      </c>
      <c r="Q652" s="245">
        <f>ROUND(E652*P652,2)</f>
        <v>0</v>
      </c>
      <c r="R652" s="247" t="s">
        <v>975</v>
      </c>
      <c r="S652" s="247" t="s">
        <v>511</v>
      </c>
      <c r="T652" s="248" t="s">
        <v>511</v>
      </c>
      <c r="U652" s="224">
        <v>0.36199999999999999</v>
      </c>
      <c r="V652" s="224">
        <f>ROUND(E652*U652,2)</f>
        <v>10.77</v>
      </c>
      <c r="W652" s="224"/>
      <c r="X652" s="224" t="s">
        <v>557</v>
      </c>
      <c r="Y652" s="224" t="s">
        <v>513</v>
      </c>
      <c r="Z652" s="213"/>
      <c r="AA652" s="213"/>
      <c r="AB652" s="213"/>
      <c r="AC652" s="213"/>
      <c r="AD652" s="213"/>
      <c r="AE652" s="213"/>
      <c r="AF652" s="213"/>
      <c r="AG652" s="213" t="s">
        <v>571</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2" x14ac:dyDescent="0.2">
      <c r="A653" s="220"/>
      <c r="B653" s="221"/>
      <c r="C653" s="258" t="s">
        <v>922</v>
      </c>
      <c r="D653" s="229"/>
      <c r="E653" s="230"/>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573</v>
      </c>
      <c r="AH653" s="213">
        <v>0</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58" t="s">
        <v>1312</v>
      </c>
      <c r="D654" s="229"/>
      <c r="E654" s="230">
        <v>29.758749999999999</v>
      </c>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573</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75" t="s">
        <v>955</v>
      </c>
      <c r="D655" s="266"/>
      <c r="E655" s="267"/>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573</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76" t="s">
        <v>1313</v>
      </c>
      <c r="D656" s="266"/>
      <c r="E656" s="267">
        <v>29.758749999999999</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573</v>
      </c>
      <c r="AH656" s="213">
        <v>2</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75" t="s">
        <v>958</v>
      </c>
      <c r="D657" s="266"/>
      <c r="E657" s="267"/>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573</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2" x14ac:dyDescent="0.2">
      <c r="A658" s="220"/>
      <c r="B658" s="221"/>
      <c r="C658" s="257"/>
      <c r="D658" s="250"/>
      <c r="E658" s="250"/>
      <c r="F658" s="250"/>
      <c r="G658" s="250"/>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515</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x14ac:dyDescent="0.2">
      <c r="A659" s="242">
        <v>82</v>
      </c>
      <c r="B659" s="243" t="s">
        <v>1389</v>
      </c>
      <c r="C659" s="254" t="s">
        <v>1390</v>
      </c>
      <c r="D659" s="244" t="s">
        <v>974</v>
      </c>
      <c r="E659" s="245">
        <v>14.626250000000001</v>
      </c>
      <c r="F659" s="246"/>
      <c r="G659" s="247">
        <f>ROUND(E659*F659,2)</f>
        <v>0</v>
      </c>
      <c r="H659" s="246"/>
      <c r="I659" s="247">
        <f>ROUND(E659*H659,2)</f>
        <v>0</v>
      </c>
      <c r="J659" s="246"/>
      <c r="K659" s="247">
        <f>ROUND(E659*J659,2)</f>
        <v>0</v>
      </c>
      <c r="L659" s="247">
        <v>21</v>
      </c>
      <c r="M659" s="247">
        <f>G659*(1+L659/100)</f>
        <v>0</v>
      </c>
      <c r="N659" s="245">
        <v>1.401E-2</v>
      </c>
      <c r="O659" s="245">
        <f>ROUND(E659*N659,2)</f>
        <v>0.2</v>
      </c>
      <c r="P659" s="245">
        <v>0</v>
      </c>
      <c r="Q659" s="245">
        <f>ROUND(E659*P659,2)</f>
        <v>0</v>
      </c>
      <c r="R659" s="247"/>
      <c r="S659" s="247" t="s">
        <v>527</v>
      </c>
      <c r="T659" s="248" t="s">
        <v>511</v>
      </c>
      <c r="U659" s="224">
        <v>2.9020000000000001</v>
      </c>
      <c r="V659" s="224">
        <f>ROUND(E659*U659,2)</f>
        <v>42.45</v>
      </c>
      <c r="W659" s="224"/>
      <c r="X659" s="224" t="s">
        <v>557</v>
      </c>
      <c r="Y659" s="224" t="s">
        <v>513</v>
      </c>
      <c r="Z659" s="213"/>
      <c r="AA659" s="213"/>
      <c r="AB659" s="213"/>
      <c r="AC659" s="213"/>
      <c r="AD659" s="213"/>
      <c r="AE659" s="213"/>
      <c r="AF659" s="213"/>
      <c r="AG659" s="213" t="s">
        <v>571</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2" x14ac:dyDescent="0.2">
      <c r="A660" s="220"/>
      <c r="B660" s="221"/>
      <c r="C660" s="258" t="s">
        <v>1373</v>
      </c>
      <c r="D660" s="229"/>
      <c r="E660" s="230"/>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573</v>
      </c>
      <c r="AH660" s="213">
        <v>0</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58" t="s">
        <v>1391</v>
      </c>
      <c r="D661" s="229"/>
      <c r="E661" s="230">
        <v>14.626250000000001</v>
      </c>
      <c r="F661" s="224"/>
      <c r="G661" s="224"/>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573</v>
      </c>
      <c r="AH661" s="213">
        <v>0</v>
      </c>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2" x14ac:dyDescent="0.2">
      <c r="A662" s="220"/>
      <c r="B662" s="221"/>
      <c r="C662" s="257"/>
      <c r="D662" s="250"/>
      <c r="E662" s="250"/>
      <c r="F662" s="250"/>
      <c r="G662" s="250"/>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515</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x14ac:dyDescent="0.2">
      <c r="A663" s="232" t="s">
        <v>506</v>
      </c>
      <c r="B663" s="233" t="s">
        <v>332</v>
      </c>
      <c r="C663" s="253" t="s">
        <v>333</v>
      </c>
      <c r="D663" s="234"/>
      <c r="E663" s="235"/>
      <c r="F663" s="236"/>
      <c r="G663" s="236">
        <f>SUMIF(AG664:AG749,"&lt;&gt;NOR",G664:G749)</f>
        <v>0</v>
      </c>
      <c r="H663" s="236"/>
      <c r="I663" s="236">
        <f>SUM(I664:I749)</f>
        <v>0</v>
      </c>
      <c r="J663" s="236"/>
      <c r="K663" s="236">
        <f>SUM(K664:K749)</f>
        <v>0</v>
      </c>
      <c r="L663" s="236"/>
      <c r="M663" s="236">
        <f>SUM(M664:M749)</f>
        <v>0</v>
      </c>
      <c r="N663" s="235"/>
      <c r="O663" s="235">
        <f>SUM(O664:O749)</f>
        <v>69.360000000000014</v>
      </c>
      <c r="P663" s="235"/>
      <c r="Q663" s="235">
        <f>SUM(Q664:Q749)</f>
        <v>0</v>
      </c>
      <c r="R663" s="236"/>
      <c r="S663" s="236"/>
      <c r="T663" s="237"/>
      <c r="U663" s="231"/>
      <c r="V663" s="231">
        <f>SUM(V664:V749)</f>
        <v>137.44</v>
      </c>
      <c r="W663" s="231"/>
      <c r="X663" s="231"/>
      <c r="Y663" s="231"/>
      <c r="AG663" t="s">
        <v>507</v>
      </c>
    </row>
    <row r="664" spans="1:60" outlineLevel="1" x14ac:dyDescent="0.2">
      <c r="A664" s="242">
        <v>83</v>
      </c>
      <c r="B664" s="243" t="s">
        <v>1392</v>
      </c>
      <c r="C664" s="254" t="s">
        <v>1393</v>
      </c>
      <c r="D664" s="244" t="s">
        <v>918</v>
      </c>
      <c r="E664" s="245">
        <v>2.0116999999999998</v>
      </c>
      <c r="F664" s="246"/>
      <c r="G664" s="247">
        <f>ROUND(E664*F664,2)</f>
        <v>0</v>
      </c>
      <c r="H664" s="246"/>
      <c r="I664" s="247">
        <f>ROUND(E664*H664,2)</f>
        <v>0</v>
      </c>
      <c r="J664" s="246"/>
      <c r="K664" s="247">
        <f>ROUND(E664*J664,2)</f>
        <v>0</v>
      </c>
      <c r="L664" s="247">
        <v>21</v>
      </c>
      <c r="M664" s="247">
        <f>G664*(1+L664/100)</f>
        <v>0</v>
      </c>
      <c r="N664" s="245">
        <v>2.5249999999999999</v>
      </c>
      <c r="O664" s="245">
        <f>ROUND(E664*N664,2)</f>
        <v>5.08</v>
      </c>
      <c r="P664" s="245">
        <v>0</v>
      </c>
      <c r="Q664" s="245">
        <f>ROUND(E664*P664,2)</f>
        <v>0</v>
      </c>
      <c r="R664" s="247" t="s">
        <v>975</v>
      </c>
      <c r="S664" s="247" t="s">
        <v>511</v>
      </c>
      <c r="T664" s="248" t="s">
        <v>511</v>
      </c>
      <c r="U664" s="224">
        <v>3.2130000000000001</v>
      </c>
      <c r="V664" s="224">
        <f>ROUND(E664*U664,2)</f>
        <v>6.46</v>
      </c>
      <c r="W664" s="224"/>
      <c r="X664" s="224" t="s">
        <v>557</v>
      </c>
      <c r="Y664" s="224" t="s">
        <v>513</v>
      </c>
      <c r="Z664" s="213"/>
      <c r="AA664" s="213"/>
      <c r="AB664" s="213"/>
      <c r="AC664" s="213"/>
      <c r="AD664" s="213"/>
      <c r="AE664" s="213"/>
      <c r="AF664" s="213"/>
      <c r="AG664" s="213" t="s">
        <v>571</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2" x14ac:dyDescent="0.2">
      <c r="A665" s="220"/>
      <c r="B665" s="221"/>
      <c r="C665" s="274" t="s">
        <v>1394</v>
      </c>
      <c r="D665" s="272"/>
      <c r="E665" s="272"/>
      <c r="F665" s="272"/>
      <c r="G665" s="272"/>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921</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2" x14ac:dyDescent="0.2">
      <c r="A666" s="220"/>
      <c r="B666" s="221"/>
      <c r="C666" s="258" t="s">
        <v>1149</v>
      </c>
      <c r="D666" s="229"/>
      <c r="E666" s="230"/>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573</v>
      </c>
      <c r="AH666" s="213">
        <v>0</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3" x14ac:dyDescent="0.2">
      <c r="A667" s="220"/>
      <c r="B667" s="221"/>
      <c r="C667" s="258" t="s">
        <v>1395</v>
      </c>
      <c r="D667" s="229"/>
      <c r="E667" s="230">
        <v>1.5343</v>
      </c>
      <c r="F667" s="224"/>
      <c r="G667" s="224"/>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573</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3" x14ac:dyDescent="0.2">
      <c r="A668" s="220"/>
      <c r="B668" s="221"/>
      <c r="C668" s="258" t="s">
        <v>1396</v>
      </c>
      <c r="D668" s="229"/>
      <c r="E668" s="230">
        <v>0.47739999999999999</v>
      </c>
      <c r="F668" s="224"/>
      <c r="G668" s="224"/>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573</v>
      </c>
      <c r="AH668" s="213">
        <v>0</v>
      </c>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2" x14ac:dyDescent="0.2">
      <c r="A669" s="220"/>
      <c r="B669" s="221"/>
      <c r="C669" s="257"/>
      <c r="D669" s="250"/>
      <c r="E669" s="250"/>
      <c r="F669" s="250"/>
      <c r="G669" s="250"/>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515</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x14ac:dyDescent="0.2">
      <c r="A670" s="242">
        <v>84</v>
      </c>
      <c r="B670" s="243" t="s">
        <v>1397</v>
      </c>
      <c r="C670" s="254" t="s">
        <v>1398</v>
      </c>
      <c r="D670" s="244" t="s">
        <v>974</v>
      </c>
      <c r="E670" s="245">
        <v>22.9</v>
      </c>
      <c r="F670" s="246"/>
      <c r="G670" s="247">
        <f>ROUND(E670*F670,2)</f>
        <v>0</v>
      </c>
      <c r="H670" s="246"/>
      <c r="I670" s="247">
        <f>ROUND(E670*H670,2)</f>
        <v>0</v>
      </c>
      <c r="J670" s="246"/>
      <c r="K670" s="247">
        <f>ROUND(E670*J670,2)</f>
        <v>0</v>
      </c>
      <c r="L670" s="247">
        <v>21</v>
      </c>
      <c r="M670" s="247">
        <f>G670*(1+L670/100)</f>
        <v>0</v>
      </c>
      <c r="N670" s="245">
        <v>0</v>
      </c>
      <c r="O670" s="245">
        <f>ROUND(E670*N670,2)</f>
        <v>0</v>
      </c>
      <c r="P670" s="245">
        <v>0</v>
      </c>
      <c r="Q670" s="245">
        <f>ROUND(E670*P670,2)</f>
        <v>0</v>
      </c>
      <c r="R670" s="247" t="s">
        <v>975</v>
      </c>
      <c r="S670" s="247" t="s">
        <v>511</v>
      </c>
      <c r="T670" s="248" t="s">
        <v>511</v>
      </c>
      <c r="U670" s="224">
        <v>0.17799999999999999</v>
      </c>
      <c r="V670" s="224">
        <f>ROUND(E670*U670,2)</f>
        <v>4.08</v>
      </c>
      <c r="W670" s="224"/>
      <c r="X670" s="224" t="s">
        <v>557</v>
      </c>
      <c r="Y670" s="224" t="s">
        <v>513</v>
      </c>
      <c r="Z670" s="213"/>
      <c r="AA670" s="213"/>
      <c r="AB670" s="213"/>
      <c r="AC670" s="213"/>
      <c r="AD670" s="213"/>
      <c r="AE670" s="213"/>
      <c r="AF670" s="213"/>
      <c r="AG670" s="213" t="s">
        <v>571</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2" x14ac:dyDescent="0.2">
      <c r="A671" s="220"/>
      <c r="B671" s="221"/>
      <c r="C671" s="274" t="s">
        <v>1394</v>
      </c>
      <c r="D671" s="272"/>
      <c r="E671" s="272"/>
      <c r="F671" s="272"/>
      <c r="G671" s="272"/>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921</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2" x14ac:dyDescent="0.2">
      <c r="A672" s="220"/>
      <c r="B672" s="221"/>
      <c r="C672" s="258" t="s">
        <v>1149</v>
      </c>
      <c r="D672" s="229"/>
      <c r="E672" s="230"/>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573</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58" t="s">
        <v>1399</v>
      </c>
      <c r="D673" s="229"/>
      <c r="E673" s="230">
        <v>22.9</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573</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2" x14ac:dyDescent="0.2">
      <c r="A674" s="220"/>
      <c r="B674" s="221"/>
      <c r="C674" s="257"/>
      <c r="D674" s="250"/>
      <c r="E674" s="250"/>
      <c r="F674" s="250"/>
      <c r="G674" s="250"/>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515</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1" x14ac:dyDescent="0.2">
      <c r="A675" s="242">
        <v>85</v>
      </c>
      <c r="B675" s="243" t="s">
        <v>1400</v>
      </c>
      <c r="C675" s="254" t="s">
        <v>1401</v>
      </c>
      <c r="D675" s="244" t="s">
        <v>918</v>
      </c>
      <c r="E675" s="245">
        <v>27.060659999999999</v>
      </c>
      <c r="F675" s="246"/>
      <c r="G675" s="247">
        <f>ROUND(E675*F675,2)</f>
        <v>0</v>
      </c>
      <c r="H675" s="246"/>
      <c r="I675" s="247">
        <f>ROUND(E675*H675,2)</f>
        <v>0</v>
      </c>
      <c r="J675" s="246"/>
      <c r="K675" s="247">
        <f>ROUND(E675*J675,2)</f>
        <v>0</v>
      </c>
      <c r="L675" s="247">
        <v>21</v>
      </c>
      <c r="M675" s="247">
        <f>G675*(1+L675/100)</f>
        <v>0</v>
      </c>
      <c r="N675" s="245">
        <v>0</v>
      </c>
      <c r="O675" s="245">
        <f>ROUND(E675*N675,2)</f>
        <v>0</v>
      </c>
      <c r="P675" s="245">
        <v>0</v>
      </c>
      <c r="Q675" s="245">
        <f>ROUND(E675*P675,2)</f>
        <v>0</v>
      </c>
      <c r="R675" s="247" t="s">
        <v>975</v>
      </c>
      <c r="S675" s="247" t="s">
        <v>511</v>
      </c>
      <c r="T675" s="248" t="s">
        <v>511</v>
      </c>
      <c r="U675" s="224">
        <v>0.82</v>
      </c>
      <c r="V675" s="224">
        <f>ROUND(E675*U675,2)</f>
        <v>22.19</v>
      </c>
      <c r="W675" s="224"/>
      <c r="X675" s="224" t="s">
        <v>557</v>
      </c>
      <c r="Y675" s="224" t="s">
        <v>513</v>
      </c>
      <c r="Z675" s="213"/>
      <c r="AA675" s="213"/>
      <c r="AB675" s="213"/>
      <c r="AC675" s="213"/>
      <c r="AD675" s="213"/>
      <c r="AE675" s="213"/>
      <c r="AF675" s="213"/>
      <c r="AG675" s="213" t="s">
        <v>571</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2" x14ac:dyDescent="0.2">
      <c r="A676" s="220"/>
      <c r="B676" s="221"/>
      <c r="C676" s="274" t="s">
        <v>1402</v>
      </c>
      <c r="D676" s="272"/>
      <c r="E676" s="272"/>
      <c r="F676" s="272"/>
      <c r="G676" s="272"/>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921</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2" x14ac:dyDescent="0.2">
      <c r="A677" s="220"/>
      <c r="B677" s="221"/>
      <c r="C677" s="258" t="s">
        <v>1403</v>
      </c>
      <c r="D677" s="229"/>
      <c r="E677" s="230">
        <v>23.255960000000002</v>
      </c>
      <c r="F677" s="224"/>
      <c r="G677" s="224"/>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573</v>
      </c>
      <c r="AH677" s="213">
        <v>5</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58" t="s">
        <v>1404</v>
      </c>
      <c r="D678" s="229"/>
      <c r="E678" s="230">
        <v>2.0116999999999998</v>
      </c>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573</v>
      </c>
      <c r="AH678" s="213">
        <v>5</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3" x14ac:dyDescent="0.2">
      <c r="A679" s="220"/>
      <c r="B679" s="221"/>
      <c r="C679" s="258" t="s">
        <v>1405</v>
      </c>
      <c r="D679" s="229"/>
      <c r="E679" s="230">
        <v>1.7929999999999999</v>
      </c>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573</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75" t="s">
        <v>955</v>
      </c>
      <c r="D680" s="266"/>
      <c r="E680" s="267"/>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573</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76" t="s">
        <v>1406</v>
      </c>
      <c r="D681" s="266"/>
      <c r="E681" s="267">
        <v>35.86</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573</v>
      </c>
      <c r="AH681" s="213">
        <v>2</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75" t="s">
        <v>958</v>
      </c>
      <c r="D682" s="266"/>
      <c r="E682" s="267"/>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573</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57"/>
      <c r="D683" s="250"/>
      <c r="E683" s="250"/>
      <c r="F683" s="250"/>
      <c r="G683" s="250"/>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515</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x14ac:dyDescent="0.2">
      <c r="A684" s="242">
        <v>86</v>
      </c>
      <c r="B684" s="243" t="s">
        <v>1407</v>
      </c>
      <c r="C684" s="254" t="s">
        <v>1408</v>
      </c>
      <c r="D684" s="244" t="s">
        <v>918</v>
      </c>
      <c r="E684" s="245">
        <v>23.255960000000002</v>
      </c>
      <c r="F684" s="246"/>
      <c r="G684" s="247">
        <f>ROUND(E684*F684,2)</f>
        <v>0</v>
      </c>
      <c r="H684" s="246"/>
      <c r="I684" s="247">
        <f>ROUND(E684*H684,2)</f>
        <v>0</v>
      </c>
      <c r="J684" s="246"/>
      <c r="K684" s="247">
        <f>ROUND(E684*J684,2)</f>
        <v>0</v>
      </c>
      <c r="L684" s="247">
        <v>21</v>
      </c>
      <c r="M684" s="247">
        <f>G684*(1+L684/100)</f>
        <v>0</v>
      </c>
      <c r="N684" s="245">
        <v>2.5255999999999998</v>
      </c>
      <c r="O684" s="245">
        <f>ROUND(E684*N684,2)</f>
        <v>58.74</v>
      </c>
      <c r="P684" s="245">
        <v>0</v>
      </c>
      <c r="Q684" s="245">
        <f>ROUND(E684*P684,2)</f>
        <v>0</v>
      </c>
      <c r="R684" s="247" t="s">
        <v>975</v>
      </c>
      <c r="S684" s="247" t="s">
        <v>511</v>
      </c>
      <c r="T684" s="248" t="s">
        <v>511</v>
      </c>
      <c r="U684" s="224">
        <v>3.2130000000000001</v>
      </c>
      <c r="V684" s="224">
        <f>ROUND(E684*U684,2)</f>
        <v>74.72</v>
      </c>
      <c r="W684" s="224"/>
      <c r="X684" s="224" t="s">
        <v>557</v>
      </c>
      <c r="Y684" s="224" t="s">
        <v>513</v>
      </c>
      <c r="Z684" s="213"/>
      <c r="AA684" s="213"/>
      <c r="AB684" s="213"/>
      <c r="AC684" s="213"/>
      <c r="AD684" s="213"/>
      <c r="AE684" s="213"/>
      <c r="AF684" s="213"/>
      <c r="AG684" s="213" t="s">
        <v>571</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ht="22.5" outlineLevel="2" x14ac:dyDescent="0.2">
      <c r="A685" s="220"/>
      <c r="B685" s="221"/>
      <c r="C685" s="274" t="s">
        <v>1409</v>
      </c>
      <c r="D685" s="272"/>
      <c r="E685" s="272"/>
      <c r="F685" s="272"/>
      <c r="G685" s="272"/>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921</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62" t="str">
        <f>C685</f>
        <v>hlazená dřevěným hladítkem, s vytvořením dilatačních spár v mazanině uložením dočasného dilatačního profilu, s odstraněním dočasného profilu. Bez zaplnění spáry trvalým materiálem (634 60).</v>
      </c>
      <c r="BB685" s="213"/>
      <c r="BC685" s="213"/>
      <c r="BD685" s="213"/>
      <c r="BE685" s="213"/>
      <c r="BF685" s="213"/>
      <c r="BG685" s="213"/>
      <c r="BH685" s="213"/>
    </row>
    <row r="686" spans="1:60" outlineLevel="2" x14ac:dyDescent="0.2">
      <c r="A686" s="220"/>
      <c r="B686" s="221"/>
      <c r="C686" s="258" t="s">
        <v>1149</v>
      </c>
      <c r="D686" s="229"/>
      <c r="E686" s="230"/>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573</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58" t="s">
        <v>1410</v>
      </c>
      <c r="D687" s="229"/>
      <c r="E687" s="230">
        <v>0.87865000000000004</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573</v>
      </c>
      <c r="AH687" s="213">
        <v>0</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58" t="s">
        <v>1411</v>
      </c>
      <c r="D688" s="229"/>
      <c r="E688" s="230">
        <v>0.16389000000000001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573</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58" t="s">
        <v>1412</v>
      </c>
      <c r="D689" s="229"/>
      <c r="E689" s="230">
        <v>1.373</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573</v>
      </c>
      <c r="AH689" s="213">
        <v>0</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58" t="s">
        <v>1413</v>
      </c>
      <c r="D690" s="229"/>
      <c r="E690" s="230">
        <v>0.05</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573</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58" t="s">
        <v>1414</v>
      </c>
      <c r="D691" s="229"/>
      <c r="E691" s="230">
        <v>6.7375800000000003</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573</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58" t="s">
        <v>1415</v>
      </c>
      <c r="D692" s="229"/>
      <c r="E692" s="230">
        <v>2.5167999999999999</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573</v>
      </c>
      <c r="AH692" s="213">
        <v>0</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3" x14ac:dyDescent="0.2">
      <c r="A693" s="220"/>
      <c r="B693" s="221"/>
      <c r="C693" s="258" t="s">
        <v>1416</v>
      </c>
      <c r="D693" s="229"/>
      <c r="E693" s="230">
        <v>0.16500000000000001</v>
      </c>
      <c r="F693" s="224"/>
      <c r="G693" s="224"/>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573</v>
      </c>
      <c r="AH693" s="213">
        <v>0</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3" x14ac:dyDescent="0.2">
      <c r="A694" s="220"/>
      <c r="B694" s="221"/>
      <c r="C694" s="258" t="s">
        <v>1152</v>
      </c>
      <c r="D694" s="229"/>
      <c r="E694" s="230"/>
      <c r="F694" s="224"/>
      <c r="G694" s="224"/>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573</v>
      </c>
      <c r="AH694" s="213">
        <v>0</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3" x14ac:dyDescent="0.2">
      <c r="A695" s="220"/>
      <c r="B695" s="221"/>
      <c r="C695" s="258" t="s">
        <v>1417</v>
      </c>
      <c r="D695" s="229"/>
      <c r="E695" s="230">
        <v>1.08788</v>
      </c>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573</v>
      </c>
      <c r="AH695" s="213">
        <v>0</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58" t="s">
        <v>1418</v>
      </c>
      <c r="D696" s="229"/>
      <c r="E696" s="230">
        <v>8.9569999999999997E-2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573</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58" t="s">
        <v>1419</v>
      </c>
      <c r="D697" s="229"/>
      <c r="E697" s="230">
        <v>6.7392000000000003</v>
      </c>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573</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58" t="s">
        <v>1420</v>
      </c>
      <c r="D698" s="229"/>
      <c r="E698" s="230">
        <v>3.4544000000000001</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573</v>
      </c>
      <c r="AH698" s="213">
        <v>0</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2" x14ac:dyDescent="0.2">
      <c r="A699" s="220"/>
      <c r="B699" s="221"/>
      <c r="C699" s="257"/>
      <c r="D699" s="250"/>
      <c r="E699" s="250"/>
      <c r="F699" s="250"/>
      <c r="G699" s="250"/>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515</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ht="22.5" outlineLevel="1" x14ac:dyDescent="0.2">
      <c r="A700" s="242">
        <v>87</v>
      </c>
      <c r="B700" s="243" t="s">
        <v>1421</v>
      </c>
      <c r="C700" s="254" t="s">
        <v>1422</v>
      </c>
      <c r="D700" s="244" t="s">
        <v>969</v>
      </c>
      <c r="E700" s="245">
        <v>1.2426999999999999</v>
      </c>
      <c r="F700" s="246"/>
      <c r="G700" s="247">
        <f>ROUND(E700*F700,2)</f>
        <v>0</v>
      </c>
      <c r="H700" s="246"/>
      <c r="I700" s="247">
        <f>ROUND(E700*H700,2)</f>
        <v>0</v>
      </c>
      <c r="J700" s="246"/>
      <c r="K700" s="247">
        <f>ROUND(E700*J700,2)</f>
        <v>0</v>
      </c>
      <c r="L700" s="247">
        <v>21</v>
      </c>
      <c r="M700" s="247">
        <f>G700*(1+L700/100)</f>
        <v>0</v>
      </c>
      <c r="N700" s="245">
        <v>1.0662499999999999</v>
      </c>
      <c r="O700" s="245">
        <f>ROUND(E700*N700,2)</f>
        <v>1.33</v>
      </c>
      <c r="P700" s="245">
        <v>0</v>
      </c>
      <c r="Q700" s="245">
        <f>ROUND(E700*P700,2)</f>
        <v>0</v>
      </c>
      <c r="R700" s="247" t="s">
        <v>975</v>
      </c>
      <c r="S700" s="247" t="s">
        <v>511</v>
      </c>
      <c r="T700" s="248" t="s">
        <v>511</v>
      </c>
      <c r="U700" s="224">
        <v>15.231</v>
      </c>
      <c r="V700" s="224">
        <f>ROUND(E700*U700,2)</f>
        <v>18.93</v>
      </c>
      <c r="W700" s="224"/>
      <c r="X700" s="224" t="s">
        <v>557</v>
      </c>
      <c r="Y700" s="224" t="s">
        <v>513</v>
      </c>
      <c r="Z700" s="213"/>
      <c r="AA700" s="213"/>
      <c r="AB700" s="213"/>
      <c r="AC700" s="213"/>
      <c r="AD700" s="213"/>
      <c r="AE700" s="213"/>
      <c r="AF700" s="213"/>
      <c r="AG700" s="213" t="s">
        <v>571</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2" x14ac:dyDescent="0.2">
      <c r="A701" s="220"/>
      <c r="B701" s="221"/>
      <c r="C701" s="274" t="s">
        <v>1423</v>
      </c>
      <c r="D701" s="272"/>
      <c r="E701" s="272"/>
      <c r="F701" s="272"/>
      <c r="G701" s="272"/>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921</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2" x14ac:dyDescent="0.2">
      <c r="A702" s="220"/>
      <c r="B702" s="221"/>
      <c r="C702" s="258" t="s">
        <v>1149</v>
      </c>
      <c r="D702" s="229"/>
      <c r="E702" s="230"/>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573</v>
      </c>
      <c r="AH702" s="213">
        <v>0</v>
      </c>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58" t="s">
        <v>1424</v>
      </c>
      <c r="D703" s="229"/>
      <c r="E703" s="230">
        <v>3.1359999999999999E-2</v>
      </c>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573</v>
      </c>
      <c r="AH703" s="213">
        <v>0</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58" t="s">
        <v>1425</v>
      </c>
      <c r="D704" s="229"/>
      <c r="E704" s="230">
        <v>5.96E-3</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573</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58" t="s">
        <v>1426</v>
      </c>
      <c r="D705" s="229"/>
      <c r="E705" s="230">
        <v>5.4890000000000001E-2</v>
      </c>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573</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58" t="s">
        <v>1427</v>
      </c>
      <c r="D706" s="229"/>
      <c r="E706" s="230">
        <v>2E-3</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573</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58" t="s">
        <v>1428</v>
      </c>
      <c r="D707" s="229"/>
      <c r="E707" s="230">
        <v>0.24942</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573</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58" t="s">
        <v>1429</v>
      </c>
      <c r="D708" s="229"/>
      <c r="E708" s="230">
        <v>9.1469999999999996E-2</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573</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58" t="s">
        <v>1430</v>
      </c>
      <c r="D709" s="229"/>
      <c r="E709" s="230">
        <v>6.0000000000000001E-3</v>
      </c>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573</v>
      </c>
      <c r="AH709" s="213">
        <v>0</v>
      </c>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58" t="s">
        <v>1431</v>
      </c>
      <c r="D710" s="229"/>
      <c r="E710" s="230">
        <v>4.5780000000000001E-2</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573</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58" t="s">
        <v>1432</v>
      </c>
      <c r="D711" s="229"/>
      <c r="E711" s="230">
        <v>1.363E-2</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573</v>
      </c>
      <c r="AH711" s="213">
        <v>0</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3" x14ac:dyDescent="0.2">
      <c r="A712" s="220"/>
      <c r="B712" s="221"/>
      <c r="C712" s="258" t="s">
        <v>1152</v>
      </c>
      <c r="D712" s="229"/>
      <c r="E712" s="230"/>
      <c r="F712" s="224"/>
      <c r="G712" s="224"/>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573</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58" t="s">
        <v>1433</v>
      </c>
      <c r="D713" s="229"/>
      <c r="E713" s="230">
        <v>4.3490000000000001E-2</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573</v>
      </c>
      <c r="AH713" s="213">
        <v>0</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58" t="s">
        <v>1434</v>
      </c>
      <c r="D714" s="229"/>
      <c r="E714" s="230">
        <v>3.4399999999999999E-3</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573</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58" t="s">
        <v>1435</v>
      </c>
      <c r="D715" s="229"/>
      <c r="E715" s="230">
        <v>0.24948000000000001</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573</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58" t="s">
        <v>1436</v>
      </c>
      <c r="D716" s="229"/>
      <c r="E716" s="230">
        <v>0.12554999999999999</v>
      </c>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573</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58" t="s">
        <v>1437</v>
      </c>
      <c r="D717" s="229"/>
      <c r="E717" s="230">
        <v>7.1679999999999994E-2</v>
      </c>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573</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75" t="s">
        <v>955</v>
      </c>
      <c r="D718" s="266"/>
      <c r="E718" s="267"/>
      <c r="F718" s="224"/>
      <c r="G718" s="224"/>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573</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76" t="s">
        <v>1406</v>
      </c>
      <c r="D719" s="266"/>
      <c r="E719" s="267">
        <v>35.86</v>
      </c>
      <c r="F719" s="224"/>
      <c r="G719" s="224"/>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573</v>
      </c>
      <c r="AH719" s="213">
        <v>2</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5" t="s">
        <v>958</v>
      </c>
      <c r="D720" s="266"/>
      <c r="E720" s="267"/>
      <c r="F720" s="224"/>
      <c r="G720" s="224"/>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573</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3" x14ac:dyDescent="0.2">
      <c r="A721" s="220"/>
      <c r="B721" s="221"/>
      <c r="C721" s="278" t="s">
        <v>1438</v>
      </c>
      <c r="D721" s="268"/>
      <c r="E721" s="269">
        <v>0.99416000000000004</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573</v>
      </c>
      <c r="AH721" s="213">
        <v>1</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58" t="s">
        <v>1439</v>
      </c>
      <c r="D722" s="229"/>
      <c r="E722" s="230">
        <v>0.24854000000000001</v>
      </c>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573</v>
      </c>
      <c r="AH722" s="213">
        <v>0</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2" x14ac:dyDescent="0.2">
      <c r="A723" s="220"/>
      <c r="B723" s="221"/>
      <c r="C723" s="257"/>
      <c r="D723" s="250"/>
      <c r="E723" s="250"/>
      <c r="F723" s="250"/>
      <c r="G723" s="250"/>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515</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ht="22.5" outlineLevel="1" x14ac:dyDescent="0.2">
      <c r="A724" s="242">
        <v>88</v>
      </c>
      <c r="B724" s="243" t="s">
        <v>1440</v>
      </c>
      <c r="C724" s="254" t="s">
        <v>1441</v>
      </c>
      <c r="D724" s="244" t="s">
        <v>974</v>
      </c>
      <c r="E724" s="245">
        <v>12.246</v>
      </c>
      <c r="F724" s="246"/>
      <c r="G724" s="247">
        <f>ROUND(E724*F724,2)</f>
        <v>0</v>
      </c>
      <c r="H724" s="246"/>
      <c r="I724" s="247">
        <f>ROUND(E724*H724,2)</f>
        <v>0</v>
      </c>
      <c r="J724" s="246"/>
      <c r="K724" s="247">
        <f>ROUND(E724*J724,2)</f>
        <v>0</v>
      </c>
      <c r="L724" s="247">
        <v>21</v>
      </c>
      <c r="M724" s="247">
        <f>G724*(1+L724/100)</f>
        <v>0</v>
      </c>
      <c r="N724" s="245">
        <v>1.7850000000000001E-2</v>
      </c>
      <c r="O724" s="245">
        <f>ROUND(E724*N724,2)</f>
        <v>0.22</v>
      </c>
      <c r="P724" s="245">
        <v>0</v>
      </c>
      <c r="Q724" s="245">
        <f>ROUND(E724*P724,2)</f>
        <v>0</v>
      </c>
      <c r="R724" s="247" t="s">
        <v>975</v>
      </c>
      <c r="S724" s="247" t="s">
        <v>511</v>
      </c>
      <c r="T724" s="248" t="s">
        <v>511</v>
      </c>
      <c r="U724" s="224">
        <v>0.28199999999999997</v>
      </c>
      <c r="V724" s="224">
        <f>ROUND(E724*U724,2)</f>
        <v>3.45</v>
      </c>
      <c r="W724" s="224"/>
      <c r="X724" s="224" t="s">
        <v>557</v>
      </c>
      <c r="Y724" s="224" t="s">
        <v>513</v>
      </c>
      <c r="Z724" s="213"/>
      <c r="AA724" s="213"/>
      <c r="AB724" s="213"/>
      <c r="AC724" s="213"/>
      <c r="AD724" s="213"/>
      <c r="AE724" s="213"/>
      <c r="AF724" s="213"/>
      <c r="AG724" s="213" t="s">
        <v>571</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2" x14ac:dyDescent="0.2">
      <c r="A725" s="220"/>
      <c r="B725" s="221"/>
      <c r="C725" s="274" t="s">
        <v>1442</v>
      </c>
      <c r="D725" s="272"/>
      <c r="E725" s="272"/>
      <c r="F725" s="272"/>
      <c r="G725" s="272"/>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921</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58" t="s">
        <v>1443</v>
      </c>
      <c r="D726" s="229"/>
      <c r="E726" s="230">
        <v>12.246</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573</v>
      </c>
      <c r="AH726" s="213">
        <v>5</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2" x14ac:dyDescent="0.2">
      <c r="A727" s="220"/>
      <c r="B727" s="221"/>
      <c r="C727" s="257"/>
      <c r="D727" s="250"/>
      <c r="E727" s="250"/>
      <c r="F727" s="250"/>
      <c r="G727" s="250"/>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515</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x14ac:dyDescent="0.2">
      <c r="A728" s="242">
        <v>89</v>
      </c>
      <c r="B728" s="243" t="s">
        <v>1444</v>
      </c>
      <c r="C728" s="254" t="s">
        <v>1445</v>
      </c>
      <c r="D728" s="244" t="s">
        <v>974</v>
      </c>
      <c r="E728" s="245">
        <v>12.246</v>
      </c>
      <c r="F728" s="246"/>
      <c r="G728" s="247">
        <f>ROUND(E728*F728,2)</f>
        <v>0</v>
      </c>
      <c r="H728" s="246"/>
      <c r="I728" s="247">
        <f>ROUND(E728*H728,2)</f>
        <v>0</v>
      </c>
      <c r="J728" s="246"/>
      <c r="K728" s="247">
        <f>ROUND(E728*J728,2)</f>
        <v>0</v>
      </c>
      <c r="L728" s="247">
        <v>21</v>
      </c>
      <c r="M728" s="247">
        <f>G728*(1+L728/100)</f>
        <v>0</v>
      </c>
      <c r="N728" s="245">
        <v>2.9999999999999997E-4</v>
      </c>
      <c r="O728" s="245">
        <f>ROUND(E728*N728,2)</f>
        <v>0</v>
      </c>
      <c r="P728" s="245">
        <v>0</v>
      </c>
      <c r="Q728" s="245">
        <f>ROUND(E728*P728,2)</f>
        <v>0</v>
      </c>
      <c r="R728" s="247" t="s">
        <v>975</v>
      </c>
      <c r="S728" s="247" t="s">
        <v>511</v>
      </c>
      <c r="T728" s="248" t="s">
        <v>511</v>
      </c>
      <c r="U728" s="224">
        <v>0.09</v>
      </c>
      <c r="V728" s="224">
        <f>ROUND(E728*U728,2)</f>
        <v>1.1000000000000001</v>
      </c>
      <c r="W728" s="224"/>
      <c r="X728" s="224" t="s">
        <v>557</v>
      </c>
      <c r="Y728" s="224" t="s">
        <v>513</v>
      </c>
      <c r="Z728" s="213"/>
      <c r="AA728" s="213"/>
      <c r="AB728" s="213"/>
      <c r="AC728" s="213"/>
      <c r="AD728" s="213"/>
      <c r="AE728" s="213"/>
      <c r="AF728" s="213"/>
      <c r="AG728" s="213" t="s">
        <v>571</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2" x14ac:dyDescent="0.2">
      <c r="A729" s="220"/>
      <c r="B729" s="221"/>
      <c r="C729" s="274" t="s">
        <v>1442</v>
      </c>
      <c r="D729" s="272"/>
      <c r="E729" s="272"/>
      <c r="F729" s="272"/>
      <c r="G729" s="272"/>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921</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2" x14ac:dyDescent="0.2">
      <c r="A730" s="220"/>
      <c r="B730" s="221"/>
      <c r="C730" s="258" t="s">
        <v>1165</v>
      </c>
      <c r="D730" s="229"/>
      <c r="E730" s="230"/>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573</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58" t="s">
        <v>1446</v>
      </c>
      <c r="D731" s="229"/>
      <c r="E731" s="230">
        <v>12.246</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573</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3" x14ac:dyDescent="0.2">
      <c r="A732" s="220"/>
      <c r="B732" s="221"/>
      <c r="C732" s="275" t="s">
        <v>955</v>
      </c>
      <c r="D732" s="266"/>
      <c r="E732" s="267"/>
      <c r="F732" s="224"/>
      <c r="G732" s="224"/>
      <c r="H732" s="224"/>
      <c r="I732" s="224"/>
      <c r="J732" s="224"/>
      <c r="K732" s="224"/>
      <c r="L732" s="224"/>
      <c r="M732" s="224"/>
      <c r="N732" s="223"/>
      <c r="O732" s="223"/>
      <c r="P732" s="223"/>
      <c r="Q732" s="223"/>
      <c r="R732" s="224"/>
      <c r="S732" s="224"/>
      <c r="T732" s="224"/>
      <c r="U732" s="224"/>
      <c r="V732" s="224"/>
      <c r="W732" s="224"/>
      <c r="X732" s="224"/>
      <c r="Y732" s="224"/>
      <c r="Z732" s="213"/>
      <c r="AA732" s="213"/>
      <c r="AB732" s="213"/>
      <c r="AC732" s="213"/>
      <c r="AD732" s="213"/>
      <c r="AE732" s="213"/>
      <c r="AF732" s="213"/>
      <c r="AG732" s="213" t="s">
        <v>573</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3" x14ac:dyDescent="0.2">
      <c r="A733" s="220"/>
      <c r="B733" s="221"/>
      <c r="C733" s="276" t="s">
        <v>1447</v>
      </c>
      <c r="D733" s="266"/>
      <c r="E733" s="267">
        <v>9.1519999999999992</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573</v>
      </c>
      <c r="AH733" s="213">
        <v>2</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76" t="s">
        <v>1448</v>
      </c>
      <c r="D734" s="266"/>
      <c r="E734" s="267">
        <v>3.0939999999999999</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573</v>
      </c>
      <c r="AH734" s="213">
        <v>2</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3" x14ac:dyDescent="0.2">
      <c r="A735" s="220"/>
      <c r="B735" s="221"/>
      <c r="C735" s="275" t="s">
        <v>958</v>
      </c>
      <c r="D735" s="266"/>
      <c r="E735" s="267"/>
      <c r="F735" s="224"/>
      <c r="G735" s="224"/>
      <c r="H735" s="224"/>
      <c r="I735" s="224"/>
      <c r="J735" s="224"/>
      <c r="K735" s="224"/>
      <c r="L735" s="224"/>
      <c r="M735" s="224"/>
      <c r="N735" s="223"/>
      <c r="O735" s="223"/>
      <c r="P735" s="223"/>
      <c r="Q735" s="223"/>
      <c r="R735" s="224"/>
      <c r="S735" s="224"/>
      <c r="T735" s="224"/>
      <c r="U735" s="224"/>
      <c r="V735" s="224"/>
      <c r="W735" s="224"/>
      <c r="X735" s="224"/>
      <c r="Y735" s="224"/>
      <c r="Z735" s="213"/>
      <c r="AA735" s="213"/>
      <c r="AB735" s="213"/>
      <c r="AC735" s="213"/>
      <c r="AD735" s="213"/>
      <c r="AE735" s="213"/>
      <c r="AF735" s="213"/>
      <c r="AG735" s="213" t="s">
        <v>573</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57"/>
      <c r="D736" s="250"/>
      <c r="E736" s="250"/>
      <c r="F736" s="250"/>
      <c r="G736" s="250"/>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515</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x14ac:dyDescent="0.2">
      <c r="A737" s="242">
        <v>90</v>
      </c>
      <c r="B737" s="243" t="s">
        <v>1449</v>
      </c>
      <c r="C737" s="254" t="s">
        <v>1450</v>
      </c>
      <c r="D737" s="244" t="s">
        <v>974</v>
      </c>
      <c r="E737" s="245">
        <v>2.9797500000000001</v>
      </c>
      <c r="F737" s="246"/>
      <c r="G737" s="247">
        <f>ROUND(E737*F737,2)</f>
        <v>0</v>
      </c>
      <c r="H737" s="246"/>
      <c r="I737" s="247">
        <f>ROUND(E737*H737,2)</f>
        <v>0</v>
      </c>
      <c r="J737" s="246"/>
      <c r="K737" s="247">
        <f>ROUND(E737*J737,2)</f>
        <v>0</v>
      </c>
      <c r="L737" s="247">
        <v>21</v>
      </c>
      <c r="M737" s="247">
        <f>G737*(1+L737/100)</f>
        <v>0</v>
      </c>
      <c r="N737" s="245">
        <v>4.8799999999999998E-3</v>
      </c>
      <c r="O737" s="245">
        <f>ROUND(E737*N737,2)</f>
        <v>0.01</v>
      </c>
      <c r="P737" s="245">
        <v>0</v>
      </c>
      <c r="Q737" s="245">
        <f>ROUND(E737*P737,2)</f>
        <v>0</v>
      </c>
      <c r="R737" s="247" t="s">
        <v>975</v>
      </c>
      <c r="S737" s="247" t="s">
        <v>511</v>
      </c>
      <c r="T737" s="248" t="s">
        <v>511</v>
      </c>
      <c r="U737" s="224">
        <v>0.34200000000000003</v>
      </c>
      <c r="V737" s="224">
        <f>ROUND(E737*U737,2)</f>
        <v>1.02</v>
      </c>
      <c r="W737" s="224"/>
      <c r="X737" s="224" t="s">
        <v>557</v>
      </c>
      <c r="Y737" s="224" t="s">
        <v>513</v>
      </c>
      <c r="Z737" s="213"/>
      <c r="AA737" s="213"/>
      <c r="AB737" s="213"/>
      <c r="AC737" s="213"/>
      <c r="AD737" s="213"/>
      <c r="AE737" s="213"/>
      <c r="AF737" s="213"/>
      <c r="AG737" s="213" t="s">
        <v>571</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74" t="s">
        <v>1442</v>
      </c>
      <c r="D738" s="272"/>
      <c r="E738" s="272"/>
      <c r="F738" s="272"/>
      <c r="G738" s="272"/>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921</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2" x14ac:dyDescent="0.2">
      <c r="A739" s="220"/>
      <c r="B739" s="221"/>
      <c r="C739" s="258" t="s">
        <v>1149</v>
      </c>
      <c r="D739" s="229"/>
      <c r="E739" s="230"/>
      <c r="F739" s="224"/>
      <c r="G739" s="224"/>
      <c r="H739" s="224"/>
      <c r="I739" s="224"/>
      <c r="J739" s="224"/>
      <c r="K739" s="224"/>
      <c r="L739" s="224"/>
      <c r="M739" s="224"/>
      <c r="N739" s="223"/>
      <c r="O739" s="223"/>
      <c r="P739" s="223"/>
      <c r="Q739" s="223"/>
      <c r="R739" s="224"/>
      <c r="S739" s="224"/>
      <c r="T739" s="224"/>
      <c r="U739" s="224"/>
      <c r="V739" s="224"/>
      <c r="W739" s="224"/>
      <c r="X739" s="224"/>
      <c r="Y739" s="224"/>
      <c r="Z739" s="213"/>
      <c r="AA739" s="213"/>
      <c r="AB739" s="213"/>
      <c r="AC739" s="213"/>
      <c r="AD739" s="213"/>
      <c r="AE739" s="213"/>
      <c r="AF739" s="213"/>
      <c r="AG739" s="213" t="s">
        <v>573</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3" x14ac:dyDescent="0.2">
      <c r="A740" s="220"/>
      <c r="B740" s="221"/>
      <c r="C740" s="258" t="s">
        <v>1451</v>
      </c>
      <c r="D740" s="229"/>
      <c r="E740" s="230">
        <v>2.9797500000000001</v>
      </c>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573</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2" x14ac:dyDescent="0.2">
      <c r="A741" s="220"/>
      <c r="B741" s="221"/>
      <c r="C741" s="257"/>
      <c r="D741" s="250"/>
      <c r="E741" s="250"/>
      <c r="F741" s="250"/>
      <c r="G741" s="250"/>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515</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1" x14ac:dyDescent="0.2">
      <c r="A742" s="242">
        <v>91</v>
      </c>
      <c r="B742" s="243" t="s">
        <v>1452</v>
      </c>
      <c r="C742" s="254" t="s">
        <v>1453</v>
      </c>
      <c r="D742" s="244" t="s">
        <v>974</v>
      </c>
      <c r="E742" s="245">
        <v>35.86</v>
      </c>
      <c r="F742" s="246"/>
      <c r="G742" s="247">
        <f>ROUND(E742*F742,2)</f>
        <v>0</v>
      </c>
      <c r="H742" s="246"/>
      <c r="I742" s="247">
        <f>ROUND(E742*H742,2)</f>
        <v>0</v>
      </c>
      <c r="J742" s="246"/>
      <c r="K742" s="247">
        <f>ROUND(E742*J742,2)</f>
        <v>0</v>
      </c>
      <c r="L742" s="247">
        <v>21</v>
      </c>
      <c r="M742" s="247">
        <f>G742*(1+L742/100)</f>
        <v>0</v>
      </c>
      <c r="N742" s="245">
        <v>0.1111</v>
      </c>
      <c r="O742" s="245">
        <f>ROUND(E742*N742,2)</f>
        <v>3.98</v>
      </c>
      <c r="P742" s="245">
        <v>0</v>
      </c>
      <c r="Q742" s="245">
        <f>ROUND(E742*P742,2)</f>
        <v>0</v>
      </c>
      <c r="R742" s="247" t="s">
        <v>975</v>
      </c>
      <c r="S742" s="247" t="s">
        <v>511</v>
      </c>
      <c r="T742" s="248" t="s">
        <v>511</v>
      </c>
      <c r="U742" s="224">
        <v>0.153</v>
      </c>
      <c r="V742" s="224">
        <f>ROUND(E742*U742,2)</f>
        <v>5.49</v>
      </c>
      <c r="W742" s="224"/>
      <c r="X742" s="224" t="s">
        <v>557</v>
      </c>
      <c r="Y742" s="224" t="s">
        <v>513</v>
      </c>
      <c r="Z742" s="213"/>
      <c r="AA742" s="213"/>
      <c r="AB742" s="213"/>
      <c r="AC742" s="213"/>
      <c r="AD742" s="213"/>
      <c r="AE742" s="213"/>
      <c r="AF742" s="213"/>
      <c r="AG742" s="213" t="s">
        <v>571</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74" t="s">
        <v>1454</v>
      </c>
      <c r="D743" s="272"/>
      <c r="E743" s="272"/>
      <c r="F743" s="272"/>
      <c r="G743" s="272"/>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921</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2" x14ac:dyDescent="0.2">
      <c r="A744" s="220"/>
      <c r="B744" s="221"/>
      <c r="C744" s="258" t="s">
        <v>1152</v>
      </c>
      <c r="D744" s="229"/>
      <c r="E744" s="230"/>
      <c r="F744" s="224"/>
      <c r="G744" s="224"/>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573</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3" x14ac:dyDescent="0.2">
      <c r="A745" s="220"/>
      <c r="B745" s="221"/>
      <c r="C745" s="258" t="s">
        <v>1455</v>
      </c>
      <c r="D745" s="229"/>
      <c r="E745" s="230">
        <v>35.86</v>
      </c>
      <c r="F745" s="224"/>
      <c r="G745" s="224"/>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573</v>
      </c>
      <c r="AH745" s="213">
        <v>0</v>
      </c>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75" t="s">
        <v>955</v>
      </c>
      <c r="D746" s="266"/>
      <c r="E746" s="267"/>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573</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76" t="s">
        <v>1406</v>
      </c>
      <c r="D747" s="266"/>
      <c r="E747" s="267">
        <v>35.86</v>
      </c>
      <c r="F747" s="224"/>
      <c r="G747" s="224"/>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573</v>
      </c>
      <c r="AH747" s="213">
        <v>2</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75" t="s">
        <v>958</v>
      </c>
      <c r="D748" s="266"/>
      <c r="E748" s="267"/>
      <c r="F748" s="224"/>
      <c r="G748" s="224"/>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573</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2" x14ac:dyDescent="0.2">
      <c r="A749" s="220"/>
      <c r="B749" s="221"/>
      <c r="C749" s="257"/>
      <c r="D749" s="250"/>
      <c r="E749" s="250"/>
      <c r="F749" s="250"/>
      <c r="G749" s="250"/>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515</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x14ac:dyDescent="0.2">
      <c r="A750" s="232" t="s">
        <v>506</v>
      </c>
      <c r="B750" s="233" t="s">
        <v>334</v>
      </c>
      <c r="C750" s="253" t="s">
        <v>335</v>
      </c>
      <c r="D750" s="234"/>
      <c r="E750" s="235"/>
      <c r="F750" s="236"/>
      <c r="G750" s="236">
        <f>SUMIF(AG751:AG803,"&lt;&gt;NOR",G751:G803)</f>
        <v>0</v>
      </c>
      <c r="H750" s="236"/>
      <c r="I750" s="236">
        <f>SUM(I751:I803)</f>
        <v>0</v>
      </c>
      <c r="J750" s="236"/>
      <c r="K750" s="236">
        <f>SUM(K751:K803)</f>
        <v>0</v>
      </c>
      <c r="L750" s="236"/>
      <c r="M750" s="236">
        <f>SUM(M751:M803)</f>
        <v>0</v>
      </c>
      <c r="N750" s="235"/>
      <c r="O750" s="235">
        <f>SUM(O751:O803)</f>
        <v>1.84</v>
      </c>
      <c r="P750" s="235"/>
      <c r="Q750" s="235">
        <f>SUM(Q751:Q803)</f>
        <v>0</v>
      </c>
      <c r="R750" s="236"/>
      <c r="S750" s="236"/>
      <c r="T750" s="237"/>
      <c r="U750" s="231"/>
      <c r="V750" s="231">
        <f>SUM(V751:V803)</f>
        <v>61.88</v>
      </c>
      <c r="W750" s="231"/>
      <c r="X750" s="231"/>
      <c r="Y750" s="231"/>
      <c r="AG750" t="s">
        <v>507</v>
      </c>
    </row>
    <row r="751" spans="1:60" outlineLevel="1" x14ac:dyDescent="0.2">
      <c r="A751" s="242">
        <v>92</v>
      </c>
      <c r="B751" s="243" t="s">
        <v>1456</v>
      </c>
      <c r="C751" s="254" t="s">
        <v>1457</v>
      </c>
      <c r="D751" s="244" t="s">
        <v>582</v>
      </c>
      <c r="E751" s="245">
        <v>19</v>
      </c>
      <c r="F751" s="246"/>
      <c r="G751" s="247">
        <f>ROUND(E751*F751,2)</f>
        <v>0</v>
      </c>
      <c r="H751" s="246"/>
      <c r="I751" s="247">
        <f>ROUND(E751*H751,2)</f>
        <v>0</v>
      </c>
      <c r="J751" s="246"/>
      <c r="K751" s="247">
        <f>ROUND(E751*J751,2)</f>
        <v>0</v>
      </c>
      <c r="L751" s="247">
        <v>21</v>
      </c>
      <c r="M751" s="247">
        <f>G751*(1+L751/100)</f>
        <v>0</v>
      </c>
      <c r="N751" s="245">
        <v>5.4109999999999998E-2</v>
      </c>
      <c r="O751" s="245">
        <f>ROUND(E751*N751,2)</f>
        <v>1.03</v>
      </c>
      <c r="P751" s="245">
        <v>0</v>
      </c>
      <c r="Q751" s="245">
        <f>ROUND(E751*P751,2)</f>
        <v>0</v>
      </c>
      <c r="R751" s="247" t="s">
        <v>1458</v>
      </c>
      <c r="S751" s="247" t="s">
        <v>511</v>
      </c>
      <c r="T751" s="248" t="s">
        <v>511</v>
      </c>
      <c r="U751" s="224">
        <v>2.097</v>
      </c>
      <c r="V751" s="224">
        <f>ROUND(E751*U751,2)</f>
        <v>39.840000000000003</v>
      </c>
      <c r="W751" s="224"/>
      <c r="X751" s="224" t="s">
        <v>557</v>
      </c>
      <c r="Y751" s="224" t="s">
        <v>513</v>
      </c>
      <c r="Z751" s="213"/>
      <c r="AA751" s="213"/>
      <c r="AB751" s="213"/>
      <c r="AC751" s="213"/>
      <c r="AD751" s="213"/>
      <c r="AE751" s="213"/>
      <c r="AF751" s="213"/>
      <c r="AG751" s="213" t="s">
        <v>571</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2" x14ac:dyDescent="0.2">
      <c r="A752" s="220"/>
      <c r="B752" s="221"/>
      <c r="C752" s="274" t="s">
        <v>1459</v>
      </c>
      <c r="D752" s="272"/>
      <c r="E752" s="272"/>
      <c r="F752" s="272"/>
      <c r="G752" s="272"/>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921</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2" x14ac:dyDescent="0.2">
      <c r="A753" s="220"/>
      <c r="B753" s="221"/>
      <c r="C753" s="258" t="s">
        <v>1460</v>
      </c>
      <c r="D753" s="229"/>
      <c r="E753" s="230"/>
      <c r="F753" s="224"/>
      <c r="G753" s="224"/>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573</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58" t="s">
        <v>1461</v>
      </c>
      <c r="D754" s="229"/>
      <c r="E754" s="230">
        <v>3</v>
      </c>
      <c r="F754" s="224"/>
      <c r="G754" s="224"/>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573</v>
      </c>
      <c r="AH754" s="213">
        <v>0</v>
      </c>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75" t="s">
        <v>955</v>
      </c>
      <c r="D755" s="266"/>
      <c r="E755" s="267"/>
      <c r="F755" s="224"/>
      <c r="G755" s="224"/>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573</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76" t="s">
        <v>1462</v>
      </c>
      <c r="D756" s="266"/>
      <c r="E756" s="267">
        <v>2</v>
      </c>
      <c r="F756" s="224"/>
      <c r="G756" s="224"/>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573</v>
      </c>
      <c r="AH756" s="213">
        <v>2</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76" t="s">
        <v>1463</v>
      </c>
      <c r="D757" s="266"/>
      <c r="E757" s="267">
        <v>1</v>
      </c>
      <c r="F757" s="224"/>
      <c r="G757" s="224"/>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573</v>
      </c>
      <c r="AH757" s="213">
        <v>2</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75" t="s">
        <v>958</v>
      </c>
      <c r="D758" s="266"/>
      <c r="E758" s="267"/>
      <c r="F758" s="224"/>
      <c r="G758" s="224"/>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573</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58" t="s">
        <v>1464</v>
      </c>
      <c r="D759" s="229"/>
      <c r="E759" s="230">
        <v>4</v>
      </c>
      <c r="F759" s="224"/>
      <c r="G759" s="224"/>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573</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75" t="s">
        <v>955</v>
      </c>
      <c r="D760" s="266"/>
      <c r="E760" s="267"/>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573</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76" t="s">
        <v>1465</v>
      </c>
      <c r="D761" s="266"/>
      <c r="E761" s="267">
        <v>4</v>
      </c>
      <c r="F761" s="224"/>
      <c r="G761" s="224"/>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573</v>
      </c>
      <c r="AH761" s="213">
        <v>2</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75" t="s">
        <v>958</v>
      </c>
      <c r="D762" s="266"/>
      <c r="E762" s="267"/>
      <c r="F762" s="224"/>
      <c r="G762" s="224"/>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573</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58" t="s">
        <v>1466</v>
      </c>
      <c r="D763" s="229"/>
      <c r="E763" s="230">
        <v>8</v>
      </c>
      <c r="F763" s="224"/>
      <c r="G763" s="224"/>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573</v>
      </c>
      <c r="AH763" s="213">
        <v>0</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75" t="s">
        <v>955</v>
      </c>
      <c r="D764" s="266"/>
      <c r="E764" s="267"/>
      <c r="F764" s="224"/>
      <c r="G764" s="224"/>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573</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76" t="s">
        <v>1467</v>
      </c>
      <c r="D765" s="266"/>
      <c r="E765" s="267">
        <v>2</v>
      </c>
      <c r="F765" s="224"/>
      <c r="G765" s="224"/>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573</v>
      </c>
      <c r="AH765" s="213">
        <v>2</v>
      </c>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76" t="s">
        <v>1468</v>
      </c>
      <c r="D766" s="266"/>
      <c r="E766" s="267">
        <v>4</v>
      </c>
      <c r="F766" s="224"/>
      <c r="G766" s="224"/>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573</v>
      </c>
      <c r="AH766" s="213">
        <v>2</v>
      </c>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76" t="s">
        <v>1469</v>
      </c>
      <c r="D767" s="266"/>
      <c r="E767" s="267">
        <v>2</v>
      </c>
      <c r="F767" s="224"/>
      <c r="G767" s="224"/>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573</v>
      </c>
      <c r="AH767" s="213">
        <v>2</v>
      </c>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5" t="s">
        <v>958</v>
      </c>
      <c r="D768" s="266"/>
      <c r="E768" s="267"/>
      <c r="F768" s="224"/>
      <c r="G768" s="224"/>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573</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58" t="s">
        <v>1470</v>
      </c>
      <c r="D769" s="229"/>
      <c r="E769" s="230">
        <v>4</v>
      </c>
      <c r="F769" s="224"/>
      <c r="G769" s="224"/>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573</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75" t="s">
        <v>955</v>
      </c>
      <c r="D770" s="266"/>
      <c r="E770" s="267"/>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573</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76" t="s">
        <v>1471</v>
      </c>
      <c r="D771" s="266"/>
      <c r="E771" s="267">
        <v>2</v>
      </c>
      <c r="F771" s="224"/>
      <c r="G771" s="224"/>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573</v>
      </c>
      <c r="AH771" s="213">
        <v>2</v>
      </c>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76" t="s">
        <v>1472</v>
      </c>
      <c r="D772" s="266"/>
      <c r="E772" s="267">
        <v>2</v>
      </c>
      <c r="F772" s="224"/>
      <c r="G772" s="224"/>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573</v>
      </c>
      <c r="AH772" s="213">
        <v>2</v>
      </c>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75" t="s">
        <v>958</v>
      </c>
      <c r="D773" s="266"/>
      <c r="E773" s="267"/>
      <c r="F773" s="224"/>
      <c r="G773" s="224"/>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573</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2" x14ac:dyDescent="0.2">
      <c r="A774" s="220"/>
      <c r="B774" s="221"/>
      <c r="C774" s="257"/>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515</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ht="22.5" outlineLevel="1" x14ac:dyDescent="0.2">
      <c r="A775" s="242">
        <v>93</v>
      </c>
      <c r="B775" s="243" t="s">
        <v>1473</v>
      </c>
      <c r="C775" s="254" t="s">
        <v>1474</v>
      </c>
      <c r="D775" s="244" t="s">
        <v>582</v>
      </c>
      <c r="E775" s="245">
        <v>6</v>
      </c>
      <c r="F775" s="246"/>
      <c r="G775" s="247">
        <f>ROUND(E775*F775,2)</f>
        <v>0</v>
      </c>
      <c r="H775" s="246"/>
      <c r="I775" s="247">
        <f>ROUND(E775*H775,2)</f>
        <v>0</v>
      </c>
      <c r="J775" s="246"/>
      <c r="K775" s="247">
        <f>ROUND(E775*J775,2)</f>
        <v>0</v>
      </c>
      <c r="L775" s="247">
        <v>21</v>
      </c>
      <c r="M775" s="247">
        <f>G775*(1+L775/100)</f>
        <v>0</v>
      </c>
      <c r="N775" s="245">
        <v>4.3200000000000002E-2</v>
      </c>
      <c r="O775" s="245">
        <f>ROUND(E775*N775,2)</f>
        <v>0.26</v>
      </c>
      <c r="P775" s="245">
        <v>0</v>
      </c>
      <c r="Q775" s="245">
        <f>ROUND(E775*P775,2)</f>
        <v>0</v>
      </c>
      <c r="R775" s="247" t="s">
        <v>975</v>
      </c>
      <c r="S775" s="247" t="s">
        <v>511</v>
      </c>
      <c r="T775" s="248" t="s">
        <v>511</v>
      </c>
      <c r="U775" s="224">
        <v>3.258</v>
      </c>
      <c r="V775" s="224">
        <f>ROUND(E775*U775,2)</f>
        <v>19.55</v>
      </c>
      <c r="W775" s="224"/>
      <c r="X775" s="224" t="s">
        <v>557</v>
      </c>
      <c r="Y775" s="224" t="s">
        <v>513</v>
      </c>
      <c r="Z775" s="213"/>
      <c r="AA775" s="213"/>
      <c r="AB775" s="213"/>
      <c r="AC775" s="213"/>
      <c r="AD775" s="213"/>
      <c r="AE775" s="213"/>
      <c r="AF775" s="213"/>
      <c r="AG775" s="213" t="s">
        <v>571</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ht="22.5" outlineLevel="2" x14ac:dyDescent="0.2">
      <c r="A776" s="220"/>
      <c r="B776" s="221"/>
      <c r="C776" s="274" t="s">
        <v>1475</v>
      </c>
      <c r="D776" s="272"/>
      <c r="E776" s="272"/>
      <c r="F776" s="272"/>
      <c r="G776" s="272"/>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921</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62" t="str">
        <f>C776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76" s="213"/>
      <c r="BC776" s="213"/>
      <c r="BD776" s="213"/>
      <c r="BE776" s="213"/>
      <c r="BF776" s="213"/>
      <c r="BG776" s="213"/>
      <c r="BH776" s="213"/>
    </row>
    <row r="777" spans="1:60" outlineLevel="2" x14ac:dyDescent="0.2">
      <c r="A777" s="220"/>
      <c r="B777" s="221"/>
      <c r="C777" s="258" t="s">
        <v>1476</v>
      </c>
      <c r="D777" s="229"/>
      <c r="E777" s="230"/>
      <c r="F777" s="224"/>
      <c r="G777" s="224"/>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573</v>
      </c>
      <c r="AH777" s="213">
        <v>0</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58" t="s">
        <v>1477</v>
      </c>
      <c r="D778" s="229"/>
      <c r="E778" s="230">
        <v>5</v>
      </c>
      <c r="F778" s="224"/>
      <c r="G778" s="224"/>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573</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75" t="s">
        <v>955</v>
      </c>
      <c r="D779" s="266"/>
      <c r="E779" s="267"/>
      <c r="F779" s="224"/>
      <c r="G779" s="224"/>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573</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3" x14ac:dyDescent="0.2">
      <c r="A780" s="220"/>
      <c r="B780" s="221"/>
      <c r="C780" s="276" t="s">
        <v>1478</v>
      </c>
      <c r="D780" s="266"/>
      <c r="E780" s="267">
        <v>3</v>
      </c>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573</v>
      </c>
      <c r="AH780" s="213">
        <v>2</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3" x14ac:dyDescent="0.2">
      <c r="A781" s="220"/>
      <c r="B781" s="221"/>
      <c r="C781" s="276" t="s">
        <v>1479</v>
      </c>
      <c r="D781" s="266"/>
      <c r="E781" s="267">
        <v>2</v>
      </c>
      <c r="F781" s="224"/>
      <c r="G781" s="224"/>
      <c r="H781" s="224"/>
      <c r="I781" s="224"/>
      <c r="J781" s="224"/>
      <c r="K781" s="224"/>
      <c r="L781" s="224"/>
      <c r="M781" s="224"/>
      <c r="N781" s="223"/>
      <c r="O781" s="223"/>
      <c r="P781" s="223"/>
      <c r="Q781" s="223"/>
      <c r="R781" s="224"/>
      <c r="S781" s="224"/>
      <c r="T781" s="224"/>
      <c r="U781" s="224"/>
      <c r="V781" s="224"/>
      <c r="W781" s="224"/>
      <c r="X781" s="224"/>
      <c r="Y781" s="224"/>
      <c r="Z781" s="213"/>
      <c r="AA781" s="213"/>
      <c r="AB781" s="213"/>
      <c r="AC781" s="213"/>
      <c r="AD781" s="213"/>
      <c r="AE781" s="213"/>
      <c r="AF781" s="213"/>
      <c r="AG781" s="213" t="s">
        <v>573</v>
      </c>
      <c r="AH781" s="213">
        <v>2</v>
      </c>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3" x14ac:dyDescent="0.2">
      <c r="A782" s="220"/>
      <c r="B782" s="221"/>
      <c r="C782" s="275" t="s">
        <v>958</v>
      </c>
      <c r="D782" s="266"/>
      <c r="E782" s="267"/>
      <c r="F782" s="224"/>
      <c r="G782" s="224"/>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573</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58" t="s">
        <v>1480</v>
      </c>
      <c r="D783" s="229"/>
      <c r="E783" s="230">
        <v>1</v>
      </c>
      <c r="F783" s="224"/>
      <c r="G783" s="224"/>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573</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75" t="s">
        <v>955</v>
      </c>
      <c r="D784" s="266"/>
      <c r="E784" s="267"/>
      <c r="F784" s="224"/>
      <c r="G784" s="224"/>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573</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76" t="s">
        <v>1481</v>
      </c>
      <c r="D785" s="266"/>
      <c r="E785" s="267">
        <v>1</v>
      </c>
      <c r="F785" s="224"/>
      <c r="G785" s="224"/>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573</v>
      </c>
      <c r="AH785" s="213">
        <v>2</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75" t="s">
        <v>958</v>
      </c>
      <c r="D786" s="266"/>
      <c r="E786" s="267"/>
      <c r="F786" s="224"/>
      <c r="G786" s="224"/>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573</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2" x14ac:dyDescent="0.2">
      <c r="A787" s="220"/>
      <c r="B787" s="221"/>
      <c r="C787" s="257"/>
      <c r="D787" s="250"/>
      <c r="E787" s="250"/>
      <c r="F787" s="250"/>
      <c r="G787" s="250"/>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515</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x14ac:dyDescent="0.2">
      <c r="A788" s="242">
        <v>94</v>
      </c>
      <c r="B788" s="243" t="s">
        <v>1482</v>
      </c>
      <c r="C788" s="254" t="s">
        <v>1483</v>
      </c>
      <c r="D788" s="244" t="s">
        <v>1356</v>
      </c>
      <c r="E788" s="245">
        <v>7</v>
      </c>
      <c r="F788" s="246"/>
      <c r="G788" s="247">
        <f>ROUND(E788*F788,2)</f>
        <v>0</v>
      </c>
      <c r="H788" s="246"/>
      <c r="I788" s="247">
        <f>ROUND(E788*H788,2)</f>
        <v>0</v>
      </c>
      <c r="J788" s="246"/>
      <c r="K788" s="247">
        <f>ROUND(E788*J788,2)</f>
        <v>0</v>
      </c>
      <c r="L788" s="247">
        <v>21</v>
      </c>
      <c r="M788" s="247">
        <f>G788*(1+L788/100)</f>
        <v>0</v>
      </c>
      <c r="N788" s="245">
        <v>1.099E-2</v>
      </c>
      <c r="O788" s="245">
        <f>ROUND(E788*N788,2)</f>
        <v>0.08</v>
      </c>
      <c r="P788" s="245">
        <v>0</v>
      </c>
      <c r="Q788" s="245">
        <f>ROUND(E788*P788,2)</f>
        <v>0</v>
      </c>
      <c r="R788" s="247" t="s">
        <v>975</v>
      </c>
      <c r="S788" s="247" t="s">
        <v>511</v>
      </c>
      <c r="T788" s="248" t="s">
        <v>511</v>
      </c>
      <c r="U788" s="224">
        <v>0.35499999999999998</v>
      </c>
      <c r="V788" s="224">
        <f>ROUND(E788*U788,2)</f>
        <v>2.4900000000000002</v>
      </c>
      <c r="W788" s="224"/>
      <c r="X788" s="224" t="s">
        <v>557</v>
      </c>
      <c r="Y788" s="224" t="s">
        <v>513</v>
      </c>
      <c r="Z788" s="213"/>
      <c r="AA788" s="213"/>
      <c r="AB788" s="213"/>
      <c r="AC788" s="213"/>
      <c r="AD788" s="213"/>
      <c r="AE788" s="213"/>
      <c r="AF788" s="213"/>
      <c r="AG788" s="213" t="s">
        <v>571</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2" x14ac:dyDescent="0.2">
      <c r="A789" s="220"/>
      <c r="B789" s="221"/>
      <c r="C789" s="274" t="s">
        <v>1484</v>
      </c>
      <c r="D789" s="272"/>
      <c r="E789" s="272"/>
      <c r="F789" s="272"/>
      <c r="G789" s="272"/>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921</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62" t="str">
        <f>C789</f>
        <v>na montážní pěnu, zapravení omítky pod parapetem, těsnění spáry mezi parapetem a rámem okna, dodávka silikonu.</v>
      </c>
      <c r="BB789" s="213"/>
      <c r="BC789" s="213"/>
      <c r="BD789" s="213"/>
      <c r="BE789" s="213"/>
      <c r="BF789" s="213"/>
      <c r="BG789" s="213"/>
      <c r="BH789" s="213"/>
    </row>
    <row r="790" spans="1:60" outlineLevel="2" x14ac:dyDescent="0.2">
      <c r="A790" s="220"/>
      <c r="B790" s="221"/>
      <c r="C790" s="258" t="s">
        <v>1460</v>
      </c>
      <c r="D790" s="229"/>
      <c r="E790" s="230"/>
      <c r="F790" s="224"/>
      <c r="G790" s="224"/>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573</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58" t="s">
        <v>1485</v>
      </c>
      <c r="D791" s="229"/>
      <c r="E791" s="230">
        <v>7</v>
      </c>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573</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75" t="s">
        <v>955</v>
      </c>
      <c r="D792" s="266"/>
      <c r="E792" s="267"/>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573</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76" t="s">
        <v>1486</v>
      </c>
      <c r="D793" s="266"/>
      <c r="E793" s="267">
        <v>1.5</v>
      </c>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573</v>
      </c>
      <c r="AH793" s="213">
        <v>2</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76" t="s">
        <v>1487</v>
      </c>
      <c r="D794" s="266"/>
      <c r="E794" s="267">
        <v>4</v>
      </c>
      <c r="F794" s="224"/>
      <c r="G794" s="224"/>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573</v>
      </c>
      <c r="AH794" s="213">
        <v>2</v>
      </c>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6" t="s">
        <v>1488</v>
      </c>
      <c r="D795" s="266"/>
      <c r="E795" s="267">
        <v>1.5</v>
      </c>
      <c r="F795" s="224"/>
      <c r="G795" s="224"/>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573</v>
      </c>
      <c r="AH795" s="213">
        <v>2</v>
      </c>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75" t="s">
        <v>958</v>
      </c>
      <c r="D796" s="266"/>
      <c r="E796" s="267"/>
      <c r="F796" s="224"/>
      <c r="G796" s="224"/>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573</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2" x14ac:dyDescent="0.2">
      <c r="A797" s="220"/>
      <c r="B797" s="221"/>
      <c r="C797" s="257"/>
      <c r="D797" s="250"/>
      <c r="E797" s="250"/>
      <c r="F797" s="250"/>
      <c r="G797" s="250"/>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515</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ht="22.5" outlineLevel="1" x14ac:dyDescent="0.2">
      <c r="A798" s="242">
        <v>95</v>
      </c>
      <c r="B798" s="243" t="s">
        <v>1489</v>
      </c>
      <c r="C798" s="254" t="s">
        <v>1490</v>
      </c>
      <c r="D798" s="244" t="s">
        <v>582</v>
      </c>
      <c r="E798" s="245">
        <v>19</v>
      </c>
      <c r="F798" s="246"/>
      <c r="G798" s="247">
        <f>ROUND(E798*F798,2)</f>
        <v>0</v>
      </c>
      <c r="H798" s="246"/>
      <c r="I798" s="247">
        <f>ROUND(E798*H798,2)</f>
        <v>0</v>
      </c>
      <c r="J798" s="246"/>
      <c r="K798" s="247">
        <f>ROUND(E798*J798,2)</f>
        <v>0</v>
      </c>
      <c r="L798" s="247">
        <v>21</v>
      </c>
      <c r="M798" s="247">
        <f>G798*(1+L798/100)</f>
        <v>0</v>
      </c>
      <c r="N798" s="245">
        <v>0.02</v>
      </c>
      <c r="O798" s="245">
        <f>ROUND(E798*N798,2)</f>
        <v>0.38</v>
      </c>
      <c r="P798" s="245">
        <v>0</v>
      </c>
      <c r="Q798" s="245">
        <f>ROUND(E798*P798,2)</f>
        <v>0</v>
      </c>
      <c r="R798" s="247"/>
      <c r="S798" s="247" t="s">
        <v>527</v>
      </c>
      <c r="T798" s="248" t="s">
        <v>511</v>
      </c>
      <c r="U798" s="224">
        <v>0</v>
      </c>
      <c r="V798" s="224">
        <f>ROUND(E798*U798,2)</f>
        <v>0</v>
      </c>
      <c r="W798" s="224"/>
      <c r="X798" s="224" t="s">
        <v>531</v>
      </c>
      <c r="Y798" s="224" t="s">
        <v>513</v>
      </c>
      <c r="Z798" s="213"/>
      <c r="AA798" s="213"/>
      <c r="AB798" s="213"/>
      <c r="AC798" s="213"/>
      <c r="AD798" s="213"/>
      <c r="AE798" s="213"/>
      <c r="AF798" s="213"/>
      <c r="AG798" s="213" t="s">
        <v>541</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2" x14ac:dyDescent="0.2">
      <c r="A799" s="220"/>
      <c r="B799" s="221"/>
      <c r="C799" s="258" t="s">
        <v>1491</v>
      </c>
      <c r="D799" s="229"/>
      <c r="E799" s="230">
        <v>19</v>
      </c>
      <c r="F799" s="224"/>
      <c r="G799" s="224"/>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573</v>
      </c>
      <c r="AH799" s="213">
        <v>5</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2" x14ac:dyDescent="0.2">
      <c r="A800" s="220"/>
      <c r="B800" s="221"/>
      <c r="C800" s="257"/>
      <c r="D800" s="250"/>
      <c r="E800" s="250"/>
      <c r="F800" s="250"/>
      <c r="G800" s="250"/>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515</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x14ac:dyDescent="0.2">
      <c r="A801" s="242">
        <v>96</v>
      </c>
      <c r="B801" s="243" t="s">
        <v>1492</v>
      </c>
      <c r="C801" s="254" t="s">
        <v>1493</v>
      </c>
      <c r="D801" s="244" t="s">
        <v>582</v>
      </c>
      <c r="E801" s="245">
        <v>6</v>
      </c>
      <c r="F801" s="246"/>
      <c r="G801" s="247">
        <f>ROUND(E801*F801,2)</f>
        <v>0</v>
      </c>
      <c r="H801" s="246"/>
      <c r="I801" s="247">
        <f>ROUND(E801*H801,2)</f>
        <v>0</v>
      </c>
      <c r="J801" s="246"/>
      <c r="K801" s="247">
        <f>ROUND(E801*J801,2)</f>
        <v>0</v>
      </c>
      <c r="L801" s="247">
        <v>21</v>
      </c>
      <c r="M801" s="247">
        <f>G801*(1+L801/100)</f>
        <v>0</v>
      </c>
      <c r="N801" s="245">
        <v>1.5699999999999999E-2</v>
      </c>
      <c r="O801" s="245">
        <f>ROUND(E801*N801,2)</f>
        <v>0.09</v>
      </c>
      <c r="P801" s="245">
        <v>0</v>
      </c>
      <c r="Q801" s="245">
        <f>ROUND(E801*P801,2)</f>
        <v>0</v>
      </c>
      <c r="R801" s="247"/>
      <c r="S801" s="247" t="s">
        <v>527</v>
      </c>
      <c r="T801" s="248" t="s">
        <v>512</v>
      </c>
      <c r="U801" s="224">
        <v>0</v>
      </c>
      <c r="V801" s="224">
        <f>ROUND(E801*U801,2)</f>
        <v>0</v>
      </c>
      <c r="W801" s="224"/>
      <c r="X801" s="224" t="s">
        <v>531</v>
      </c>
      <c r="Y801" s="224" t="s">
        <v>513</v>
      </c>
      <c r="Z801" s="213"/>
      <c r="AA801" s="213"/>
      <c r="AB801" s="213"/>
      <c r="AC801" s="213"/>
      <c r="AD801" s="213"/>
      <c r="AE801" s="213"/>
      <c r="AF801" s="213"/>
      <c r="AG801" s="213" t="s">
        <v>541</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2" x14ac:dyDescent="0.2">
      <c r="A802" s="220"/>
      <c r="B802" s="221"/>
      <c r="C802" s="258" t="s">
        <v>1494</v>
      </c>
      <c r="D802" s="229"/>
      <c r="E802" s="230">
        <v>6</v>
      </c>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573</v>
      </c>
      <c r="AH802" s="213">
        <v>5</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2" x14ac:dyDescent="0.2">
      <c r="A803" s="220"/>
      <c r="B803" s="221"/>
      <c r="C803" s="257"/>
      <c r="D803" s="250"/>
      <c r="E803" s="250"/>
      <c r="F803" s="250"/>
      <c r="G803" s="250"/>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515</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x14ac:dyDescent="0.2">
      <c r="A804" s="232" t="s">
        <v>506</v>
      </c>
      <c r="B804" s="233" t="s">
        <v>336</v>
      </c>
      <c r="C804" s="253" t="s">
        <v>337</v>
      </c>
      <c r="D804" s="234"/>
      <c r="E804" s="235"/>
      <c r="F804" s="236"/>
      <c r="G804" s="236">
        <f>SUMIF(AG805:AG810,"&lt;&gt;NOR",G805:G810)</f>
        <v>0</v>
      </c>
      <c r="H804" s="236"/>
      <c r="I804" s="236">
        <f>SUM(I805:I810)</f>
        <v>0</v>
      </c>
      <c r="J804" s="236"/>
      <c r="K804" s="236">
        <f>SUM(K805:K810)</f>
        <v>0</v>
      </c>
      <c r="L804" s="236"/>
      <c r="M804" s="236">
        <f>SUM(M805:M810)</f>
        <v>0</v>
      </c>
      <c r="N804" s="235"/>
      <c r="O804" s="235">
        <f>SUM(O805:O810)</f>
        <v>0.05</v>
      </c>
      <c r="P804" s="235"/>
      <c r="Q804" s="235">
        <f>SUM(Q805:Q810)</f>
        <v>0</v>
      </c>
      <c r="R804" s="236"/>
      <c r="S804" s="236"/>
      <c r="T804" s="237"/>
      <c r="U804" s="231"/>
      <c r="V804" s="231">
        <f>SUM(V805:V810)</f>
        <v>0.68</v>
      </c>
      <c r="W804" s="231"/>
      <c r="X804" s="231"/>
      <c r="Y804" s="231"/>
      <c r="AG804" t="s">
        <v>507</v>
      </c>
    </row>
    <row r="805" spans="1:60" outlineLevel="1" x14ac:dyDescent="0.2">
      <c r="A805" s="242">
        <v>97</v>
      </c>
      <c r="B805" s="243" t="s">
        <v>1495</v>
      </c>
      <c r="C805" s="254" t="s">
        <v>1496</v>
      </c>
      <c r="D805" s="244" t="s">
        <v>582</v>
      </c>
      <c r="E805" s="245">
        <v>1</v>
      </c>
      <c r="F805" s="246"/>
      <c r="G805" s="247">
        <f>ROUND(E805*F805,2)</f>
        <v>0</v>
      </c>
      <c r="H805" s="246"/>
      <c r="I805" s="247">
        <f>ROUND(E805*H805,2)</f>
        <v>0</v>
      </c>
      <c r="J805" s="246"/>
      <c r="K805" s="247">
        <f>ROUND(E805*J805,2)</f>
        <v>0</v>
      </c>
      <c r="L805" s="247">
        <v>21</v>
      </c>
      <c r="M805" s="247">
        <f>G805*(1+L805/100)</f>
        <v>0</v>
      </c>
      <c r="N805" s="245">
        <v>4.6800000000000001E-3</v>
      </c>
      <c r="O805" s="245">
        <f>ROUND(E805*N805,2)</f>
        <v>0</v>
      </c>
      <c r="P805" s="245">
        <v>0</v>
      </c>
      <c r="Q805" s="245">
        <f>ROUND(E805*P805,2)</f>
        <v>0</v>
      </c>
      <c r="R805" s="247" t="s">
        <v>1497</v>
      </c>
      <c r="S805" s="247" t="s">
        <v>511</v>
      </c>
      <c r="T805" s="248" t="s">
        <v>511</v>
      </c>
      <c r="U805" s="224">
        <v>0.68</v>
      </c>
      <c r="V805" s="224">
        <f>ROUND(E805*U805,2)</f>
        <v>0.68</v>
      </c>
      <c r="W805" s="224"/>
      <c r="X805" s="224" t="s">
        <v>557</v>
      </c>
      <c r="Y805" s="224" t="s">
        <v>513</v>
      </c>
      <c r="Z805" s="213"/>
      <c r="AA805" s="213"/>
      <c r="AB805" s="213"/>
      <c r="AC805" s="213"/>
      <c r="AD805" s="213"/>
      <c r="AE805" s="213"/>
      <c r="AF805" s="213"/>
      <c r="AG805" s="213" t="s">
        <v>571</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2" x14ac:dyDescent="0.2">
      <c r="A806" s="220"/>
      <c r="B806" s="221"/>
      <c r="C806" s="258" t="s">
        <v>1045</v>
      </c>
      <c r="D806" s="229"/>
      <c r="E806" s="230"/>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573</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58" t="s">
        <v>1498</v>
      </c>
      <c r="D807" s="229"/>
      <c r="E807" s="230">
        <v>1</v>
      </c>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573</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57"/>
      <c r="D808" s="250"/>
      <c r="E808" s="250"/>
      <c r="F808" s="250"/>
      <c r="G808" s="250"/>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515</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ht="22.5" outlineLevel="1" x14ac:dyDescent="0.2">
      <c r="A809" s="242">
        <v>98</v>
      </c>
      <c r="B809" s="243" t="s">
        <v>1499</v>
      </c>
      <c r="C809" s="254" t="s">
        <v>1500</v>
      </c>
      <c r="D809" s="244" t="s">
        <v>582</v>
      </c>
      <c r="E809" s="245">
        <v>1</v>
      </c>
      <c r="F809" s="246"/>
      <c r="G809" s="247">
        <f>ROUND(E809*F809,2)</f>
        <v>0</v>
      </c>
      <c r="H809" s="246"/>
      <c r="I809" s="247">
        <f>ROUND(E809*H809,2)</f>
        <v>0</v>
      </c>
      <c r="J809" s="246"/>
      <c r="K809" s="247">
        <f>ROUND(E809*J809,2)</f>
        <v>0</v>
      </c>
      <c r="L809" s="247">
        <v>21</v>
      </c>
      <c r="M809" s="247">
        <f>G809*(1+L809/100)</f>
        <v>0</v>
      </c>
      <c r="N809" s="245">
        <v>4.8000000000000001E-2</v>
      </c>
      <c r="O809" s="245">
        <f>ROUND(E809*N809,2)</f>
        <v>0.05</v>
      </c>
      <c r="P809" s="245">
        <v>0</v>
      </c>
      <c r="Q809" s="245">
        <f>ROUND(E809*P809,2)</f>
        <v>0</v>
      </c>
      <c r="R809" s="247"/>
      <c r="S809" s="247" t="s">
        <v>527</v>
      </c>
      <c r="T809" s="248" t="s">
        <v>1501</v>
      </c>
      <c r="U809" s="224">
        <v>0</v>
      </c>
      <c r="V809" s="224">
        <f>ROUND(E809*U809,2)</f>
        <v>0</v>
      </c>
      <c r="W809" s="224"/>
      <c r="X809" s="224" t="s">
        <v>531</v>
      </c>
      <c r="Y809" s="224" t="s">
        <v>513</v>
      </c>
      <c r="Z809" s="213"/>
      <c r="AA809" s="213"/>
      <c r="AB809" s="213"/>
      <c r="AC809" s="213"/>
      <c r="AD809" s="213"/>
      <c r="AE809" s="213"/>
      <c r="AF809" s="213"/>
      <c r="AG809" s="213" t="s">
        <v>541</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2" x14ac:dyDescent="0.2">
      <c r="A810" s="220"/>
      <c r="B810" s="221"/>
      <c r="C810" s="255"/>
      <c r="D810" s="251"/>
      <c r="E810" s="251"/>
      <c r="F810" s="251"/>
      <c r="G810" s="251"/>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515</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x14ac:dyDescent="0.2">
      <c r="A811" s="232" t="s">
        <v>506</v>
      </c>
      <c r="B811" s="233" t="s">
        <v>342</v>
      </c>
      <c r="C811" s="253" t="s">
        <v>343</v>
      </c>
      <c r="D811" s="234"/>
      <c r="E811" s="235"/>
      <c r="F811" s="236"/>
      <c r="G811" s="236">
        <f>SUMIF(AG812:AG860,"&lt;&gt;NOR",G812:G860)</f>
        <v>0</v>
      </c>
      <c r="H811" s="236"/>
      <c r="I811" s="236">
        <f>SUM(I812:I860)</f>
        <v>0</v>
      </c>
      <c r="J811" s="236"/>
      <c r="K811" s="236">
        <f>SUM(K812:K860)</f>
        <v>0</v>
      </c>
      <c r="L811" s="236"/>
      <c r="M811" s="236">
        <f>SUM(M812:M860)</f>
        <v>0</v>
      </c>
      <c r="N811" s="235"/>
      <c r="O811" s="235">
        <f>SUM(O812:O860)</f>
        <v>14.12</v>
      </c>
      <c r="P811" s="235"/>
      <c r="Q811" s="235">
        <f>SUM(Q812:Q860)</f>
        <v>0</v>
      </c>
      <c r="R811" s="236"/>
      <c r="S811" s="236"/>
      <c r="T811" s="237"/>
      <c r="U811" s="231"/>
      <c r="V811" s="231">
        <f>SUM(V812:V860)</f>
        <v>277.08999999999997</v>
      </c>
      <c r="W811" s="231"/>
      <c r="X811" s="231"/>
      <c r="Y811" s="231"/>
      <c r="AG811" t="s">
        <v>507</v>
      </c>
    </row>
    <row r="812" spans="1:60" ht="22.5" outlineLevel="1" x14ac:dyDescent="0.2">
      <c r="A812" s="242">
        <v>99</v>
      </c>
      <c r="B812" s="243" t="s">
        <v>1502</v>
      </c>
      <c r="C812" s="254" t="s">
        <v>1503</v>
      </c>
      <c r="D812" s="244" t="s">
        <v>974</v>
      </c>
      <c r="E812" s="245">
        <v>672.84524999999996</v>
      </c>
      <c r="F812" s="246"/>
      <c r="G812" s="247">
        <f>ROUND(E812*F812,2)</f>
        <v>0</v>
      </c>
      <c r="H812" s="246"/>
      <c r="I812" s="247">
        <f>ROUND(E812*H812,2)</f>
        <v>0</v>
      </c>
      <c r="J812" s="246"/>
      <c r="K812" s="247">
        <f>ROUND(E812*J812,2)</f>
        <v>0</v>
      </c>
      <c r="L812" s="247">
        <v>21</v>
      </c>
      <c r="M812" s="247">
        <f>G812*(1+L812/100)</f>
        <v>0</v>
      </c>
      <c r="N812" s="245">
        <v>1.8380000000000001E-2</v>
      </c>
      <c r="O812" s="245">
        <f>ROUND(E812*N812,2)</f>
        <v>12.37</v>
      </c>
      <c r="P812" s="245">
        <v>0</v>
      </c>
      <c r="Q812" s="245">
        <f>ROUND(E812*P812,2)</f>
        <v>0</v>
      </c>
      <c r="R812" s="247" t="s">
        <v>1504</v>
      </c>
      <c r="S812" s="247" t="s">
        <v>511</v>
      </c>
      <c r="T812" s="248" t="s">
        <v>511</v>
      </c>
      <c r="U812" s="224">
        <v>0.13</v>
      </c>
      <c r="V812" s="224">
        <f>ROUND(E812*U812,2)</f>
        <v>87.47</v>
      </c>
      <c r="W812" s="224"/>
      <c r="X812" s="224" t="s">
        <v>557</v>
      </c>
      <c r="Y812" s="224" t="s">
        <v>513</v>
      </c>
      <c r="Z812" s="213"/>
      <c r="AA812" s="213"/>
      <c r="AB812" s="213"/>
      <c r="AC812" s="213"/>
      <c r="AD812" s="213"/>
      <c r="AE812" s="213"/>
      <c r="AF812" s="213"/>
      <c r="AG812" s="213" t="s">
        <v>571</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2" x14ac:dyDescent="0.2">
      <c r="A813" s="220"/>
      <c r="B813" s="221"/>
      <c r="C813" s="274" t="s">
        <v>1505</v>
      </c>
      <c r="D813" s="272"/>
      <c r="E813" s="272"/>
      <c r="F813" s="272"/>
      <c r="G813" s="272"/>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921</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2" x14ac:dyDescent="0.2">
      <c r="A814" s="220"/>
      <c r="B814" s="221"/>
      <c r="C814" s="258" t="s">
        <v>1037</v>
      </c>
      <c r="D814" s="229"/>
      <c r="E814" s="230"/>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573</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58" t="s">
        <v>1506</v>
      </c>
      <c r="D815" s="229"/>
      <c r="E815" s="230">
        <v>672.84524999999996</v>
      </c>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573</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75" t="s">
        <v>955</v>
      </c>
      <c r="D816" s="266"/>
      <c r="E816" s="267"/>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573</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6" t="s">
        <v>1507</v>
      </c>
      <c r="D817" s="266"/>
      <c r="E817" s="267">
        <v>297.76</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573</v>
      </c>
      <c r="AH817" s="213">
        <v>2</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3" x14ac:dyDescent="0.2">
      <c r="A818" s="220"/>
      <c r="B818" s="221"/>
      <c r="C818" s="276" t="s">
        <v>1508</v>
      </c>
      <c r="D818" s="266"/>
      <c r="E818" s="267">
        <v>61.570250000000001</v>
      </c>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573</v>
      </c>
      <c r="AH818" s="213">
        <v>2</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76" t="s">
        <v>1509</v>
      </c>
      <c r="D819" s="266"/>
      <c r="E819" s="267">
        <v>253.11500000000001</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573</v>
      </c>
      <c r="AH819" s="213">
        <v>2</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3" x14ac:dyDescent="0.2">
      <c r="A820" s="220"/>
      <c r="B820" s="221"/>
      <c r="C820" s="276" t="s">
        <v>1510</v>
      </c>
      <c r="D820" s="266"/>
      <c r="E820" s="267">
        <v>60.4</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573</v>
      </c>
      <c r="AH820" s="213">
        <v>2</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75" t="s">
        <v>958</v>
      </c>
      <c r="D821" s="266"/>
      <c r="E821" s="267"/>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573</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57"/>
      <c r="D822" s="250"/>
      <c r="E822" s="250"/>
      <c r="F822" s="250"/>
      <c r="G822" s="250"/>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515</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22.5" outlineLevel="1" x14ac:dyDescent="0.2">
      <c r="A823" s="242">
        <v>100</v>
      </c>
      <c r="B823" s="243" t="s">
        <v>1511</v>
      </c>
      <c r="C823" s="254" t="s">
        <v>1512</v>
      </c>
      <c r="D823" s="244" t="s">
        <v>974</v>
      </c>
      <c r="E823" s="245">
        <v>1345.6904999999999</v>
      </c>
      <c r="F823" s="246"/>
      <c r="G823" s="247">
        <f>ROUND(E823*F823,2)</f>
        <v>0</v>
      </c>
      <c r="H823" s="246"/>
      <c r="I823" s="247">
        <f>ROUND(E823*H823,2)</f>
        <v>0</v>
      </c>
      <c r="J823" s="246"/>
      <c r="K823" s="247">
        <f>ROUND(E823*J823,2)</f>
        <v>0</v>
      </c>
      <c r="L823" s="247">
        <v>21</v>
      </c>
      <c r="M823" s="247">
        <f>G823*(1+L823/100)</f>
        <v>0</v>
      </c>
      <c r="N823" s="245">
        <v>8.4999999999999995E-4</v>
      </c>
      <c r="O823" s="245">
        <f>ROUND(E823*N823,2)</f>
        <v>1.1399999999999999</v>
      </c>
      <c r="P823" s="245">
        <v>0</v>
      </c>
      <c r="Q823" s="245">
        <f>ROUND(E823*P823,2)</f>
        <v>0</v>
      </c>
      <c r="R823" s="247" t="s">
        <v>1504</v>
      </c>
      <c r="S823" s="247" t="s">
        <v>511</v>
      </c>
      <c r="T823" s="248" t="s">
        <v>511</v>
      </c>
      <c r="U823" s="224">
        <v>6.0000000000000001E-3</v>
      </c>
      <c r="V823" s="224">
        <f>ROUND(E823*U823,2)</f>
        <v>8.07</v>
      </c>
      <c r="W823" s="224"/>
      <c r="X823" s="224" t="s">
        <v>557</v>
      </c>
      <c r="Y823" s="224" t="s">
        <v>513</v>
      </c>
      <c r="Z823" s="213"/>
      <c r="AA823" s="213"/>
      <c r="AB823" s="213"/>
      <c r="AC823" s="213"/>
      <c r="AD823" s="213"/>
      <c r="AE823" s="213"/>
      <c r="AF823" s="213"/>
      <c r="AG823" s="213" t="s">
        <v>571</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2" x14ac:dyDescent="0.2">
      <c r="A824" s="220"/>
      <c r="B824" s="221"/>
      <c r="C824" s="274" t="s">
        <v>1505</v>
      </c>
      <c r="D824" s="272"/>
      <c r="E824" s="272"/>
      <c r="F824" s="272"/>
      <c r="G824" s="272"/>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921</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2" x14ac:dyDescent="0.2">
      <c r="A825" s="220"/>
      <c r="B825" s="221"/>
      <c r="C825" s="258" t="s">
        <v>1513</v>
      </c>
      <c r="D825" s="229"/>
      <c r="E825" s="230">
        <v>1345.6904999999999</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573</v>
      </c>
      <c r="AH825" s="213">
        <v>5</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2" x14ac:dyDescent="0.2">
      <c r="A826" s="220"/>
      <c r="B826" s="221"/>
      <c r="C826" s="257"/>
      <c r="D826" s="250"/>
      <c r="E826" s="250"/>
      <c r="F826" s="250"/>
      <c r="G826" s="250"/>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515</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1" x14ac:dyDescent="0.2">
      <c r="A827" s="242">
        <v>101</v>
      </c>
      <c r="B827" s="243" t="s">
        <v>1514</v>
      </c>
      <c r="C827" s="254" t="s">
        <v>1515</v>
      </c>
      <c r="D827" s="244" t="s">
        <v>974</v>
      </c>
      <c r="E827" s="245">
        <v>672.84524999999996</v>
      </c>
      <c r="F827" s="246"/>
      <c r="G827" s="247">
        <f>ROUND(E827*F827,2)</f>
        <v>0</v>
      </c>
      <c r="H827" s="246"/>
      <c r="I827" s="247">
        <f>ROUND(E827*H827,2)</f>
        <v>0</v>
      </c>
      <c r="J827" s="246"/>
      <c r="K827" s="247">
        <f>ROUND(E827*J827,2)</f>
        <v>0</v>
      </c>
      <c r="L827" s="247">
        <v>21</v>
      </c>
      <c r="M827" s="247">
        <f>G827*(1+L827/100)</f>
        <v>0</v>
      </c>
      <c r="N827" s="245">
        <v>0</v>
      </c>
      <c r="O827" s="245">
        <f>ROUND(E827*N827,2)</f>
        <v>0</v>
      </c>
      <c r="P827" s="245">
        <v>0</v>
      </c>
      <c r="Q827" s="245">
        <f>ROUND(E827*P827,2)</f>
        <v>0</v>
      </c>
      <c r="R827" s="247" t="s">
        <v>1504</v>
      </c>
      <c r="S827" s="247" t="s">
        <v>511</v>
      </c>
      <c r="T827" s="248" t="s">
        <v>511</v>
      </c>
      <c r="U827" s="224">
        <v>0.10199999999999999</v>
      </c>
      <c r="V827" s="224">
        <f>ROUND(E827*U827,2)</f>
        <v>68.63</v>
      </c>
      <c r="W827" s="224"/>
      <c r="X827" s="224" t="s">
        <v>557</v>
      </c>
      <c r="Y827" s="224" t="s">
        <v>513</v>
      </c>
      <c r="Z827" s="213"/>
      <c r="AA827" s="213"/>
      <c r="AB827" s="213"/>
      <c r="AC827" s="213"/>
      <c r="AD827" s="213"/>
      <c r="AE827" s="213"/>
      <c r="AF827" s="213"/>
      <c r="AG827" s="213" t="s">
        <v>571</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2" x14ac:dyDescent="0.2">
      <c r="A828" s="220"/>
      <c r="B828" s="221"/>
      <c r="C828" s="258" t="s">
        <v>1516</v>
      </c>
      <c r="D828" s="229"/>
      <c r="E828" s="230">
        <v>672.84524999999996</v>
      </c>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573</v>
      </c>
      <c r="AH828" s="213">
        <v>5</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2" x14ac:dyDescent="0.2">
      <c r="A829" s="220"/>
      <c r="B829" s="221"/>
      <c r="C829" s="257"/>
      <c r="D829" s="250"/>
      <c r="E829" s="250"/>
      <c r="F829" s="250"/>
      <c r="G829" s="250"/>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515</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x14ac:dyDescent="0.2">
      <c r="A830" s="242">
        <v>102</v>
      </c>
      <c r="B830" s="243" t="s">
        <v>1517</v>
      </c>
      <c r="C830" s="254" t="s">
        <v>1518</v>
      </c>
      <c r="D830" s="244" t="s">
        <v>974</v>
      </c>
      <c r="E830" s="245">
        <v>430.57</v>
      </c>
      <c r="F830" s="246"/>
      <c r="G830" s="247">
        <f>ROUND(E830*F830,2)</f>
        <v>0</v>
      </c>
      <c r="H830" s="246"/>
      <c r="I830" s="247">
        <f>ROUND(E830*H830,2)</f>
        <v>0</v>
      </c>
      <c r="J830" s="246"/>
      <c r="K830" s="247">
        <f>ROUND(E830*J830,2)</f>
        <v>0</v>
      </c>
      <c r="L830" s="247">
        <v>21</v>
      </c>
      <c r="M830" s="247">
        <f>G830*(1+L830/100)</f>
        <v>0</v>
      </c>
      <c r="N830" s="245">
        <v>1.2099999999999999E-3</v>
      </c>
      <c r="O830" s="245">
        <f>ROUND(E830*N830,2)</f>
        <v>0.52</v>
      </c>
      <c r="P830" s="245">
        <v>0</v>
      </c>
      <c r="Q830" s="245">
        <f>ROUND(E830*P830,2)</f>
        <v>0</v>
      </c>
      <c r="R830" s="247" t="s">
        <v>1504</v>
      </c>
      <c r="S830" s="247" t="s">
        <v>511</v>
      </c>
      <c r="T830" s="248" t="s">
        <v>511</v>
      </c>
      <c r="U830" s="224">
        <v>0.17699999999999999</v>
      </c>
      <c r="V830" s="224">
        <f>ROUND(E830*U830,2)</f>
        <v>76.209999999999994</v>
      </c>
      <c r="W830" s="224"/>
      <c r="X830" s="224" t="s">
        <v>557</v>
      </c>
      <c r="Y830" s="224" t="s">
        <v>513</v>
      </c>
      <c r="Z830" s="213"/>
      <c r="AA830" s="213"/>
      <c r="AB830" s="213"/>
      <c r="AC830" s="213"/>
      <c r="AD830" s="213"/>
      <c r="AE830" s="213"/>
      <c r="AF830" s="213"/>
      <c r="AG830" s="213" t="s">
        <v>571</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2" x14ac:dyDescent="0.2">
      <c r="A831" s="220"/>
      <c r="B831" s="221"/>
      <c r="C831" s="258" t="s">
        <v>1519</v>
      </c>
      <c r="D831" s="229"/>
      <c r="E831" s="230">
        <v>31.25</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573</v>
      </c>
      <c r="AH831" s="213">
        <v>5</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58" t="s">
        <v>1520</v>
      </c>
      <c r="D832" s="229"/>
      <c r="E832" s="230">
        <v>92.521000000000001</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573</v>
      </c>
      <c r="AH832" s="213">
        <v>5</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58" t="s">
        <v>1521</v>
      </c>
      <c r="D833" s="229"/>
      <c r="E833" s="230">
        <v>306.79899999999998</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573</v>
      </c>
      <c r="AH833" s="213">
        <v>5</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2" x14ac:dyDescent="0.2">
      <c r="A834" s="220"/>
      <c r="B834" s="221"/>
      <c r="C834" s="257"/>
      <c r="D834" s="250"/>
      <c r="E834" s="250"/>
      <c r="F834" s="250"/>
      <c r="G834" s="250"/>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515</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1" x14ac:dyDescent="0.2">
      <c r="A835" s="242">
        <v>103</v>
      </c>
      <c r="B835" s="243" t="s">
        <v>1517</v>
      </c>
      <c r="C835" s="254" t="s">
        <v>1518</v>
      </c>
      <c r="D835" s="244" t="s">
        <v>974</v>
      </c>
      <c r="E835" s="245">
        <v>15.6</v>
      </c>
      <c r="F835" s="246"/>
      <c r="G835" s="247">
        <f>ROUND(E835*F835,2)</f>
        <v>0</v>
      </c>
      <c r="H835" s="246"/>
      <c r="I835" s="247">
        <f>ROUND(E835*H835,2)</f>
        <v>0</v>
      </c>
      <c r="J835" s="246"/>
      <c r="K835" s="247">
        <f>ROUND(E835*J835,2)</f>
        <v>0</v>
      </c>
      <c r="L835" s="247">
        <v>21</v>
      </c>
      <c r="M835" s="247">
        <f>G835*(1+L835/100)</f>
        <v>0</v>
      </c>
      <c r="N835" s="245">
        <v>1.2099999999999999E-3</v>
      </c>
      <c r="O835" s="245">
        <f>ROUND(E835*N835,2)</f>
        <v>0.02</v>
      </c>
      <c r="P835" s="245">
        <v>0</v>
      </c>
      <c r="Q835" s="245">
        <f>ROUND(E835*P835,2)</f>
        <v>0</v>
      </c>
      <c r="R835" s="247" t="s">
        <v>1504</v>
      </c>
      <c r="S835" s="247" t="s">
        <v>511</v>
      </c>
      <c r="T835" s="248" t="s">
        <v>511</v>
      </c>
      <c r="U835" s="224">
        <v>0.17699999999999999</v>
      </c>
      <c r="V835" s="224">
        <f>ROUND(E835*U835,2)</f>
        <v>2.76</v>
      </c>
      <c r="W835" s="224"/>
      <c r="X835" s="224" t="s">
        <v>557</v>
      </c>
      <c r="Y835" s="224" t="s">
        <v>513</v>
      </c>
      <c r="Z835" s="213"/>
      <c r="AA835" s="213"/>
      <c r="AB835" s="213"/>
      <c r="AC835" s="213"/>
      <c r="AD835" s="213"/>
      <c r="AE835" s="213"/>
      <c r="AF835" s="213"/>
      <c r="AG835" s="213" t="s">
        <v>571</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58" t="s">
        <v>1522</v>
      </c>
      <c r="D836" s="229"/>
      <c r="E836" s="230"/>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573</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58" t="s">
        <v>1523</v>
      </c>
      <c r="D837" s="229"/>
      <c r="E837" s="230">
        <v>15.6</v>
      </c>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573</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75" t="s">
        <v>955</v>
      </c>
      <c r="D838" s="266"/>
      <c r="E838" s="267"/>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573</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76" t="s">
        <v>1524</v>
      </c>
      <c r="D839" s="266"/>
      <c r="E839" s="267">
        <v>3.6</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573</v>
      </c>
      <c r="AH839" s="213">
        <v>2</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76" t="s">
        <v>1525</v>
      </c>
      <c r="D840" s="266"/>
      <c r="E840" s="267">
        <v>4.2</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573</v>
      </c>
      <c r="AH840" s="213">
        <v>2</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76" t="s">
        <v>1526</v>
      </c>
      <c r="D841" s="266"/>
      <c r="E841" s="267">
        <v>3.6</v>
      </c>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573</v>
      </c>
      <c r="AH841" s="213">
        <v>2</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76" t="s">
        <v>1527</v>
      </c>
      <c r="D842" s="266"/>
      <c r="E842" s="267">
        <v>4.2</v>
      </c>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573</v>
      </c>
      <c r="AH842" s="213">
        <v>2</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75" t="s">
        <v>958</v>
      </c>
      <c r="D843" s="266"/>
      <c r="E843" s="267"/>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573</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2" x14ac:dyDescent="0.2">
      <c r="A844" s="220"/>
      <c r="B844" s="221"/>
      <c r="C844" s="257"/>
      <c r="D844" s="250"/>
      <c r="E844" s="250"/>
      <c r="F844" s="250"/>
      <c r="G844" s="250"/>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515</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x14ac:dyDescent="0.2">
      <c r="A845" s="242">
        <v>104</v>
      </c>
      <c r="B845" s="243" t="s">
        <v>1528</v>
      </c>
      <c r="C845" s="254" t="s">
        <v>1529</v>
      </c>
      <c r="D845" s="244" t="s">
        <v>974</v>
      </c>
      <c r="E845" s="245">
        <v>703.04525000000001</v>
      </c>
      <c r="F845" s="246"/>
      <c r="G845" s="247">
        <f>ROUND(E845*F845,2)</f>
        <v>0</v>
      </c>
      <c r="H845" s="246"/>
      <c r="I845" s="247">
        <f>ROUND(E845*H845,2)</f>
        <v>0</v>
      </c>
      <c r="J845" s="246"/>
      <c r="K845" s="247">
        <f>ROUND(E845*J845,2)</f>
        <v>0</v>
      </c>
      <c r="L845" s="247">
        <v>21</v>
      </c>
      <c r="M845" s="247">
        <f>G845*(1+L845/100)</f>
        <v>0</v>
      </c>
      <c r="N845" s="245">
        <v>0</v>
      </c>
      <c r="O845" s="245">
        <f>ROUND(E845*N845,2)</f>
        <v>0</v>
      </c>
      <c r="P845" s="245">
        <v>0</v>
      </c>
      <c r="Q845" s="245">
        <f>ROUND(E845*P845,2)</f>
        <v>0</v>
      </c>
      <c r="R845" s="247" t="s">
        <v>1504</v>
      </c>
      <c r="S845" s="247" t="s">
        <v>511</v>
      </c>
      <c r="T845" s="248" t="s">
        <v>511</v>
      </c>
      <c r="U845" s="224">
        <v>3.0300000000000001E-2</v>
      </c>
      <c r="V845" s="224">
        <f>ROUND(E845*U845,2)</f>
        <v>21.3</v>
      </c>
      <c r="W845" s="224"/>
      <c r="X845" s="224" t="s">
        <v>557</v>
      </c>
      <c r="Y845" s="224" t="s">
        <v>513</v>
      </c>
      <c r="Z845" s="213"/>
      <c r="AA845" s="213"/>
      <c r="AB845" s="213"/>
      <c r="AC845" s="213"/>
      <c r="AD845" s="213"/>
      <c r="AE845" s="213"/>
      <c r="AF845" s="213"/>
      <c r="AG845" s="213" t="s">
        <v>571</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2" x14ac:dyDescent="0.2">
      <c r="A846" s="220"/>
      <c r="B846" s="221"/>
      <c r="C846" s="258" t="s">
        <v>1037</v>
      </c>
      <c r="D846" s="229"/>
      <c r="E846" s="230"/>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573</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58" t="s">
        <v>1530</v>
      </c>
      <c r="D847" s="229"/>
      <c r="E847" s="230">
        <v>703.04525000000001</v>
      </c>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573</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75" t="s">
        <v>955</v>
      </c>
      <c r="D848" s="266"/>
      <c r="E848" s="267"/>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573</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76" t="s">
        <v>1531</v>
      </c>
      <c r="D849" s="266"/>
      <c r="E849" s="267">
        <v>313.76</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573</v>
      </c>
      <c r="AH849" s="213">
        <v>2</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76" t="s">
        <v>1508</v>
      </c>
      <c r="D850" s="266"/>
      <c r="E850" s="267">
        <v>61.570250000000001</v>
      </c>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573</v>
      </c>
      <c r="AH850" s="213">
        <v>2</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76" t="s">
        <v>1532</v>
      </c>
      <c r="D851" s="266"/>
      <c r="E851" s="267">
        <v>267.315</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573</v>
      </c>
      <c r="AH851" s="213">
        <v>2</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76" t="s">
        <v>1510</v>
      </c>
      <c r="D852" s="266"/>
      <c r="E852" s="267">
        <v>60.4</v>
      </c>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573</v>
      </c>
      <c r="AH852" s="213">
        <v>2</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75" t="s">
        <v>958</v>
      </c>
      <c r="D853" s="266"/>
      <c r="E853" s="267"/>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573</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2" x14ac:dyDescent="0.2">
      <c r="A854" s="220"/>
      <c r="B854" s="221"/>
      <c r="C854" s="257"/>
      <c r="D854" s="250"/>
      <c r="E854" s="250"/>
      <c r="F854" s="250"/>
      <c r="G854" s="250"/>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515</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ht="22.5" outlineLevel="1" x14ac:dyDescent="0.2">
      <c r="A855" s="242">
        <v>105</v>
      </c>
      <c r="B855" s="243" t="s">
        <v>1533</v>
      </c>
      <c r="C855" s="254" t="s">
        <v>1534</v>
      </c>
      <c r="D855" s="244" t="s">
        <v>974</v>
      </c>
      <c r="E855" s="245">
        <v>1406.0905</v>
      </c>
      <c r="F855" s="246"/>
      <c r="G855" s="247">
        <f>ROUND(E855*F855,2)</f>
        <v>0</v>
      </c>
      <c r="H855" s="246"/>
      <c r="I855" s="247">
        <f>ROUND(E855*H855,2)</f>
        <v>0</v>
      </c>
      <c r="J855" s="246"/>
      <c r="K855" s="247">
        <f>ROUND(E855*J855,2)</f>
        <v>0</v>
      </c>
      <c r="L855" s="247">
        <v>21</v>
      </c>
      <c r="M855" s="247">
        <f>G855*(1+L855/100)</f>
        <v>0</v>
      </c>
      <c r="N855" s="245">
        <v>5.0000000000000002E-5</v>
      </c>
      <c r="O855" s="245">
        <f>ROUND(E855*N855,2)</f>
        <v>7.0000000000000007E-2</v>
      </c>
      <c r="P855" s="245">
        <v>0</v>
      </c>
      <c r="Q855" s="245">
        <f>ROUND(E855*P855,2)</f>
        <v>0</v>
      </c>
      <c r="R855" s="247" t="s">
        <v>1504</v>
      </c>
      <c r="S855" s="247" t="s">
        <v>511</v>
      </c>
      <c r="T855" s="248" t="s">
        <v>511</v>
      </c>
      <c r="U855" s="224">
        <v>0</v>
      </c>
      <c r="V855" s="224">
        <f>ROUND(E855*U855,2)</f>
        <v>0</v>
      </c>
      <c r="W855" s="224"/>
      <c r="X855" s="224" t="s">
        <v>557</v>
      </c>
      <c r="Y855" s="224" t="s">
        <v>513</v>
      </c>
      <c r="Z855" s="213"/>
      <c r="AA855" s="213"/>
      <c r="AB855" s="213"/>
      <c r="AC855" s="213"/>
      <c r="AD855" s="213"/>
      <c r="AE855" s="213"/>
      <c r="AF855" s="213"/>
      <c r="AG855" s="213" t="s">
        <v>571</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2" x14ac:dyDescent="0.2">
      <c r="A856" s="220"/>
      <c r="B856" s="221"/>
      <c r="C856" s="258" t="s">
        <v>1535</v>
      </c>
      <c r="D856" s="229"/>
      <c r="E856" s="230">
        <v>1406.0905</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573</v>
      </c>
      <c r="AH856" s="213">
        <v>5</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2" x14ac:dyDescent="0.2">
      <c r="A857" s="220"/>
      <c r="B857" s="221"/>
      <c r="C857" s="257"/>
      <c r="D857" s="250"/>
      <c r="E857" s="250"/>
      <c r="F857" s="250"/>
      <c r="G857" s="250"/>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515</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1" x14ac:dyDescent="0.2">
      <c r="A858" s="242">
        <v>106</v>
      </c>
      <c r="B858" s="243" t="s">
        <v>1536</v>
      </c>
      <c r="C858" s="254" t="s">
        <v>1537</v>
      </c>
      <c r="D858" s="244" t="s">
        <v>974</v>
      </c>
      <c r="E858" s="245">
        <v>703.04525000000001</v>
      </c>
      <c r="F858" s="246"/>
      <c r="G858" s="247">
        <f>ROUND(E858*F858,2)</f>
        <v>0</v>
      </c>
      <c r="H858" s="246"/>
      <c r="I858" s="247">
        <f>ROUND(E858*H858,2)</f>
        <v>0</v>
      </c>
      <c r="J858" s="246"/>
      <c r="K858" s="247">
        <f>ROUND(E858*J858,2)</f>
        <v>0</v>
      </c>
      <c r="L858" s="247">
        <v>21</v>
      </c>
      <c r="M858" s="247">
        <f>G858*(1+L858/100)</f>
        <v>0</v>
      </c>
      <c r="N858" s="245">
        <v>0</v>
      </c>
      <c r="O858" s="245">
        <f>ROUND(E858*N858,2)</f>
        <v>0</v>
      </c>
      <c r="P858" s="245">
        <v>0</v>
      </c>
      <c r="Q858" s="245">
        <f>ROUND(E858*P858,2)</f>
        <v>0</v>
      </c>
      <c r="R858" s="247" t="s">
        <v>1504</v>
      </c>
      <c r="S858" s="247" t="s">
        <v>511</v>
      </c>
      <c r="T858" s="248" t="s">
        <v>511</v>
      </c>
      <c r="U858" s="224">
        <v>1.7999999999999999E-2</v>
      </c>
      <c r="V858" s="224">
        <f>ROUND(E858*U858,2)</f>
        <v>12.65</v>
      </c>
      <c r="W858" s="224"/>
      <c r="X858" s="224" t="s">
        <v>557</v>
      </c>
      <c r="Y858" s="224" t="s">
        <v>513</v>
      </c>
      <c r="Z858" s="213"/>
      <c r="AA858" s="213"/>
      <c r="AB858" s="213"/>
      <c r="AC858" s="213"/>
      <c r="AD858" s="213"/>
      <c r="AE858" s="213"/>
      <c r="AF858" s="213"/>
      <c r="AG858" s="213" t="s">
        <v>571</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2" x14ac:dyDescent="0.2">
      <c r="A859" s="220"/>
      <c r="B859" s="221"/>
      <c r="C859" s="258" t="s">
        <v>1538</v>
      </c>
      <c r="D859" s="229"/>
      <c r="E859" s="230">
        <v>703.04525000000001</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573</v>
      </c>
      <c r="AH859" s="213">
        <v>5</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2" x14ac:dyDescent="0.2">
      <c r="A860" s="220"/>
      <c r="B860" s="221"/>
      <c r="C860" s="257"/>
      <c r="D860" s="250"/>
      <c r="E860" s="250"/>
      <c r="F860" s="250"/>
      <c r="G860" s="250"/>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515</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x14ac:dyDescent="0.2">
      <c r="A861" s="232" t="s">
        <v>506</v>
      </c>
      <c r="B861" s="233" t="s">
        <v>344</v>
      </c>
      <c r="C861" s="253" t="s">
        <v>345</v>
      </c>
      <c r="D861" s="234"/>
      <c r="E861" s="235"/>
      <c r="F861" s="236"/>
      <c r="G861" s="236">
        <f>SUMIF(AG862:AG903,"&lt;&gt;NOR",G862:G903)</f>
        <v>0</v>
      </c>
      <c r="H861" s="236"/>
      <c r="I861" s="236">
        <f>SUM(I862:I903)</f>
        <v>0</v>
      </c>
      <c r="J861" s="236"/>
      <c r="K861" s="236">
        <f>SUM(K862:K903)</f>
        <v>0</v>
      </c>
      <c r="L861" s="236"/>
      <c r="M861" s="236">
        <f>SUM(M862:M903)</f>
        <v>0</v>
      </c>
      <c r="N861" s="235"/>
      <c r="O861" s="235">
        <f>SUM(O862:O903)</f>
        <v>0.13</v>
      </c>
      <c r="P861" s="235"/>
      <c r="Q861" s="235">
        <f>SUM(Q862:Q903)</f>
        <v>0</v>
      </c>
      <c r="R861" s="236"/>
      <c r="S861" s="236"/>
      <c r="T861" s="237"/>
      <c r="U861" s="231"/>
      <c r="V861" s="231">
        <f>SUM(V862:V903)</f>
        <v>272.65000000000009</v>
      </c>
      <c r="W861" s="231"/>
      <c r="X861" s="231"/>
      <c r="Y861" s="231"/>
      <c r="AG861" t="s">
        <v>507</v>
      </c>
    </row>
    <row r="862" spans="1:60" ht="56.25" outlineLevel="1" x14ac:dyDescent="0.2">
      <c r="A862" s="242">
        <v>107</v>
      </c>
      <c r="B862" s="243" t="s">
        <v>1539</v>
      </c>
      <c r="C862" s="254" t="s">
        <v>1540</v>
      </c>
      <c r="D862" s="244" t="s">
        <v>974</v>
      </c>
      <c r="E862" s="245">
        <v>581.43925000000002</v>
      </c>
      <c r="F862" s="246"/>
      <c r="G862" s="247">
        <f>ROUND(E862*F862,2)</f>
        <v>0</v>
      </c>
      <c r="H862" s="246"/>
      <c r="I862" s="247">
        <f>ROUND(E862*H862,2)</f>
        <v>0</v>
      </c>
      <c r="J862" s="246"/>
      <c r="K862" s="247">
        <f>ROUND(E862*J862,2)</f>
        <v>0</v>
      </c>
      <c r="L862" s="247">
        <v>21</v>
      </c>
      <c r="M862" s="247">
        <f>G862*(1+L862/100)</f>
        <v>0</v>
      </c>
      <c r="N862" s="245">
        <v>4.0000000000000003E-5</v>
      </c>
      <c r="O862" s="245">
        <f>ROUND(E862*N862,2)</f>
        <v>0.02</v>
      </c>
      <c r="P862" s="245">
        <v>0</v>
      </c>
      <c r="Q862" s="245">
        <f>ROUND(E862*P862,2)</f>
        <v>0</v>
      </c>
      <c r="R862" s="247" t="s">
        <v>975</v>
      </c>
      <c r="S862" s="247" t="s">
        <v>511</v>
      </c>
      <c r="T862" s="248" t="s">
        <v>511</v>
      </c>
      <c r="U862" s="224">
        <v>0.308</v>
      </c>
      <c r="V862" s="224">
        <f>ROUND(E862*U862,2)</f>
        <v>179.08</v>
      </c>
      <c r="W862" s="224"/>
      <c r="X862" s="224" t="s">
        <v>557</v>
      </c>
      <c r="Y862" s="224" t="s">
        <v>513</v>
      </c>
      <c r="Z862" s="213"/>
      <c r="AA862" s="213"/>
      <c r="AB862" s="213"/>
      <c r="AC862" s="213"/>
      <c r="AD862" s="213"/>
      <c r="AE862" s="213"/>
      <c r="AF862" s="213"/>
      <c r="AG862" s="213" t="s">
        <v>571</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outlineLevel="2" x14ac:dyDescent="0.2">
      <c r="A863" s="220"/>
      <c r="B863" s="221"/>
      <c r="C863" s="258" t="s">
        <v>976</v>
      </c>
      <c r="D863" s="229"/>
      <c r="E863" s="230"/>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573</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3" x14ac:dyDescent="0.2">
      <c r="A864" s="220"/>
      <c r="B864" s="221"/>
      <c r="C864" s="258" t="s">
        <v>1541</v>
      </c>
      <c r="D864" s="229"/>
      <c r="E864" s="230">
        <v>305.95925</v>
      </c>
      <c r="F864" s="224"/>
      <c r="G864" s="224"/>
      <c r="H864" s="224"/>
      <c r="I864" s="224"/>
      <c r="J864" s="224"/>
      <c r="K864" s="224"/>
      <c r="L864" s="224"/>
      <c r="M864" s="224"/>
      <c r="N864" s="223"/>
      <c r="O864" s="223"/>
      <c r="P864" s="223"/>
      <c r="Q864" s="223"/>
      <c r="R864" s="224"/>
      <c r="S864" s="224"/>
      <c r="T864" s="224"/>
      <c r="U864" s="224"/>
      <c r="V864" s="224"/>
      <c r="W864" s="224"/>
      <c r="X864" s="224"/>
      <c r="Y864" s="224"/>
      <c r="Z864" s="213"/>
      <c r="AA864" s="213"/>
      <c r="AB864" s="213"/>
      <c r="AC864" s="213"/>
      <c r="AD864" s="213"/>
      <c r="AE864" s="213"/>
      <c r="AF864" s="213"/>
      <c r="AG864" s="213" t="s">
        <v>573</v>
      </c>
      <c r="AH864" s="213">
        <v>0</v>
      </c>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3" x14ac:dyDescent="0.2">
      <c r="A865" s="220"/>
      <c r="B865" s="221"/>
      <c r="C865" s="258" t="s">
        <v>994</v>
      </c>
      <c r="D865" s="229"/>
      <c r="E865" s="230"/>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573</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58" t="s">
        <v>1542</v>
      </c>
      <c r="D866" s="229"/>
      <c r="E866" s="230">
        <v>275.48</v>
      </c>
      <c r="F866" s="224"/>
      <c r="G866" s="224"/>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573</v>
      </c>
      <c r="AH866" s="213">
        <v>0</v>
      </c>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2" x14ac:dyDescent="0.2">
      <c r="A867" s="220"/>
      <c r="B867" s="221"/>
      <c r="C867" s="257"/>
      <c r="D867" s="250"/>
      <c r="E867" s="250"/>
      <c r="F867" s="250"/>
      <c r="G867" s="250"/>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515</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x14ac:dyDescent="0.2">
      <c r="A868" s="242">
        <v>108</v>
      </c>
      <c r="B868" s="243" t="s">
        <v>1543</v>
      </c>
      <c r="C868" s="254" t="s">
        <v>1544</v>
      </c>
      <c r="D868" s="244" t="s">
        <v>582</v>
      </c>
      <c r="E868" s="245">
        <v>8</v>
      </c>
      <c r="F868" s="246"/>
      <c r="G868" s="247">
        <f>ROUND(E868*F868,2)</f>
        <v>0</v>
      </c>
      <c r="H868" s="246"/>
      <c r="I868" s="247">
        <f>ROUND(E868*H868,2)</f>
        <v>0</v>
      </c>
      <c r="J868" s="246"/>
      <c r="K868" s="247">
        <f>ROUND(E868*J868,2)</f>
        <v>0</v>
      </c>
      <c r="L868" s="247">
        <v>21</v>
      </c>
      <c r="M868" s="247">
        <f>G868*(1+L868/100)</f>
        <v>0</v>
      </c>
      <c r="N868" s="245">
        <v>1.0000000000000001E-5</v>
      </c>
      <c r="O868" s="245">
        <f>ROUND(E868*N868,2)</f>
        <v>0</v>
      </c>
      <c r="P868" s="245">
        <v>0</v>
      </c>
      <c r="Q868" s="245">
        <f>ROUND(E868*P868,2)</f>
        <v>0</v>
      </c>
      <c r="R868" s="247" t="s">
        <v>975</v>
      </c>
      <c r="S868" s="247" t="s">
        <v>511</v>
      </c>
      <c r="T868" s="248" t="s">
        <v>511</v>
      </c>
      <c r="U868" s="224">
        <v>0.17</v>
      </c>
      <c r="V868" s="224">
        <f>ROUND(E868*U868,2)</f>
        <v>1.36</v>
      </c>
      <c r="W868" s="224"/>
      <c r="X868" s="224" t="s">
        <v>557</v>
      </c>
      <c r="Y868" s="224" t="s">
        <v>513</v>
      </c>
      <c r="Z868" s="213"/>
      <c r="AA868" s="213"/>
      <c r="AB868" s="213"/>
      <c r="AC868" s="213"/>
      <c r="AD868" s="213"/>
      <c r="AE868" s="213"/>
      <c r="AF868" s="213"/>
      <c r="AG868" s="213" t="s">
        <v>571</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2" x14ac:dyDescent="0.2">
      <c r="A869" s="220"/>
      <c r="B869" s="221"/>
      <c r="C869" s="258" t="s">
        <v>1545</v>
      </c>
      <c r="D869" s="229"/>
      <c r="E869" s="230"/>
      <c r="F869" s="224"/>
      <c r="G869" s="224"/>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573</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58" t="s">
        <v>1546</v>
      </c>
      <c r="D870" s="229"/>
      <c r="E870" s="230">
        <v>2</v>
      </c>
      <c r="F870" s="224"/>
      <c r="G870" s="224"/>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573</v>
      </c>
      <c r="AH870" s="213">
        <v>0</v>
      </c>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58" t="s">
        <v>1547</v>
      </c>
      <c r="D871" s="229"/>
      <c r="E871" s="230">
        <v>1</v>
      </c>
      <c r="F871" s="224"/>
      <c r="G871" s="224"/>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573</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58" t="s">
        <v>1548</v>
      </c>
      <c r="D872" s="229"/>
      <c r="E872" s="230">
        <v>1</v>
      </c>
      <c r="F872" s="224"/>
      <c r="G872" s="224"/>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573</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58" t="s">
        <v>1549</v>
      </c>
      <c r="D873" s="229"/>
      <c r="E873" s="230">
        <v>2</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573</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58" t="s">
        <v>1550</v>
      </c>
      <c r="D874" s="229"/>
      <c r="E874" s="230">
        <v>2</v>
      </c>
      <c r="F874" s="224"/>
      <c r="G874" s="224"/>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573</v>
      </c>
      <c r="AH874" s="213">
        <v>0</v>
      </c>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2" x14ac:dyDescent="0.2">
      <c r="A875" s="220"/>
      <c r="B875" s="221"/>
      <c r="C875" s="257"/>
      <c r="D875" s="250"/>
      <c r="E875" s="250"/>
      <c r="F875" s="250"/>
      <c r="G875" s="250"/>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515</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ht="22.5" outlineLevel="1" x14ac:dyDescent="0.2">
      <c r="A876" s="242">
        <v>109</v>
      </c>
      <c r="B876" s="243" t="s">
        <v>1551</v>
      </c>
      <c r="C876" s="254" t="s">
        <v>1552</v>
      </c>
      <c r="D876" s="244" t="s">
        <v>1356</v>
      </c>
      <c r="E876" s="245">
        <v>161</v>
      </c>
      <c r="F876" s="246"/>
      <c r="G876" s="247">
        <f>ROUND(E876*F876,2)</f>
        <v>0</v>
      </c>
      <c r="H876" s="246"/>
      <c r="I876" s="247">
        <f>ROUND(E876*H876,2)</f>
        <v>0</v>
      </c>
      <c r="J876" s="246"/>
      <c r="K876" s="247">
        <f>ROUND(E876*J876,2)</f>
        <v>0</v>
      </c>
      <c r="L876" s="247">
        <v>21</v>
      </c>
      <c r="M876" s="247">
        <f>G876*(1+L876/100)</f>
        <v>0</v>
      </c>
      <c r="N876" s="245">
        <v>1.6000000000000001E-4</v>
      </c>
      <c r="O876" s="245">
        <f>ROUND(E876*N876,2)</f>
        <v>0.03</v>
      </c>
      <c r="P876" s="245">
        <v>0</v>
      </c>
      <c r="Q876" s="245">
        <f>ROUND(E876*P876,2)</f>
        <v>0</v>
      </c>
      <c r="R876" s="247" t="s">
        <v>975</v>
      </c>
      <c r="S876" s="247" t="s">
        <v>511</v>
      </c>
      <c r="T876" s="248" t="s">
        <v>511</v>
      </c>
      <c r="U876" s="224">
        <v>0.45</v>
      </c>
      <c r="V876" s="224">
        <f>ROUND(E876*U876,2)</f>
        <v>72.45</v>
      </c>
      <c r="W876" s="224"/>
      <c r="X876" s="224" t="s">
        <v>557</v>
      </c>
      <c r="Y876" s="224" t="s">
        <v>513</v>
      </c>
      <c r="Z876" s="213"/>
      <c r="AA876" s="213"/>
      <c r="AB876" s="213"/>
      <c r="AC876" s="213"/>
      <c r="AD876" s="213"/>
      <c r="AE876" s="213"/>
      <c r="AF876" s="213"/>
      <c r="AG876" s="213" t="s">
        <v>571</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2" x14ac:dyDescent="0.2">
      <c r="A877" s="220"/>
      <c r="B877" s="221"/>
      <c r="C877" s="258" t="s">
        <v>1553</v>
      </c>
      <c r="D877" s="229"/>
      <c r="E877" s="230"/>
      <c r="F877" s="224"/>
      <c r="G877" s="224"/>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573</v>
      </c>
      <c r="AH877" s="213">
        <v>0</v>
      </c>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58" t="s">
        <v>1554</v>
      </c>
      <c r="D878" s="229"/>
      <c r="E878" s="230">
        <v>161</v>
      </c>
      <c r="F878" s="224"/>
      <c r="G878" s="224"/>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573</v>
      </c>
      <c r="AH878" s="213">
        <v>0</v>
      </c>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2" x14ac:dyDescent="0.2">
      <c r="A879" s="220"/>
      <c r="B879" s="221"/>
      <c r="C879" s="257"/>
      <c r="D879" s="250"/>
      <c r="E879" s="250"/>
      <c r="F879" s="250"/>
      <c r="G879" s="250"/>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515</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1" x14ac:dyDescent="0.2">
      <c r="A880" s="242">
        <v>110</v>
      </c>
      <c r="B880" s="243" t="s">
        <v>1555</v>
      </c>
      <c r="C880" s="254" t="s">
        <v>1556</v>
      </c>
      <c r="D880" s="244" t="s">
        <v>582</v>
      </c>
      <c r="E880" s="245">
        <v>8</v>
      </c>
      <c r="F880" s="246"/>
      <c r="G880" s="247">
        <f>ROUND(E880*F880,2)</f>
        <v>0</v>
      </c>
      <c r="H880" s="246"/>
      <c r="I880" s="247">
        <f>ROUND(E880*H880,2)</f>
        <v>0</v>
      </c>
      <c r="J880" s="246"/>
      <c r="K880" s="247">
        <f>ROUND(E880*J880,2)</f>
        <v>0</v>
      </c>
      <c r="L880" s="247">
        <v>21</v>
      </c>
      <c r="M880" s="247">
        <f>G880*(1+L880/100)</f>
        <v>0</v>
      </c>
      <c r="N880" s="245">
        <v>0</v>
      </c>
      <c r="O880" s="245">
        <f>ROUND(E880*N880,2)</f>
        <v>0</v>
      </c>
      <c r="P880" s="245">
        <v>0</v>
      </c>
      <c r="Q880" s="245">
        <f>ROUND(E880*P880,2)</f>
        <v>0</v>
      </c>
      <c r="R880" s="247" t="s">
        <v>975</v>
      </c>
      <c r="S880" s="247" t="s">
        <v>511</v>
      </c>
      <c r="T880" s="248" t="s">
        <v>511</v>
      </c>
      <c r="U880" s="224">
        <v>0.1123</v>
      </c>
      <c r="V880" s="224">
        <f>ROUND(E880*U880,2)</f>
        <v>0.9</v>
      </c>
      <c r="W880" s="224"/>
      <c r="X880" s="224" t="s">
        <v>557</v>
      </c>
      <c r="Y880" s="224" t="s">
        <v>513</v>
      </c>
      <c r="Z880" s="213"/>
      <c r="AA880" s="213"/>
      <c r="AB880" s="213"/>
      <c r="AC880" s="213"/>
      <c r="AD880" s="213"/>
      <c r="AE880" s="213"/>
      <c r="AF880" s="213"/>
      <c r="AG880" s="213" t="s">
        <v>571</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2" x14ac:dyDescent="0.2">
      <c r="A881" s="220"/>
      <c r="B881" s="221"/>
      <c r="C881" s="255"/>
      <c r="D881" s="251"/>
      <c r="E881" s="251"/>
      <c r="F881" s="251"/>
      <c r="G881" s="251"/>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515</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1" x14ac:dyDescent="0.2">
      <c r="A882" s="242">
        <v>111</v>
      </c>
      <c r="B882" s="243" t="s">
        <v>1557</v>
      </c>
      <c r="C882" s="254" t="s">
        <v>1558</v>
      </c>
      <c r="D882" s="244" t="s">
        <v>582</v>
      </c>
      <c r="E882" s="245">
        <v>8</v>
      </c>
      <c r="F882" s="246"/>
      <c r="G882" s="247">
        <f>ROUND(E882*F882,2)</f>
        <v>0</v>
      </c>
      <c r="H882" s="246"/>
      <c r="I882" s="247">
        <f>ROUND(E882*H882,2)</f>
        <v>0</v>
      </c>
      <c r="J882" s="246"/>
      <c r="K882" s="247">
        <f>ROUND(E882*J882,2)</f>
        <v>0</v>
      </c>
      <c r="L882" s="247">
        <v>21</v>
      </c>
      <c r="M882" s="247">
        <f>G882*(1+L882/100)</f>
        <v>0</v>
      </c>
      <c r="N882" s="245">
        <v>0</v>
      </c>
      <c r="O882" s="245">
        <f>ROUND(E882*N882,2)</f>
        <v>0</v>
      </c>
      <c r="P882" s="245">
        <v>0</v>
      </c>
      <c r="Q882" s="245">
        <f>ROUND(E882*P882,2)</f>
        <v>0</v>
      </c>
      <c r="R882" s="247" t="s">
        <v>975</v>
      </c>
      <c r="S882" s="247" t="s">
        <v>511</v>
      </c>
      <c r="T882" s="248" t="s">
        <v>511</v>
      </c>
      <c r="U882" s="224">
        <v>0.26419999999999999</v>
      </c>
      <c r="V882" s="224">
        <f>ROUND(E882*U882,2)</f>
        <v>2.11</v>
      </c>
      <c r="W882" s="224"/>
      <c r="X882" s="224" t="s">
        <v>557</v>
      </c>
      <c r="Y882" s="224" t="s">
        <v>513</v>
      </c>
      <c r="Z882" s="213"/>
      <c r="AA882" s="213"/>
      <c r="AB882" s="213"/>
      <c r="AC882" s="213"/>
      <c r="AD882" s="213"/>
      <c r="AE882" s="213"/>
      <c r="AF882" s="213"/>
      <c r="AG882" s="213" t="s">
        <v>571</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2" x14ac:dyDescent="0.2">
      <c r="A883" s="220"/>
      <c r="B883" s="221"/>
      <c r="C883" s="255"/>
      <c r="D883" s="251"/>
      <c r="E883" s="251"/>
      <c r="F883" s="251"/>
      <c r="G883" s="251"/>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515</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x14ac:dyDescent="0.2">
      <c r="A884" s="242">
        <v>112</v>
      </c>
      <c r="B884" s="243" t="s">
        <v>1559</v>
      </c>
      <c r="C884" s="254" t="s">
        <v>1560</v>
      </c>
      <c r="D884" s="244" t="s">
        <v>582</v>
      </c>
      <c r="E884" s="245">
        <v>36</v>
      </c>
      <c r="F884" s="246"/>
      <c r="G884" s="247">
        <f>ROUND(E884*F884,2)</f>
        <v>0</v>
      </c>
      <c r="H884" s="246"/>
      <c r="I884" s="247">
        <f>ROUND(E884*H884,2)</f>
        <v>0</v>
      </c>
      <c r="J884" s="246"/>
      <c r="K884" s="247">
        <f>ROUND(E884*J884,2)</f>
        <v>0</v>
      </c>
      <c r="L884" s="247">
        <v>21</v>
      </c>
      <c r="M884" s="247">
        <f>G884*(1+L884/100)</f>
        <v>0</v>
      </c>
      <c r="N884" s="245">
        <v>0</v>
      </c>
      <c r="O884" s="245">
        <f>ROUND(E884*N884,2)</f>
        <v>0</v>
      </c>
      <c r="P884" s="245">
        <v>0</v>
      </c>
      <c r="Q884" s="245">
        <f>ROUND(E884*P884,2)</f>
        <v>0</v>
      </c>
      <c r="R884" s="247" t="s">
        <v>1458</v>
      </c>
      <c r="S884" s="247" t="s">
        <v>511</v>
      </c>
      <c r="T884" s="248" t="s">
        <v>511</v>
      </c>
      <c r="U884" s="224">
        <v>0.158</v>
      </c>
      <c r="V884" s="224">
        <f>ROUND(E884*U884,2)</f>
        <v>5.69</v>
      </c>
      <c r="W884" s="224"/>
      <c r="X884" s="224" t="s">
        <v>557</v>
      </c>
      <c r="Y884" s="224" t="s">
        <v>513</v>
      </c>
      <c r="Z884" s="213"/>
      <c r="AA884" s="213"/>
      <c r="AB884" s="213"/>
      <c r="AC884" s="213"/>
      <c r="AD884" s="213"/>
      <c r="AE884" s="213"/>
      <c r="AF884" s="213"/>
      <c r="AG884" s="213" t="s">
        <v>571</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outlineLevel="2" x14ac:dyDescent="0.2">
      <c r="A885" s="220"/>
      <c r="B885" s="221"/>
      <c r="C885" s="258" t="s">
        <v>1561</v>
      </c>
      <c r="D885" s="229"/>
      <c r="E885" s="230"/>
      <c r="F885" s="224"/>
      <c r="G885" s="224"/>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573</v>
      </c>
      <c r="AH885" s="213">
        <v>0</v>
      </c>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3" x14ac:dyDescent="0.2">
      <c r="A886" s="220"/>
      <c r="B886" s="221"/>
      <c r="C886" s="258" t="s">
        <v>1562</v>
      </c>
      <c r="D886" s="229"/>
      <c r="E886" s="230">
        <v>36</v>
      </c>
      <c r="F886" s="224"/>
      <c r="G886" s="224"/>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573</v>
      </c>
      <c r="AH886" s="213">
        <v>0</v>
      </c>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3" x14ac:dyDescent="0.2">
      <c r="A887" s="220"/>
      <c r="B887" s="221"/>
      <c r="C887" s="275" t="s">
        <v>955</v>
      </c>
      <c r="D887" s="266"/>
      <c r="E887" s="267"/>
      <c r="F887" s="224"/>
      <c r="G887" s="224"/>
      <c r="H887" s="224"/>
      <c r="I887" s="224"/>
      <c r="J887" s="224"/>
      <c r="K887" s="224"/>
      <c r="L887" s="224"/>
      <c r="M887" s="224"/>
      <c r="N887" s="223"/>
      <c r="O887" s="223"/>
      <c r="P887" s="223"/>
      <c r="Q887" s="223"/>
      <c r="R887" s="224"/>
      <c r="S887" s="224"/>
      <c r="T887" s="224"/>
      <c r="U887" s="224"/>
      <c r="V887" s="224"/>
      <c r="W887" s="224"/>
      <c r="X887" s="224"/>
      <c r="Y887" s="224"/>
      <c r="Z887" s="213"/>
      <c r="AA887" s="213"/>
      <c r="AB887" s="213"/>
      <c r="AC887" s="213"/>
      <c r="AD887" s="213"/>
      <c r="AE887" s="213"/>
      <c r="AF887" s="213"/>
      <c r="AG887" s="213" t="s">
        <v>573</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3" x14ac:dyDescent="0.2">
      <c r="A888" s="220"/>
      <c r="B888" s="221"/>
      <c r="C888" s="276" t="s">
        <v>1563</v>
      </c>
      <c r="D888" s="266"/>
      <c r="E888" s="267">
        <v>36</v>
      </c>
      <c r="F888" s="224"/>
      <c r="G888" s="224"/>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573</v>
      </c>
      <c r="AH888" s="213">
        <v>2</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75" t="s">
        <v>958</v>
      </c>
      <c r="D889" s="266"/>
      <c r="E889" s="267"/>
      <c r="F889" s="224"/>
      <c r="G889" s="224"/>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573</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2" x14ac:dyDescent="0.2">
      <c r="A890" s="220"/>
      <c r="B890" s="221"/>
      <c r="C890" s="257"/>
      <c r="D890" s="250"/>
      <c r="E890" s="250"/>
      <c r="F890" s="250"/>
      <c r="G890" s="250"/>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515</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x14ac:dyDescent="0.2">
      <c r="A891" s="242">
        <v>113</v>
      </c>
      <c r="B891" s="243" t="s">
        <v>1564</v>
      </c>
      <c r="C891" s="254" t="s">
        <v>1565</v>
      </c>
      <c r="D891" s="244" t="s">
        <v>582</v>
      </c>
      <c r="E891" s="245">
        <v>70</v>
      </c>
      <c r="F891" s="246"/>
      <c r="G891" s="247">
        <f>ROUND(E891*F891,2)</f>
        <v>0</v>
      </c>
      <c r="H891" s="246"/>
      <c r="I891" s="247">
        <f>ROUND(E891*H891,2)</f>
        <v>0</v>
      </c>
      <c r="J891" s="246"/>
      <c r="K891" s="247">
        <f>ROUND(E891*J891,2)</f>
        <v>0</v>
      </c>
      <c r="L891" s="247">
        <v>21</v>
      </c>
      <c r="M891" s="247">
        <f>G891*(1+L891/100)</f>
        <v>0</v>
      </c>
      <c r="N891" s="245">
        <v>0</v>
      </c>
      <c r="O891" s="245">
        <f>ROUND(E891*N891,2)</f>
        <v>0</v>
      </c>
      <c r="P891" s="245">
        <v>0</v>
      </c>
      <c r="Q891" s="245">
        <f>ROUND(E891*P891,2)</f>
        <v>0</v>
      </c>
      <c r="R891" s="247"/>
      <c r="S891" s="247" t="s">
        <v>527</v>
      </c>
      <c r="T891" s="248" t="s">
        <v>512</v>
      </c>
      <c r="U891" s="224">
        <v>0.158</v>
      </c>
      <c r="V891" s="224">
        <f>ROUND(E891*U891,2)</f>
        <v>11.06</v>
      </c>
      <c r="W891" s="224"/>
      <c r="X891" s="224" t="s">
        <v>557</v>
      </c>
      <c r="Y891" s="224" t="s">
        <v>513</v>
      </c>
      <c r="Z891" s="213"/>
      <c r="AA891" s="213"/>
      <c r="AB891" s="213"/>
      <c r="AC891" s="213"/>
      <c r="AD891" s="213"/>
      <c r="AE891" s="213"/>
      <c r="AF891" s="213"/>
      <c r="AG891" s="213" t="s">
        <v>571</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2" x14ac:dyDescent="0.2">
      <c r="A892" s="220"/>
      <c r="B892" s="221"/>
      <c r="C892" s="258" t="s">
        <v>1566</v>
      </c>
      <c r="D892" s="229"/>
      <c r="E892" s="230">
        <v>70</v>
      </c>
      <c r="F892" s="224"/>
      <c r="G892" s="224"/>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573</v>
      </c>
      <c r="AH892" s="213">
        <v>0</v>
      </c>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2" x14ac:dyDescent="0.2">
      <c r="A893" s="220"/>
      <c r="B893" s="221"/>
      <c r="C893" s="257"/>
      <c r="D893" s="250"/>
      <c r="E893" s="250"/>
      <c r="F893" s="250"/>
      <c r="G893" s="25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515</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1" x14ac:dyDescent="0.2">
      <c r="A894" s="242">
        <v>114</v>
      </c>
      <c r="B894" s="243" t="s">
        <v>1567</v>
      </c>
      <c r="C894" s="254" t="s">
        <v>1568</v>
      </c>
      <c r="D894" s="244" t="s">
        <v>974</v>
      </c>
      <c r="E894" s="245">
        <v>57</v>
      </c>
      <c r="F894" s="246"/>
      <c r="G894" s="247">
        <f>ROUND(E894*F894,2)</f>
        <v>0</v>
      </c>
      <c r="H894" s="246"/>
      <c r="I894" s="247">
        <f>ROUND(E894*H894,2)</f>
        <v>0</v>
      </c>
      <c r="J894" s="246"/>
      <c r="K894" s="247">
        <f>ROUND(E894*J894,2)</f>
        <v>0</v>
      </c>
      <c r="L894" s="247">
        <v>21</v>
      </c>
      <c r="M894" s="247">
        <f>G894*(1+L894/100)</f>
        <v>0</v>
      </c>
      <c r="N894" s="245">
        <v>0</v>
      </c>
      <c r="O894" s="245">
        <f>ROUND(E894*N894,2)</f>
        <v>0</v>
      </c>
      <c r="P894" s="245">
        <v>0</v>
      </c>
      <c r="Q894" s="245">
        <f>ROUND(E894*P894,2)</f>
        <v>0</v>
      </c>
      <c r="R894" s="247"/>
      <c r="S894" s="247" t="s">
        <v>527</v>
      </c>
      <c r="T894" s="248" t="s">
        <v>512</v>
      </c>
      <c r="U894" s="224">
        <v>0</v>
      </c>
      <c r="V894" s="224">
        <f>ROUND(E894*U894,2)</f>
        <v>0</v>
      </c>
      <c r="W894" s="224"/>
      <c r="X894" s="224" t="s">
        <v>557</v>
      </c>
      <c r="Y894" s="224" t="s">
        <v>513</v>
      </c>
      <c r="Z894" s="213"/>
      <c r="AA894" s="213"/>
      <c r="AB894" s="213"/>
      <c r="AC894" s="213"/>
      <c r="AD894" s="213"/>
      <c r="AE894" s="213"/>
      <c r="AF894" s="213"/>
      <c r="AG894" s="213" t="s">
        <v>571</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2" x14ac:dyDescent="0.2">
      <c r="A895" s="220"/>
      <c r="B895" s="221"/>
      <c r="C895" s="258" t="s">
        <v>1553</v>
      </c>
      <c r="D895" s="229"/>
      <c r="E895" s="230"/>
      <c r="F895" s="224"/>
      <c r="G895" s="224"/>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573</v>
      </c>
      <c r="AH895" s="213">
        <v>0</v>
      </c>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58" t="s">
        <v>1569</v>
      </c>
      <c r="D896" s="229"/>
      <c r="E896" s="230">
        <v>57</v>
      </c>
      <c r="F896" s="224"/>
      <c r="G896" s="224"/>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573</v>
      </c>
      <c r="AH896" s="213">
        <v>0</v>
      </c>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75" t="s">
        <v>955</v>
      </c>
      <c r="D897" s="266"/>
      <c r="E897" s="267"/>
      <c r="F897" s="224"/>
      <c r="G897" s="224"/>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573</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76" t="s">
        <v>1570</v>
      </c>
      <c r="D898" s="266"/>
      <c r="E898" s="267">
        <v>45</v>
      </c>
      <c r="F898" s="224"/>
      <c r="G898" s="224"/>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573</v>
      </c>
      <c r="AH898" s="213">
        <v>2</v>
      </c>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76" t="s">
        <v>1571</v>
      </c>
      <c r="D899" s="266"/>
      <c r="E899" s="267">
        <v>12</v>
      </c>
      <c r="F899" s="224"/>
      <c r="G899" s="224"/>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573</v>
      </c>
      <c r="AH899" s="213">
        <v>2</v>
      </c>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75" t="s">
        <v>958</v>
      </c>
      <c r="D900" s="266"/>
      <c r="E900" s="267"/>
      <c r="F900" s="224"/>
      <c r="G900" s="224"/>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573</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2" x14ac:dyDescent="0.2">
      <c r="A901" s="220"/>
      <c r="B901" s="221"/>
      <c r="C901" s="257"/>
      <c r="D901" s="250"/>
      <c r="E901" s="250"/>
      <c r="F901" s="250"/>
      <c r="G901" s="250"/>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515</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ht="22.5" outlineLevel="1" x14ac:dyDescent="0.2">
      <c r="A902" s="242">
        <v>115</v>
      </c>
      <c r="B902" s="243" t="s">
        <v>1572</v>
      </c>
      <c r="C902" s="254" t="s">
        <v>1573</v>
      </c>
      <c r="D902" s="244" t="s">
        <v>582</v>
      </c>
      <c r="E902" s="245">
        <v>8</v>
      </c>
      <c r="F902" s="246"/>
      <c r="G902" s="247">
        <f>ROUND(E902*F902,2)</f>
        <v>0</v>
      </c>
      <c r="H902" s="246"/>
      <c r="I902" s="247">
        <f>ROUND(E902*H902,2)</f>
        <v>0</v>
      </c>
      <c r="J902" s="246"/>
      <c r="K902" s="247">
        <f>ROUND(E902*J902,2)</f>
        <v>0</v>
      </c>
      <c r="L902" s="247">
        <v>21</v>
      </c>
      <c r="M902" s="247">
        <f>G902*(1+L902/100)</f>
        <v>0</v>
      </c>
      <c r="N902" s="245">
        <v>9.7999999999999997E-3</v>
      </c>
      <c r="O902" s="245">
        <f>ROUND(E902*N902,2)</f>
        <v>0.08</v>
      </c>
      <c r="P902" s="245">
        <v>0</v>
      </c>
      <c r="Q902" s="245">
        <f>ROUND(E902*P902,2)</f>
        <v>0</v>
      </c>
      <c r="R902" s="247" t="s">
        <v>970</v>
      </c>
      <c r="S902" s="247" t="s">
        <v>511</v>
      </c>
      <c r="T902" s="248" t="s">
        <v>511</v>
      </c>
      <c r="U902" s="224">
        <v>0</v>
      </c>
      <c r="V902" s="224">
        <f>ROUND(E902*U902,2)</f>
        <v>0</v>
      </c>
      <c r="W902" s="224"/>
      <c r="X902" s="224" t="s">
        <v>531</v>
      </c>
      <c r="Y902" s="224" t="s">
        <v>513</v>
      </c>
      <c r="Z902" s="213"/>
      <c r="AA902" s="213"/>
      <c r="AB902" s="213"/>
      <c r="AC902" s="213"/>
      <c r="AD902" s="213"/>
      <c r="AE902" s="213"/>
      <c r="AF902" s="213"/>
      <c r="AG902" s="213" t="s">
        <v>541</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2" x14ac:dyDescent="0.2">
      <c r="A903" s="220"/>
      <c r="B903" s="221"/>
      <c r="C903" s="255"/>
      <c r="D903" s="251"/>
      <c r="E903" s="251"/>
      <c r="F903" s="251"/>
      <c r="G903" s="251"/>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515</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x14ac:dyDescent="0.2">
      <c r="A904" s="232" t="s">
        <v>506</v>
      </c>
      <c r="B904" s="233" t="s">
        <v>346</v>
      </c>
      <c r="C904" s="253" t="s">
        <v>347</v>
      </c>
      <c r="D904" s="234"/>
      <c r="E904" s="235"/>
      <c r="F904" s="236"/>
      <c r="G904" s="236">
        <f>SUMIF(AG905:AG944,"&lt;&gt;NOR",G905:G944)</f>
        <v>0</v>
      </c>
      <c r="H904" s="236"/>
      <c r="I904" s="236">
        <f>SUM(I905:I944)</f>
        <v>0</v>
      </c>
      <c r="J904" s="236"/>
      <c r="K904" s="236">
        <f>SUM(K905:K944)</f>
        <v>0</v>
      </c>
      <c r="L904" s="236"/>
      <c r="M904" s="236">
        <f>SUM(M905:M944)</f>
        <v>0</v>
      </c>
      <c r="N904" s="235"/>
      <c r="O904" s="235">
        <f>SUM(O905:O944)</f>
        <v>0</v>
      </c>
      <c r="P904" s="235"/>
      <c r="Q904" s="235">
        <f>SUM(Q905:Q944)</f>
        <v>0.93</v>
      </c>
      <c r="R904" s="236"/>
      <c r="S904" s="236"/>
      <c r="T904" s="237"/>
      <c r="U904" s="231"/>
      <c r="V904" s="231">
        <f>SUM(V905:V944)</f>
        <v>31.28</v>
      </c>
      <c r="W904" s="231"/>
      <c r="X904" s="231"/>
      <c r="Y904" s="231"/>
      <c r="AG904" t="s">
        <v>507</v>
      </c>
    </row>
    <row r="905" spans="1:60" outlineLevel="1" x14ac:dyDescent="0.2">
      <c r="A905" s="242">
        <v>116</v>
      </c>
      <c r="B905" s="243" t="s">
        <v>1574</v>
      </c>
      <c r="C905" s="254" t="s">
        <v>1575</v>
      </c>
      <c r="D905" s="244" t="s">
        <v>974</v>
      </c>
      <c r="E905" s="245">
        <v>70.61</v>
      </c>
      <c r="F905" s="246"/>
      <c r="G905" s="247">
        <f>ROUND(E905*F905,2)</f>
        <v>0</v>
      </c>
      <c r="H905" s="246"/>
      <c r="I905" s="247">
        <f>ROUND(E905*H905,2)</f>
        <v>0</v>
      </c>
      <c r="J905" s="246"/>
      <c r="K905" s="247">
        <f>ROUND(E905*J905,2)</f>
        <v>0</v>
      </c>
      <c r="L905" s="247">
        <v>21</v>
      </c>
      <c r="M905" s="247">
        <f>G905*(1+L905/100)</f>
        <v>0</v>
      </c>
      <c r="N905" s="245">
        <v>0</v>
      </c>
      <c r="O905" s="245">
        <f>ROUND(E905*N905,2)</f>
        <v>0</v>
      </c>
      <c r="P905" s="245">
        <v>1.26E-2</v>
      </c>
      <c r="Q905" s="245">
        <f>ROUND(E905*P905,2)</f>
        <v>0.89</v>
      </c>
      <c r="R905" s="247" t="s">
        <v>1576</v>
      </c>
      <c r="S905" s="247" t="s">
        <v>511</v>
      </c>
      <c r="T905" s="248" t="s">
        <v>511</v>
      </c>
      <c r="U905" s="224">
        <v>0.33</v>
      </c>
      <c r="V905" s="224">
        <f>ROUND(E905*U905,2)</f>
        <v>23.3</v>
      </c>
      <c r="W905" s="224"/>
      <c r="X905" s="224" t="s">
        <v>557</v>
      </c>
      <c r="Y905" s="224" t="s">
        <v>513</v>
      </c>
      <c r="Z905" s="213"/>
      <c r="AA905" s="213"/>
      <c r="AB905" s="213"/>
      <c r="AC905" s="213"/>
      <c r="AD905" s="213"/>
      <c r="AE905" s="213"/>
      <c r="AF905" s="213"/>
      <c r="AG905" s="213" t="s">
        <v>571</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2" x14ac:dyDescent="0.2">
      <c r="A906" s="220"/>
      <c r="B906" s="221"/>
      <c r="C906" s="258" t="s">
        <v>1149</v>
      </c>
      <c r="D906" s="229"/>
      <c r="E906" s="230"/>
      <c r="F906" s="224"/>
      <c r="G906" s="224"/>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573</v>
      </c>
      <c r="AH906" s="213">
        <v>0</v>
      </c>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58" t="s">
        <v>1577</v>
      </c>
      <c r="D907" s="229"/>
      <c r="E907" s="230">
        <v>18.670000000000002</v>
      </c>
      <c r="F907" s="224"/>
      <c r="G907" s="224"/>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573</v>
      </c>
      <c r="AH907" s="213">
        <v>0</v>
      </c>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58" t="s">
        <v>1578</v>
      </c>
      <c r="D908" s="229"/>
      <c r="E908" s="230">
        <v>27.46</v>
      </c>
      <c r="F908" s="224"/>
      <c r="G908" s="224"/>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573</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58" t="s">
        <v>1579</v>
      </c>
      <c r="D909" s="229"/>
      <c r="E909" s="230">
        <v>1</v>
      </c>
      <c r="F909" s="224"/>
      <c r="G909" s="224"/>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573</v>
      </c>
      <c r="AH909" s="213">
        <v>0</v>
      </c>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58" t="s">
        <v>1152</v>
      </c>
      <c r="D910" s="229"/>
      <c r="E910" s="230"/>
      <c r="F910" s="224"/>
      <c r="G910" s="224"/>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573</v>
      </c>
      <c r="AH910" s="213">
        <v>0</v>
      </c>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3" x14ac:dyDescent="0.2">
      <c r="A911" s="220"/>
      <c r="B911" s="221"/>
      <c r="C911" s="258" t="s">
        <v>1580</v>
      </c>
      <c r="D911" s="229"/>
      <c r="E911" s="230">
        <v>21.7575</v>
      </c>
      <c r="F911" s="224"/>
      <c r="G911" s="224"/>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573</v>
      </c>
      <c r="AH911" s="213">
        <v>0</v>
      </c>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3" x14ac:dyDescent="0.2">
      <c r="A912" s="220"/>
      <c r="B912" s="221"/>
      <c r="C912" s="258" t="s">
        <v>1581</v>
      </c>
      <c r="D912" s="229"/>
      <c r="E912" s="230">
        <v>1.7224999999999999</v>
      </c>
      <c r="F912" s="224"/>
      <c r="G912" s="224"/>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573</v>
      </c>
      <c r="AH912" s="213">
        <v>0</v>
      </c>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57"/>
      <c r="D913" s="250"/>
      <c r="E913" s="250"/>
      <c r="F913" s="250"/>
      <c r="G913" s="250"/>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515</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x14ac:dyDescent="0.2">
      <c r="A914" s="242">
        <v>117</v>
      </c>
      <c r="B914" s="243" t="s">
        <v>1582</v>
      </c>
      <c r="C914" s="254" t="s">
        <v>1583</v>
      </c>
      <c r="D914" s="244" t="s">
        <v>582</v>
      </c>
      <c r="E914" s="245">
        <v>4</v>
      </c>
      <c r="F914" s="246"/>
      <c r="G914" s="247">
        <f>ROUND(E914*F914,2)</f>
        <v>0</v>
      </c>
      <c r="H914" s="246"/>
      <c r="I914" s="247">
        <f>ROUND(E914*H914,2)</f>
        <v>0</v>
      </c>
      <c r="J914" s="246"/>
      <c r="K914" s="247">
        <f>ROUND(E914*J914,2)</f>
        <v>0</v>
      </c>
      <c r="L914" s="247">
        <v>21</v>
      </c>
      <c r="M914" s="247">
        <f>G914*(1+L914/100)</f>
        <v>0</v>
      </c>
      <c r="N914" s="245">
        <v>0</v>
      </c>
      <c r="O914" s="245">
        <f>ROUND(E914*N914,2)</f>
        <v>0</v>
      </c>
      <c r="P914" s="245">
        <v>2.2200000000000002E-3</v>
      </c>
      <c r="Q914" s="245">
        <f>ROUND(E914*P914,2)</f>
        <v>0.01</v>
      </c>
      <c r="R914" s="247" t="s">
        <v>1576</v>
      </c>
      <c r="S914" s="247" t="s">
        <v>511</v>
      </c>
      <c r="T914" s="248" t="s">
        <v>511</v>
      </c>
      <c r="U914" s="224">
        <v>0.78</v>
      </c>
      <c r="V914" s="224">
        <f>ROUND(E914*U914,2)</f>
        <v>3.12</v>
      </c>
      <c r="W914" s="224"/>
      <c r="X914" s="224" t="s">
        <v>557</v>
      </c>
      <c r="Y914" s="224" t="s">
        <v>513</v>
      </c>
      <c r="Z914" s="213"/>
      <c r="AA914" s="213"/>
      <c r="AB914" s="213"/>
      <c r="AC914" s="213"/>
      <c r="AD914" s="213"/>
      <c r="AE914" s="213"/>
      <c r="AF914" s="213"/>
      <c r="AG914" s="213" t="s">
        <v>571</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2" x14ac:dyDescent="0.2">
      <c r="A915" s="220"/>
      <c r="B915" s="221"/>
      <c r="C915" s="258" t="s">
        <v>1149</v>
      </c>
      <c r="D915" s="229"/>
      <c r="E915" s="230"/>
      <c r="F915" s="224"/>
      <c r="G915" s="224"/>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573</v>
      </c>
      <c r="AH915" s="213">
        <v>0</v>
      </c>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58" t="s">
        <v>1584</v>
      </c>
      <c r="D916" s="229"/>
      <c r="E916" s="230">
        <v>1</v>
      </c>
      <c r="F916" s="224"/>
      <c r="G916" s="224"/>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573</v>
      </c>
      <c r="AH916" s="213">
        <v>0</v>
      </c>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75" t="s">
        <v>955</v>
      </c>
      <c r="D917" s="266"/>
      <c r="E917" s="267"/>
      <c r="F917" s="224"/>
      <c r="G917" s="224"/>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573</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76" t="s">
        <v>1115</v>
      </c>
      <c r="D918" s="266"/>
      <c r="E918" s="267">
        <v>1</v>
      </c>
      <c r="F918" s="224"/>
      <c r="G918" s="224"/>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573</v>
      </c>
      <c r="AH918" s="213">
        <v>2</v>
      </c>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75" t="s">
        <v>958</v>
      </c>
      <c r="D919" s="266"/>
      <c r="E919" s="267"/>
      <c r="F919" s="224"/>
      <c r="G919" s="224"/>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573</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58" t="s">
        <v>1152</v>
      </c>
      <c r="D920" s="229"/>
      <c r="E920" s="230"/>
      <c r="F920" s="224"/>
      <c r="G920" s="224"/>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573</v>
      </c>
      <c r="AH920" s="213">
        <v>0</v>
      </c>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58" t="s">
        <v>1585</v>
      </c>
      <c r="D921" s="229"/>
      <c r="E921" s="230">
        <v>3</v>
      </c>
      <c r="F921" s="224"/>
      <c r="G921" s="224"/>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573</v>
      </c>
      <c r="AH921" s="213">
        <v>0</v>
      </c>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5" t="s">
        <v>955</v>
      </c>
      <c r="D922" s="266"/>
      <c r="E922" s="267"/>
      <c r="F922" s="224"/>
      <c r="G922" s="224"/>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573</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76" t="s">
        <v>1118</v>
      </c>
      <c r="D923" s="266"/>
      <c r="E923" s="267">
        <v>3</v>
      </c>
      <c r="F923" s="224"/>
      <c r="G923" s="224"/>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573</v>
      </c>
      <c r="AH923" s="213">
        <v>2</v>
      </c>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75" t="s">
        <v>958</v>
      </c>
      <c r="D924" s="266"/>
      <c r="E924" s="267"/>
      <c r="F924" s="224"/>
      <c r="G924" s="224"/>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573</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2" x14ac:dyDescent="0.2">
      <c r="A925" s="220"/>
      <c r="B925" s="221"/>
      <c r="C925" s="257"/>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515</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ht="22.5" outlineLevel="1" x14ac:dyDescent="0.2">
      <c r="A926" s="242">
        <v>118</v>
      </c>
      <c r="B926" s="243" t="s">
        <v>1586</v>
      </c>
      <c r="C926" s="254" t="s">
        <v>1587</v>
      </c>
      <c r="D926" s="244" t="s">
        <v>582</v>
      </c>
      <c r="E926" s="245">
        <v>2</v>
      </c>
      <c r="F926" s="246"/>
      <c r="G926" s="247">
        <f>ROUND(E926*F926,2)</f>
        <v>0</v>
      </c>
      <c r="H926" s="246"/>
      <c r="I926" s="247">
        <f>ROUND(E926*H926,2)</f>
        <v>0</v>
      </c>
      <c r="J926" s="246"/>
      <c r="K926" s="247">
        <f>ROUND(E926*J926,2)</f>
        <v>0</v>
      </c>
      <c r="L926" s="247">
        <v>21</v>
      </c>
      <c r="M926" s="247">
        <f>G926*(1+L926/100)</f>
        <v>0</v>
      </c>
      <c r="N926" s="245">
        <v>0</v>
      </c>
      <c r="O926" s="245">
        <f>ROUND(E926*N926,2)</f>
        <v>0</v>
      </c>
      <c r="P926" s="245">
        <v>4.45E-3</v>
      </c>
      <c r="Q926" s="245">
        <f>ROUND(E926*P926,2)</f>
        <v>0.01</v>
      </c>
      <c r="R926" s="247" t="s">
        <v>1576</v>
      </c>
      <c r="S926" s="247" t="s">
        <v>511</v>
      </c>
      <c r="T926" s="248" t="s">
        <v>511</v>
      </c>
      <c r="U926" s="224">
        <v>1.03</v>
      </c>
      <c r="V926" s="224">
        <f>ROUND(E926*U926,2)</f>
        <v>2.06</v>
      </c>
      <c r="W926" s="224"/>
      <c r="X926" s="224" t="s">
        <v>557</v>
      </c>
      <c r="Y926" s="224" t="s">
        <v>513</v>
      </c>
      <c r="Z926" s="213"/>
      <c r="AA926" s="213"/>
      <c r="AB926" s="213"/>
      <c r="AC926" s="213"/>
      <c r="AD926" s="213"/>
      <c r="AE926" s="213"/>
      <c r="AF926" s="213"/>
      <c r="AG926" s="213" t="s">
        <v>571</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2" x14ac:dyDescent="0.2">
      <c r="A927" s="220"/>
      <c r="B927" s="221"/>
      <c r="C927" s="258" t="s">
        <v>1149</v>
      </c>
      <c r="D927" s="229"/>
      <c r="E927" s="230"/>
      <c r="F927" s="224"/>
      <c r="G927" s="224"/>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573</v>
      </c>
      <c r="AH927" s="213">
        <v>0</v>
      </c>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58" t="s">
        <v>1588</v>
      </c>
      <c r="D928" s="229"/>
      <c r="E928" s="230">
        <v>2</v>
      </c>
      <c r="F928" s="224"/>
      <c r="G928" s="224"/>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573</v>
      </c>
      <c r="AH928" s="213">
        <v>0</v>
      </c>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75" t="s">
        <v>955</v>
      </c>
      <c r="D929" s="266"/>
      <c r="E929" s="267"/>
      <c r="F929" s="224"/>
      <c r="G929" s="224"/>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573</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76" t="s">
        <v>1122</v>
      </c>
      <c r="D930" s="266"/>
      <c r="E930" s="267">
        <v>2</v>
      </c>
      <c r="F930" s="224"/>
      <c r="G930" s="224"/>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573</v>
      </c>
      <c r="AH930" s="213">
        <v>2</v>
      </c>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5" t="s">
        <v>958</v>
      </c>
      <c r="D931" s="266"/>
      <c r="E931" s="267"/>
      <c r="F931" s="224"/>
      <c r="G931" s="224"/>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573</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2" x14ac:dyDescent="0.2">
      <c r="A932" s="220"/>
      <c r="B932" s="221"/>
      <c r="C932" s="257"/>
      <c r="D932" s="250"/>
      <c r="E932" s="250"/>
      <c r="F932" s="250"/>
      <c r="G932" s="250"/>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515</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ht="22.5" outlineLevel="1" x14ac:dyDescent="0.2">
      <c r="A933" s="242">
        <v>119</v>
      </c>
      <c r="B933" s="243" t="s">
        <v>1589</v>
      </c>
      <c r="C933" s="254" t="s">
        <v>1590</v>
      </c>
      <c r="D933" s="244" t="s">
        <v>582</v>
      </c>
      <c r="E933" s="245">
        <v>2</v>
      </c>
      <c r="F933" s="246"/>
      <c r="G933" s="247">
        <f>ROUND(E933*F933,2)</f>
        <v>0</v>
      </c>
      <c r="H933" s="246"/>
      <c r="I933" s="247">
        <f>ROUND(E933*H933,2)</f>
        <v>0</v>
      </c>
      <c r="J933" s="246"/>
      <c r="K933" s="247">
        <f>ROUND(E933*J933,2)</f>
        <v>0</v>
      </c>
      <c r="L933" s="247">
        <v>21</v>
      </c>
      <c r="M933" s="247">
        <f>G933*(1+L933/100)</f>
        <v>0</v>
      </c>
      <c r="N933" s="245">
        <v>0</v>
      </c>
      <c r="O933" s="245">
        <f>ROUND(E933*N933,2)</f>
        <v>0</v>
      </c>
      <c r="P933" s="245">
        <v>8.8999999999999999E-3</v>
      </c>
      <c r="Q933" s="245">
        <f>ROUND(E933*P933,2)</f>
        <v>0.02</v>
      </c>
      <c r="R933" s="247" t="s">
        <v>1576</v>
      </c>
      <c r="S933" s="247" t="s">
        <v>511</v>
      </c>
      <c r="T933" s="248" t="s">
        <v>511</v>
      </c>
      <c r="U933" s="224">
        <v>1.4</v>
      </c>
      <c r="V933" s="224">
        <f>ROUND(E933*U933,2)</f>
        <v>2.8</v>
      </c>
      <c r="W933" s="224"/>
      <c r="X933" s="224" t="s">
        <v>557</v>
      </c>
      <c r="Y933" s="224" t="s">
        <v>513</v>
      </c>
      <c r="Z933" s="213"/>
      <c r="AA933" s="213"/>
      <c r="AB933" s="213"/>
      <c r="AC933" s="213"/>
      <c r="AD933" s="213"/>
      <c r="AE933" s="213"/>
      <c r="AF933" s="213"/>
      <c r="AG933" s="213" t="s">
        <v>571</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2" x14ac:dyDescent="0.2">
      <c r="A934" s="220"/>
      <c r="B934" s="221"/>
      <c r="C934" s="258" t="s">
        <v>1149</v>
      </c>
      <c r="D934" s="229"/>
      <c r="E934" s="230"/>
      <c r="F934" s="224"/>
      <c r="G934" s="224"/>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573</v>
      </c>
      <c r="AH934" s="213">
        <v>0</v>
      </c>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58" t="s">
        <v>1584</v>
      </c>
      <c r="D935" s="229"/>
      <c r="E935" s="230">
        <v>1</v>
      </c>
      <c r="F935" s="224"/>
      <c r="G935" s="224"/>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573</v>
      </c>
      <c r="AH935" s="213">
        <v>0</v>
      </c>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75" t="s">
        <v>955</v>
      </c>
      <c r="D936" s="266"/>
      <c r="E936" s="267"/>
      <c r="F936" s="224"/>
      <c r="G936" s="224"/>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573</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76" t="s">
        <v>1115</v>
      </c>
      <c r="D937" s="266"/>
      <c r="E937" s="267">
        <v>1</v>
      </c>
      <c r="F937" s="224"/>
      <c r="G937" s="224"/>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573</v>
      </c>
      <c r="AH937" s="213">
        <v>2</v>
      </c>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75" t="s">
        <v>958</v>
      </c>
      <c r="D938" s="266"/>
      <c r="E938" s="267"/>
      <c r="F938" s="224"/>
      <c r="G938" s="224"/>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573</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58" t="s">
        <v>1152</v>
      </c>
      <c r="D939" s="229"/>
      <c r="E939" s="230"/>
      <c r="F939" s="224"/>
      <c r="G939" s="224"/>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573</v>
      </c>
      <c r="AH939" s="213">
        <v>0</v>
      </c>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58" t="s">
        <v>1584</v>
      </c>
      <c r="D940" s="229"/>
      <c r="E940" s="230">
        <v>1</v>
      </c>
      <c r="F940" s="224"/>
      <c r="G940" s="224"/>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573</v>
      </c>
      <c r="AH940" s="213">
        <v>0</v>
      </c>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75" t="s">
        <v>955</v>
      </c>
      <c r="D941" s="266"/>
      <c r="E941" s="267"/>
      <c r="F941" s="224"/>
      <c r="G941" s="224"/>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573</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76" t="s">
        <v>1125</v>
      </c>
      <c r="D942" s="266"/>
      <c r="E942" s="267">
        <v>1</v>
      </c>
      <c r="F942" s="224"/>
      <c r="G942" s="224"/>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573</v>
      </c>
      <c r="AH942" s="213">
        <v>2</v>
      </c>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75" t="s">
        <v>958</v>
      </c>
      <c r="D943" s="266"/>
      <c r="E943" s="267"/>
      <c r="F943" s="224"/>
      <c r="G943" s="224"/>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573</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2" x14ac:dyDescent="0.2">
      <c r="A944" s="220"/>
      <c r="B944" s="221"/>
      <c r="C944" s="257"/>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515</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x14ac:dyDescent="0.2">
      <c r="A945" s="232" t="s">
        <v>506</v>
      </c>
      <c r="B945" s="233" t="s">
        <v>348</v>
      </c>
      <c r="C945" s="253" t="s">
        <v>349</v>
      </c>
      <c r="D945" s="234"/>
      <c r="E945" s="235"/>
      <c r="F945" s="236"/>
      <c r="G945" s="236">
        <f>SUMIF(AG946:AG948,"&lt;&gt;NOR",G946:G948)</f>
        <v>0</v>
      </c>
      <c r="H945" s="236"/>
      <c r="I945" s="236">
        <f>SUM(I946:I948)</f>
        <v>0</v>
      </c>
      <c r="J945" s="236"/>
      <c r="K945" s="236">
        <f>SUM(K946:K948)</f>
        <v>0</v>
      </c>
      <c r="L945" s="236"/>
      <c r="M945" s="236">
        <f>SUM(M946:M948)</f>
        <v>0</v>
      </c>
      <c r="N945" s="235"/>
      <c r="O945" s="235">
        <f>SUM(O946:O948)</f>
        <v>0</v>
      </c>
      <c r="P945" s="235"/>
      <c r="Q945" s="235">
        <f>SUM(Q946:Q948)</f>
        <v>0</v>
      </c>
      <c r="R945" s="236"/>
      <c r="S945" s="236"/>
      <c r="T945" s="237"/>
      <c r="U945" s="231"/>
      <c r="V945" s="231">
        <f>SUM(V946:V948)</f>
        <v>165.56</v>
      </c>
      <c r="W945" s="231"/>
      <c r="X945" s="231"/>
      <c r="Y945" s="231"/>
      <c r="AG945" t="s">
        <v>507</v>
      </c>
    </row>
    <row r="946" spans="1:60" outlineLevel="1" x14ac:dyDescent="0.2">
      <c r="A946" s="242">
        <v>120</v>
      </c>
      <c r="B946" s="243" t="s">
        <v>1591</v>
      </c>
      <c r="C946" s="254" t="s">
        <v>1592</v>
      </c>
      <c r="D946" s="244" t="s">
        <v>969</v>
      </c>
      <c r="E946" s="245">
        <v>539.29827</v>
      </c>
      <c r="F946" s="246"/>
      <c r="G946" s="247">
        <f>ROUND(E946*F946,2)</f>
        <v>0</v>
      </c>
      <c r="H946" s="246"/>
      <c r="I946" s="247">
        <f>ROUND(E946*H946,2)</f>
        <v>0</v>
      </c>
      <c r="J946" s="246"/>
      <c r="K946" s="247">
        <f>ROUND(E946*J946,2)</f>
        <v>0</v>
      </c>
      <c r="L946" s="247">
        <v>21</v>
      </c>
      <c r="M946" s="247">
        <f>G946*(1+L946/100)</f>
        <v>0</v>
      </c>
      <c r="N946" s="245">
        <v>0</v>
      </c>
      <c r="O946" s="245">
        <f>ROUND(E946*N946,2)</f>
        <v>0</v>
      </c>
      <c r="P946" s="245">
        <v>0</v>
      </c>
      <c r="Q946" s="245">
        <f>ROUND(E946*P946,2)</f>
        <v>0</v>
      </c>
      <c r="R946" s="247" t="s">
        <v>975</v>
      </c>
      <c r="S946" s="247" t="s">
        <v>511</v>
      </c>
      <c r="T946" s="248" t="s">
        <v>511</v>
      </c>
      <c r="U946" s="224">
        <v>0.307</v>
      </c>
      <c r="V946" s="224">
        <f>ROUND(E946*U946,2)</f>
        <v>165.56</v>
      </c>
      <c r="W946" s="224"/>
      <c r="X946" s="224" t="s">
        <v>353</v>
      </c>
      <c r="Y946" s="224" t="s">
        <v>513</v>
      </c>
      <c r="Z946" s="213"/>
      <c r="AA946" s="213"/>
      <c r="AB946" s="213"/>
      <c r="AC946" s="213"/>
      <c r="AD946" s="213"/>
      <c r="AE946" s="213"/>
      <c r="AF946" s="213"/>
      <c r="AG946" s="213" t="s">
        <v>1593</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ht="22.5" outlineLevel="2" x14ac:dyDescent="0.2">
      <c r="A947" s="220"/>
      <c r="B947" s="221"/>
      <c r="C947" s="274" t="s">
        <v>1594</v>
      </c>
      <c r="D947" s="272"/>
      <c r="E947" s="272"/>
      <c r="F947" s="272"/>
      <c r="G947" s="272"/>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921</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62" t="str">
        <f>C947</f>
        <v>přesun hmot pro budovy občanské výstavby (JKSO 801), budovy pro bydlení (JKSO 803) budovy pro výrobu a služby (JKSO 812) s nosnou svislou konstrukcí zděnou z cihel nebo tvárnic nebo kovovou</v>
      </c>
      <c r="BB947" s="213"/>
      <c r="BC947" s="213"/>
      <c r="BD947" s="213"/>
      <c r="BE947" s="213"/>
      <c r="BF947" s="213"/>
      <c r="BG947" s="213"/>
      <c r="BH947" s="213"/>
    </row>
    <row r="948" spans="1:60" outlineLevel="2" x14ac:dyDescent="0.2">
      <c r="A948" s="220"/>
      <c r="B948" s="221"/>
      <c r="C948" s="257"/>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515</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x14ac:dyDescent="0.2">
      <c r="A949" s="232" t="s">
        <v>506</v>
      </c>
      <c r="B949" s="233" t="s">
        <v>354</v>
      </c>
      <c r="C949" s="253" t="s">
        <v>355</v>
      </c>
      <c r="D949" s="234"/>
      <c r="E949" s="235"/>
      <c r="F949" s="236"/>
      <c r="G949" s="236">
        <f>SUMIF(AG950:AG1077,"&lt;&gt;NOR",G950:G1077)</f>
        <v>0</v>
      </c>
      <c r="H949" s="236"/>
      <c r="I949" s="236">
        <f>SUM(I950:I1077)</f>
        <v>0</v>
      </c>
      <c r="J949" s="236"/>
      <c r="K949" s="236">
        <f>SUM(K950:K1077)</f>
        <v>0</v>
      </c>
      <c r="L949" s="236"/>
      <c r="M949" s="236">
        <f>SUM(M950:M1077)</f>
        <v>0</v>
      </c>
      <c r="N949" s="235"/>
      <c r="O949" s="235">
        <f>SUM(O950:O1077)</f>
        <v>4.82</v>
      </c>
      <c r="P949" s="235"/>
      <c r="Q949" s="235">
        <f>SUM(Q950:Q1077)</f>
        <v>0</v>
      </c>
      <c r="R949" s="236"/>
      <c r="S949" s="236"/>
      <c r="T949" s="237"/>
      <c r="U949" s="231"/>
      <c r="V949" s="231">
        <f>SUM(V950:V1077)</f>
        <v>281.05</v>
      </c>
      <c r="W949" s="231"/>
      <c r="X949" s="231"/>
      <c r="Y949" s="231"/>
      <c r="AG949" t="s">
        <v>507</v>
      </c>
    </row>
    <row r="950" spans="1:60" outlineLevel="1" x14ac:dyDescent="0.2">
      <c r="A950" s="242">
        <v>121</v>
      </c>
      <c r="B950" s="243" t="s">
        <v>1595</v>
      </c>
      <c r="C950" s="254" t="s">
        <v>1596</v>
      </c>
      <c r="D950" s="244" t="s">
        <v>974</v>
      </c>
      <c r="E950" s="245">
        <v>71.589500000000001</v>
      </c>
      <c r="F950" s="246"/>
      <c r="G950" s="247">
        <f>ROUND(E950*F950,2)</f>
        <v>0</v>
      </c>
      <c r="H950" s="246"/>
      <c r="I950" s="247">
        <f>ROUND(E950*H950,2)</f>
        <v>0</v>
      </c>
      <c r="J950" s="246"/>
      <c r="K950" s="247">
        <f>ROUND(E950*J950,2)</f>
        <v>0</v>
      </c>
      <c r="L950" s="247">
        <v>21</v>
      </c>
      <c r="M950" s="247">
        <f>G950*(1+L950/100)</f>
        <v>0</v>
      </c>
      <c r="N950" s="245">
        <v>5.0000000000000001E-4</v>
      </c>
      <c r="O950" s="245">
        <f>ROUND(E950*N950,2)</f>
        <v>0.04</v>
      </c>
      <c r="P950" s="245">
        <v>0</v>
      </c>
      <c r="Q950" s="245">
        <f>ROUND(E950*P950,2)</f>
        <v>0</v>
      </c>
      <c r="R950" s="247" t="s">
        <v>1597</v>
      </c>
      <c r="S950" s="247" t="s">
        <v>511</v>
      </c>
      <c r="T950" s="248" t="s">
        <v>511</v>
      </c>
      <c r="U950" s="224">
        <v>9.4E-2</v>
      </c>
      <c r="V950" s="224">
        <f>ROUND(E950*U950,2)</f>
        <v>6.73</v>
      </c>
      <c r="W950" s="224"/>
      <c r="X950" s="224" t="s">
        <v>557</v>
      </c>
      <c r="Y950" s="224" t="s">
        <v>513</v>
      </c>
      <c r="Z950" s="213"/>
      <c r="AA950" s="213"/>
      <c r="AB950" s="213"/>
      <c r="AC950" s="213"/>
      <c r="AD950" s="213"/>
      <c r="AE950" s="213"/>
      <c r="AF950" s="213"/>
      <c r="AG950" s="213" t="s">
        <v>571</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2" x14ac:dyDescent="0.2">
      <c r="A951" s="220"/>
      <c r="B951" s="221"/>
      <c r="C951" s="258" t="s">
        <v>1598</v>
      </c>
      <c r="D951" s="229"/>
      <c r="E951" s="230">
        <v>71.589500000000001</v>
      </c>
      <c r="F951" s="224"/>
      <c r="G951" s="224"/>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573</v>
      </c>
      <c r="AH951" s="213">
        <v>5</v>
      </c>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2" x14ac:dyDescent="0.2">
      <c r="A952" s="220"/>
      <c r="B952" s="221"/>
      <c r="C952" s="257"/>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515</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ht="22.5" outlineLevel="1" x14ac:dyDescent="0.2">
      <c r="A953" s="242">
        <v>122</v>
      </c>
      <c r="B953" s="243" t="s">
        <v>1599</v>
      </c>
      <c r="C953" s="254" t="s">
        <v>1600</v>
      </c>
      <c r="D953" s="244" t="s">
        <v>974</v>
      </c>
      <c r="E953" s="245">
        <v>299.46850000000001</v>
      </c>
      <c r="F953" s="246"/>
      <c r="G953" s="247">
        <f>ROUND(E953*F953,2)</f>
        <v>0</v>
      </c>
      <c r="H953" s="246"/>
      <c r="I953" s="247">
        <f>ROUND(E953*H953,2)</f>
        <v>0</v>
      </c>
      <c r="J953" s="246"/>
      <c r="K953" s="247">
        <f>ROUND(E953*J953,2)</f>
        <v>0</v>
      </c>
      <c r="L953" s="247">
        <v>21</v>
      </c>
      <c r="M953" s="247">
        <f>G953*(1+L953/100)</f>
        <v>0</v>
      </c>
      <c r="N953" s="245">
        <v>0</v>
      </c>
      <c r="O953" s="245">
        <f>ROUND(E953*N953,2)</f>
        <v>0</v>
      </c>
      <c r="P953" s="245">
        <v>0</v>
      </c>
      <c r="Q953" s="245">
        <f>ROUND(E953*P953,2)</f>
        <v>0</v>
      </c>
      <c r="R953" s="247" t="s">
        <v>1601</v>
      </c>
      <c r="S953" s="247" t="s">
        <v>511</v>
      </c>
      <c r="T953" s="248" t="s">
        <v>511</v>
      </c>
      <c r="U953" s="224">
        <v>2.75E-2</v>
      </c>
      <c r="V953" s="224">
        <f>ROUND(E953*U953,2)</f>
        <v>8.24</v>
      </c>
      <c r="W953" s="224"/>
      <c r="X953" s="224" t="s">
        <v>557</v>
      </c>
      <c r="Y953" s="224" t="s">
        <v>513</v>
      </c>
      <c r="Z953" s="213"/>
      <c r="AA953" s="213"/>
      <c r="AB953" s="213"/>
      <c r="AC953" s="213"/>
      <c r="AD953" s="213"/>
      <c r="AE953" s="213"/>
      <c r="AF953" s="213"/>
      <c r="AG953" s="213" t="s">
        <v>571</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2" x14ac:dyDescent="0.2">
      <c r="A954" s="220"/>
      <c r="B954" s="221"/>
      <c r="C954" s="258" t="s">
        <v>976</v>
      </c>
      <c r="D954" s="229"/>
      <c r="E954" s="230"/>
      <c r="F954" s="224"/>
      <c r="G954" s="224"/>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573</v>
      </c>
      <c r="AH954" s="213">
        <v>0</v>
      </c>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58" t="s">
        <v>1602</v>
      </c>
      <c r="D955" s="229"/>
      <c r="E955" s="230">
        <v>299.46850000000001</v>
      </c>
      <c r="F955" s="224"/>
      <c r="G955" s="224"/>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573</v>
      </c>
      <c r="AH955" s="213">
        <v>0</v>
      </c>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5" t="s">
        <v>955</v>
      </c>
      <c r="D956" s="266"/>
      <c r="E956" s="267"/>
      <c r="F956" s="224"/>
      <c r="G956" s="224"/>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573</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76" t="s">
        <v>1603</v>
      </c>
      <c r="D957" s="266"/>
      <c r="E957" s="267">
        <v>299.46850000000001</v>
      </c>
      <c r="F957" s="224"/>
      <c r="G957" s="224"/>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573</v>
      </c>
      <c r="AH957" s="213">
        <v>2</v>
      </c>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75" t="s">
        <v>958</v>
      </c>
      <c r="D958" s="266"/>
      <c r="E958" s="267"/>
      <c r="F958" s="224"/>
      <c r="G958" s="224"/>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573</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2" x14ac:dyDescent="0.2">
      <c r="A959" s="220"/>
      <c r="B959" s="221"/>
      <c r="C959" s="257"/>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515</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33.75" outlineLevel="1" x14ac:dyDescent="0.2">
      <c r="A960" s="242">
        <v>123</v>
      </c>
      <c r="B960" s="243" t="s">
        <v>1604</v>
      </c>
      <c r="C960" s="254" t="s">
        <v>1605</v>
      </c>
      <c r="D960" s="244" t="s">
        <v>974</v>
      </c>
      <c r="E960" s="245">
        <v>70.806399999999996</v>
      </c>
      <c r="F960" s="246"/>
      <c r="G960" s="247">
        <f>ROUND(E960*F960,2)</f>
        <v>0</v>
      </c>
      <c r="H960" s="246"/>
      <c r="I960" s="247">
        <f>ROUND(E960*H960,2)</f>
        <v>0</v>
      </c>
      <c r="J960" s="246"/>
      <c r="K960" s="247">
        <f>ROUND(E960*J960,2)</f>
        <v>0</v>
      </c>
      <c r="L960" s="247">
        <v>21</v>
      </c>
      <c r="M960" s="247">
        <f>G960*(1+L960/100)</f>
        <v>0</v>
      </c>
      <c r="N960" s="245">
        <v>1.7000000000000001E-4</v>
      </c>
      <c r="O960" s="245">
        <f>ROUND(E960*N960,2)</f>
        <v>0.01</v>
      </c>
      <c r="P960" s="245">
        <v>0</v>
      </c>
      <c r="Q960" s="245">
        <f>ROUND(E960*P960,2)</f>
        <v>0</v>
      </c>
      <c r="R960" s="247" t="s">
        <v>1601</v>
      </c>
      <c r="S960" s="247" t="s">
        <v>511</v>
      </c>
      <c r="T960" s="248" t="s">
        <v>511</v>
      </c>
      <c r="U960" s="224">
        <v>4.9000000000000002E-2</v>
      </c>
      <c r="V960" s="224">
        <f>ROUND(E960*U960,2)</f>
        <v>3.47</v>
      </c>
      <c r="W960" s="224"/>
      <c r="X960" s="224" t="s">
        <v>557</v>
      </c>
      <c r="Y960" s="224" t="s">
        <v>513</v>
      </c>
      <c r="Z960" s="213"/>
      <c r="AA960" s="213"/>
      <c r="AB960" s="213"/>
      <c r="AC960" s="213"/>
      <c r="AD960" s="213"/>
      <c r="AE960" s="213"/>
      <c r="AF960" s="213"/>
      <c r="AG960" s="213" t="s">
        <v>571</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58" t="s">
        <v>976</v>
      </c>
      <c r="D961" s="229"/>
      <c r="E961" s="230"/>
      <c r="F961" s="224"/>
      <c r="G961" s="224"/>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573</v>
      </c>
      <c r="AH961" s="213">
        <v>0</v>
      </c>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58" t="s">
        <v>1606</v>
      </c>
      <c r="D962" s="229"/>
      <c r="E962" s="230">
        <v>70.806399999999996</v>
      </c>
      <c r="F962" s="224"/>
      <c r="G962" s="224"/>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573</v>
      </c>
      <c r="AH962" s="213">
        <v>0</v>
      </c>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75" t="s">
        <v>955</v>
      </c>
      <c r="D963" s="266"/>
      <c r="E963" s="267"/>
      <c r="F963" s="224"/>
      <c r="G963" s="224"/>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573</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76" t="s">
        <v>1607</v>
      </c>
      <c r="D964" s="266"/>
      <c r="E964" s="267">
        <v>38.5259</v>
      </c>
      <c r="F964" s="224"/>
      <c r="G964" s="224"/>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573</v>
      </c>
      <c r="AH964" s="213">
        <v>2</v>
      </c>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76" t="s">
        <v>1311</v>
      </c>
      <c r="D965" s="266"/>
      <c r="E965" s="267">
        <v>2.8559999999999999</v>
      </c>
      <c r="F965" s="224"/>
      <c r="G965" s="224"/>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573</v>
      </c>
      <c r="AH965" s="213">
        <v>2</v>
      </c>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76" t="s">
        <v>1608</v>
      </c>
      <c r="D966" s="266"/>
      <c r="E966" s="267">
        <v>29.424499999999998</v>
      </c>
      <c r="F966" s="224"/>
      <c r="G966" s="224"/>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573</v>
      </c>
      <c r="AH966" s="213">
        <v>2</v>
      </c>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75" t="s">
        <v>958</v>
      </c>
      <c r="D967" s="266"/>
      <c r="E967" s="267"/>
      <c r="F967" s="224"/>
      <c r="G967" s="224"/>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573</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2" x14ac:dyDescent="0.2">
      <c r="A968" s="220"/>
      <c r="B968" s="221"/>
      <c r="C968" s="257"/>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515</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ht="22.5" outlineLevel="1" x14ac:dyDescent="0.2">
      <c r="A969" s="242">
        <v>124</v>
      </c>
      <c r="B969" s="243" t="s">
        <v>1609</v>
      </c>
      <c r="C969" s="254" t="s">
        <v>1610</v>
      </c>
      <c r="D969" s="244" t="s">
        <v>974</v>
      </c>
      <c r="E969" s="245">
        <v>71.589500000000001</v>
      </c>
      <c r="F969" s="246"/>
      <c r="G969" s="247">
        <f>ROUND(E969*F969,2)</f>
        <v>0</v>
      </c>
      <c r="H969" s="246"/>
      <c r="I969" s="247">
        <f>ROUND(E969*H969,2)</f>
        <v>0</v>
      </c>
      <c r="J969" s="246"/>
      <c r="K969" s="247">
        <f>ROUND(E969*J969,2)</f>
        <v>0</v>
      </c>
      <c r="L969" s="247">
        <v>21</v>
      </c>
      <c r="M969" s="247">
        <f>G969*(1+L969/100)</f>
        <v>0</v>
      </c>
      <c r="N969" s="245">
        <v>8.0000000000000007E-5</v>
      </c>
      <c r="O969" s="245">
        <f>ROUND(E969*N969,2)</f>
        <v>0.01</v>
      </c>
      <c r="P969" s="245">
        <v>0</v>
      </c>
      <c r="Q969" s="245">
        <f>ROUND(E969*P969,2)</f>
        <v>0</v>
      </c>
      <c r="R969" s="247" t="s">
        <v>1601</v>
      </c>
      <c r="S969" s="247" t="s">
        <v>511</v>
      </c>
      <c r="T969" s="248" t="s">
        <v>511</v>
      </c>
      <c r="U969" s="224">
        <v>0.34</v>
      </c>
      <c r="V969" s="224">
        <f>ROUND(E969*U969,2)</f>
        <v>24.34</v>
      </c>
      <c r="W969" s="224"/>
      <c r="X969" s="224" t="s">
        <v>557</v>
      </c>
      <c r="Y969" s="224" t="s">
        <v>513</v>
      </c>
      <c r="Z969" s="213"/>
      <c r="AA969" s="213"/>
      <c r="AB969" s="213"/>
      <c r="AC969" s="213"/>
      <c r="AD969" s="213"/>
      <c r="AE969" s="213"/>
      <c r="AF969" s="213"/>
      <c r="AG969" s="213" t="s">
        <v>571</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2" x14ac:dyDescent="0.2">
      <c r="A970" s="220"/>
      <c r="B970" s="221"/>
      <c r="C970" s="258" t="s">
        <v>1303</v>
      </c>
      <c r="D970" s="229"/>
      <c r="E970" s="230">
        <v>71.589500000000001</v>
      </c>
      <c r="F970" s="224"/>
      <c r="G970" s="224"/>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573</v>
      </c>
      <c r="AH970" s="213">
        <v>5</v>
      </c>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2" x14ac:dyDescent="0.2">
      <c r="A971" s="220"/>
      <c r="B971" s="221"/>
      <c r="C971" s="257"/>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515</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ht="22.5" outlineLevel="1" x14ac:dyDescent="0.2">
      <c r="A972" s="242">
        <v>125</v>
      </c>
      <c r="B972" s="243" t="s">
        <v>1611</v>
      </c>
      <c r="C972" s="254" t="s">
        <v>1612</v>
      </c>
      <c r="D972" s="244" t="s">
        <v>974</v>
      </c>
      <c r="E972" s="245">
        <v>299.46850000000001</v>
      </c>
      <c r="F972" s="246"/>
      <c r="G972" s="247">
        <f>ROUND(E972*F972,2)</f>
        <v>0</v>
      </c>
      <c r="H972" s="246"/>
      <c r="I972" s="247">
        <f>ROUND(E972*H972,2)</f>
        <v>0</v>
      </c>
      <c r="J972" s="246"/>
      <c r="K972" s="247">
        <f>ROUND(E972*J972,2)</f>
        <v>0</v>
      </c>
      <c r="L972" s="247">
        <v>21</v>
      </c>
      <c r="M972" s="247">
        <f>G972*(1+L972/100)</f>
        <v>0</v>
      </c>
      <c r="N972" s="245">
        <v>8.1999999999999998E-4</v>
      </c>
      <c r="O972" s="245">
        <f>ROUND(E972*N972,2)</f>
        <v>0.25</v>
      </c>
      <c r="P972" s="245">
        <v>0</v>
      </c>
      <c r="Q972" s="245">
        <f>ROUND(E972*P972,2)</f>
        <v>0</v>
      </c>
      <c r="R972" s="247" t="s">
        <v>1601</v>
      </c>
      <c r="S972" s="247" t="s">
        <v>511</v>
      </c>
      <c r="T972" s="248" t="s">
        <v>511</v>
      </c>
      <c r="U972" s="224">
        <v>0.45982000000000001</v>
      </c>
      <c r="V972" s="224">
        <f>ROUND(E972*U972,2)</f>
        <v>137.69999999999999</v>
      </c>
      <c r="W972" s="224"/>
      <c r="X972" s="224" t="s">
        <v>557</v>
      </c>
      <c r="Y972" s="224" t="s">
        <v>513</v>
      </c>
      <c r="Z972" s="213"/>
      <c r="AA972" s="213"/>
      <c r="AB972" s="213"/>
      <c r="AC972" s="213"/>
      <c r="AD972" s="213"/>
      <c r="AE972" s="213"/>
      <c r="AF972" s="213"/>
      <c r="AG972" s="213" t="s">
        <v>571</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2" x14ac:dyDescent="0.2">
      <c r="A973" s="220"/>
      <c r="B973" s="221"/>
      <c r="C973" s="258" t="s">
        <v>1613</v>
      </c>
      <c r="D973" s="229"/>
      <c r="E973" s="230">
        <v>299.46850000000001</v>
      </c>
      <c r="F973" s="224"/>
      <c r="G973" s="224"/>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573</v>
      </c>
      <c r="AH973" s="213">
        <v>5</v>
      </c>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2" x14ac:dyDescent="0.2">
      <c r="A974" s="220"/>
      <c r="B974" s="221"/>
      <c r="C974" s="257"/>
      <c r="D974" s="250"/>
      <c r="E974" s="250"/>
      <c r="F974" s="250"/>
      <c r="G974" s="250"/>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515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ht="22.5" outlineLevel="1" x14ac:dyDescent="0.2">
      <c r="A975" s="242">
        <v>126</v>
      </c>
      <c r="B975" s="243" t="s">
        <v>1614</v>
      </c>
      <c r="C975" s="254" t="s">
        <v>1615</v>
      </c>
      <c r="D975" s="244" t="s">
        <v>974</v>
      </c>
      <c r="E975" s="245">
        <v>70.806399999999996</v>
      </c>
      <c r="F975" s="246"/>
      <c r="G975" s="247">
        <f>ROUND(E975*F975,2)</f>
        <v>0</v>
      </c>
      <c r="H975" s="246"/>
      <c r="I975" s="247">
        <f>ROUND(E975*H975,2)</f>
        <v>0</v>
      </c>
      <c r="J975" s="246"/>
      <c r="K975" s="247">
        <f>ROUND(E975*J975,2)</f>
        <v>0</v>
      </c>
      <c r="L975" s="247">
        <v>21</v>
      </c>
      <c r="M975" s="247">
        <f>G975*(1+L975/100)</f>
        <v>0</v>
      </c>
      <c r="N975" s="245">
        <v>9.8999999999999999E-4</v>
      </c>
      <c r="O975" s="245">
        <f>ROUND(E975*N975,2)</f>
        <v>7.0000000000000007E-2</v>
      </c>
      <c r="P975" s="245">
        <v>0</v>
      </c>
      <c r="Q975" s="245">
        <f>ROUND(E975*P975,2)</f>
        <v>0</v>
      </c>
      <c r="R975" s="247" t="s">
        <v>1601</v>
      </c>
      <c r="S975" s="247" t="s">
        <v>511</v>
      </c>
      <c r="T975" s="248" t="s">
        <v>511</v>
      </c>
      <c r="U975" s="224">
        <v>0.53200000000000003</v>
      </c>
      <c r="V975" s="224">
        <f>ROUND(E975*U975,2)</f>
        <v>37.67</v>
      </c>
      <c r="W975" s="224"/>
      <c r="X975" s="224" t="s">
        <v>557</v>
      </c>
      <c r="Y975" s="224" t="s">
        <v>513</v>
      </c>
      <c r="Z975" s="213"/>
      <c r="AA975" s="213"/>
      <c r="AB975" s="213"/>
      <c r="AC975" s="213"/>
      <c r="AD975" s="213"/>
      <c r="AE975" s="213"/>
      <c r="AF975" s="213"/>
      <c r="AG975" s="213" t="s">
        <v>571</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2" x14ac:dyDescent="0.2">
      <c r="A976" s="220"/>
      <c r="B976" s="221"/>
      <c r="C976" s="258" t="s">
        <v>1616</v>
      </c>
      <c r="D976" s="229"/>
      <c r="E976" s="230">
        <v>70.806399999999996</v>
      </c>
      <c r="F976" s="224"/>
      <c r="G976" s="224"/>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573</v>
      </c>
      <c r="AH976" s="213">
        <v>5</v>
      </c>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2" x14ac:dyDescent="0.2">
      <c r="A977" s="220"/>
      <c r="B977" s="221"/>
      <c r="C977" s="257"/>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515</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1" x14ac:dyDescent="0.2">
      <c r="A978" s="242">
        <v>127</v>
      </c>
      <c r="B978" s="243" t="s">
        <v>1617</v>
      </c>
      <c r="C978" s="254" t="s">
        <v>1618</v>
      </c>
      <c r="D978" s="244" t="s">
        <v>974</v>
      </c>
      <c r="E978" s="245">
        <v>77.236999999999995</v>
      </c>
      <c r="F978" s="246"/>
      <c r="G978" s="247">
        <f>ROUND(E978*F978,2)</f>
        <v>0</v>
      </c>
      <c r="H978" s="246"/>
      <c r="I978" s="247">
        <f>ROUND(E978*H978,2)</f>
        <v>0</v>
      </c>
      <c r="J978" s="246"/>
      <c r="K978" s="247">
        <f>ROUND(E978*J978,2)</f>
        <v>0</v>
      </c>
      <c r="L978" s="247">
        <v>21</v>
      </c>
      <c r="M978" s="247">
        <f>G978*(1+L978/100)</f>
        <v>0</v>
      </c>
      <c r="N978" s="245">
        <v>2.1000000000000001E-4</v>
      </c>
      <c r="O978" s="245">
        <f>ROUND(E978*N978,2)</f>
        <v>0.02</v>
      </c>
      <c r="P978" s="245">
        <v>0</v>
      </c>
      <c r="Q978" s="245">
        <f>ROUND(E978*P978,2)</f>
        <v>0</v>
      </c>
      <c r="R978" s="247" t="s">
        <v>1601</v>
      </c>
      <c r="S978" s="247" t="s">
        <v>511</v>
      </c>
      <c r="T978" s="248" t="s">
        <v>511</v>
      </c>
      <c r="U978" s="224">
        <v>9.5000000000000001E-2</v>
      </c>
      <c r="V978" s="224">
        <f>ROUND(E978*U978,2)</f>
        <v>7.34</v>
      </c>
      <c r="W978" s="224"/>
      <c r="X978" s="224" t="s">
        <v>557</v>
      </c>
      <c r="Y978" s="224" t="s">
        <v>513</v>
      </c>
      <c r="Z978" s="213"/>
      <c r="AA978" s="213"/>
      <c r="AB978" s="213"/>
      <c r="AC978" s="213"/>
      <c r="AD978" s="213"/>
      <c r="AE978" s="213"/>
      <c r="AF978" s="213"/>
      <c r="AG978" s="213" t="s">
        <v>571</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2" x14ac:dyDescent="0.2">
      <c r="A979" s="220"/>
      <c r="B979" s="221"/>
      <c r="C979" s="258" t="s">
        <v>1149</v>
      </c>
      <c r="D979" s="229"/>
      <c r="E979" s="230"/>
      <c r="F979" s="224"/>
      <c r="G979" s="224"/>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573</v>
      </c>
      <c r="AH979" s="213">
        <v>0</v>
      </c>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3" x14ac:dyDescent="0.2">
      <c r="A980" s="220"/>
      <c r="B980" s="221"/>
      <c r="C980" s="258" t="s">
        <v>1619</v>
      </c>
      <c r="D980" s="229"/>
      <c r="E980" s="230">
        <v>38.878999999999998</v>
      </c>
      <c r="F980" s="224"/>
      <c r="G980" s="224"/>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573</v>
      </c>
      <c r="AH980" s="213">
        <v>0</v>
      </c>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75" t="s">
        <v>955</v>
      </c>
      <c r="D981" s="266"/>
      <c r="E981" s="267"/>
      <c r="F981" s="224"/>
      <c r="G981" s="224"/>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573</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76" t="s">
        <v>1178</v>
      </c>
      <c r="D982" s="266"/>
      <c r="E982" s="267"/>
      <c r="F982" s="224"/>
      <c r="G982" s="224"/>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573</v>
      </c>
      <c r="AH982" s="213">
        <v>2</v>
      </c>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76" t="s">
        <v>1179</v>
      </c>
      <c r="D983" s="266"/>
      <c r="E983" s="267"/>
      <c r="F983" s="224"/>
      <c r="G983" s="224"/>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573</v>
      </c>
      <c r="AH983" s="213">
        <v>2</v>
      </c>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76" t="s">
        <v>1620</v>
      </c>
      <c r="D984" s="266"/>
      <c r="E984" s="267">
        <v>9.1850000000000005</v>
      </c>
      <c r="F984" s="224"/>
      <c r="G984" s="224"/>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573</v>
      </c>
      <c r="AH984" s="213">
        <v>2</v>
      </c>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76" t="s">
        <v>1621</v>
      </c>
      <c r="D985" s="266"/>
      <c r="E985" s="267">
        <v>18.353000000000002</v>
      </c>
      <c r="F985" s="224"/>
      <c r="G985" s="224"/>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573</v>
      </c>
      <c r="AH985" s="213">
        <v>2</v>
      </c>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76" t="s">
        <v>1622</v>
      </c>
      <c r="D986" s="266"/>
      <c r="E986" s="267">
        <v>11.340999999999999</v>
      </c>
      <c r="F986" s="224"/>
      <c r="G986" s="224"/>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573</v>
      </c>
      <c r="AH986" s="213">
        <v>2</v>
      </c>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75" t="s">
        <v>958</v>
      </c>
      <c r="D987" s="266"/>
      <c r="E987" s="267"/>
      <c r="F987" s="224"/>
      <c r="G987" s="224"/>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573</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58" t="s">
        <v>1152</v>
      </c>
      <c r="D988" s="229"/>
      <c r="E988" s="230"/>
      <c r="F988" s="224"/>
      <c r="G988" s="224"/>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573</v>
      </c>
      <c r="AH988" s="213">
        <v>0</v>
      </c>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58" t="s">
        <v>1623</v>
      </c>
      <c r="D989" s="229"/>
      <c r="E989" s="230">
        <v>38.357999999999997</v>
      </c>
      <c r="F989" s="224"/>
      <c r="G989" s="224"/>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573</v>
      </c>
      <c r="AH989" s="213">
        <v>0</v>
      </c>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75" t="s">
        <v>955</v>
      </c>
      <c r="D990" s="266"/>
      <c r="E990" s="267"/>
      <c r="F990" s="224"/>
      <c r="G990" s="224"/>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573</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76" t="s">
        <v>1189</v>
      </c>
      <c r="D991" s="266"/>
      <c r="E991" s="267"/>
      <c r="F991" s="224"/>
      <c r="G991" s="224"/>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573</v>
      </c>
      <c r="AH991" s="213">
        <v>2</v>
      </c>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76" t="s">
        <v>1624</v>
      </c>
      <c r="D992" s="266"/>
      <c r="E992" s="267">
        <v>18.353000000000002</v>
      </c>
      <c r="F992" s="224"/>
      <c r="G992" s="224"/>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573</v>
      </c>
      <c r="AH992" s="213">
        <v>2</v>
      </c>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76" t="s">
        <v>1625</v>
      </c>
      <c r="D993" s="266"/>
      <c r="E993" s="267">
        <v>11.340999999999999</v>
      </c>
      <c r="F993" s="224"/>
      <c r="G993" s="224"/>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573</v>
      </c>
      <c r="AH993" s="213">
        <v>2</v>
      </c>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76" t="s">
        <v>1626</v>
      </c>
      <c r="D994" s="266"/>
      <c r="E994" s="267">
        <v>8.6639999999999997</v>
      </c>
      <c r="F994" s="224"/>
      <c r="G994" s="224"/>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573</v>
      </c>
      <c r="AH994" s="213">
        <v>2</v>
      </c>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5" t="s">
        <v>958</v>
      </c>
      <c r="D995" s="266"/>
      <c r="E995" s="267"/>
      <c r="F995" s="224"/>
      <c r="G995" s="224"/>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573</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2" x14ac:dyDescent="0.2">
      <c r="A996" s="220"/>
      <c r="B996" s="221"/>
      <c r="C996" s="257"/>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515</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1" x14ac:dyDescent="0.2">
      <c r="A997" s="242">
        <v>128</v>
      </c>
      <c r="B997" s="243" t="s">
        <v>1627</v>
      </c>
      <c r="C997" s="254" t="s">
        <v>1628</v>
      </c>
      <c r="D997" s="244" t="s">
        <v>974</v>
      </c>
      <c r="E997" s="245">
        <v>115.85550000000001</v>
      </c>
      <c r="F997" s="246"/>
      <c r="G997" s="247">
        <f>ROUND(E997*F997,2)</f>
        <v>0</v>
      </c>
      <c r="H997" s="246"/>
      <c r="I997" s="247">
        <f>ROUND(E997*H997,2)</f>
        <v>0</v>
      </c>
      <c r="J997" s="246"/>
      <c r="K997" s="247">
        <f>ROUND(E997*J997,2)</f>
        <v>0</v>
      </c>
      <c r="L997" s="247">
        <v>21</v>
      </c>
      <c r="M997" s="247">
        <f>G997*(1+L997/100)</f>
        <v>0</v>
      </c>
      <c r="N997" s="245">
        <v>3.3999999999999998E-3</v>
      </c>
      <c r="O997" s="245">
        <f>ROUND(E997*N997,2)</f>
        <v>0.39</v>
      </c>
      <c r="P997" s="245">
        <v>0</v>
      </c>
      <c r="Q997" s="245">
        <f>ROUND(E997*P997,2)</f>
        <v>0</v>
      </c>
      <c r="R997" s="247" t="s">
        <v>1601</v>
      </c>
      <c r="S997" s="247" t="s">
        <v>511</v>
      </c>
      <c r="T997" s="248" t="s">
        <v>511</v>
      </c>
      <c r="U997" s="224">
        <v>0.38500000000000001</v>
      </c>
      <c r="V997" s="224">
        <f>ROUND(E997*U997,2)</f>
        <v>44.6</v>
      </c>
      <c r="W997" s="224"/>
      <c r="X997" s="224" t="s">
        <v>557</v>
      </c>
      <c r="Y997" s="224" t="s">
        <v>513</v>
      </c>
      <c r="Z997" s="213"/>
      <c r="AA997" s="213"/>
      <c r="AB997" s="213"/>
      <c r="AC997" s="213"/>
      <c r="AD997" s="213"/>
      <c r="AE997" s="213"/>
      <c r="AF997" s="213"/>
      <c r="AG997" s="213" t="s">
        <v>571</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2" x14ac:dyDescent="0.2">
      <c r="A998" s="220"/>
      <c r="B998" s="221"/>
      <c r="C998" s="258" t="s">
        <v>1149</v>
      </c>
      <c r="D998" s="229"/>
      <c r="E998" s="230"/>
      <c r="F998" s="224"/>
      <c r="G998" s="224"/>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573</v>
      </c>
      <c r="AH998" s="213">
        <v>0</v>
      </c>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3" x14ac:dyDescent="0.2">
      <c r="A999" s="220"/>
      <c r="B999" s="221"/>
      <c r="C999" s="258" t="s">
        <v>1629</v>
      </c>
      <c r="D999" s="229"/>
      <c r="E999" s="230">
        <v>58.3185</v>
      </c>
      <c r="F999" s="224"/>
      <c r="G999" s="224"/>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573</v>
      </c>
      <c r="AH999" s="213">
        <v>0</v>
      </c>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3" x14ac:dyDescent="0.2">
      <c r="A1000" s="220"/>
      <c r="B1000" s="221"/>
      <c r="C1000" s="258" t="s">
        <v>1152</v>
      </c>
      <c r="D1000" s="229"/>
      <c r="E1000" s="230"/>
      <c r="F1000" s="224"/>
      <c r="G1000" s="224"/>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573</v>
      </c>
      <c r="AH1000" s="213">
        <v>0</v>
      </c>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3" x14ac:dyDescent="0.2">
      <c r="A1001" s="220"/>
      <c r="B1001" s="221"/>
      <c r="C1001" s="258" t="s">
        <v>1630</v>
      </c>
      <c r="D1001" s="229"/>
      <c r="E1001" s="230">
        <v>57.536999999999999</v>
      </c>
      <c r="F1001" s="224"/>
      <c r="G1001" s="224"/>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573</v>
      </c>
      <c r="AH1001" s="213">
        <v>0</v>
      </c>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2" x14ac:dyDescent="0.2">
      <c r="A1002" s="220"/>
      <c r="B1002" s="221"/>
      <c r="C1002" s="257"/>
      <c r="D1002" s="250"/>
      <c r="E1002" s="250"/>
      <c r="F1002" s="250"/>
      <c r="G1002" s="250"/>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515</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1" x14ac:dyDescent="0.2">
      <c r="A1003" s="242">
        <v>129</v>
      </c>
      <c r="B1003" s="243" t="s">
        <v>1631</v>
      </c>
      <c r="C1003" s="254" t="s">
        <v>1632</v>
      </c>
      <c r="D1003" s="244" t="s">
        <v>1356</v>
      </c>
      <c r="E1003" s="245">
        <v>69.14</v>
      </c>
      <c r="F1003" s="246"/>
      <c r="G1003" s="247">
        <f>ROUND(E1003*F1003,2)</f>
        <v>0</v>
      </c>
      <c r="H1003" s="246"/>
      <c r="I1003" s="247">
        <f>ROUND(E1003*H1003,2)</f>
        <v>0</v>
      </c>
      <c r="J1003" s="246"/>
      <c r="K1003" s="247">
        <f>ROUND(E1003*J1003,2)</f>
        <v>0</v>
      </c>
      <c r="L1003" s="247">
        <v>21</v>
      </c>
      <c r="M1003" s="247">
        <f>G1003*(1+L1003/100)</f>
        <v>0</v>
      </c>
      <c r="N1003" s="245">
        <v>2.9E-4</v>
      </c>
      <c r="O1003" s="245">
        <f>ROUND(E1003*N1003,2)</f>
        <v>0.02</v>
      </c>
      <c r="P1003" s="245">
        <v>0</v>
      </c>
      <c r="Q1003" s="245">
        <f>ROUND(E1003*P1003,2)</f>
        <v>0</v>
      </c>
      <c r="R1003" s="247" t="s">
        <v>1601</v>
      </c>
      <c r="S1003" s="247" t="s">
        <v>511</v>
      </c>
      <c r="T1003" s="248" t="s">
        <v>511</v>
      </c>
      <c r="U1003" s="224">
        <v>0.11</v>
      </c>
      <c r="V1003" s="224">
        <f>ROUND(E1003*U1003,2)</f>
        <v>7.61</v>
      </c>
      <c r="W1003" s="224"/>
      <c r="X1003" s="224" t="s">
        <v>557</v>
      </c>
      <c r="Y1003" s="224" t="s">
        <v>513</v>
      </c>
      <c r="Z1003" s="213"/>
      <c r="AA1003" s="213"/>
      <c r="AB1003" s="213"/>
      <c r="AC1003" s="213"/>
      <c r="AD1003" s="213"/>
      <c r="AE1003" s="213"/>
      <c r="AF1003" s="213"/>
      <c r="AG1003" s="213" t="s">
        <v>571</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2" x14ac:dyDescent="0.2">
      <c r="A1004" s="220"/>
      <c r="B1004" s="221"/>
      <c r="C1004" s="258" t="s">
        <v>1149</v>
      </c>
      <c r="D1004" s="229"/>
      <c r="E1004" s="230"/>
      <c r="F1004" s="224"/>
      <c r="G1004" s="224"/>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573</v>
      </c>
      <c r="AH1004" s="213">
        <v>0</v>
      </c>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58" t="s">
        <v>1633</v>
      </c>
      <c r="D1005" s="229"/>
      <c r="E1005" s="230">
        <v>36.03</v>
      </c>
      <c r="F1005" s="224"/>
      <c r="G1005" s="224"/>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573</v>
      </c>
      <c r="AH1005" s="213">
        <v>0</v>
      </c>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75" t="s">
        <v>955</v>
      </c>
      <c r="D1006" s="266"/>
      <c r="E1006" s="267"/>
      <c r="F1006" s="224"/>
      <c r="G1006" s="224"/>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573</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76" t="s">
        <v>1178</v>
      </c>
      <c r="D1007" s="266"/>
      <c r="E1007" s="267"/>
      <c r="F1007" s="224"/>
      <c r="G1007" s="224"/>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573</v>
      </c>
      <c r="AH1007" s="213">
        <v>2</v>
      </c>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76" t="s">
        <v>1179</v>
      </c>
      <c r="D1008" s="266"/>
      <c r="E1008" s="267"/>
      <c r="F1008" s="224"/>
      <c r="G1008" s="224"/>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573</v>
      </c>
      <c r="AH1008" s="213">
        <v>2</v>
      </c>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76" t="s">
        <v>1634</v>
      </c>
      <c r="D1009" s="266"/>
      <c r="E1009" s="267">
        <v>10.25</v>
      </c>
      <c r="F1009" s="224"/>
      <c r="G1009" s="224"/>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573</v>
      </c>
      <c r="AH1009" s="213">
        <v>2</v>
      </c>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76" t="s">
        <v>1635</v>
      </c>
      <c r="D1010" s="266"/>
      <c r="E1010" s="267">
        <v>14.21</v>
      </c>
      <c r="F1010" s="224"/>
      <c r="G1010" s="224"/>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573</v>
      </c>
      <c r="AH1010" s="213">
        <v>2</v>
      </c>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76" t="s">
        <v>1636</v>
      </c>
      <c r="D1011" s="266"/>
      <c r="E1011" s="267">
        <v>11.57</v>
      </c>
      <c r="F1011" s="224"/>
      <c r="G1011" s="224"/>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573</v>
      </c>
      <c r="AH1011" s="213">
        <v>2</v>
      </c>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75" t="s">
        <v>958</v>
      </c>
      <c r="D1012" s="266"/>
      <c r="E1012" s="267"/>
      <c r="F1012" s="224"/>
      <c r="G1012" s="224"/>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573</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58" t="s">
        <v>1152</v>
      </c>
      <c r="D1013" s="229"/>
      <c r="E1013" s="230"/>
      <c r="F1013" s="224"/>
      <c r="G1013" s="224"/>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573</v>
      </c>
      <c r="AH1013" s="213">
        <v>0</v>
      </c>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58" t="s">
        <v>1637</v>
      </c>
      <c r="D1014" s="229"/>
      <c r="E1014" s="230">
        <v>33.11</v>
      </c>
      <c r="F1014" s="224"/>
      <c r="G1014" s="224"/>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573</v>
      </c>
      <c r="AH1014" s="213">
        <v>0</v>
      </c>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75" t="s">
        <v>955</v>
      </c>
      <c r="D1015" s="266"/>
      <c r="E1015" s="267"/>
      <c r="F1015" s="224"/>
      <c r="G1015" s="224"/>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573</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6" t="s">
        <v>1189</v>
      </c>
      <c r="D1016" s="266"/>
      <c r="E1016" s="267"/>
      <c r="F1016" s="224"/>
      <c r="G1016" s="224"/>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573</v>
      </c>
      <c r="AH1016" s="213">
        <v>2</v>
      </c>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3" x14ac:dyDescent="0.2">
      <c r="A1017" s="220"/>
      <c r="B1017" s="221"/>
      <c r="C1017" s="276" t="s">
        <v>1638</v>
      </c>
      <c r="D1017" s="266"/>
      <c r="E1017" s="267">
        <v>14.21</v>
      </c>
      <c r="F1017" s="224"/>
      <c r="G1017" s="224"/>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573</v>
      </c>
      <c r="AH1017" s="213">
        <v>2</v>
      </c>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3" x14ac:dyDescent="0.2">
      <c r="A1018" s="220"/>
      <c r="B1018" s="221"/>
      <c r="C1018" s="276" t="s">
        <v>1639</v>
      </c>
      <c r="D1018" s="266"/>
      <c r="E1018" s="267">
        <v>11.57</v>
      </c>
      <c r="F1018" s="224"/>
      <c r="G1018" s="224"/>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573</v>
      </c>
      <c r="AH1018" s="213">
        <v>2</v>
      </c>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3" x14ac:dyDescent="0.2">
      <c r="A1019" s="220"/>
      <c r="B1019" s="221"/>
      <c r="C1019" s="276" t="s">
        <v>1640</v>
      </c>
      <c r="D1019" s="266"/>
      <c r="E1019" s="267">
        <v>7.33</v>
      </c>
      <c r="F1019" s="224"/>
      <c r="G1019" s="224"/>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573</v>
      </c>
      <c r="AH1019" s="213">
        <v>2</v>
      </c>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3" x14ac:dyDescent="0.2">
      <c r="A1020" s="220"/>
      <c r="B1020" s="221"/>
      <c r="C1020" s="275" t="s">
        <v>958</v>
      </c>
      <c r="D1020" s="266"/>
      <c r="E1020" s="267"/>
      <c r="F1020" s="224"/>
      <c r="G1020" s="224"/>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573</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57"/>
      <c r="D1021" s="250"/>
      <c r="E1021" s="250"/>
      <c r="F1021" s="250"/>
      <c r="G1021" s="250"/>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515</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1" x14ac:dyDescent="0.2">
      <c r="A1022" s="242">
        <v>130</v>
      </c>
      <c r="B1022" s="243" t="s">
        <v>1641</v>
      </c>
      <c r="C1022" s="254" t="s">
        <v>1642</v>
      </c>
      <c r="D1022" s="244" t="s">
        <v>582</v>
      </c>
      <c r="E1022" s="245">
        <v>24</v>
      </c>
      <c r="F1022" s="246"/>
      <c r="G1022" s="247">
        <f>ROUND(E1022*F1022,2)</f>
        <v>0</v>
      </c>
      <c r="H1022" s="246"/>
      <c r="I1022" s="247">
        <f>ROUND(E1022*H1022,2)</f>
        <v>0</v>
      </c>
      <c r="J1022" s="246"/>
      <c r="K1022" s="247">
        <f>ROUND(E1022*J1022,2)</f>
        <v>0</v>
      </c>
      <c r="L1022" s="247">
        <v>21</v>
      </c>
      <c r="M1022" s="247">
        <f>G1022*(1+L1022/100)</f>
        <v>0</v>
      </c>
      <c r="N1022" s="245">
        <v>1.1E-4</v>
      </c>
      <c r="O1022" s="245">
        <f>ROUND(E1022*N1022,2)</f>
        <v>0</v>
      </c>
      <c r="P1022" s="245">
        <v>0</v>
      </c>
      <c r="Q1022" s="245">
        <f>ROUND(E1022*P1022,2)</f>
        <v>0</v>
      </c>
      <c r="R1022" s="247" t="s">
        <v>1601</v>
      </c>
      <c r="S1022" s="247" t="s">
        <v>511</v>
      </c>
      <c r="T1022" s="248" t="s">
        <v>511</v>
      </c>
      <c r="U1022" s="224">
        <v>6.7000000000000004E-2</v>
      </c>
      <c r="V1022" s="224">
        <f>ROUND(E1022*U1022,2)</f>
        <v>1.61</v>
      </c>
      <c r="W1022" s="224"/>
      <c r="X1022" s="224" t="s">
        <v>557</v>
      </c>
      <c r="Y1022" s="224" t="s">
        <v>513</v>
      </c>
      <c r="Z1022" s="213"/>
      <c r="AA1022" s="213"/>
      <c r="AB1022" s="213"/>
      <c r="AC1022" s="213"/>
      <c r="AD1022" s="213"/>
      <c r="AE1022" s="213"/>
      <c r="AF1022" s="213"/>
      <c r="AG1022" s="213" t="s">
        <v>571</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2" x14ac:dyDescent="0.2">
      <c r="A1023" s="220"/>
      <c r="B1023" s="221"/>
      <c r="C1023" s="258" t="s">
        <v>1149</v>
      </c>
      <c r="D1023" s="229"/>
      <c r="E1023" s="230"/>
      <c r="F1023" s="224"/>
      <c r="G1023" s="224"/>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573</v>
      </c>
      <c r="AH1023" s="213">
        <v>0</v>
      </c>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58" t="s">
        <v>1643</v>
      </c>
      <c r="D1024" s="229"/>
      <c r="E1024" s="230">
        <v>12</v>
      </c>
      <c r="F1024" s="224"/>
      <c r="G1024" s="224"/>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573</v>
      </c>
      <c r="AH1024" s="213">
        <v>0</v>
      </c>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75" t="s">
        <v>955</v>
      </c>
      <c r="D1025" s="266"/>
      <c r="E1025" s="267"/>
      <c r="F1025" s="224"/>
      <c r="G1025" s="224"/>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573</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76" t="s">
        <v>1178</v>
      </c>
      <c r="D1026" s="266"/>
      <c r="E1026" s="267"/>
      <c r="F1026" s="224"/>
      <c r="G1026" s="224"/>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573</v>
      </c>
      <c r="AH1026" s="213">
        <v>2</v>
      </c>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76" t="s">
        <v>1179</v>
      </c>
      <c r="D1027" s="266"/>
      <c r="E1027" s="267"/>
      <c r="F1027" s="224"/>
      <c r="G1027" s="224"/>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573</v>
      </c>
      <c r="AH1027" s="213">
        <v>2</v>
      </c>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76" t="s">
        <v>1644</v>
      </c>
      <c r="D1028" s="266"/>
      <c r="E1028" s="267">
        <v>4</v>
      </c>
      <c r="F1028" s="224"/>
      <c r="G1028" s="224"/>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573</v>
      </c>
      <c r="AH1028" s="213">
        <v>2</v>
      </c>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76" t="s">
        <v>1645</v>
      </c>
      <c r="D1029" s="266"/>
      <c r="E1029" s="267">
        <v>4</v>
      </c>
      <c r="F1029" s="224"/>
      <c r="G1029" s="224"/>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573</v>
      </c>
      <c r="AH1029" s="213">
        <v>2</v>
      </c>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76" t="s">
        <v>1646</v>
      </c>
      <c r="D1030" s="266"/>
      <c r="E1030" s="267">
        <v>4</v>
      </c>
      <c r="F1030" s="224"/>
      <c r="G1030" s="224"/>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573</v>
      </c>
      <c r="AH1030" s="213">
        <v>2</v>
      </c>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75" t="s">
        <v>958</v>
      </c>
      <c r="D1031" s="266"/>
      <c r="E1031" s="267"/>
      <c r="F1031" s="224"/>
      <c r="G1031" s="224"/>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573</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58" t="s">
        <v>1152</v>
      </c>
      <c r="D1032" s="229"/>
      <c r="E1032" s="230"/>
      <c r="F1032" s="224"/>
      <c r="G1032" s="224"/>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573</v>
      </c>
      <c r="AH1032" s="213">
        <v>0</v>
      </c>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58" t="s">
        <v>1647</v>
      </c>
      <c r="D1033" s="229"/>
      <c r="E1033" s="230">
        <v>12</v>
      </c>
      <c r="F1033" s="224"/>
      <c r="G1033" s="224"/>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573</v>
      </c>
      <c r="AH1033" s="213">
        <v>0</v>
      </c>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75" t="s">
        <v>955</v>
      </c>
      <c r="D1034" s="266"/>
      <c r="E1034" s="267"/>
      <c r="F1034" s="224"/>
      <c r="G1034" s="224"/>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573</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6" t="s">
        <v>1189</v>
      </c>
      <c r="D1035" s="266"/>
      <c r="E1035" s="267"/>
      <c r="F1035" s="224"/>
      <c r="G1035" s="224"/>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573</v>
      </c>
      <c r="AH1035" s="213">
        <v>2</v>
      </c>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3" x14ac:dyDescent="0.2">
      <c r="A1036" s="220"/>
      <c r="B1036" s="221"/>
      <c r="C1036" s="276" t="s">
        <v>1648</v>
      </c>
      <c r="D1036" s="266"/>
      <c r="E1036" s="267">
        <v>4</v>
      </c>
      <c r="F1036" s="224"/>
      <c r="G1036" s="224"/>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573</v>
      </c>
      <c r="AH1036" s="213">
        <v>2</v>
      </c>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3" x14ac:dyDescent="0.2">
      <c r="A1037" s="220"/>
      <c r="B1037" s="221"/>
      <c r="C1037" s="276" t="s">
        <v>1649</v>
      </c>
      <c r="D1037" s="266"/>
      <c r="E1037" s="267">
        <v>4</v>
      </c>
      <c r="F1037" s="224"/>
      <c r="G1037" s="224"/>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573</v>
      </c>
      <c r="AH1037" s="213">
        <v>2</v>
      </c>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76" t="s">
        <v>1650</v>
      </c>
      <c r="D1038" s="266"/>
      <c r="E1038" s="267">
        <v>4</v>
      </c>
      <c r="F1038" s="224"/>
      <c r="G1038" s="224"/>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573</v>
      </c>
      <c r="AH1038" s="213">
        <v>2</v>
      </c>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3" x14ac:dyDescent="0.2">
      <c r="A1039" s="220"/>
      <c r="B1039" s="221"/>
      <c r="C1039" s="275" t="s">
        <v>958</v>
      </c>
      <c r="D1039" s="266"/>
      <c r="E1039" s="267"/>
      <c r="F1039" s="224"/>
      <c r="G1039" s="224"/>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573</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57"/>
      <c r="D1040" s="250"/>
      <c r="E1040" s="250"/>
      <c r="F1040" s="250"/>
      <c r="G1040" s="250"/>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515</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1" x14ac:dyDescent="0.2">
      <c r="A1041" s="242">
        <v>131</v>
      </c>
      <c r="B1041" s="243" t="s">
        <v>1651</v>
      </c>
      <c r="C1041" s="254" t="s">
        <v>1652</v>
      </c>
      <c r="D1041" s="244" t="s">
        <v>1356</v>
      </c>
      <c r="E1041" s="245">
        <v>12.45</v>
      </c>
      <c r="F1041" s="246"/>
      <c r="G1041" s="247">
        <f>ROUND(E1041*F1041,2)</f>
        <v>0</v>
      </c>
      <c r="H1041" s="246"/>
      <c r="I1041" s="247">
        <f>ROUND(E1041*H1041,2)</f>
        <v>0</v>
      </c>
      <c r="J1041" s="246"/>
      <c r="K1041" s="247">
        <f>ROUND(E1041*J1041,2)</f>
        <v>0</v>
      </c>
      <c r="L1041" s="247">
        <v>21</v>
      </c>
      <c r="M1041" s="247">
        <f>G1041*(1+L1041/100)</f>
        <v>0</v>
      </c>
      <c r="N1041" s="245">
        <v>2.9E-4</v>
      </c>
      <c r="O1041" s="245">
        <f>ROUND(E1041*N1041,2)</f>
        <v>0</v>
      </c>
      <c r="P1041" s="245">
        <v>0</v>
      </c>
      <c r="Q1041" s="245">
        <f>ROUND(E1041*P1041,2)</f>
        <v>0</v>
      </c>
      <c r="R1041" s="247" t="s">
        <v>1601</v>
      </c>
      <c r="S1041" s="247" t="s">
        <v>511</v>
      </c>
      <c r="T1041" s="248" t="s">
        <v>511</v>
      </c>
      <c r="U1041" s="224">
        <v>0.14000000000000001</v>
      </c>
      <c r="V1041" s="224">
        <f>ROUND(E1041*U1041,2)</f>
        <v>1.74</v>
      </c>
      <c r="W1041" s="224"/>
      <c r="X1041" s="224" t="s">
        <v>557</v>
      </c>
      <c r="Y1041" s="224" t="s">
        <v>513</v>
      </c>
      <c r="Z1041" s="213"/>
      <c r="AA1041" s="213"/>
      <c r="AB1041" s="213"/>
      <c r="AC1041" s="213"/>
      <c r="AD1041" s="213"/>
      <c r="AE1041" s="213"/>
      <c r="AF1041" s="213"/>
      <c r="AG1041" s="213" t="s">
        <v>571</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2" x14ac:dyDescent="0.2">
      <c r="A1042" s="220"/>
      <c r="B1042" s="221"/>
      <c r="C1042" s="258" t="s">
        <v>1149</v>
      </c>
      <c r="D1042" s="229"/>
      <c r="E1042" s="230"/>
      <c r="F1042" s="224"/>
      <c r="G1042" s="224"/>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573</v>
      </c>
      <c r="AH1042" s="213">
        <v>0</v>
      </c>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58" t="s">
        <v>1653</v>
      </c>
      <c r="D1043" s="229"/>
      <c r="E1043" s="230">
        <v>5.35</v>
      </c>
      <c r="F1043" s="224"/>
      <c r="G1043" s="224"/>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573</v>
      </c>
      <c r="AH1043" s="213">
        <v>0</v>
      </c>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75" t="s">
        <v>955</v>
      </c>
      <c r="D1044" s="266"/>
      <c r="E1044" s="267"/>
      <c r="F1044" s="224"/>
      <c r="G1044" s="224"/>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573</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76" t="s">
        <v>1178</v>
      </c>
      <c r="D1045" s="266"/>
      <c r="E1045" s="267"/>
      <c r="F1045" s="224"/>
      <c r="G1045" s="224"/>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573</v>
      </c>
      <c r="AH1045" s="213">
        <v>2</v>
      </c>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76" t="s">
        <v>1179</v>
      </c>
      <c r="D1046" s="266"/>
      <c r="E1046" s="267"/>
      <c r="F1046" s="224"/>
      <c r="G1046" s="224"/>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573</v>
      </c>
      <c r="AH1046" s="213">
        <v>2</v>
      </c>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76" t="s">
        <v>1654</v>
      </c>
      <c r="D1047" s="266"/>
      <c r="E1047" s="267">
        <v>1.2</v>
      </c>
      <c r="F1047" s="224"/>
      <c r="G1047" s="224"/>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573</v>
      </c>
      <c r="AH1047" s="213">
        <v>2</v>
      </c>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76" t="s">
        <v>1655</v>
      </c>
      <c r="D1048" s="266"/>
      <c r="E1048" s="267">
        <v>2.95</v>
      </c>
      <c r="F1048" s="224"/>
      <c r="G1048" s="224"/>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573</v>
      </c>
      <c r="AH1048" s="213">
        <v>2</v>
      </c>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76" t="s">
        <v>1656</v>
      </c>
      <c r="D1049" s="266"/>
      <c r="E1049" s="267">
        <v>1.2</v>
      </c>
      <c r="F1049" s="224"/>
      <c r="G1049" s="224"/>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573</v>
      </c>
      <c r="AH1049" s="213">
        <v>2</v>
      </c>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75" t="s">
        <v>958</v>
      </c>
      <c r="D1050" s="266"/>
      <c r="E1050" s="267"/>
      <c r="F1050" s="224"/>
      <c r="G1050" s="224"/>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573</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58" t="s">
        <v>1152</v>
      </c>
      <c r="D1051" s="229"/>
      <c r="E1051" s="230"/>
      <c r="F1051" s="224"/>
      <c r="G1051" s="224"/>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573</v>
      </c>
      <c r="AH1051" s="213">
        <v>0</v>
      </c>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58" t="s">
        <v>1657</v>
      </c>
      <c r="D1052" s="229"/>
      <c r="E1052" s="230">
        <v>7.1</v>
      </c>
      <c r="F1052" s="224"/>
      <c r="G1052" s="224"/>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573</v>
      </c>
      <c r="AH1052" s="213">
        <v>0</v>
      </c>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75" t="s">
        <v>955</v>
      </c>
      <c r="D1053" s="266"/>
      <c r="E1053" s="267"/>
      <c r="F1053" s="224"/>
      <c r="G1053" s="224"/>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573</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76" t="s">
        <v>1189</v>
      </c>
      <c r="D1054" s="266"/>
      <c r="E1054" s="267"/>
      <c r="F1054" s="224"/>
      <c r="G1054" s="224"/>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573</v>
      </c>
      <c r="AH1054" s="213">
        <v>2</v>
      </c>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3" x14ac:dyDescent="0.2">
      <c r="A1055" s="220"/>
      <c r="B1055" s="221"/>
      <c r="C1055" s="276" t="s">
        <v>1658</v>
      </c>
      <c r="D1055" s="266"/>
      <c r="E1055" s="267">
        <v>2.95</v>
      </c>
      <c r="F1055" s="224"/>
      <c r="G1055" s="224"/>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573</v>
      </c>
      <c r="AH1055" s="213">
        <v>2</v>
      </c>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3" x14ac:dyDescent="0.2">
      <c r="A1056" s="220"/>
      <c r="B1056" s="221"/>
      <c r="C1056" s="276" t="s">
        <v>1659</v>
      </c>
      <c r="D1056" s="266"/>
      <c r="E1056" s="267">
        <v>1.2</v>
      </c>
      <c r="F1056" s="224"/>
      <c r="G1056" s="224"/>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573</v>
      </c>
      <c r="AH1056" s="213">
        <v>2</v>
      </c>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3" x14ac:dyDescent="0.2">
      <c r="A1057" s="220"/>
      <c r="B1057" s="221"/>
      <c r="C1057" s="276" t="s">
        <v>1660</v>
      </c>
      <c r="D1057" s="266"/>
      <c r="E1057" s="267">
        <v>2.95</v>
      </c>
      <c r="F1057" s="224"/>
      <c r="G1057" s="224"/>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573</v>
      </c>
      <c r="AH1057" s="213">
        <v>2</v>
      </c>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3" x14ac:dyDescent="0.2">
      <c r="A1058" s="220"/>
      <c r="B1058" s="221"/>
      <c r="C1058" s="275" t="s">
        <v>958</v>
      </c>
      <c r="D1058" s="266"/>
      <c r="E1058" s="267"/>
      <c r="F1058" s="224"/>
      <c r="G1058" s="224"/>
      <c r="H1058" s="224"/>
      <c r="I1058" s="224"/>
      <c r="J1058" s="224"/>
      <c r="K1058" s="224"/>
      <c r="L1058" s="224"/>
      <c r="M1058" s="224"/>
      <c r="N1058" s="223"/>
      <c r="O1058" s="223"/>
      <c r="P1058" s="223"/>
      <c r="Q1058" s="223"/>
      <c r="R1058" s="224"/>
      <c r="S1058" s="224"/>
      <c r="T1058" s="224"/>
      <c r="U1058" s="224"/>
      <c r="V1058" s="224"/>
      <c r="W1058" s="224"/>
      <c r="X1058" s="224"/>
      <c r="Y1058" s="224"/>
      <c r="Z1058" s="213"/>
      <c r="AA1058" s="213"/>
      <c r="AB1058" s="213"/>
      <c r="AC1058" s="213"/>
      <c r="AD1058" s="213"/>
      <c r="AE1058" s="213"/>
      <c r="AF1058" s="213"/>
      <c r="AG1058" s="213" t="s">
        <v>573</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57"/>
      <c r="D1059" s="250"/>
      <c r="E1059" s="250"/>
      <c r="F1059" s="250"/>
      <c r="G1059" s="250"/>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515</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1" x14ac:dyDescent="0.2">
      <c r="A1060" s="242">
        <v>132</v>
      </c>
      <c r="B1060" s="243" t="s">
        <v>1661</v>
      </c>
      <c r="C1060" s="254" t="s">
        <v>1662</v>
      </c>
      <c r="D1060" s="244" t="s">
        <v>1663</v>
      </c>
      <c r="E1060" s="245">
        <v>55.541240000000002</v>
      </c>
      <c r="F1060" s="246"/>
      <c r="G1060" s="247">
        <f>ROUND(E1060*F1060,2)</f>
        <v>0</v>
      </c>
      <c r="H1060" s="246"/>
      <c r="I1060" s="247">
        <f>ROUND(E1060*H1060,2)</f>
        <v>0</v>
      </c>
      <c r="J1060" s="246"/>
      <c r="K1060" s="247">
        <f>ROUND(E1060*J1060,2)</f>
        <v>0</v>
      </c>
      <c r="L1060" s="247">
        <v>21</v>
      </c>
      <c r="M1060" s="247">
        <f>G1060*(1+L1060/100)</f>
        <v>0</v>
      </c>
      <c r="N1060" s="245">
        <v>1E-3</v>
      </c>
      <c r="O1060" s="245">
        <f>ROUND(E1060*N1060,2)</f>
        <v>0.06</v>
      </c>
      <c r="P1060" s="245">
        <v>0</v>
      </c>
      <c r="Q1060" s="245">
        <f>ROUND(E1060*P1060,2)</f>
        <v>0</v>
      </c>
      <c r="R1060" s="247" t="s">
        <v>970</v>
      </c>
      <c r="S1060" s="247" t="s">
        <v>511</v>
      </c>
      <c r="T1060" s="248" t="s">
        <v>511</v>
      </c>
      <c r="U1060" s="224">
        <v>0</v>
      </c>
      <c r="V1060" s="224">
        <f>ROUND(E1060*U1060,2)</f>
        <v>0</v>
      </c>
      <c r="W1060" s="224"/>
      <c r="X1060" s="224" t="s">
        <v>531</v>
      </c>
      <c r="Y1060" s="224" t="s">
        <v>513</v>
      </c>
      <c r="Z1060" s="213"/>
      <c r="AA1060" s="213"/>
      <c r="AB1060" s="213"/>
      <c r="AC1060" s="213"/>
      <c r="AD1060" s="213"/>
      <c r="AE1060" s="213"/>
      <c r="AF1060" s="213"/>
      <c r="AG1060" s="213" t="s">
        <v>541</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2" x14ac:dyDescent="0.2">
      <c r="A1061" s="220"/>
      <c r="B1061" s="221"/>
      <c r="C1061" s="258" t="s">
        <v>1664</v>
      </c>
      <c r="D1061" s="229"/>
      <c r="E1061" s="230">
        <v>44.920279999999998</v>
      </c>
      <c r="F1061" s="224"/>
      <c r="G1061" s="224"/>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573</v>
      </c>
      <c r="AH1061" s="213">
        <v>5</v>
      </c>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58" t="s">
        <v>1665</v>
      </c>
      <c r="D1062" s="229"/>
      <c r="E1062" s="230">
        <v>10.62096</v>
      </c>
      <c r="F1062" s="224"/>
      <c r="G1062" s="224"/>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573</v>
      </c>
      <c r="AH1062" s="213">
        <v>5</v>
      </c>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2" x14ac:dyDescent="0.2">
      <c r="A1063" s="220"/>
      <c r="B1063" s="221"/>
      <c r="C1063" s="257"/>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515</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ht="22.5" outlineLevel="1" x14ac:dyDescent="0.2">
      <c r="A1064" s="242">
        <v>133</v>
      </c>
      <c r="B1064" s="243" t="s">
        <v>1666</v>
      </c>
      <c r="C1064" s="254" t="s">
        <v>1667</v>
      </c>
      <c r="D1064" s="244" t="s">
        <v>974</v>
      </c>
      <c r="E1064" s="245">
        <v>85.907399999999996</v>
      </c>
      <c r="F1064" s="246"/>
      <c r="G1064" s="247">
        <f>ROUND(E1064*F1064,2)</f>
        <v>0</v>
      </c>
      <c r="H1064" s="246"/>
      <c r="I1064" s="247">
        <f>ROUND(E1064*H1064,2)</f>
        <v>0</v>
      </c>
      <c r="J1064" s="246"/>
      <c r="K1064" s="247">
        <f>ROUND(E1064*J1064,2)</f>
        <v>0</v>
      </c>
      <c r="L1064" s="247">
        <v>21</v>
      </c>
      <c r="M1064" s="247">
        <f>G1064*(1+L1064/100)</f>
        <v>0</v>
      </c>
      <c r="N1064" s="245">
        <v>4.4999999999999999E-4</v>
      </c>
      <c r="O1064" s="245">
        <f>ROUND(E1064*N1064,2)</f>
        <v>0.04</v>
      </c>
      <c r="P1064" s="245">
        <v>0</v>
      </c>
      <c r="Q1064" s="245">
        <f>ROUND(E1064*P1064,2)</f>
        <v>0</v>
      </c>
      <c r="R1064" s="247" t="s">
        <v>970</v>
      </c>
      <c r="S1064" s="247" t="s">
        <v>511</v>
      </c>
      <c r="T1064" s="248" t="s">
        <v>511</v>
      </c>
      <c r="U1064" s="224">
        <v>0</v>
      </c>
      <c r="V1064" s="224">
        <f>ROUND(E1064*U1064,2)</f>
        <v>0</v>
      </c>
      <c r="W1064" s="224"/>
      <c r="X1064" s="224" t="s">
        <v>531</v>
      </c>
      <c r="Y1064" s="224" t="s">
        <v>513</v>
      </c>
      <c r="Z1064" s="213"/>
      <c r="AA1064" s="213"/>
      <c r="AB1064" s="213"/>
      <c r="AC1064" s="213"/>
      <c r="AD1064" s="213"/>
      <c r="AE1064" s="213"/>
      <c r="AF1064" s="213"/>
      <c r="AG1064" s="213" t="s">
        <v>541</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2" x14ac:dyDescent="0.2">
      <c r="A1065" s="220"/>
      <c r="B1065" s="221"/>
      <c r="C1065" s="258" t="s">
        <v>1668</v>
      </c>
      <c r="D1065" s="229"/>
      <c r="E1065" s="230">
        <v>85.907399999999996</v>
      </c>
      <c r="F1065" s="224"/>
      <c r="G1065" s="224"/>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573</v>
      </c>
      <c r="AH1065" s="213">
        <v>5</v>
      </c>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2" x14ac:dyDescent="0.2">
      <c r="A1066" s="220"/>
      <c r="B1066" s="221"/>
      <c r="C1066" s="257"/>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515</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ht="22.5" outlineLevel="1" x14ac:dyDescent="0.2">
      <c r="A1067" s="242">
        <v>134</v>
      </c>
      <c r="B1067" s="243" t="s">
        <v>1669</v>
      </c>
      <c r="C1067" s="254" t="s">
        <v>1670</v>
      </c>
      <c r="D1067" s="244" t="s">
        <v>974</v>
      </c>
      <c r="E1067" s="245">
        <v>429.35646000000003</v>
      </c>
      <c r="F1067" s="246"/>
      <c r="G1067" s="247">
        <f>ROUND(E1067*F1067,2)</f>
        <v>0</v>
      </c>
      <c r="H1067" s="246"/>
      <c r="I1067" s="247">
        <f>ROUND(E1067*H1067,2)</f>
        <v>0</v>
      </c>
      <c r="J1067" s="246"/>
      <c r="K1067" s="247">
        <f>ROUND(E1067*J1067,2)</f>
        <v>0</v>
      </c>
      <c r="L1067" s="247">
        <v>21</v>
      </c>
      <c r="M1067" s="247">
        <f>G1067*(1+L1067/100)</f>
        <v>0</v>
      </c>
      <c r="N1067" s="245">
        <v>4.5999999999999999E-3</v>
      </c>
      <c r="O1067" s="245">
        <f>ROUND(E1067*N1067,2)</f>
        <v>1.98</v>
      </c>
      <c r="P1067" s="245">
        <v>0</v>
      </c>
      <c r="Q1067" s="245">
        <f>ROUND(E1067*P1067,2)</f>
        <v>0</v>
      </c>
      <c r="R1067" s="247" t="s">
        <v>970</v>
      </c>
      <c r="S1067" s="247" t="s">
        <v>511</v>
      </c>
      <c r="T1067" s="248" t="s">
        <v>511</v>
      </c>
      <c r="U1067" s="224">
        <v>0</v>
      </c>
      <c r="V1067" s="224">
        <f>ROUND(E1067*U1067,2)</f>
        <v>0</v>
      </c>
      <c r="W1067" s="224"/>
      <c r="X1067" s="224" t="s">
        <v>531</v>
      </c>
      <c r="Y1067" s="224" t="s">
        <v>513</v>
      </c>
      <c r="Z1067" s="213"/>
      <c r="AA1067" s="213"/>
      <c r="AB1067" s="213"/>
      <c r="AC1067" s="213"/>
      <c r="AD1067" s="213"/>
      <c r="AE1067" s="213"/>
      <c r="AF1067" s="213"/>
      <c r="AG1067" s="213" t="s">
        <v>541</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2" x14ac:dyDescent="0.2">
      <c r="A1068" s="220"/>
      <c r="B1068" s="221"/>
      <c r="C1068" s="258" t="s">
        <v>1671</v>
      </c>
      <c r="D1068" s="229"/>
      <c r="E1068" s="230">
        <v>344.38878</v>
      </c>
      <c r="F1068" s="224"/>
      <c r="G1068" s="224"/>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573</v>
      </c>
      <c r="AH1068" s="213">
        <v>5</v>
      </c>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58" t="s">
        <v>1672</v>
      </c>
      <c r="D1069" s="229"/>
      <c r="E1069" s="230">
        <v>84.967680000000001</v>
      </c>
      <c r="F1069" s="224"/>
      <c r="G1069" s="224"/>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573</v>
      </c>
      <c r="AH1069" s="213">
        <v>5</v>
      </c>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2" x14ac:dyDescent="0.2">
      <c r="A1070" s="220"/>
      <c r="B1070" s="221"/>
      <c r="C1070" s="257"/>
      <c r="D1070" s="250"/>
      <c r="E1070" s="250"/>
      <c r="F1070" s="250"/>
      <c r="G1070" s="250"/>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515</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ht="22.5" outlineLevel="1" x14ac:dyDescent="0.2">
      <c r="A1071" s="242">
        <v>135</v>
      </c>
      <c r="B1071" s="243" t="s">
        <v>1673</v>
      </c>
      <c r="C1071" s="254" t="s">
        <v>1674</v>
      </c>
      <c r="D1071" s="244" t="s">
        <v>974</v>
      </c>
      <c r="E1071" s="245">
        <v>429.35646000000003</v>
      </c>
      <c r="F1071" s="246"/>
      <c r="G1071" s="247">
        <f>ROUND(E1071*F1071,2)</f>
        <v>0</v>
      </c>
      <c r="H1071" s="246"/>
      <c r="I1071" s="247">
        <f>ROUND(E1071*H1071,2)</f>
        <v>0</v>
      </c>
      <c r="J1071" s="246"/>
      <c r="K1071" s="247">
        <f>ROUND(E1071*J1071,2)</f>
        <v>0</v>
      </c>
      <c r="L1071" s="247">
        <v>21</v>
      </c>
      <c r="M1071" s="247">
        <f>G1071*(1+L1071/100)</f>
        <v>0</v>
      </c>
      <c r="N1071" s="245">
        <v>4.4999999999999997E-3</v>
      </c>
      <c r="O1071" s="245">
        <f>ROUND(E1071*N1071,2)</f>
        <v>1.93</v>
      </c>
      <c r="P1071" s="245">
        <v>0</v>
      </c>
      <c r="Q1071" s="245">
        <f>ROUND(E1071*P1071,2)</f>
        <v>0</v>
      </c>
      <c r="R1071" s="247" t="s">
        <v>970</v>
      </c>
      <c r="S1071" s="247" t="s">
        <v>511</v>
      </c>
      <c r="T1071" s="248" t="s">
        <v>511</v>
      </c>
      <c r="U1071" s="224">
        <v>0</v>
      </c>
      <c r="V1071" s="224">
        <f>ROUND(E1071*U1071,2)</f>
        <v>0</v>
      </c>
      <c r="W1071" s="224"/>
      <c r="X1071" s="224" t="s">
        <v>531</v>
      </c>
      <c r="Y1071" s="224" t="s">
        <v>513</v>
      </c>
      <c r="Z1071" s="213"/>
      <c r="AA1071" s="213"/>
      <c r="AB1071" s="213"/>
      <c r="AC1071" s="213"/>
      <c r="AD1071" s="213"/>
      <c r="AE1071" s="213"/>
      <c r="AF1071" s="213"/>
      <c r="AG1071" s="213" t="s">
        <v>541</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2" x14ac:dyDescent="0.2">
      <c r="A1072" s="220"/>
      <c r="B1072" s="221"/>
      <c r="C1072" s="258" t="s">
        <v>1671</v>
      </c>
      <c r="D1072" s="229"/>
      <c r="E1072" s="230">
        <v>344.38878</v>
      </c>
      <c r="F1072" s="224"/>
      <c r="G1072" s="224"/>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573</v>
      </c>
      <c r="AH1072" s="213">
        <v>5</v>
      </c>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58" t="s">
        <v>1672</v>
      </c>
      <c r="D1073" s="229"/>
      <c r="E1073" s="230">
        <v>84.967680000000001</v>
      </c>
      <c r="F1073" s="224"/>
      <c r="G1073" s="224"/>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573</v>
      </c>
      <c r="AH1073" s="213">
        <v>5</v>
      </c>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2" x14ac:dyDescent="0.2">
      <c r="A1074" s="220"/>
      <c r="B1074" s="221"/>
      <c r="C1074" s="257"/>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515</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x14ac:dyDescent="0.2">
      <c r="A1075" s="220">
        <v>136</v>
      </c>
      <c r="B1075" s="221" t="s">
        <v>1675</v>
      </c>
      <c r="C1075" s="279" t="s">
        <v>1676</v>
      </c>
      <c r="D1075" s="222" t="s">
        <v>0</v>
      </c>
      <c r="E1075" s="249"/>
      <c r="F1075" s="225"/>
      <c r="G1075" s="224">
        <f>ROUND(E1075*F1075,2)</f>
        <v>0</v>
      </c>
      <c r="H1075" s="225"/>
      <c r="I1075" s="224">
        <f>ROUND(E1075*H1075,2)</f>
        <v>0</v>
      </c>
      <c r="J1075" s="225"/>
      <c r="K1075" s="224">
        <f>ROUND(E1075*J1075,2)</f>
        <v>0</v>
      </c>
      <c r="L1075" s="224">
        <v>21</v>
      </c>
      <c r="M1075" s="224">
        <f>G1075*(1+L1075/100)</f>
        <v>0</v>
      </c>
      <c r="N1075" s="223">
        <v>0</v>
      </c>
      <c r="O1075" s="223">
        <f>ROUND(E1075*N1075,2)</f>
        <v>0</v>
      </c>
      <c r="P1075" s="223">
        <v>0</v>
      </c>
      <c r="Q1075" s="223">
        <f>ROUND(E1075*P1075,2)</f>
        <v>0</v>
      </c>
      <c r="R1075" s="224" t="s">
        <v>1601</v>
      </c>
      <c r="S1075" s="224" t="s">
        <v>511</v>
      </c>
      <c r="T1075" s="224" t="s">
        <v>511</v>
      </c>
      <c r="U1075" s="224">
        <v>0</v>
      </c>
      <c r="V1075" s="224">
        <f>ROUND(E1075*U1075,2)</f>
        <v>0</v>
      </c>
      <c r="W1075" s="224"/>
      <c r="X1075" s="224" t="s">
        <v>353</v>
      </c>
      <c r="Y1075" s="224" t="s">
        <v>513</v>
      </c>
      <c r="Z1075" s="213"/>
      <c r="AA1075" s="213"/>
      <c r="AB1075" s="213"/>
      <c r="AC1075" s="213"/>
      <c r="AD1075" s="213"/>
      <c r="AE1075" s="213"/>
      <c r="AF1075" s="213"/>
      <c r="AG1075" s="213" t="s">
        <v>1593</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2" x14ac:dyDescent="0.2">
      <c r="A1076" s="220"/>
      <c r="B1076" s="221"/>
      <c r="C1076" s="277" t="s">
        <v>1677</v>
      </c>
      <c r="D1076" s="273"/>
      <c r="E1076" s="273"/>
      <c r="F1076" s="273"/>
      <c r="G1076" s="273"/>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921</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2" x14ac:dyDescent="0.2">
      <c r="A1077" s="220"/>
      <c r="B1077" s="221"/>
      <c r="C1077" s="257"/>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515</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x14ac:dyDescent="0.2">
      <c r="A1078" s="232" t="s">
        <v>506</v>
      </c>
      <c r="B1078" s="233" t="s">
        <v>356</v>
      </c>
      <c r="C1078" s="253" t="s">
        <v>357</v>
      </c>
      <c r="D1078" s="234"/>
      <c r="E1078" s="235"/>
      <c r="F1078" s="236"/>
      <c r="G1078" s="236">
        <f>SUMIF(AG1079:AG1114,"&lt;&gt;NOR",G1079:G1114)</f>
        <v>0</v>
      </c>
      <c r="H1078" s="236"/>
      <c r="I1078" s="236">
        <f>SUM(I1079:I1114)</f>
        <v>0</v>
      </c>
      <c r="J1078" s="236"/>
      <c r="K1078" s="236">
        <f>SUM(K1079:K1114)</f>
        <v>0</v>
      </c>
      <c r="L1078" s="236"/>
      <c r="M1078" s="236">
        <f>SUM(M1079:M1114)</f>
        <v>0</v>
      </c>
      <c r="N1078" s="235"/>
      <c r="O1078" s="235">
        <f>SUM(O1079:O1114)</f>
        <v>1.79</v>
      </c>
      <c r="P1078" s="235"/>
      <c r="Q1078" s="235">
        <f>SUM(Q1079:Q1114)</f>
        <v>0</v>
      </c>
      <c r="R1078" s="236"/>
      <c r="S1078" s="236"/>
      <c r="T1078" s="237"/>
      <c r="U1078" s="231"/>
      <c r="V1078" s="231">
        <f>SUM(V1079:V1114)</f>
        <v>101</v>
      </c>
      <c r="W1078" s="231"/>
      <c r="X1078" s="231"/>
      <c r="Y1078" s="231"/>
      <c r="AG1078" t="s">
        <v>507</v>
      </c>
    </row>
    <row r="1079" spans="1:60" ht="22.5" outlineLevel="1" x14ac:dyDescent="0.2">
      <c r="A1079" s="242">
        <v>137</v>
      </c>
      <c r="B1079" s="243" t="s">
        <v>1678</v>
      </c>
      <c r="C1079" s="254" t="s">
        <v>1679</v>
      </c>
      <c r="D1079" s="244" t="s">
        <v>974</v>
      </c>
      <c r="E1079" s="245">
        <v>35.86</v>
      </c>
      <c r="F1079" s="246"/>
      <c r="G1079" s="247">
        <f>ROUND(E1079*F1079,2)</f>
        <v>0</v>
      </c>
      <c r="H1079" s="246"/>
      <c r="I1079" s="247">
        <f>ROUND(E1079*H1079,2)</f>
        <v>0</v>
      </c>
      <c r="J1079" s="246"/>
      <c r="K1079" s="247">
        <f>ROUND(E1079*J1079,2)</f>
        <v>0</v>
      </c>
      <c r="L1079" s="247">
        <v>21</v>
      </c>
      <c r="M1079" s="247">
        <f>G1079*(1+L1079/100)</f>
        <v>0</v>
      </c>
      <c r="N1079" s="245">
        <v>3.3E-4</v>
      </c>
      <c r="O1079" s="245">
        <f>ROUND(E1079*N1079,2)</f>
        <v>0.01</v>
      </c>
      <c r="P1079" s="245">
        <v>0</v>
      </c>
      <c r="Q1079" s="245">
        <f>ROUND(E1079*P1079,2)</f>
        <v>0</v>
      </c>
      <c r="R1079" s="247" t="s">
        <v>1601</v>
      </c>
      <c r="S1079" s="247" t="s">
        <v>511</v>
      </c>
      <c r="T1079" s="248" t="s">
        <v>511</v>
      </c>
      <c r="U1079" s="224">
        <v>2.75E-2</v>
      </c>
      <c r="V1079" s="224">
        <f>ROUND(E1079*U1079,2)</f>
        <v>0.99</v>
      </c>
      <c r="W1079" s="224"/>
      <c r="X1079" s="224" t="s">
        <v>557</v>
      </c>
      <c r="Y1079" s="224" t="s">
        <v>513</v>
      </c>
      <c r="Z1079" s="213"/>
      <c r="AA1079" s="213"/>
      <c r="AB1079" s="213"/>
      <c r="AC1079" s="213"/>
      <c r="AD1079" s="213"/>
      <c r="AE1079" s="213"/>
      <c r="AF1079" s="213"/>
      <c r="AG1079" s="213" t="s">
        <v>571</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2" x14ac:dyDescent="0.2">
      <c r="A1080" s="220"/>
      <c r="B1080" s="221"/>
      <c r="C1080" s="258" t="s">
        <v>1680</v>
      </c>
      <c r="D1080" s="229"/>
      <c r="E1080" s="230">
        <v>35.86</v>
      </c>
      <c r="F1080" s="224"/>
      <c r="G1080" s="224"/>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573</v>
      </c>
      <c r="AH1080" s="213">
        <v>5</v>
      </c>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2" x14ac:dyDescent="0.2">
      <c r="A1081" s="220"/>
      <c r="B1081" s="221"/>
      <c r="C1081" s="257"/>
      <c r="D1081" s="250"/>
      <c r="E1081" s="250"/>
      <c r="F1081" s="250"/>
      <c r="G1081" s="250"/>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515</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ht="22.5" outlineLevel="1" x14ac:dyDescent="0.2">
      <c r="A1082" s="242">
        <v>138</v>
      </c>
      <c r="B1082" s="243" t="s">
        <v>1681</v>
      </c>
      <c r="C1082" s="254" t="s">
        <v>1682</v>
      </c>
      <c r="D1082" s="244" t="s">
        <v>974</v>
      </c>
      <c r="E1082" s="245">
        <v>35.86</v>
      </c>
      <c r="F1082" s="246"/>
      <c r="G1082" s="247">
        <f>ROUND(E1082*F1082,2)</f>
        <v>0</v>
      </c>
      <c r="H1082" s="246"/>
      <c r="I1082" s="247">
        <f>ROUND(E1082*H1082,2)</f>
        <v>0</v>
      </c>
      <c r="J1082" s="246"/>
      <c r="K1082" s="247">
        <f>ROUND(E1082*J1082,2)</f>
        <v>0</v>
      </c>
      <c r="L1082" s="247">
        <v>21</v>
      </c>
      <c r="M1082" s="247">
        <f>G1082*(1+L1082/100)</f>
        <v>0</v>
      </c>
      <c r="N1082" s="245">
        <v>3.5E-4</v>
      </c>
      <c r="O1082" s="245">
        <f>ROUND(E1082*N1082,2)</f>
        <v>0.01</v>
      </c>
      <c r="P1082" s="245">
        <v>0</v>
      </c>
      <c r="Q1082" s="245">
        <f>ROUND(E1082*P1082,2)</f>
        <v>0</v>
      </c>
      <c r="R1082" s="247" t="s">
        <v>1601</v>
      </c>
      <c r="S1082" s="247" t="s">
        <v>511</v>
      </c>
      <c r="T1082" s="248" t="s">
        <v>511</v>
      </c>
      <c r="U1082" s="224">
        <v>0.2</v>
      </c>
      <c r="V1082" s="224">
        <f>ROUND(E1082*U1082,2)</f>
        <v>7.17</v>
      </c>
      <c r="W1082" s="224"/>
      <c r="X1082" s="224" t="s">
        <v>557</v>
      </c>
      <c r="Y1082" s="224" t="s">
        <v>513</v>
      </c>
      <c r="Z1082" s="213"/>
      <c r="AA1082" s="213"/>
      <c r="AB1082" s="213"/>
      <c r="AC1082" s="213"/>
      <c r="AD1082" s="213"/>
      <c r="AE1082" s="213"/>
      <c r="AF1082" s="213"/>
      <c r="AG1082" s="213" t="s">
        <v>571</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2" x14ac:dyDescent="0.2">
      <c r="A1083" s="220"/>
      <c r="B1083" s="221"/>
      <c r="C1083" s="258" t="s">
        <v>1152</v>
      </c>
      <c r="D1083" s="229"/>
      <c r="E1083" s="230"/>
      <c r="F1083" s="224"/>
      <c r="G1083" s="224"/>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573</v>
      </c>
      <c r="AH1083" s="213">
        <v>0</v>
      </c>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58" t="s">
        <v>1455</v>
      </c>
      <c r="D1084" s="229"/>
      <c r="E1084" s="230">
        <v>35.86</v>
      </c>
      <c r="F1084" s="224"/>
      <c r="G1084" s="224"/>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573</v>
      </c>
      <c r="AH1084" s="213">
        <v>0</v>
      </c>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75" t="s">
        <v>955</v>
      </c>
      <c r="D1085" s="266"/>
      <c r="E1085" s="267"/>
      <c r="F1085" s="224"/>
      <c r="G1085" s="224"/>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573</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76" t="s">
        <v>1406</v>
      </c>
      <c r="D1086" s="266"/>
      <c r="E1086" s="267">
        <v>35.86</v>
      </c>
      <c r="F1086" s="224"/>
      <c r="G1086" s="224"/>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573</v>
      </c>
      <c r="AH1086" s="213">
        <v>2</v>
      </c>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75" t="s">
        <v>958</v>
      </c>
      <c r="D1087" s="266"/>
      <c r="E1087" s="267"/>
      <c r="F1087" s="224"/>
      <c r="G1087" s="224"/>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573</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2" x14ac:dyDescent="0.2">
      <c r="A1088" s="220"/>
      <c r="B1088" s="221"/>
      <c r="C1088" s="257"/>
      <c r="D1088" s="250"/>
      <c r="E1088" s="250"/>
      <c r="F1088" s="250"/>
      <c r="G1088" s="250"/>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515</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1" x14ac:dyDescent="0.2">
      <c r="A1089" s="242">
        <v>139</v>
      </c>
      <c r="B1089" s="243" t="s">
        <v>1683</v>
      </c>
      <c r="C1089" s="254" t="s">
        <v>1684</v>
      </c>
      <c r="D1089" s="244" t="s">
        <v>974</v>
      </c>
      <c r="E1089" s="245">
        <v>360.86</v>
      </c>
      <c r="F1089" s="246"/>
      <c r="G1089" s="247">
        <f>ROUND(E1089*F1089,2)</f>
        <v>0</v>
      </c>
      <c r="H1089" s="246"/>
      <c r="I1089" s="247">
        <f>ROUND(E1089*H1089,2)</f>
        <v>0</v>
      </c>
      <c r="J1089" s="246"/>
      <c r="K1089" s="247">
        <f>ROUND(E1089*J1089,2)</f>
        <v>0</v>
      </c>
      <c r="L1089" s="247">
        <v>21</v>
      </c>
      <c r="M1089" s="247">
        <f>G1089*(1+L1089/100)</f>
        <v>0</v>
      </c>
      <c r="N1089" s="245">
        <v>0</v>
      </c>
      <c r="O1089" s="245">
        <f>ROUND(E1089*N1089,2)</f>
        <v>0</v>
      </c>
      <c r="P1089" s="245">
        <v>0</v>
      </c>
      <c r="Q1089" s="245">
        <f>ROUND(E1089*P1089,2)</f>
        <v>0</v>
      </c>
      <c r="R1089" s="247" t="s">
        <v>1601</v>
      </c>
      <c r="S1089" s="247" t="s">
        <v>511</v>
      </c>
      <c r="T1089" s="248" t="s">
        <v>511</v>
      </c>
      <c r="U1089" s="224">
        <v>0.20699999999999999</v>
      </c>
      <c r="V1089" s="224">
        <f>ROUND(E1089*U1089,2)</f>
        <v>74.7</v>
      </c>
      <c r="W1089" s="224"/>
      <c r="X1089" s="224" t="s">
        <v>557</v>
      </c>
      <c r="Y1089" s="224" t="s">
        <v>513</v>
      </c>
      <c r="Z1089" s="213"/>
      <c r="AA1089" s="213"/>
      <c r="AB1089" s="213"/>
      <c r="AC1089" s="213"/>
      <c r="AD1089" s="213"/>
      <c r="AE1089" s="213"/>
      <c r="AF1089" s="213"/>
      <c r="AG1089" s="213" t="s">
        <v>571</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2" x14ac:dyDescent="0.2">
      <c r="A1090" s="220"/>
      <c r="B1090" s="221"/>
      <c r="C1090" s="258" t="s">
        <v>1561</v>
      </c>
      <c r="D1090" s="229"/>
      <c r="E1090" s="230"/>
      <c r="F1090" s="224"/>
      <c r="G1090" s="224"/>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573</v>
      </c>
      <c r="AH1090" s="213">
        <v>0</v>
      </c>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58" t="s">
        <v>1685</v>
      </c>
      <c r="D1091" s="229"/>
      <c r="E1091" s="230">
        <v>325</v>
      </c>
      <c r="F1091" s="224"/>
      <c r="G1091" s="224"/>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573</v>
      </c>
      <c r="AH1091" s="213">
        <v>0</v>
      </c>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75" t="s">
        <v>955</v>
      </c>
      <c r="D1092" s="266"/>
      <c r="E1092" s="267"/>
      <c r="F1092" s="224"/>
      <c r="G1092" s="224"/>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573</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76" t="s">
        <v>1686</v>
      </c>
      <c r="D1093" s="266"/>
      <c r="E1093" s="267">
        <v>325</v>
      </c>
      <c r="F1093" s="224"/>
      <c r="G1093" s="224"/>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573</v>
      </c>
      <c r="AH1093" s="213">
        <v>2</v>
      </c>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75" t="s">
        <v>958</v>
      </c>
      <c r="D1094" s="266"/>
      <c r="E1094" s="267"/>
      <c r="F1094" s="224"/>
      <c r="G1094" s="224"/>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573</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58" t="s">
        <v>1152</v>
      </c>
      <c r="D1095" s="229"/>
      <c r="E1095" s="230"/>
      <c r="F1095" s="224"/>
      <c r="G1095" s="224"/>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573</v>
      </c>
      <c r="AH1095" s="213">
        <v>0</v>
      </c>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58" t="s">
        <v>1455</v>
      </c>
      <c r="D1096" s="229"/>
      <c r="E1096" s="230">
        <v>35.86</v>
      </c>
      <c r="F1096" s="224"/>
      <c r="G1096" s="224"/>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573</v>
      </c>
      <c r="AH1096" s="213">
        <v>0</v>
      </c>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3" x14ac:dyDescent="0.2">
      <c r="A1097" s="220"/>
      <c r="B1097" s="221"/>
      <c r="C1097" s="275" t="s">
        <v>955</v>
      </c>
      <c r="D1097" s="266"/>
      <c r="E1097" s="267"/>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573</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3" x14ac:dyDescent="0.2">
      <c r="A1098" s="220"/>
      <c r="B1098" s="221"/>
      <c r="C1098" s="276" t="s">
        <v>1406</v>
      </c>
      <c r="D1098" s="266"/>
      <c r="E1098" s="267">
        <v>35.86</v>
      </c>
      <c r="F1098" s="224"/>
      <c r="G1098" s="224"/>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573</v>
      </c>
      <c r="AH1098" s="213">
        <v>2</v>
      </c>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3" x14ac:dyDescent="0.2">
      <c r="A1099" s="220"/>
      <c r="B1099" s="221"/>
      <c r="C1099" s="275" t="s">
        <v>958</v>
      </c>
      <c r="D1099" s="266"/>
      <c r="E1099" s="267"/>
      <c r="F1099" s="224"/>
      <c r="G1099" s="224"/>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573</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2" x14ac:dyDescent="0.2">
      <c r="A1100" s="220"/>
      <c r="B1100" s="221"/>
      <c r="C1100" s="257"/>
      <c r="D1100" s="250"/>
      <c r="E1100" s="250"/>
      <c r="F1100" s="250"/>
      <c r="G1100" s="250"/>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515</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1" x14ac:dyDescent="0.2">
      <c r="A1101" s="242">
        <v>140</v>
      </c>
      <c r="B1101" s="243" t="s">
        <v>1687</v>
      </c>
      <c r="C1101" s="254" t="s">
        <v>1688</v>
      </c>
      <c r="D1101" s="244" t="s">
        <v>1356</v>
      </c>
      <c r="E1101" s="245">
        <v>72</v>
      </c>
      <c r="F1101" s="246"/>
      <c r="G1101" s="247">
        <f>ROUND(E1101*F1101,2)</f>
        <v>0</v>
      </c>
      <c r="H1101" s="246"/>
      <c r="I1101" s="247">
        <f>ROUND(E1101*H1101,2)</f>
        <v>0</v>
      </c>
      <c r="J1101" s="246"/>
      <c r="K1101" s="247">
        <f>ROUND(E1101*J1101,2)</f>
        <v>0</v>
      </c>
      <c r="L1101" s="247">
        <v>21</v>
      </c>
      <c r="M1101" s="247">
        <f>G1101*(1+L1101/100)</f>
        <v>0</v>
      </c>
      <c r="N1101" s="245">
        <v>1.8400000000000001E-3</v>
      </c>
      <c r="O1101" s="245">
        <f>ROUND(E1101*N1101,2)</f>
        <v>0.13</v>
      </c>
      <c r="P1101" s="245">
        <v>0</v>
      </c>
      <c r="Q1101" s="245">
        <f>ROUND(E1101*P1101,2)</f>
        <v>0</v>
      </c>
      <c r="R1101" s="247"/>
      <c r="S1101" s="247" t="s">
        <v>527</v>
      </c>
      <c r="T1101" s="248" t="s">
        <v>512</v>
      </c>
      <c r="U1101" s="224">
        <v>0.252</v>
      </c>
      <c r="V1101" s="224">
        <f>ROUND(E1101*U1101,2)</f>
        <v>18.14</v>
      </c>
      <c r="W1101" s="224"/>
      <c r="X1101" s="224" t="s">
        <v>557</v>
      </c>
      <c r="Y1101" s="224" t="s">
        <v>513</v>
      </c>
      <c r="Z1101" s="213"/>
      <c r="AA1101" s="213"/>
      <c r="AB1101" s="213"/>
      <c r="AC1101" s="213"/>
      <c r="AD1101" s="213"/>
      <c r="AE1101" s="213"/>
      <c r="AF1101" s="213"/>
      <c r="AG1101" s="213" t="s">
        <v>571</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2" x14ac:dyDescent="0.2">
      <c r="A1102" s="220"/>
      <c r="B1102" s="221"/>
      <c r="C1102" s="258" t="s">
        <v>1689</v>
      </c>
      <c r="D1102" s="229"/>
      <c r="E1102" s="230"/>
      <c r="F1102" s="224"/>
      <c r="G1102" s="224"/>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573</v>
      </c>
      <c r="AH1102" s="213">
        <v>0</v>
      </c>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58" t="s">
        <v>1690</v>
      </c>
      <c r="D1103" s="229"/>
      <c r="E1103" s="230">
        <v>52.5</v>
      </c>
      <c r="F1103" s="224"/>
      <c r="G1103" s="224"/>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573</v>
      </c>
      <c r="AH1103" s="213">
        <v>0</v>
      </c>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58" t="s">
        <v>1691</v>
      </c>
      <c r="D1104" s="229"/>
      <c r="E1104" s="230">
        <v>19.5</v>
      </c>
      <c r="F1104" s="224"/>
      <c r="G1104" s="224"/>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573</v>
      </c>
      <c r="AH1104" s="213">
        <v>0</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2" x14ac:dyDescent="0.2">
      <c r="A1105" s="220"/>
      <c r="B1105" s="221"/>
      <c r="C1105" s="257"/>
      <c r="D1105" s="250"/>
      <c r="E1105" s="250"/>
      <c r="F1105" s="250"/>
      <c r="G1105" s="250"/>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515</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ht="22.5" outlineLevel="1" x14ac:dyDescent="0.2">
      <c r="A1106" s="242">
        <v>141</v>
      </c>
      <c r="B1106" s="243" t="s">
        <v>1673</v>
      </c>
      <c r="C1106" s="254" t="s">
        <v>1674</v>
      </c>
      <c r="D1106" s="244" t="s">
        <v>974</v>
      </c>
      <c r="E1106" s="245">
        <v>41.238999999999997</v>
      </c>
      <c r="F1106" s="246"/>
      <c r="G1106" s="247">
        <f>ROUND(E1106*F1106,2)</f>
        <v>0</v>
      </c>
      <c r="H1106" s="246"/>
      <c r="I1106" s="247">
        <f>ROUND(E1106*H1106,2)</f>
        <v>0</v>
      </c>
      <c r="J1106" s="246"/>
      <c r="K1106" s="247">
        <f>ROUND(E1106*J1106,2)</f>
        <v>0</v>
      </c>
      <c r="L1106" s="247">
        <v>21</v>
      </c>
      <c r="M1106" s="247">
        <f>G1106*(1+L1106/100)</f>
        <v>0</v>
      </c>
      <c r="N1106" s="245">
        <v>4.4999999999999997E-3</v>
      </c>
      <c r="O1106" s="245">
        <f>ROUND(E1106*N1106,2)</f>
        <v>0.19</v>
      </c>
      <c r="P1106" s="245">
        <v>0</v>
      </c>
      <c r="Q1106" s="245">
        <f>ROUND(E1106*P1106,2)</f>
        <v>0</v>
      </c>
      <c r="R1106" s="247" t="s">
        <v>970</v>
      </c>
      <c r="S1106" s="247" t="s">
        <v>511</v>
      </c>
      <c r="T1106" s="248" t="s">
        <v>511</v>
      </c>
      <c r="U1106" s="224">
        <v>0</v>
      </c>
      <c r="V1106" s="224">
        <f>ROUND(E1106*U1106,2)</f>
        <v>0</v>
      </c>
      <c r="W1106" s="224"/>
      <c r="X1106" s="224" t="s">
        <v>531</v>
      </c>
      <c r="Y1106" s="224" t="s">
        <v>513</v>
      </c>
      <c r="Z1106" s="213"/>
      <c r="AA1106" s="213"/>
      <c r="AB1106" s="213"/>
      <c r="AC1106" s="213"/>
      <c r="AD1106" s="213"/>
      <c r="AE1106" s="213"/>
      <c r="AF1106" s="213"/>
      <c r="AG1106" s="213" t="s">
        <v>541</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2" x14ac:dyDescent="0.2">
      <c r="A1107" s="220"/>
      <c r="B1107" s="221"/>
      <c r="C1107" s="258" t="s">
        <v>1692</v>
      </c>
      <c r="D1107" s="229"/>
      <c r="E1107" s="230">
        <v>41.238999999999997</v>
      </c>
      <c r="F1107" s="224"/>
      <c r="G1107" s="224"/>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573</v>
      </c>
      <c r="AH1107" s="213">
        <v>5</v>
      </c>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2" x14ac:dyDescent="0.2">
      <c r="A1108" s="220"/>
      <c r="B1108" s="221"/>
      <c r="C1108" s="257"/>
      <c r="D1108" s="250"/>
      <c r="E1108" s="250"/>
      <c r="F1108" s="250"/>
      <c r="G1108" s="250"/>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515</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ht="33.75" outlineLevel="1" x14ac:dyDescent="0.2">
      <c r="A1109" s="242">
        <v>142</v>
      </c>
      <c r="B1109" s="243" t="s">
        <v>1693</v>
      </c>
      <c r="C1109" s="254" t="s">
        <v>1694</v>
      </c>
      <c r="D1109" s="244" t="s">
        <v>974</v>
      </c>
      <c r="E1109" s="245">
        <v>414.98899999999998</v>
      </c>
      <c r="F1109" s="246"/>
      <c r="G1109" s="247">
        <f>ROUND(E1109*F1109,2)</f>
        <v>0</v>
      </c>
      <c r="H1109" s="246"/>
      <c r="I1109" s="247">
        <f>ROUND(E1109*H1109,2)</f>
        <v>0</v>
      </c>
      <c r="J1109" s="246"/>
      <c r="K1109" s="247">
        <f>ROUND(E1109*J1109,2)</f>
        <v>0</v>
      </c>
      <c r="L1109" s="247">
        <v>21</v>
      </c>
      <c r="M1109" s="247">
        <f>G1109*(1+L1109/100)</f>
        <v>0</v>
      </c>
      <c r="N1109" s="245">
        <v>3.5000000000000001E-3</v>
      </c>
      <c r="O1109" s="245">
        <f>ROUND(E1109*N1109,2)</f>
        <v>1.45</v>
      </c>
      <c r="P1109" s="245">
        <v>0</v>
      </c>
      <c r="Q1109" s="245">
        <f>ROUND(E1109*P1109,2)</f>
        <v>0</v>
      </c>
      <c r="R1109" s="247" t="s">
        <v>970</v>
      </c>
      <c r="S1109" s="247" t="s">
        <v>511</v>
      </c>
      <c r="T1109" s="248" t="s">
        <v>511</v>
      </c>
      <c r="U1109" s="224">
        <v>0</v>
      </c>
      <c r="V1109" s="224">
        <f>ROUND(E1109*U1109,2)</f>
        <v>0</v>
      </c>
      <c r="W1109" s="224"/>
      <c r="X1109" s="224" t="s">
        <v>531</v>
      </c>
      <c r="Y1109" s="224" t="s">
        <v>513</v>
      </c>
      <c r="Z1109" s="213"/>
      <c r="AA1109" s="213"/>
      <c r="AB1109" s="213"/>
      <c r="AC1109" s="213"/>
      <c r="AD1109" s="213"/>
      <c r="AE1109" s="213"/>
      <c r="AF1109" s="213"/>
      <c r="AG1109" s="213" t="s">
        <v>541</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2" x14ac:dyDescent="0.2">
      <c r="A1110" s="220"/>
      <c r="B1110" s="221"/>
      <c r="C1110" s="258" t="s">
        <v>1695</v>
      </c>
      <c r="D1110" s="229"/>
      <c r="E1110" s="230">
        <v>414.98899999999998</v>
      </c>
      <c r="F1110" s="224"/>
      <c r="G1110" s="224"/>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573</v>
      </c>
      <c r="AH1110" s="213">
        <v>5</v>
      </c>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2" x14ac:dyDescent="0.2">
      <c r="A1111" s="220"/>
      <c r="B1111" s="221"/>
      <c r="C1111" s="257"/>
      <c r="D1111" s="250"/>
      <c r="E1111" s="250"/>
      <c r="F1111" s="250"/>
      <c r="G1111" s="250"/>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515</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1" x14ac:dyDescent="0.2">
      <c r="A1112" s="220">
        <v>143</v>
      </c>
      <c r="B1112" s="221" t="s">
        <v>1696</v>
      </c>
      <c r="C1112" s="279" t="s">
        <v>1697</v>
      </c>
      <c r="D1112" s="222" t="s">
        <v>0</v>
      </c>
      <c r="E1112" s="249"/>
      <c r="F1112" s="225"/>
      <c r="G1112" s="224">
        <f>ROUND(E1112*F1112,2)</f>
        <v>0</v>
      </c>
      <c r="H1112" s="225"/>
      <c r="I1112" s="224">
        <f>ROUND(E1112*H1112,2)</f>
        <v>0</v>
      </c>
      <c r="J1112" s="225"/>
      <c r="K1112" s="224">
        <f>ROUND(E1112*J1112,2)</f>
        <v>0</v>
      </c>
      <c r="L1112" s="224">
        <v>21</v>
      </c>
      <c r="M1112" s="224">
        <f>G1112*(1+L1112/100)</f>
        <v>0</v>
      </c>
      <c r="N1112" s="223">
        <v>0</v>
      </c>
      <c r="O1112" s="223">
        <f>ROUND(E1112*N1112,2)</f>
        <v>0</v>
      </c>
      <c r="P1112" s="223">
        <v>0</v>
      </c>
      <c r="Q1112" s="223">
        <f>ROUND(E1112*P1112,2)</f>
        <v>0</v>
      </c>
      <c r="R1112" s="224" t="s">
        <v>1601</v>
      </c>
      <c r="S1112" s="224" t="s">
        <v>511</v>
      </c>
      <c r="T1112" s="224" t="s">
        <v>511</v>
      </c>
      <c r="U1112" s="224">
        <v>0</v>
      </c>
      <c r="V1112" s="224">
        <f>ROUND(E1112*U1112,2)</f>
        <v>0</v>
      </c>
      <c r="W1112" s="224"/>
      <c r="X1112" s="224" t="s">
        <v>353</v>
      </c>
      <c r="Y1112" s="224" t="s">
        <v>513</v>
      </c>
      <c r="Z1112" s="213"/>
      <c r="AA1112" s="213"/>
      <c r="AB1112" s="213"/>
      <c r="AC1112" s="213"/>
      <c r="AD1112" s="213"/>
      <c r="AE1112" s="213"/>
      <c r="AF1112" s="213"/>
      <c r="AG1112" s="213" t="s">
        <v>1593</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2" x14ac:dyDescent="0.2">
      <c r="A1113" s="220"/>
      <c r="B1113" s="221"/>
      <c r="C1113" s="277" t="s">
        <v>1698</v>
      </c>
      <c r="D1113" s="273"/>
      <c r="E1113" s="273"/>
      <c r="F1113" s="273"/>
      <c r="G1113" s="273"/>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921</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2" x14ac:dyDescent="0.2">
      <c r="A1114" s="220"/>
      <c r="B1114" s="221"/>
      <c r="C1114" s="257"/>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515</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x14ac:dyDescent="0.2">
      <c r="A1115" s="232" t="s">
        <v>506</v>
      </c>
      <c r="B1115" s="233" t="s">
        <v>358</v>
      </c>
      <c r="C1115" s="253" t="s">
        <v>359</v>
      </c>
      <c r="D1115" s="234"/>
      <c r="E1115" s="235"/>
      <c r="F1115" s="236"/>
      <c r="G1115" s="236">
        <f>SUMIF(AG1116:AG1410,"&lt;&gt;NOR",G1116:G1410)</f>
        <v>0</v>
      </c>
      <c r="H1115" s="236"/>
      <c r="I1115" s="236">
        <f>SUM(I1116:I1410)</f>
        <v>0</v>
      </c>
      <c r="J1115" s="236"/>
      <c r="K1115" s="236">
        <f>SUM(K1116:K1410)</f>
        <v>0</v>
      </c>
      <c r="L1115" s="236"/>
      <c r="M1115" s="236">
        <f>SUM(M1116:M1410)</f>
        <v>0</v>
      </c>
      <c r="N1115" s="235"/>
      <c r="O1115" s="235">
        <f>SUM(O1116:O1410)</f>
        <v>5.5600000000000005</v>
      </c>
      <c r="P1115" s="235"/>
      <c r="Q1115" s="235">
        <f>SUM(Q1116:Q1410)</f>
        <v>0</v>
      </c>
      <c r="R1115" s="236"/>
      <c r="S1115" s="236"/>
      <c r="T1115" s="237"/>
      <c r="U1115" s="231"/>
      <c r="V1115" s="231">
        <f>SUM(V1116:V1410)</f>
        <v>458.1</v>
      </c>
      <c r="W1115" s="231"/>
      <c r="X1115" s="231"/>
      <c r="Y1115" s="231"/>
      <c r="AG1115" t="s">
        <v>507</v>
      </c>
    </row>
    <row r="1116" spans="1:60" outlineLevel="1" x14ac:dyDescent="0.2">
      <c r="A1116" s="242">
        <v>144</v>
      </c>
      <c r="B1116" s="243" t="s">
        <v>1699</v>
      </c>
      <c r="C1116" s="254" t="s">
        <v>1700</v>
      </c>
      <c r="D1116" s="244" t="s">
        <v>974</v>
      </c>
      <c r="E1116" s="245">
        <v>367</v>
      </c>
      <c r="F1116" s="246"/>
      <c r="G1116" s="247">
        <f>ROUND(E1116*F1116,2)</f>
        <v>0</v>
      </c>
      <c r="H1116" s="246"/>
      <c r="I1116" s="247">
        <f>ROUND(E1116*H1116,2)</f>
        <v>0</v>
      </c>
      <c r="J1116" s="246"/>
      <c r="K1116" s="247">
        <f>ROUND(E1116*J1116,2)</f>
        <v>0</v>
      </c>
      <c r="L1116" s="247">
        <v>21</v>
      </c>
      <c r="M1116" s="247">
        <f>G1116*(1+L1116/100)</f>
        <v>0</v>
      </c>
      <c r="N1116" s="245">
        <v>2.3000000000000001E-4</v>
      </c>
      <c r="O1116" s="245">
        <f>ROUND(E1116*N1116,2)</f>
        <v>0.08</v>
      </c>
      <c r="P1116" s="245">
        <v>0</v>
      </c>
      <c r="Q1116" s="245">
        <f>ROUND(E1116*P1116,2)</f>
        <v>0</v>
      </c>
      <c r="R1116" s="247" t="s">
        <v>1701</v>
      </c>
      <c r="S1116" s="247" t="s">
        <v>511</v>
      </c>
      <c r="T1116" s="248" t="s">
        <v>511</v>
      </c>
      <c r="U1116" s="224">
        <v>0.18099999999999999</v>
      </c>
      <c r="V1116" s="224">
        <f>ROUND(E1116*U1116,2)</f>
        <v>66.430000000000007</v>
      </c>
      <c r="W1116" s="224"/>
      <c r="X1116" s="224" t="s">
        <v>557</v>
      </c>
      <c r="Y1116" s="224" t="s">
        <v>513</v>
      </c>
      <c r="Z1116" s="213"/>
      <c r="AA1116" s="213"/>
      <c r="AB1116" s="213"/>
      <c r="AC1116" s="213"/>
      <c r="AD1116" s="213"/>
      <c r="AE1116" s="213"/>
      <c r="AF1116" s="213"/>
      <c r="AG1116" s="213" t="s">
        <v>571</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2" x14ac:dyDescent="0.2">
      <c r="A1117" s="220"/>
      <c r="B1117" s="221"/>
      <c r="C1117" s="258" t="s">
        <v>1561</v>
      </c>
      <c r="D1117" s="229"/>
      <c r="E1117" s="230"/>
      <c r="F1117" s="224"/>
      <c r="G1117" s="224"/>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573</v>
      </c>
      <c r="AH1117" s="213">
        <v>0</v>
      </c>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3" x14ac:dyDescent="0.2">
      <c r="A1118" s="220"/>
      <c r="B1118" s="221"/>
      <c r="C1118" s="258" t="s">
        <v>1685</v>
      </c>
      <c r="D1118" s="229"/>
      <c r="E1118" s="230">
        <v>325</v>
      </c>
      <c r="F1118" s="224"/>
      <c r="G1118" s="224"/>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573</v>
      </c>
      <c r="AH1118" s="213">
        <v>0</v>
      </c>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3" x14ac:dyDescent="0.2">
      <c r="A1119" s="220"/>
      <c r="B1119" s="221"/>
      <c r="C1119" s="275" t="s">
        <v>955</v>
      </c>
      <c r="D1119" s="266"/>
      <c r="E1119" s="267"/>
      <c r="F1119" s="224"/>
      <c r="G1119" s="224"/>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573</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3" x14ac:dyDescent="0.2">
      <c r="A1120" s="220"/>
      <c r="B1120" s="221"/>
      <c r="C1120" s="276" t="s">
        <v>1702</v>
      </c>
      <c r="D1120" s="266"/>
      <c r="E1120" s="267">
        <v>325</v>
      </c>
      <c r="F1120" s="224"/>
      <c r="G1120" s="224"/>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573</v>
      </c>
      <c r="AH1120" s="213">
        <v>2</v>
      </c>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75" t="s">
        <v>958</v>
      </c>
      <c r="D1121" s="266"/>
      <c r="E1121" s="267"/>
      <c r="F1121" s="224"/>
      <c r="G1121" s="224"/>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573</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3" x14ac:dyDescent="0.2">
      <c r="A1122" s="220"/>
      <c r="B1122" s="221"/>
      <c r="C1122" s="258" t="s">
        <v>1703</v>
      </c>
      <c r="D1122" s="229"/>
      <c r="E1122" s="230">
        <v>42</v>
      </c>
      <c r="F1122" s="224"/>
      <c r="G1122" s="224"/>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573</v>
      </c>
      <c r="AH1122" s="213">
        <v>0</v>
      </c>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3" x14ac:dyDescent="0.2">
      <c r="A1123" s="220"/>
      <c r="B1123" s="221"/>
      <c r="C1123" s="275" t="s">
        <v>955</v>
      </c>
      <c r="D1123" s="266"/>
      <c r="E1123" s="267"/>
      <c r="F1123" s="224"/>
      <c r="G1123" s="224"/>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573</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3" x14ac:dyDescent="0.2">
      <c r="A1124" s="220"/>
      <c r="B1124" s="221"/>
      <c r="C1124" s="276" t="s">
        <v>1704</v>
      </c>
      <c r="D1124" s="266"/>
      <c r="E1124" s="267">
        <v>42</v>
      </c>
      <c r="F1124" s="224"/>
      <c r="G1124" s="224"/>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573</v>
      </c>
      <c r="AH1124" s="213">
        <v>2</v>
      </c>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3" x14ac:dyDescent="0.2">
      <c r="A1125" s="220"/>
      <c r="B1125" s="221"/>
      <c r="C1125" s="275" t="s">
        <v>958</v>
      </c>
      <c r="D1125" s="266"/>
      <c r="E1125" s="267"/>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573</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2" x14ac:dyDescent="0.2">
      <c r="A1126" s="220"/>
      <c r="B1126" s="221"/>
      <c r="C1126" s="257"/>
      <c r="D1126" s="250"/>
      <c r="E1126" s="250"/>
      <c r="F1126" s="250"/>
      <c r="G1126" s="250"/>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515</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42">
        <v>145</v>
      </c>
      <c r="B1127" s="243" t="s">
        <v>1699</v>
      </c>
      <c r="C1127" s="254" t="s">
        <v>1700</v>
      </c>
      <c r="D1127" s="244" t="s">
        <v>974</v>
      </c>
      <c r="E1127" s="245">
        <v>367</v>
      </c>
      <c r="F1127" s="246"/>
      <c r="G1127" s="247">
        <f>ROUND(E1127*F1127,2)</f>
        <v>0</v>
      </c>
      <c r="H1127" s="246"/>
      <c r="I1127" s="247">
        <f>ROUND(E1127*H1127,2)</f>
        <v>0</v>
      </c>
      <c r="J1127" s="246"/>
      <c r="K1127" s="247">
        <f>ROUND(E1127*J1127,2)</f>
        <v>0</v>
      </c>
      <c r="L1127" s="247">
        <v>21</v>
      </c>
      <c r="M1127" s="247">
        <f>G1127*(1+L1127/100)</f>
        <v>0</v>
      </c>
      <c r="N1127" s="245">
        <v>2.3000000000000001E-4</v>
      </c>
      <c r="O1127" s="245">
        <f>ROUND(E1127*N1127,2)</f>
        <v>0.08</v>
      </c>
      <c r="P1127" s="245">
        <v>0</v>
      </c>
      <c r="Q1127" s="245">
        <f>ROUND(E1127*P1127,2)</f>
        <v>0</v>
      </c>
      <c r="R1127" s="247" t="s">
        <v>1701</v>
      </c>
      <c r="S1127" s="247" t="s">
        <v>511</v>
      </c>
      <c r="T1127" s="248" t="s">
        <v>511</v>
      </c>
      <c r="U1127" s="224">
        <v>0.18099999999999999</v>
      </c>
      <c r="V1127" s="224">
        <f>ROUND(E1127*U1127,2)</f>
        <v>66.430000000000007</v>
      </c>
      <c r="W1127" s="224"/>
      <c r="X1127" s="224" t="s">
        <v>557</v>
      </c>
      <c r="Y1127" s="224" t="s">
        <v>513</v>
      </c>
      <c r="Z1127" s="213"/>
      <c r="AA1127" s="213"/>
      <c r="AB1127" s="213"/>
      <c r="AC1127" s="213"/>
      <c r="AD1127" s="213"/>
      <c r="AE1127" s="213"/>
      <c r="AF1127" s="213"/>
      <c r="AG1127" s="213" t="s">
        <v>571</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58" t="s">
        <v>1561</v>
      </c>
      <c r="D1128" s="229"/>
      <c r="E1128" s="230"/>
      <c r="F1128" s="224"/>
      <c r="G1128" s="224"/>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573</v>
      </c>
      <c r="AH1128" s="213">
        <v>0</v>
      </c>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58" t="s">
        <v>1685</v>
      </c>
      <c r="D1129" s="229"/>
      <c r="E1129" s="230">
        <v>325</v>
      </c>
      <c r="F1129" s="224"/>
      <c r="G1129" s="224"/>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573</v>
      </c>
      <c r="AH1129" s="213">
        <v>0</v>
      </c>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75" t="s">
        <v>955</v>
      </c>
      <c r="D1130" s="266"/>
      <c r="E1130" s="267"/>
      <c r="F1130" s="224"/>
      <c r="G1130" s="224"/>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573</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76" t="s">
        <v>1705</v>
      </c>
      <c r="D1131" s="266"/>
      <c r="E1131" s="267">
        <v>325</v>
      </c>
      <c r="F1131" s="224"/>
      <c r="G1131" s="224"/>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573</v>
      </c>
      <c r="AH1131" s="213">
        <v>2</v>
      </c>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75" t="s">
        <v>958</v>
      </c>
      <c r="D1132" s="266"/>
      <c r="E1132" s="267"/>
      <c r="F1132" s="224"/>
      <c r="G1132" s="224"/>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573</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58" t="s">
        <v>1703</v>
      </c>
      <c r="D1133" s="229"/>
      <c r="E1133" s="230">
        <v>42</v>
      </c>
      <c r="F1133" s="224"/>
      <c r="G1133" s="224"/>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573</v>
      </c>
      <c r="AH1133" s="213">
        <v>0</v>
      </c>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75" t="s">
        <v>955</v>
      </c>
      <c r="D1134" s="266"/>
      <c r="E1134" s="267"/>
      <c r="F1134" s="224"/>
      <c r="G1134" s="224"/>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573</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76" t="s">
        <v>1706</v>
      </c>
      <c r="D1135" s="266"/>
      <c r="E1135" s="267">
        <v>42</v>
      </c>
      <c r="F1135" s="224"/>
      <c r="G1135" s="224"/>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573</v>
      </c>
      <c r="AH1135" s="213">
        <v>2</v>
      </c>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75" t="s">
        <v>958</v>
      </c>
      <c r="D1136" s="266"/>
      <c r="E1136" s="267"/>
      <c r="F1136" s="224"/>
      <c r="G1136" s="224"/>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573</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2" x14ac:dyDescent="0.2">
      <c r="A1137" s="220"/>
      <c r="B1137" s="221"/>
      <c r="C1137" s="257"/>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515</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ht="22.5" outlineLevel="1" x14ac:dyDescent="0.2">
      <c r="A1138" s="242">
        <v>146</v>
      </c>
      <c r="B1138" s="243" t="s">
        <v>1707</v>
      </c>
      <c r="C1138" s="254" t="s">
        <v>1708</v>
      </c>
      <c r="D1138" s="244" t="s">
        <v>974</v>
      </c>
      <c r="E1138" s="245">
        <v>31.25</v>
      </c>
      <c r="F1138" s="246"/>
      <c r="G1138" s="247">
        <f>ROUND(E1138*F1138,2)</f>
        <v>0</v>
      </c>
      <c r="H1138" s="246"/>
      <c r="I1138" s="247">
        <f>ROUND(E1138*H1138,2)</f>
        <v>0</v>
      </c>
      <c r="J1138" s="246"/>
      <c r="K1138" s="247">
        <f>ROUND(E1138*J1138,2)</f>
        <v>0</v>
      </c>
      <c r="L1138" s="247">
        <v>21</v>
      </c>
      <c r="M1138" s="247">
        <f>G1138*(1+L1138/100)</f>
        <v>0</v>
      </c>
      <c r="N1138" s="245">
        <v>2.1000000000000001E-4</v>
      </c>
      <c r="O1138" s="245">
        <f>ROUND(E1138*N1138,2)</f>
        <v>0.01</v>
      </c>
      <c r="P1138" s="245">
        <v>0</v>
      </c>
      <c r="Q1138" s="245">
        <f>ROUND(E1138*P1138,2)</f>
        <v>0</v>
      </c>
      <c r="R1138" s="247" t="s">
        <v>1701</v>
      </c>
      <c r="S1138" s="247" t="s">
        <v>511</v>
      </c>
      <c r="T1138" s="248" t="s">
        <v>511</v>
      </c>
      <c r="U1138" s="224">
        <v>0.16</v>
      </c>
      <c r="V1138" s="224">
        <f>ROUND(E1138*U1138,2)</f>
        <v>5</v>
      </c>
      <c r="W1138" s="224"/>
      <c r="X1138" s="224" t="s">
        <v>557</v>
      </c>
      <c r="Y1138" s="224" t="s">
        <v>513</v>
      </c>
      <c r="Z1138" s="213"/>
      <c r="AA1138" s="213"/>
      <c r="AB1138" s="213"/>
      <c r="AC1138" s="213"/>
      <c r="AD1138" s="213"/>
      <c r="AE1138" s="213"/>
      <c r="AF1138" s="213"/>
      <c r="AG1138" s="213" t="s">
        <v>571</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2" x14ac:dyDescent="0.2">
      <c r="A1139" s="220"/>
      <c r="B1139" s="221"/>
      <c r="C1139" s="258" t="s">
        <v>1519</v>
      </c>
      <c r="D1139" s="229"/>
      <c r="E1139" s="230">
        <v>31.25</v>
      </c>
      <c r="F1139" s="224"/>
      <c r="G1139" s="224"/>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573</v>
      </c>
      <c r="AH1139" s="213">
        <v>5</v>
      </c>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2" x14ac:dyDescent="0.2">
      <c r="A1140" s="220"/>
      <c r="B1140" s="221"/>
      <c r="C1140" s="257"/>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515</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ht="22.5" outlineLevel="1" x14ac:dyDescent="0.2">
      <c r="A1141" s="242">
        <v>147</v>
      </c>
      <c r="B1141" s="243" t="s">
        <v>1709</v>
      </c>
      <c r="C1141" s="254" t="s">
        <v>1710</v>
      </c>
      <c r="D1141" s="244" t="s">
        <v>974</v>
      </c>
      <c r="E1141" s="245">
        <v>60.805</v>
      </c>
      <c r="F1141" s="246"/>
      <c r="G1141" s="247">
        <f>ROUND(E1141*F1141,2)</f>
        <v>0</v>
      </c>
      <c r="H1141" s="246"/>
      <c r="I1141" s="247">
        <f>ROUND(E1141*H1141,2)</f>
        <v>0</v>
      </c>
      <c r="J1141" s="246"/>
      <c r="K1141" s="247">
        <f>ROUND(E1141*J1141,2)</f>
        <v>0</v>
      </c>
      <c r="L1141" s="247">
        <v>21</v>
      </c>
      <c r="M1141" s="247">
        <f>G1141*(1+L1141/100)</f>
        <v>0</v>
      </c>
      <c r="N1141" s="245">
        <v>1.6000000000000001E-4</v>
      </c>
      <c r="O1141" s="245">
        <f>ROUND(E1141*N1141,2)</f>
        <v>0.01</v>
      </c>
      <c r="P1141" s="245">
        <v>0</v>
      </c>
      <c r="Q1141" s="245">
        <f>ROUND(E1141*P1141,2)</f>
        <v>0</v>
      </c>
      <c r="R1141" s="247" t="s">
        <v>1701</v>
      </c>
      <c r="S1141" s="247" t="s">
        <v>511</v>
      </c>
      <c r="T1141" s="248" t="s">
        <v>511</v>
      </c>
      <c r="U1141" s="224">
        <v>0.14000000000000001</v>
      </c>
      <c r="V1141" s="224">
        <f>ROUND(E1141*U1141,2)</f>
        <v>8.51</v>
      </c>
      <c r="W1141" s="224"/>
      <c r="X1141" s="224" t="s">
        <v>557</v>
      </c>
      <c r="Y1141" s="224" t="s">
        <v>513</v>
      </c>
      <c r="Z1141" s="213"/>
      <c r="AA1141" s="213"/>
      <c r="AB1141" s="213"/>
      <c r="AC1141" s="213"/>
      <c r="AD1141" s="213"/>
      <c r="AE1141" s="213"/>
      <c r="AF1141" s="213"/>
      <c r="AG1141" s="213" t="s">
        <v>571</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2" x14ac:dyDescent="0.2">
      <c r="A1142" s="220"/>
      <c r="B1142" s="221"/>
      <c r="C1142" s="258" t="s">
        <v>1711</v>
      </c>
      <c r="D1142" s="229"/>
      <c r="E1142" s="230">
        <v>60.805</v>
      </c>
      <c r="F1142" s="224"/>
      <c r="G1142" s="224"/>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573</v>
      </c>
      <c r="AH1142" s="213">
        <v>5</v>
      </c>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2" x14ac:dyDescent="0.2">
      <c r="A1143" s="220"/>
      <c r="B1143" s="221"/>
      <c r="C1143" s="257"/>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515</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ht="22.5" outlineLevel="1" x14ac:dyDescent="0.2">
      <c r="A1144" s="242">
        <v>148</v>
      </c>
      <c r="B1144" s="243" t="s">
        <v>1712</v>
      </c>
      <c r="C1144" s="254" t="s">
        <v>1710</v>
      </c>
      <c r="D1144" s="244" t="s">
        <v>974</v>
      </c>
      <c r="E1144" s="245">
        <v>18.305</v>
      </c>
      <c r="F1144" s="246"/>
      <c r="G1144" s="247">
        <f>ROUND(E1144*F1144,2)</f>
        <v>0</v>
      </c>
      <c r="H1144" s="246"/>
      <c r="I1144" s="247">
        <f>ROUND(E1144*H1144,2)</f>
        <v>0</v>
      </c>
      <c r="J1144" s="246"/>
      <c r="K1144" s="247">
        <f>ROUND(E1144*J1144,2)</f>
        <v>0</v>
      </c>
      <c r="L1144" s="247">
        <v>21</v>
      </c>
      <c r="M1144" s="247">
        <f>G1144*(1+L1144/100)</f>
        <v>0</v>
      </c>
      <c r="N1144" s="245">
        <v>1.6000000000000001E-4</v>
      </c>
      <c r="O1144" s="245">
        <f>ROUND(E1144*N1144,2)</f>
        <v>0</v>
      </c>
      <c r="P1144" s="245">
        <v>0</v>
      </c>
      <c r="Q1144" s="245">
        <f>ROUND(E1144*P1144,2)</f>
        <v>0</v>
      </c>
      <c r="R1144" s="247" t="s">
        <v>1701</v>
      </c>
      <c r="S1144" s="247" t="s">
        <v>511</v>
      </c>
      <c r="T1144" s="248" t="s">
        <v>511</v>
      </c>
      <c r="U1144" s="224">
        <v>0.14000000000000001</v>
      </c>
      <c r="V1144" s="224">
        <f>ROUND(E1144*U1144,2)</f>
        <v>2.56</v>
      </c>
      <c r="W1144" s="224"/>
      <c r="X1144" s="224" t="s">
        <v>557</v>
      </c>
      <c r="Y1144" s="224" t="s">
        <v>513</v>
      </c>
      <c r="Z1144" s="213"/>
      <c r="AA1144" s="213"/>
      <c r="AB1144" s="213"/>
      <c r="AC1144" s="213"/>
      <c r="AD1144" s="213"/>
      <c r="AE1144" s="213"/>
      <c r="AF1144" s="213"/>
      <c r="AG1144" s="213" t="s">
        <v>571</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2" x14ac:dyDescent="0.2">
      <c r="A1145" s="220"/>
      <c r="B1145" s="221"/>
      <c r="C1145" s="258" t="s">
        <v>1037</v>
      </c>
      <c r="D1145" s="229"/>
      <c r="E1145" s="230"/>
      <c r="F1145" s="224"/>
      <c r="G1145" s="224"/>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573</v>
      </c>
      <c r="AH1145" s="213">
        <v>0</v>
      </c>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58" t="s">
        <v>1101</v>
      </c>
      <c r="D1146" s="229"/>
      <c r="E1146" s="230">
        <v>18.305</v>
      </c>
      <c r="F1146" s="224"/>
      <c r="G1146" s="224"/>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573</v>
      </c>
      <c r="AH1146" s="213">
        <v>0</v>
      </c>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75" t="s">
        <v>955</v>
      </c>
      <c r="D1147" s="266"/>
      <c r="E1147" s="267"/>
      <c r="F1147" s="224"/>
      <c r="G1147" s="224"/>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573</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76" t="s">
        <v>1102</v>
      </c>
      <c r="D1148" s="266"/>
      <c r="E1148" s="267">
        <v>18.305</v>
      </c>
      <c r="F1148" s="224"/>
      <c r="G1148" s="224"/>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573</v>
      </c>
      <c r="AH1148" s="213">
        <v>2</v>
      </c>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75" t="s">
        <v>958</v>
      </c>
      <c r="D1149" s="266"/>
      <c r="E1149" s="267"/>
      <c r="F1149" s="224"/>
      <c r="G1149" s="224"/>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573</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2" x14ac:dyDescent="0.2">
      <c r="A1150" s="220"/>
      <c r="B1150" s="221"/>
      <c r="C1150" s="257"/>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515</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1" x14ac:dyDescent="0.2">
      <c r="A1151" s="242">
        <v>149</v>
      </c>
      <c r="B1151" s="243" t="s">
        <v>1713</v>
      </c>
      <c r="C1151" s="254" t="s">
        <v>1714</v>
      </c>
      <c r="D1151" s="244" t="s">
        <v>974</v>
      </c>
      <c r="E1151" s="245">
        <v>23.335999999999999</v>
      </c>
      <c r="F1151" s="246"/>
      <c r="G1151" s="247">
        <f>ROUND(E1151*F1151,2)</f>
        <v>0</v>
      </c>
      <c r="H1151" s="246"/>
      <c r="I1151" s="247">
        <f>ROUND(E1151*H1151,2)</f>
        <v>0</v>
      </c>
      <c r="J1151" s="246"/>
      <c r="K1151" s="247">
        <f>ROUND(E1151*J1151,2)</f>
        <v>0</v>
      </c>
      <c r="L1151" s="247">
        <v>21</v>
      </c>
      <c r="M1151" s="247">
        <f>G1151*(1+L1151/100)</f>
        <v>0</v>
      </c>
      <c r="N1151" s="245">
        <v>0</v>
      </c>
      <c r="O1151" s="245">
        <f>ROUND(E1151*N1151,2)</f>
        <v>0</v>
      </c>
      <c r="P1151" s="245">
        <v>0</v>
      </c>
      <c r="Q1151" s="245">
        <f>ROUND(E1151*P1151,2)</f>
        <v>0</v>
      </c>
      <c r="R1151" s="247" t="s">
        <v>1701</v>
      </c>
      <c r="S1151" s="247" t="s">
        <v>511</v>
      </c>
      <c r="T1151" s="248" t="s">
        <v>511</v>
      </c>
      <c r="U1151" s="224">
        <v>0.08</v>
      </c>
      <c r="V1151" s="224">
        <f>ROUND(E1151*U1151,2)</f>
        <v>1.87</v>
      </c>
      <c r="W1151" s="224"/>
      <c r="X1151" s="224" t="s">
        <v>557</v>
      </c>
      <c r="Y1151" s="224" t="s">
        <v>513</v>
      </c>
      <c r="Z1151" s="213"/>
      <c r="AA1151" s="213"/>
      <c r="AB1151" s="213"/>
      <c r="AC1151" s="213"/>
      <c r="AD1151" s="213"/>
      <c r="AE1151" s="213"/>
      <c r="AF1151" s="213"/>
      <c r="AG1151" s="213" t="s">
        <v>571</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2" x14ac:dyDescent="0.2">
      <c r="A1152" s="220"/>
      <c r="B1152" s="221"/>
      <c r="C1152" s="258" t="s">
        <v>1152</v>
      </c>
      <c r="D1152" s="229"/>
      <c r="E1152" s="230"/>
      <c r="F1152" s="224"/>
      <c r="G1152" s="224"/>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573</v>
      </c>
      <c r="AH1152" s="213">
        <v>0</v>
      </c>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3" x14ac:dyDescent="0.2">
      <c r="A1153" s="220"/>
      <c r="B1153" s="221"/>
      <c r="C1153" s="258" t="s">
        <v>1715</v>
      </c>
      <c r="D1153" s="229"/>
      <c r="E1153" s="230">
        <v>0.436</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573</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75" t="s">
        <v>955</v>
      </c>
      <c r="D1154" s="266"/>
      <c r="E1154" s="267"/>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573</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76" t="s">
        <v>1171</v>
      </c>
      <c r="D1155" s="266"/>
      <c r="E1155" s="267">
        <v>0.436</v>
      </c>
      <c r="F1155" s="224"/>
      <c r="G1155" s="224"/>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573</v>
      </c>
      <c r="AH1155" s="213">
        <v>2</v>
      </c>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3" x14ac:dyDescent="0.2">
      <c r="A1156" s="220"/>
      <c r="B1156" s="221"/>
      <c r="C1156" s="275" t="s">
        <v>958</v>
      </c>
      <c r="D1156" s="266"/>
      <c r="E1156" s="267"/>
      <c r="F1156" s="224"/>
      <c r="G1156" s="224"/>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573</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58" t="s">
        <v>1149</v>
      </c>
      <c r="D1157" s="229"/>
      <c r="E1157" s="230"/>
      <c r="F1157" s="224"/>
      <c r="G1157" s="224"/>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573</v>
      </c>
      <c r="AH1157" s="213">
        <v>0</v>
      </c>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58" t="s">
        <v>1399</v>
      </c>
      <c r="D1158" s="229"/>
      <c r="E1158" s="230">
        <v>22.9</v>
      </c>
      <c r="F1158" s="224"/>
      <c r="G1158" s="224"/>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573</v>
      </c>
      <c r="AH1158" s="213">
        <v>0</v>
      </c>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75" t="s">
        <v>955</v>
      </c>
      <c r="D1159" s="266"/>
      <c r="E1159" s="267"/>
      <c r="F1159" s="224"/>
      <c r="G1159" s="224"/>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573</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76" t="s">
        <v>1716</v>
      </c>
      <c r="D1160" s="266"/>
      <c r="E1160" s="267">
        <v>13.7</v>
      </c>
      <c r="F1160" s="224"/>
      <c r="G1160" s="224"/>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573</v>
      </c>
      <c r="AH1160" s="213">
        <v>2</v>
      </c>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76" t="s">
        <v>1169</v>
      </c>
      <c r="D1161" s="266"/>
      <c r="E1161" s="267">
        <v>9.1999999999999993</v>
      </c>
      <c r="F1161" s="224"/>
      <c r="G1161" s="224"/>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573</v>
      </c>
      <c r="AH1161" s="213">
        <v>2</v>
      </c>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75" t="s">
        <v>958</v>
      </c>
      <c r="D1162" s="266"/>
      <c r="E1162" s="267"/>
      <c r="F1162" s="224"/>
      <c r="G1162" s="224"/>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573</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2" x14ac:dyDescent="0.2">
      <c r="A1163" s="220"/>
      <c r="B1163" s="221"/>
      <c r="C1163" s="257"/>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515</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1" x14ac:dyDescent="0.2">
      <c r="A1164" s="242">
        <v>150</v>
      </c>
      <c r="B1164" s="243" t="s">
        <v>1717</v>
      </c>
      <c r="C1164" s="254" t="s">
        <v>1718</v>
      </c>
      <c r="D1164" s="244" t="s">
        <v>974</v>
      </c>
      <c r="E1164" s="245">
        <v>220.66</v>
      </c>
      <c r="F1164" s="246"/>
      <c r="G1164" s="247">
        <f>ROUND(E1164*F1164,2)</f>
        <v>0</v>
      </c>
      <c r="H1164" s="246"/>
      <c r="I1164" s="247">
        <f>ROUND(E1164*H1164,2)</f>
        <v>0</v>
      </c>
      <c r="J1164" s="246"/>
      <c r="K1164" s="247">
        <f>ROUND(E1164*J1164,2)</f>
        <v>0</v>
      </c>
      <c r="L1164" s="247">
        <v>21</v>
      </c>
      <c r="M1164" s="247">
        <f>G1164*(1+L1164/100)</f>
        <v>0</v>
      </c>
      <c r="N1164" s="245">
        <v>0</v>
      </c>
      <c r="O1164" s="245">
        <f>ROUND(E1164*N1164,2)</f>
        <v>0</v>
      </c>
      <c r="P1164" s="245">
        <v>0</v>
      </c>
      <c r="Q1164" s="245">
        <f>ROUND(E1164*P1164,2)</f>
        <v>0</v>
      </c>
      <c r="R1164" s="247" t="s">
        <v>1701</v>
      </c>
      <c r="S1164" s="247" t="s">
        <v>511</v>
      </c>
      <c r="T1164" s="248" t="s">
        <v>511</v>
      </c>
      <c r="U1164" s="224">
        <v>0.15</v>
      </c>
      <c r="V1164" s="224">
        <f>ROUND(E1164*U1164,2)</f>
        <v>33.1</v>
      </c>
      <c r="W1164" s="224"/>
      <c r="X1164" s="224" t="s">
        <v>557</v>
      </c>
      <c r="Y1164" s="224" t="s">
        <v>513</v>
      </c>
      <c r="Z1164" s="213"/>
      <c r="AA1164" s="213"/>
      <c r="AB1164" s="213"/>
      <c r="AC1164" s="213"/>
      <c r="AD1164" s="213"/>
      <c r="AE1164" s="213"/>
      <c r="AF1164" s="213"/>
      <c r="AG1164" s="213" t="s">
        <v>571</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2" x14ac:dyDescent="0.2">
      <c r="A1165" s="220"/>
      <c r="B1165" s="221"/>
      <c r="C1165" s="258" t="s">
        <v>1149</v>
      </c>
      <c r="D1165" s="229"/>
      <c r="E1165" s="230"/>
      <c r="F1165" s="224"/>
      <c r="G1165" s="224"/>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573</v>
      </c>
      <c r="AH1165" s="213">
        <v>0</v>
      </c>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58" t="s">
        <v>1719</v>
      </c>
      <c r="D1166" s="229"/>
      <c r="E1166" s="230">
        <v>15.690250000000001</v>
      </c>
      <c r="F1166" s="224"/>
      <c r="G1166" s="224"/>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573</v>
      </c>
      <c r="AH1166" s="213">
        <v>0</v>
      </c>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75" t="s">
        <v>955</v>
      </c>
      <c r="D1167" s="266"/>
      <c r="E1167" s="267"/>
      <c r="F1167" s="224"/>
      <c r="G1167" s="224"/>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573</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3" x14ac:dyDescent="0.2">
      <c r="A1168" s="220"/>
      <c r="B1168" s="221"/>
      <c r="C1168" s="276" t="s">
        <v>1720</v>
      </c>
      <c r="D1168" s="266"/>
      <c r="E1168" s="267">
        <v>11.79025</v>
      </c>
      <c r="F1168" s="224"/>
      <c r="G1168" s="224"/>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573</v>
      </c>
      <c r="AH1168" s="213">
        <v>2</v>
      </c>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3" x14ac:dyDescent="0.2">
      <c r="A1169" s="220"/>
      <c r="B1169" s="221"/>
      <c r="C1169" s="276" t="s">
        <v>1167</v>
      </c>
      <c r="D1169" s="266"/>
      <c r="E1169" s="267">
        <v>3.9</v>
      </c>
      <c r="F1169" s="224"/>
      <c r="G1169" s="224"/>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573</v>
      </c>
      <c r="AH1169" s="213">
        <v>2</v>
      </c>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3" x14ac:dyDescent="0.2">
      <c r="A1170" s="220"/>
      <c r="B1170" s="221"/>
      <c r="C1170" s="275" t="s">
        <v>958</v>
      </c>
      <c r="D1170" s="266"/>
      <c r="E1170" s="267"/>
      <c r="F1170" s="224"/>
      <c r="G1170" s="224"/>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573</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3" x14ac:dyDescent="0.2">
      <c r="A1171" s="220"/>
      <c r="B1171" s="221"/>
      <c r="C1171" s="258" t="s">
        <v>1451</v>
      </c>
      <c r="D1171" s="229"/>
      <c r="E1171" s="230">
        <v>2.9797500000000001</v>
      </c>
      <c r="F1171" s="224"/>
      <c r="G1171" s="224"/>
      <c r="H1171" s="224"/>
      <c r="I1171" s="224"/>
      <c r="J1171" s="224"/>
      <c r="K1171" s="224"/>
      <c r="L1171" s="224"/>
      <c r="M1171" s="224"/>
      <c r="N1171" s="223"/>
      <c r="O1171" s="223"/>
      <c r="P1171" s="223"/>
      <c r="Q1171" s="223"/>
      <c r="R1171" s="224"/>
      <c r="S1171" s="224"/>
      <c r="T1171" s="224"/>
      <c r="U1171" s="224"/>
      <c r="V1171" s="224"/>
      <c r="W1171" s="224"/>
      <c r="X1171" s="224"/>
      <c r="Y1171" s="224"/>
      <c r="Z1171" s="213"/>
      <c r="AA1171" s="213"/>
      <c r="AB1171" s="213"/>
      <c r="AC1171" s="213"/>
      <c r="AD1171" s="213"/>
      <c r="AE1171" s="213"/>
      <c r="AF1171" s="213"/>
      <c r="AG1171" s="213" t="s">
        <v>573</v>
      </c>
      <c r="AH1171" s="213">
        <v>0</v>
      </c>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3" x14ac:dyDescent="0.2">
      <c r="A1172" s="220"/>
      <c r="B1172" s="221"/>
      <c r="C1172" s="275" t="s">
        <v>955</v>
      </c>
      <c r="D1172" s="266"/>
      <c r="E1172" s="267"/>
      <c r="F1172" s="224"/>
      <c r="G1172" s="224"/>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573</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76" t="s">
        <v>1721</v>
      </c>
      <c r="D1173" s="266"/>
      <c r="E1173" s="267">
        <v>2.9797500000000001</v>
      </c>
      <c r="F1173" s="224"/>
      <c r="G1173" s="224"/>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573</v>
      </c>
      <c r="AH1173" s="213">
        <v>2</v>
      </c>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75" t="s">
        <v>958</v>
      </c>
      <c r="D1174" s="266"/>
      <c r="E1174" s="267"/>
      <c r="F1174" s="224"/>
      <c r="G1174" s="224"/>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573</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58" t="s">
        <v>1578</v>
      </c>
      <c r="D1175" s="229"/>
      <c r="E1175" s="230">
        <v>27.46</v>
      </c>
      <c r="F1175" s="224"/>
      <c r="G1175" s="224"/>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573</v>
      </c>
      <c r="AH1175" s="213">
        <v>0</v>
      </c>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75" t="s">
        <v>955</v>
      </c>
      <c r="D1176" s="266"/>
      <c r="E1176" s="267"/>
      <c r="F1176" s="224"/>
      <c r="G1176" s="224"/>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573</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76" t="s">
        <v>1722</v>
      </c>
      <c r="D1177" s="266"/>
      <c r="E1177" s="267">
        <v>1.55</v>
      </c>
      <c r="F1177" s="224"/>
      <c r="G1177" s="224"/>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573</v>
      </c>
      <c r="AH1177" s="213">
        <v>2</v>
      </c>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76" t="s">
        <v>1723</v>
      </c>
      <c r="D1178" s="266"/>
      <c r="E1178" s="267">
        <v>2.34</v>
      </c>
      <c r="F1178" s="224"/>
      <c r="G1178" s="224"/>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573</v>
      </c>
      <c r="AH1178" s="213">
        <v>2</v>
      </c>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76" t="s">
        <v>1168</v>
      </c>
      <c r="D1179" s="266"/>
      <c r="E1179" s="267">
        <v>6.11</v>
      </c>
      <c r="F1179" s="224"/>
      <c r="G1179" s="224"/>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573</v>
      </c>
      <c r="AH1179" s="213">
        <v>2</v>
      </c>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76" t="s">
        <v>1724</v>
      </c>
      <c r="D1180" s="266"/>
      <c r="E1180" s="267">
        <v>9.59</v>
      </c>
      <c r="F1180" s="224"/>
      <c r="G1180" s="224"/>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573</v>
      </c>
      <c r="AH1180" s="213">
        <v>2</v>
      </c>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76" t="s">
        <v>1725</v>
      </c>
      <c r="D1181" s="266"/>
      <c r="E1181" s="267">
        <v>7.87</v>
      </c>
      <c r="F1181" s="224"/>
      <c r="G1181" s="224"/>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573</v>
      </c>
      <c r="AH1181" s="213">
        <v>2</v>
      </c>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75" t="s">
        <v>958</v>
      </c>
      <c r="D1182" s="266"/>
      <c r="E1182" s="267"/>
      <c r="F1182" s="224"/>
      <c r="G1182" s="224"/>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573</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58" t="s">
        <v>1579</v>
      </c>
      <c r="D1183" s="229"/>
      <c r="E1183" s="230">
        <v>1</v>
      </c>
      <c r="F1183" s="224"/>
      <c r="G1183" s="224"/>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573</v>
      </c>
      <c r="AH1183" s="213">
        <v>0</v>
      </c>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75" t="s">
        <v>955</v>
      </c>
      <c r="D1184" s="266"/>
      <c r="E1184" s="267"/>
      <c r="F1184" s="224"/>
      <c r="G1184" s="224"/>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573</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76" t="s">
        <v>1726</v>
      </c>
      <c r="D1185" s="266"/>
      <c r="E1185" s="267">
        <v>1</v>
      </c>
      <c r="F1185" s="224"/>
      <c r="G1185" s="224"/>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573</v>
      </c>
      <c r="AH1185" s="213">
        <v>2</v>
      </c>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75" t="s">
        <v>958</v>
      </c>
      <c r="D1186" s="266"/>
      <c r="E1186" s="267"/>
      <c r="F1186" s="224"/>
      <c r="G1186" s="224"/>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573</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58" t="s">
        <v>1727</v>
      </c>
      <c r="D1187" s="229"/>
      <c r="E1187" s="230">
        <v>124.77</v>
      </c>
      <c r="F1187" s="224"/>
      <c r="G1187" s="224"/>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573</v>
      </c>
      <c r="AH1187" s="213">
        <v>0</v>
      </c>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3" x14ac:dyDescent="0.2">
      <c r="A1188" s="220"/>
      <c r="B1188" s="221"/>
      <c r="C1188" s="275" t="s">
        <v>955</v>
      </c>
      <c r="D1188" s="266"/>
      <c r="E1188" s="267"/>
      <c r="F1188" s="224"/>
      <c r="G1188" s="224"/>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573</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3" x14ac:dyDescent="0.2">
      <c r="A1189" s="220"/>
      <c r="B1189" s="221"/>
      <c r="C1189" s="276" t="s">
        <v>1728</v>
      </c>
      <c r="D1189" s="266"/>
      <c r="E1189" s="267">
        <v>119.52</v>
      </c>
      <c r="F1189" s="224"/>
      <c r="G1189" s="224"/>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573</v>
      </c>
      <c r="AH1189" s="213">
        <v>2</v>
      </c>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outlineLevel="3" x14ac:dyDescent="0.2">
      <c r="A1190" s="220"/>
      <c r="B1190" s="221"/>
      <c r="C1190" s="276" t="s">
        <v>1729</v>
      </c>
      <c r="D1190" s="266"/>
      <c r="E1190" s="267">
        <v>5.25</v>
      </c>
      <c r="F1190" s="224"/>
      <c r="G1190" s="224"/>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573</v>
      </c>
      <c r="AH1190" s="213">
        <v>2</v>
      </c>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3" x14ac:dyDescent="0.2">
      <c r="A1191" s="220"/>
      <c r="B1191" s="221"/>
      <c r="C1191" s="275" t="s">
        <v>958</v>
      </c>
      <c r="D1191" s="266"/>
      <c r="E1191" s="267"/>
      <c r="F1191" s="224"/>
      <c r="G1191" s="224"/>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573</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58" t="s">
        <v>1730</v>
      </c>
      <c r="D1192" s="229"/>
      <c r="E1192" s="230">
        <v>45.76</v>
      </c>
      <c r="F1192" s="224"/>
      <c r="G1192" s="224"/>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573</v>
      </c>
      <c r="AH1192" s="213">
        <v>0</v>
      </c>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75" t="s">
        <v>955</v>
      </c>
      <c r="D1193" s="266"/>
      <c r="E1193" s="267"/>
      <c r="F1193" s="224"/>
      <c r="G1193" s="224"/>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573</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76" t="s">
        <v>1731</v>
      </c>
      <c r="D1194" s="266"/>
      <c r="E1194" s="267">
        <v>18.5</v>
      </c>
      <c r="F1194" s="224"/>
      <c r="G1194" s="224"/>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573</v>
      </c>
      <c r="AH1194" s="213">
        <v>2</v>
      </c>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76" t="s">
        <v>1732</v>
      </c>
      <c r="D1195" s="266"/>
      <c r="E1195" s="267">
        <v>5.84</v>
      </c>
      <c r="F1195" s="224"/>
      <c r="G1195" s="224"/>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573</v>
      </c>
      <c r="AH1195" s="213">
        <v>2</v>
      </c>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76" t="s">
        <v>1151</v>
      </c>
      <c r="D1196" s="266"/>
      <c r="E1196" s="267">
        <v>13</v>
      </c>
      <c r="F1196" s="224"/>
      <c r="G1196" s="224"/>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573</v>
      </c>
      <c r="AH1196" s="213">
        <v>2</v>
      </c>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76" t="s">
        <v>1733</v>
      </c>
      <c r="D1197" s="266"/>
      <c r="E1197" s="267">
        <v>8.42</v>
      </c>
      <c r="F1197" s="224"/>
      <c r="G1197" s="224"/>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573</v>
      </c>
      <c r="AH1197" s="213">
        <v>2</v>
      </c>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75" t="s">
        <v>958</v>
      </c>
      <c r="D1198" s="266"/>
      <c r="E1198" s="267"/>
      <c r="F1198" s="224"/>
      <c r="G1198" s="224"/>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573</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58" t="s">
        <v>1734</v>
      </c>
      <c r="D1199" s="229"/>
      <c r="E1199" s="230">
        <v>3</v>
      </c>
      <c r="F1199" s="224"/>
      <c r="G1199" s="224"/>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573</v>
      </c>
      <c r="AH1199" s="213">
        <v>0</v>
      </c>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75" t="s">
        <v>955</v>
      </c>
      <c r="D1200" s="266"/>
      <c r="E1200" s="267"/>
      <c r="F1200" s="224"/>
      <c r="G1200" s="224"/>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573</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76" t="s">
        <v>1735</v>
      </c>
      <c r="D1201" s="266"/>
      <c r="E1201" s="267">
        <v>3</v>
      </c>
      <c r="F1201" s="224"/>
      <c r="G1201" s="224"/>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573</v>
      </c>
      <c r="AH1201" s="213">
        <v>2</v>
      </c>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3" x14ac:dyDescent="0.2">
      <c r="A1202" s="220"/>
      <c r="B1202" s="221"/>
      <c r="C1202" s="275" t="s">
        <v>958</v>
      </c>
      <c r="D1202" s="266"/>
      <c r="E1202" s="267"/>
      <c r="F1202" s="224"/>
      <c r="G1202" s="224"/>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573</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2" x14ac:dyDescent="0.2">
      <c r="A1203" s="220"/>
      <c r="B1203" s="221"/>
      <c r="C1203" s="257"/>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515</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1" x14ac:dyDescent="0.2">
      <c r="A1204" s="242">
        <v>151</v>
      </c>
      <c r="B1204" s="243" t="s">
        <v>1736</v>
      </c>
      <c r="C1204" s="254" t="s">
        <v>1737</v>
      </c>
      <c r="D1204" s="244" t="s">
        <v>1356</v>
      </c>
      <c r="E1204" s="245">
        <v>391.36</v>
      </c>
      <c r="F1204" s="246"/>
      <c r="G1204" s="247">
        <f>ROUND(E1204*F1204,2)</f>
        <v>0</v>
      </c>
      <c r="H1204" s="246"/>
      <c r="I1204" s="247">
        <f>ROUND(E1204*H1204,2)</f>
        <v>0</v>
      </c>
      <c r="J1204" s="246"/>
      <c r="K1204" s="247">
        <f>ROUND(E1204*J1204,2)</f>
        <v>0</v>
      </c>
      <c r="L1204" s="247">
        <v>21</v>
      </c>
      <c r="M1204" s="247">
        <f>G1204*(1+L1204/100)</f>
        <v>0</v>
      </c>
      <c r="N1204" s="245">
        <v>3.2000000000000003E-4</v>
      </c>
      <c r="O1204" s="245">
        <f>ROUND(E1204*N1204,2)</f>
        <v>0.13</v>
      </c>
      <c r="P1204" s="245">
        <v>0</v>
      </c>
      <c r="Q1204" s="245">
        <f>ROUND(E1204*P1204,2)</f>
        <v>0</v>
      </c>
      <c r="R1204" s="247" t="s">
        <v>1701</v>
      </c>
      <c r="S1204" s="247" t="s">
        <v>511</v>
      </c>
      <c r="T1204" s="248" t="s">
        <v>511</v>
      </c>
      <c r="U1204" s="224">
        <v>0.05</v>
      </c>
      <c r="V1204" s="224">
        <f>ROUND(E1204*U1204,2)</f>
        <v>19.57</v>
      </c>
      <c r="W1204" s="224"/>
      <c r="X1204" s="224" t="s">
        <v>557</v>
      </c>
      <c r="Y1204" s="224" t="s">
        <v>513</v>
      </c>
      <c r="Z1204" s="213"/>
      <c r="AA1204" s="213"/>
      <c r="AB1204" s="213"/>
      <c r="AC1204" s="213"/>
      <c r="AD1204" s="213"/>
      <c r="AE1204" s="213"/>
      <c r="AF1204" s="213"/>
      <c r="AG1204" s="213" t="s">
        <v>571</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2" x14ac:dyDescent="0.2">
      <c r="A1205" s="220"/>
      <c r="B1205" s="221"/>
      <c r="C1205" s="258" t="s">
        <v>1149</v>
      </c>
      <c r="D1205" s="229"/>
      <c r="E1205" s="230"/>
      <c r="F1205" s="224"/>
      <c r="G1205" s="224"/>
      <c r="H1205" s="224"/>
      <c r="I1205" s="224"/>
      <c r="J1205" s="224"/>
      <c r="K1205" s="224"/>
      <c r="L1205" s="224"/>
      <c r="M1205" s="224"/>
      <c r="N1205" s="223"/>
      <c r="O1205" s="223"/>
      <c r="P1205" s="223"/>
      <c r="Q1205" s="223"/>
      <c r="R1205" s="224"/>
      <c r="S1205" s="224"/>
      <c r="T1205" s="224"/>
      <c r="U1205" s="224"/>
      <c r="V1205" s="224"/>
      <c r="W1205" s="224"/>
      <c r="X1205" s="224"/>
      <c r="Y1205" s="224"/>
      <c r="Z1205" s="213"/>
      <c r="AA1205" s="213"/>
      <c r="AB1205" s="213"/>
      <c r="AC1205" s="213"/>
      <c r="AD1205" s="213"/>
      <c r="AE1205" s="213"/>
      <c r="AF1205" s="213"/>
      <c r="AG1205" s="213" t="s">
        <v>573</v>
      </c>
      <c r="AH1205" s="213">
        <v>0</v>
      </c>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3" x14ac:dyDescent="0.2">
      <c r="A1206" s="220"/>
      <c r="B1206" s="221"/>
      <c r="C1206" s="258" t="s">
        <v>1738</v>
      </c>
      <c r="D1206" s="229"/>
      <c r="E1206" s="230">
        <v>19.68</v>
      </c>
      <c r="F1206" s="224"/>
      <c r="G1206" s="224"/>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573</v>
      </c>
      <c r="AH1206" s="213">
        <v>0</v>
      </c>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75" t="s">
        <v>955</v>
      </c>
      <c r="D1207" s="266"/>
      <c r="E1207" s="267"/>
      <c r="F1207" s="224"/>
      <c r="G1207" s="224"/>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573</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76" t="s">
        <v>1739</v>
      </c>
      <c r="D1208" s="266"/>
      <c r="E1208" s="267">
        <v>19.68</v>
      </c>
      <c r="F1208" s="224"/>
      <c r="G1208" s="224"/>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573</v>
      </c>
      <c r="AH1208" s="213">
        <v>2</v>
      </c>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75" t="s">
        <v>958</v>
      </c>
      <c r="D1209" s="266"/>
      <c r="E1209" s="267"/>
      <c r="F1209" s="224"/>
      <c r="G1209" s="224"/>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573</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58" t="s">
        <v>1740</v>
      </c>
      <c r="D1210" s="229"/>
      <c r="E1210" s="230">
        <v>45.21</v>
      </c>
      <c r="F1210" s="224"/>
      <c r="G1210" s="224"/>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573</v>
      </c>
      <c r="AH1210" s="213">
        <v>0</v>
      </c>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75" t="s">
        <v>955</v>
      </c>
      <c r="D1211" s="266"/>
      <c r="E1211" s="267"/>
      <c r="F1211" s="224"/>
      <c r="G1211" s="224"/>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573</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76" t="s">
        <v>1741</v>
      </c>
      <c r="D1212" s="266"/>
      <c r="E1212" s="267">
        <v>5.17</v>
      </c>
      <c r="F1212" s="224"/>
      <c r="G1212" s="224"/>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573</v>
      </c>
      <c r="AH1212" s="213">
        <v>2</v>
      </c>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76" t="s">
        <v>1742</v>
      </c>
      <c r="D1213" s="266"/>
      <c r="E1213" s="267">
        <v>6.07</v>
      </c>
      <c r="F1213" s="224"/>
      <c r="G1213" s="224"/>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573</v>
      </c>
      <c r="AH1213" s="213">
        <v>2</v>
      </c>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76" t="s">
        <v>1743</v>
      </c>
      <c r="D1214" s="266"/>
      <c r="E1214" s="267">
        <v>10.25</v>
      </c>
      <c r="F1214" s="224"/>
      <c r="G1214" s="224"/>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573</v>
      </c>
      <c r="AH1214" s="213">
        <v>2</v>
      </c>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76" t="s">
        <v>1744</v>
      </c>
      <c r="D1215" s="266"/>
      <c r="E1215" s="267">
        <v>12.15</v>
      </c>
      <c r="F1215" s="224"/>
      <c r="G1215" s="224"/>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573</v>
      </c>
      <c r="AH1215" s="213">
        <v>2</v>
      </c>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76" t="s">
        <v>1745</v>
      </c>
      <c r="D1216" s="266"/>
      <c r="E1216" s="267">
        <v>11.57</v>
      </c>
      <c r="F1216" s="224"/>
      <c r="G1216" s="224"/>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573</v>
      </c>
      <c r="AH1216" s="213">
        <v>2</v>
      </c>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3" x14ac:dyDescent="0.2">
      <c r="A1217" s="220"/>
      <c r="B1217" s="221"/>
      <c r="C1217" s="275" t="s">
        <v>958</v>
      </c>
      <c r="D1217" s="266"/>
      <c r="E1217" s="267"/>
      <c r="F1217" s="224"/>
      <c r="G1217" s="224"/>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573</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3" x14ac:dyDescent="0.2">
      <c r="A1218" s="220"/>
      <c r="B1218" s="221"/>
      <c r="C1218" s="258" t="s">
        <v>1746</v>
      </c>
      <c r="D1218" s="229"/>
      <c r="E1218" s="230">
        <v>2</v>
      </c>
      <c r="F1218" s="224"/>
      <c r="G1218" s="224"/>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573</v>
      </c>
      <c r="AH1218" s="213">
        <v>0</v>
      </c>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3" x14ac:dyDescent="0.2">
      <c r="A1219" s="220"/>
      <c r="B1219" s="221"/>
      <c r="C1219" s="275" t="s">
        <v>955</v>
      </c>
      <c r="D1219" s="266"/>
      <c r="E1219" s="267"/>
      <c r="F1219" s="224"/>
      <c r="G1219" s="224"/>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573</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3" x14ac:dyDescent="0.2">
      <c r="A1220" s="220"/>
      <c r="B1220" s="221"/>
      <c r="C1220" s="276" t="s">
        <v>1747</v>
      </c>
      <c r="D1220" s="266"/>
      <c r="E1220" s="267">
        <v>2</v>
      </c>
      <c r="F1220" s="224"/>
      <c r="G1220" s="224"/>
      <c r="H1220" s="224"/>
      <c r="I1220" s="224"/>
      <c r="J1220" s="224"/>
      <c r="K1220" s="224"/>
      <c r="L1220" s="224"/>
      <c r="M1220" s="224"/>
      <c r="N1220" s="223"/>
      <c r="O1220" s="223"/>
      <c r="P1220" s="223"/>
      <c r="Q1220" s="223"/>
      <c r="R1220" s="224"/>
      <c r="S1220" s="224"/>
      <c r="T1220" s="224"/>
      <c r="U1220" s="224"/>
      <c r="V1220" s="224"/>
      <c r="W1220" s="224"/>
      <c r="X1220" s="224"/>
      <c r="Y1220" s="224"/>
      <c r="Z1220" s="213"/>
      <c r="AA1220" s="213"/>
      <c r="AB1220" s="213"/>
      <c r="AC1220" s="213"/>
      <c r="AD1220" s="213"/>
      <c r="AE1220" s="213"/>
      <c r="AF1220" s="213"/>
      <c r="AG1220" s="213" t="s">
        <v>573</v>
      </c>
      <c r="AH1220" s="213">
        <v>2</v>
      </c>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3" x14ac:dyDescent="0.2">
      <c r="A1221" s="220"/>
      <c r="B1221" s="221"/>
      <c r="C1221" s="275" t="s">
        <v>958</v>
      </c>
      <c r="D1221" s="266"/>
      <c r="E1221" s="267"/>
      <c r="F1221" s="224"/>
      <c r="G1221" s="224"/>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573</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58" t="s">
        <v>1149</v>
      </c>
      <c r="D1222" s="229"/>
      <c r="E1222" s="230"/>
      <c r="F1222" s="224"/>
      <c r="G1222" s="224"/>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573</v>
      </c>
      <c r="AH1222" s="213">
        <v>0</v>
      </c>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58" t="s">
        <v>1748</v>
      </c>
      <c r="D1223" s="229"/>
      <c r="E1223" s="230">
        <v>53.23</v>
      </c>
      <c r="F1223" s="224"/>
      <c r="G1223" s="224"/>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573</v>
      </c>
      <c r="AH1223" s="213">
        <v>0</v>
      </c>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75" t="s">
        <v>955</v>
      </c>
      <c r="D1224" s="266"/>
      <c r="E1224" s="267"/>
      <c r="F1224" s="224"/>
      <c r="G1224" s="224"/>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573</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76" t="s">
        <v>1749</v>
      </c>
      <c r="D1225" s="266"/>
      <c r="E1225" s="267">
        <v>53.23</v>
      </c>
      <c r="F1225" s="224"/>
      <c r="G1225" s="224"/>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573</v>
      </c>
      <c r="AH1225" s="213">
        <v>2</v>
      </c>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75" t="s">
        <v>958</v>
      </c>
      <c r="D1226" s="266"/>
      <c r="E1226" s="267"/>
      <c r="F1226" s="224"/>
      <c r="G1226" s="224"/>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573</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58" t="s">
        <v>1750</v>
      </c>
      <c r="D1227" s="229"/>
      <c r="E1227" s="230">
        <v>57.91</v>
      </c>
      <c r="F1227" s="224"/>
      <c r="G1227" s="224"/>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573</v>
      </c>
      <c r="AH1227" s="213">
        <v>0</v>
      </c>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75" t="s">
        <v>955</v>
      </c>
      <c r="D1228" s="266"/>
      <c r="E1228" s="267"/>
      <c r="F1228" s="224"/>
      <c r="G1228" s="224"/>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573</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76" t="s">
        <v>1751</v>
      </c>
      <c r="D1229" s="266"/>
      <c r="E1229" s="267">
        <v>17.850000000000001</v>
      </c>
      <c r="F1229" s="224"/>
      <c r="G1229" s="224"/>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573</v>
      </c>
      <c r="AH1229" s="213">
        <v>2</v>
      </c>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76" t="s">
        <v>1752</v>
      </c>
      <c r="D1230" s="266"/>
      <c r="E1230" s="267">
        <v>9.8699999999999992</v>
      </c>
      <c r="F1230" s="224"/>
      <c r="G1230" s="224"/>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573</v>
      </c>
      <c r="AH1230" s="213">
        <v>2</v>
      </c>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76" t="s">
        <v>1753</v>
      </c>
      <c r="D1231" s="266"/>
      <c r="E1231" s="267">
        <v>18.559999999999999</v>
      </c>
      <c r="F1231" s="224"/>
      <c r="G1231" s="224"/>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573</v>
      </c>
      <c r="AH1231" s="213">
        <v>2</v>
      </c>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3" x14ac:dyDescent="0.2">
      <c r="A1232" s="220"/>
      <c r="B1232" s="221"/>
      <c r="C1232" s="276" t="s">
        <v>1754</v>
      </c>
      <c r="D1232" s="266"/>
      <c r="E1232" s="267">
        <v>11.63</v>
      </c>
      <c r="F1232" s="224"/>
      <c r="G1232" s="224"/>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573</v>
      </c>
      <c r="AH1232" s="213">
        <v>2</v>
      </c>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3" x14ac:dyDescent="0.2">
      <c r="A1233" s="220"/>
      <c r="B1233" s="221"/>
      <c r="C1233" s="275" t="s">
        <v>958</v>
      </c>
      <c r="D1233" s="266"/>
      <c r="E1233" s="267"/>
      <c r="F1233" s="224"/>
      <c r="G1233" s="224"/>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573</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3" x14ac:dyDescent="0.2">
      <c r="A1234" s="220"/>
      <c r="B1234" s="221"/>
      <c r="C1234" s="258" t="s">
        <v>1755</v>
      </c>
      <c r="D1234" s="229"/>
      <c r="E1234" s="230">
        <v>7.6</v>
      </c>
      <c r="F1234" s="224"/>
      <c r="G1234" s="224"/>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573</v>
      </c>
      <c r="AH1234" s="213">
        <v>0</v>
      </c>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3" x14ac:dyDescent="0.2">
      <c r="A1235" s="220"/>
      <c r="B1235" s="221"/>
      <c r="C1235" s="275" t="s">
        <v>955</v>
      </c>
      <c r="D1235" s="266"/>
      <c r="E1235" s="267"/>
      <c r="F1235" s="224"/>
      <c r="G1235" s="224"/>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573</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76" t="s">
        <v>1756</v>
      </c>
      <c r="D1236" s="266"/>
      <c r="E1236" s="267">
        <v>7.6</v>
      </c>
      <c r="F1236" s="224"/>
      <c r="G1236" s="224"/>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573</v>
      </c>
      <c r="AH1236" s="213">
        <v>2</v>
      </c>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75" t="s">
        <v>958</v>
      </c>
      <c r="D1237" s="266"/>
      <c r="E1237" s="267"/>
      <c r="F1237" s="224"/>
      <c r="G1237" s="224"/>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573</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58" t="s">
        <v>1757</v>
      </c>
      <c r="D1238" s="229"/>
      <c r="E1238" s="230">
        <v>27.46</v>
      </c>
      <c r="F1238" s="224"/>
      <c r="G1238" s="224"/>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573</v>
      </c>
      <c r="AH1238" s="213">
        <v>0</v>
      </c>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75" t="s">
        <v>955</v>
      </c>
      <c r="D1239" s="266"/>
      <c r="E1239" s="267"/>
      <c r="F1239" s="224"/>
      <c r="G1239" s="224"/>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573</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76" t="s">
        <v>1758</v>
      </c>
      <c r="D1240" s="266"/>
      <c r="E1240" s="267">
        <v>15.7</v>
      </c>
      <c r="F1240" s="224"/>
      <c r="G1240" s="224"/>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573</v>
      </c>
      <c r="AH1240" s="213">
        <v>2</v>
      </c>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76" t="s">
        <v>1759</v>
      </c>
      <c r="D1241" s="266"/>
      <c r="E1241" s="267">
        <v>11.76</v>
      </c>
      <c r="F1241" s="224"/>
      <c r="G1241" s="224"/>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573</v>
      </c>
      <c r="AH1241" s="213">
        <v>2</v>
      </c>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75" t="s">
        <v>958</v>
      </c>
      <c r="D1242" s="266"/>
      <c r="E1242" s="267"/>
      <c r="F1242" s="224"/>
      <c r="G1242" s="224"/>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573</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58" t="s">
        <v>1152</v>
      </c>
      <c r="D1243" s="229"/>
      <c r="E1243" s="230"/>
      <c r="F1243" s="224"/>
      <c r="G1243" s="224"/>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573</v>
      </c>
      <c r="AH1243" s="213">
        <v>0</v>
      </c>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58" t="s">
        <v>1760</v>
      </c>
      <c r="D1244" s="229"/>
      <c r="E1244" s="230">
        <v>34.700000000000003</v>
      </c>
      <c r="F1244" s="224"/>
      <c r="G1244" s="224"/>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573</v>
      </c>
      <c r="AH1244" s="213">
        <v>0</v>
      </c>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75" t="s">
        <v>955</v>
      </c>
      <c r="D1245" s="266"/>
      <c r="E1245" s="267"/>
      <c r="F1245" s="224"/>
      <c r="G1245" s="224"/>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573</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76" t="s">
        <v>1761</v>
      </c>
      <c r="D1246" s="266"/>
      <c r="E1246" s="267">
        <v>5.35</v>
      </c>
      <c r="F1246" s="224"/>
      <c r="G1246" s="224"/>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573</v>
      </c>
      <c r="AH1246" s="213">
        <v>2</v>
      </c>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outlineLevel="3" x14ac:dyDescent="0.2">
      <c r="A1247" s="220"/>
      <c r="B1247" s="221"/>
      <c r="C1247" s="276" t="s">
        <v>1762</v>
      </c>
      <c r="D1247" s="266"/>
      <c r="E1247" s="267">
        <v>12.15</v>
      </c>
      <c r="F1247" s="224"/>
      <c r="G1247" s="224"/>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573</v>
      </c>
      <c r="AH1247" s="213">
        <v>2</v>
      </c>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76" t="s">
        <v>1763</v>
      </c>
      <c r="D1248" s="266"/>
      <c r="E1248" s="267">
        <v>11.57</v>
      </c>
      <c r="F1248" s="224"/>
      <c r="G1248" s="224"/>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573</v>
      </c>
      <c r="AH1248" s="213">
        <v>2</v>
      </c>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3" x14ac:dyDescent="0.2">
      <c r="A1249" s="220"/>
      <c r="B1249" s="221"/>
      <c r="C1249" s="276" t="s">
        <v>1764</v>
      </c>
      <c r="D1249" s="266"/>
      <c r="E1249" s="267">
        <v>5.63</v>
      </c>
      <c r="F1249" s="224"/>
      <c r="G1249" s="224"/>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573</v>
      </c>
      <c r="AH1249" s="213">
        <v>2</v>
      </c>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3" x14ac:dyDescent="0.2">
      <c r="A1250" s="220"/>
      <c r="B1250" s="221"/>
      <c r="C1250" s="275" t="s">
        <v>958</v>
      </c>
      <c r="D1250" s="266"/>
      <c r="E1250" s="267"/>
      <c r="F1250" s="224"/>
      <c r="G1250" s="224"/>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573</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3" x14ac:dyDescent="0.2">
      <c r="A1251" s="220"/>
      <c r="B1251" s="221"/>
      <c r="C1251" s="258" t="s">
        <v>1765</v>
      </c>
      <c r="D1251" s="229"/>
      <c r="E1251" s="230">
        <v>3.7</v>
      </c>
      <c r="F1251" s="224"/>
      <c r="G1251" s="224"/>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573</v>
      </c>
      <c r="AH1251" s="213">
        <v>0</v>
      </c>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75" t="s">
        <v>955</v>
      </c>
      <c r="D1252" s="266"/>
      <c r="E1252" s="267"/>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573</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76" t="s">
        <v>1766</v>
      </c>
      <c r="D1253" s="266"/>
      <c r="E1253" s="267">
        <v>2</v>
      </c>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573</v>
      </c>
      <c r="AH1253" s="213">
        <v>2</v>
      </c>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76" t="s">
        <v>1767</v>
      </c>
      <c r="D1254" s="266"/>
      <c r="E1254" s="267">
        <v>1.7</v>
      </c>
      <c r="F1254" s="224"/>
      <c r="G1254" s="224"/>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573</v>
      </c>
      <c r="AH1254" s="213">
        <v>2</v>
      </c>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75" t="s">
        <v>958</v>
      </c>
      <c r="D1255" s="266"/>
      <c r="E1255" s="267"/>
      <c r="F1255" s="224"/>
      <c r="G1255" s="224"/>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573</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58" t="s">
        <v>1768</v>
      </c>
      <c r="D1256" s="229"/>
      <c r="E1256" s="230">
        <v>52.73</v>
      </c>
      <c r="F1256" s="224"/>
      <c r="G1256" s="224"/>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573</v>
      </c>
      <c r="AH1256" s="213">
        <v>0</v>
      </c>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75" t="s">
        <v>955</v>
      </c>
      <c r="D1257" s="266"/>
      <c r="E1257" s="267"/>
      <c r="F1257" s="224"/>
      <c r="G1257" s="224"/>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573</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76" t="s">
        <v>1769</v>
      </c>
      <c r="D1258" s="266"/>
      <c r="E1258" s="267">
        <v>52.73</v>
      </c>
      <c r="F1258" s="224"/>
      <c r="G1258" s="224"/>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573</v>
      </c>
      <c r="AH1258" s="213">
        <v>2</v>
      </c>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75" t="s">
        <v>958</v>
      </c>
      <c r="D1259" s="266"/>
      <c r="E1259" s="267"/>
      <c r="F1259" s="224"/>
      <c r="G1259" s="224"/>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573</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58" t="s">
        <v>1770</v>
      </c>
      <c r="D1260" s="229"/>
      <c r="E1260" s="230">
        <v>81.39</v>
      </c>
      <c r="F1260" s="224"/>
      <c r="G1260" s="224"/>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573</v>
      </c>
      <c r="AH1260" s="213">
        <v>0</v>
      </c>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75" t="s">
        <v>955</v>
      </c>
      <c r="D1261" s="266"/>
      <c r="E1261" s="267"/>
      <c r="F1261" s="224"/>
      <c r="G1261" s="224"/>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573</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3" x14ac:dyDescent="0.2">
      <c r="A1262" s="220"/>
      <c r="B1262" s="221"/>
      <c r="C1262" s="276" t="s">
        <v>1771</v>
      </c>
      <c r="D1262" s="266"/>
      <c r="E1262" s="267">
        <v>6.93</v>
      </c>
      <c r="F1262" s="224"/>
      <c r="G1262" s="224"/>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573</v>
      </c>
      <c r="AH1262" s="213">
        <v>2</v>
      </c>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3" x14ac:dyDescent="0.2">
      <c r="A1263" s="220"/>
      <c r="B1263" s="221"/>
      <c r="C1263" s="276" t="s">
        <v>1772</v>
      </c>
      <c r="D1263" s="266"/>
      <c r="E1263" s="267">
        <v>17.82</v>
      </c>
      <c r="F1263" s="224"/>
      <c r="G1263" s="224"/>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573</v>
      </c>
      <c r="AH1263" s="213">
        <v>2</v>
      </c>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3" x14ac:dyDescent="0.2">
      <c r="A1264" s="220"/>
      <c r="B1264" s="221"/>
      <c r="C1264" s="276" t="s">
        <v>1773</v>
      </c>
      <c r="D1264" s="266"/>
      <c r="E1264" s="267">
        <v>13.89</v>
      </c>
      <c r="F1264" s="224"/>
      <c r="G1264" s="224"/>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573</v>
      </c>
      <c r="AH1264" s="213">
        <v>2</v>
      </c>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3" x14ac:dyDescent="0.2">
      <c r="A1265" s="220"/>
      <c r="B1265" s="221"/>
      <c r="C1265" s="276" t="s">
        <v>1774</v>
      </c>
      <c r="D1265" s="266"/>
      <c r="E1265" s="267">
        <v>9.8699999999999992</v>
      </c>
      <c r="F1265" s="224"/>
      <c r="G1265" s="224"/>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573</v>
      </c>
      <c r="AH1265" s="213">
        <v>2</v>
      </c>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76" t="s">
        <v>1775</v>
      </c>
      <c r="D1266" s="266"/>
      <c r="E1266" s="267">
        <v>18.559999999999999</v>
      </c>
      <c r="F1266" s="224"/>
      <c r="G1266" s="224"/>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573</v>
      </c>
      <c r="AH1266" s="213">
        <v>2</v>
      </c>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76" t="s">
        <v>1776</v>
      </c>
      <c r="D1267" s="266"/>
      <c r="E1267" s="267">
        <v>11.63</v>
      </c>
      <c r="F1267" s="224"/>
      <c r="G1267" s="224"/>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573</v>
      </c>
      <c r="AH1267" s="213">
        <v>2</v>
      </c>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76" t="s">
        <v>1777</v>
      </c>
      <c r="D1268" s="266"/>
      <c r="E1268" s="267">
        <v>2.69</v>
      </c>
      <c r="F1268" s="224"/>
      <c r="G1268" s="224"/>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573</v>
      </c>
      <c r="AH1268" s="213">
        <v>2</v>
      </c>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75" t="s">
        <v>958</v>
      </c>
      <c r="D1269" s="266"/>
      <c r="E1269" s="267"/>
      <c r="F1269" s="224"/>
      <c r="G1269" s="224"/>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573</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58" t="s">
        <v>1778</v>
      </c>
      <c r="D1270" s="229"/>
      <c r="E1270" s="230">
        <v>5.75</v>
      </c>
      <c r="F1270" s="224"/>
      <c r="G1270" s="224"/>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573</v>
      </c>
      <c r="AH1270" s="213">
        <v>0</v>
      </c>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75" t="s">
        <v>955</v>
      </c>
      <c r="D1271" s="266"/>
      <c r="E1271" s="267"/>
      <c r="F1271" s="224"/>
      <c r="G1271" s="224"/>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573</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76" t="s">
        <v>1779</v>
      </c>
      <c r="D1272" s="266"/>
      <c r="E1272" s="267">
        <v>5.75</v>
      </c>
      <c r="F1272" s="224"/>
      <c r="G1272" s="224"/>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573</v>
      </c>
      <c r="AH1272" s="213">
        <v>2</v>
      </c>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75" t="s">
        <v>958</v>
      </c>
      <c r="D1273" s="266"/>
      <c r="E1273" s="267"/>
      <c r="F1273" s="224"/>
      <c r="G1273" s="224"/>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573</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2" x14ac:dyDescent="0.2">
      <c r="A1274" s="220"/>
      <c r="B1274" s="221"/>
      <c r="C1274" s="257"/>
      <c r="D1274" s="250"/>
      <c r="E1274" s="250"/>
      <c r="F1274" s="250"/>
      <c r="G1274" s="250"/>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515</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1" x14ac:dyDescent="0.2">
      <c r="A1275" s="242">
        <v>152</v>
      </c>
      <c r="B1275" s="243" t="s">
        <v>1780</v>
      </c>
      <c r="C1275" s="254" t="s">
        <v>1781</v>
      </c>
      <c r="D1275" s="244" t="s">
        <v>974</v>
      </c>
      <c r="E1275" s="245">
        <v>85</v>
      </c>
      <c r="F1275" s="246"/>
      <c r="G1275" s="247">
        <f>ROUND(E1275*F1275,2)</f>
        <v>0</v>
      </c>
      <c r="H1275" s="246"/>
      <c r="I1275" s="247">
        <f>ROUND(E1275*H1275,2)</f>
        <v>0</v>
      </c>
      <c r="J1275" s="246"/>
      <c r="K1275" s="247">
        <f>ROUND(E1275*J1275,2)</f>
        <v>0</v>
      </c>
      <c r="L1275" s="247">
        <v>21</v>
      </c>
      <c r="M1275" s="247">
        <f>G1275*(1+L1275/100)</f>
        <v>0</v>
      </c>
      <c r="N1275" s="245">
        <v>2.3000000000000001E-4</v>
      </c>
      <c r="O1275" s="245">
        <f>ROUND(E1275*N1275,2)</f>
        <v>0.02</v>
      </c>
      <c r="P1275" s="245">
        <v>0</v>
      </c>
      <c r="Q1275" s="245">
        <f>ROUND(E1275*P1275,2)</f>
        <v>0</v>
      </c>
      <c r="R1275" s="247" t="s">
        <v>1701</v>
      </c>
      <c r="S1275" s="247" t="s">
        <v>511</v>
      </c>
      <c r="T1275" s="248" t="s">
        <v>511</v>
      </c>
      <c r="U1275" s="224">
        <v>0.161</v>
      </c>
      <c r="V1275" s="224">
        <f>ROUND(E1275*U1275,2)</f>
        <v>13.69</v>
      </c>
      <c r="W1275" s="224"/>
      <c r="X1275" s="224" t="s">
        <v>557</v>
      </c>
      <c r="Y1275" s="224" t="s">
        <v>513</v>
      </c>
      <c r="Z1275" s="213"/>
      <c r="AA1275" s="213"/>
      <c r="AB1275" s="213"/>
      <c r="AC1275" s="213"/>
      <c r="AD1275" s="213"/>
      <c r="AE1275" s="213"/>
      <c r="AF1275" s="213"/>
      <c r="AG1275" s="213" t="s">
        <v>571</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2" x14ac:dyDescent="0.2">
      <c r="A1276" s="220"/>
      <c r="B1276" s="221"/>
      <c r="C1276" s="258" t="s">
        <v>1098</v>
      </c>
      <c r="D1276" s="229"/>
      <c r="E1276" s="230"/>
      <c r="F1276" s="224"/>
      <c r="G1276" s="224"/>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573</v>
      </c>
      <c r="AH1276" s="213">
        <v>0</v>
      </c>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58" t="s">
        <v>1782</v>
      </c>
      <c r="D1277" s="229"/>
      <c r="E1277" s="230">
        <v>80</v>
      </c>
      <c r="F1277" s="224"/>
      <c r="G1277" s="224"/>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573</v>
      </c>
      <c r="AH1277" s="213">
        <v>0</v>
      </c>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58" t="s">
        <v>1783</v>
      </c>
      <c r="D1278" s="229"/>
      <c r="E1278" s="230">
        <v>5</v>
      </c>
      <c r="F1278" s="224"/>
      <c r="G1278" s="224"/>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573</v>
      </c>
      <c r="AH1278" s="213">
        <v>0</v>
      </c>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2" x14ac:dyDescent="0.2">
      <c r="A1279" s="220"/>
      <c r="B1279" s="221"/>
      <c r="C1279" s="257"/>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515</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1" x14ac:dyDescent="0.2">
      <c r="A1280" s="242">
        <v>153</v>
      </c>
      <c r="B1280" s="243" t="s">
        <v>1780</v>
      </c>
      <c r="C1280" s="254" t="s">
        <v>1781</v>
      </c>
      <c r="D1280" s="244" t="s">
        <v>974</v>
      </c>
      <c r="E1280" s="245">
        <v>88.527000000000001</v>
      </c>
      <c r="F1280" s="246"/>
      <c r="G1280" s="247">
        <f>ROUND(E1280*F1280,2)</f>
        <v>0</v>
      </c>
      <c r="H1280" s="246"/>
      <c r="I1280" s="247">
        <f>ROUND(E1280*H1280,2)</f>
        <v>0</v>
      </c>
      <c r="J1280" s="246"/>
      <c r="K1280" s="247">
        <f>ROUND(E1280*J1280,2)</f>
        <v>0</v>
      </c>
      <c r="L1280" s="247">
        <v>21</v>
      </c>
      <c r="M1280" s="247">
        <f>G1280*(1+L1280/100)</f>
        <v>0</v>
      </c>
      <c r="N1280" s="245">
        <v>2.3000000000000001E-4</v>
      </c>
      <c r="O1280" s="245">
        <f>ROUND(E1280*N1280,2)</f>
        <v>0.02</v>
      </c>
      <c r="P1280" s="245">
        <v>0</v>
      </c>
      <c r="Q1280" s="245">
        <f>ROUND(E1280*P1280,2)</f>
        <v>0</v>
      </c>
      <c r="R1280" s="247" t="s">
        <v>1701</v>
      </c>
      <c r="S1280" s="247" t="s">
        <v>511</v>
      </c>
      <c r="T1280" s="248" t="s">
        <v>511</v>
      </c>
      <c r="U1280" s="224">
        <v>0.161</v>
      </c>
      <c r="V1280" s="224">
        <f>ROUND(E1280*U1280,2)</f>
        <v>14.25</v>
      </c>
      <c r="W1280" s="224"/>
      <c r="X1280" s="224" t="s">
        <v>557</v>
      </c>
      <c r="Y1280" s="224" t="s">
        <v>513</v>
      </c>
      <c r="Z1280" s="213"/>
      <c r="AA1280" s="213"/>
      <c r="AB1280" s="213"/>
      <c r="AC1280" s="213"/>
      <c r="AD1280" s="213"/>
      <c r="AE1280" s="213"/>
      <c r="AF1280" s="213"/>
      <c r="AG1280" s="213" t="s">
        <v>571</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2" x14ac:dyDescent="0.2">
      <c r="A1281" s="220"/>
      <c r="B1281" s="221"/>
      <c r="C1281" s="258" t="s">
        <v>1037</v>
      </c>
      <c r="D1281" s="229"/>
      <c r="E1281" s="230"/>
      <c r="F1281" s="224"/>
      <c r="G1281" s="224"/>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573</v>
      </c>
      <c r="AH1281" s="213">
        <v>0</v>
      </c>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3" x14ac:dyDescent="0.2">
      <c r="A1282" s="220"/>
      <c r="B1282" s="221"/>
      <c r="C1282" s="258" t="s">
        <v>1784</v>
      </c>
      <c r="D1282" s="229"/>
      <c r="E1282" s="230">
        <v>7.327</v>
      </c>
      <c r="F1282" s="224"/>
      <c r="G1282" s="224"/>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573</v>
      </c>
      <c r="AH1282" s="213">
        <v>0</v>
      </c>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75" t="s">
        <v>955</v>
      </c>
      <c r="D1283" s="266"/>
      <c r="E1283" s="267"/>
      <c r="F1283" s="224"/>
      <c r="G1283" s="224"/>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573</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76" t="s">
        <v>1785</v>
      </c>
      <c r="D1284" s="266"/>
      <c r="E1284" s="267">
        <v>7.327</v>
      </c>
      <c r="F1284" s="224"/>
      <c r="G1284" s="224"/>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573</v>
      </c>
      <c r="AH1284" s="213">
        <v>2</v>
      </c>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75" t="s">
        <v>958</v>
      </c>
      <c r="D1285" s="266"/>
      <c r="E1285" s="267"/>
      <c r="F1285" s="224"/>
      <c r="G1285" s="224"/>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573</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58" t="s">
        <v>1223</v>
      </c>
      <c r="D1286" s="229"/>
      <c r="E1286" s="230">
        <v>7.98</v>
      </c>
      <c r="F1286" s="224"/>
      <c r="G1286" s="224"/>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573</v>
      </c>
      <c r="AH1286" s="213">
        <v>0</v>
      </c>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75" t="s">
        <v>955</v>
      </c>
      <c r="D1287" s="266"/>
      <c r="E1287" s="267"/>
      <c r="F1287" s="224"/>
      <c r="G1287" s="224"/>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573</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76" t="s">
        <v>1274</v>
      </c>
      <c r="D1288" s="266"/>
      <c r="E1288" s="267">
        <v>7.98</v>
      </c>
      <c r="F1288" s="224"/>
      <c r="G1288" s="224"/>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573</v>
      </c>
      <c r="AH1288" s="213">
        <v>2</v>
      </c>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75" t="s">
        <v>958</v>
      </c>
      <c r="D1289" s="266"/>
      <c r="E1289" s="267"/>
      <c r="F1289" s="224"/>
      <c r="G1289" s="224"/>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573</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58" t="s">
        <v>1786</v>
      </c>
      <c r="D1290" s="229"/>
      <c r="E1290" s="230">
        <v>73.22</v>
      </c>
      <c r="F1290" s="224"/>
      <c r="G1290" s="224"/>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573</v>
      </c>
      <c r="AH1290" s="213">
        <v>0</v>
      </c>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75" t="s">
        <v>955</v>
      </c>
      <c r="D1291" s="266"/>
      <c r="E1291" s="267"/>
      <c r="F1291" s="224"/>
      <c r="G1291" s="224"/>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573</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76" t="s">
        <v>1787</v>
      </c>
      <c r="D1292" s="266"/>
      <c r="E1292" s="267">
        <v>36.61</v>
      </c>
      <c r="F1292" s="224"/>
      <c r="G1292" s="224"/>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573</v>
      </c>
      <c r="AH1292" s="213">
        <v>2</v>
      </c>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75" t="s">
        <v>958</v>
      </c>
      <c r="D1293" s="266"/>
      <c r="E1293" s="267"/>
      <c r="F1293" s="224"/>
      <c r="G1293" s="224"/>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573</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2" x14ac:dyDescent="0.2">
      <c r="A1294" s="220"/>
      <c r="B1294" s="221"/>
      <c r="C1294" s="257"/>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515</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1" x14ac:dyDescent="0.2">
      <c r="A1295" s="242">
        <v>154</v>
      </c>
      <c r="B1295" s="243" t="s">
        <v>1788</v>
      </c>
      <c r="C1295" s="254" t="s">
        <v>1789</v>
      </c>
      <c r="D1295" s="244" t="s">
        <v>974</v>
      </c>
      <c r="E1295" s="245">
        <v>29.252500000000001</v>
      </c>
      <c r="F1295" s="246"/>
      <c r="G1295" s="247">
        <f>ROUND(E1295*F1295,2)</f>
        <v>0</v>
      </c>
      <c r="H1295" s="246"/>
      <c r="I1295" s="247">
        <f>ROUND(E1295*H1295,2)</f>
        <v>0</v>
      </c>
      <c r="J1295" s="246"/>
      <c r="K1295" s="247">
        <f>ROUND(E1295*J1295,2)</f>
        <v>0</v>
      </c>
      <c r="L1295" s="247">
        <v>21</v>
      </c>
      <c r="M1295" s="247">
        <f>G1295*(1+L1295/100)</f>
        <v>0</v>
      </c>
      <c r="N1295" s="245">
        <v>3.0000000000000001E-3</v>
      </c>
      <c r="O1295" s="245">
        <f>ROUND(E1295*N1295,2)</f>
        <v>0.09</v>
      </c>
      <c r="P1295" s="245">
        <v>0</v>
      </c>
      <c r="Q1295" s="245">
        <f>ROUND(E1295*P1295,2)</f>
        <v>0</v>
      </c>
      <c r="R1295" s="247" t="s">
        <v>1701</v>
      </c>
      <c r="S1295" s="247" t="s">
        <v>511</v>
      </c>
      <c r="T1295" s="248" t="s">
        <v>511</v>
      </c>
      <c r="U1295" s="224">
        <v>0.28000000000000003</v>
      </c>
      <c r="V1295" s="224">
        <f>ROUND(E1295*U1295,2)</f>
        <v>8.19</v>
      </c>
      <c r="W1295" s="224"/>
      <c r="X1295" s="224" t="s">
        <v>557</v>
      </c>
      <c r="Y1295" s="224" t="s">
        <v>513</v>
      </c>
      <c r="Z1295" s="213"/>
      <c r="AA1295" s="213"/>
      <c r="AB1295" s="213"/>
      <c r="AC1295" s="213"/>
      <c r="AD1295" s="213"/>
      <c r="AE1295" s="213"/>
      <c r="AF1295" s="213"/>
      <c r="AG1295" s="213" t="s">
        <v>571</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2" x14ac:dyDescent="0.2">
      <c r="A1296" s="220"/>
      <c r="B1296" s="221"/>
      <c r="C1296" s="258" t="s">
        <v>1373</v>
      </c>
      <c r="D1296" s="229"/>
      <c r="E1296" s="230"/>
      <c r="F1296" s="224"/>
      <c r="G1296" s="224"/>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573</v>
      </c>
      <c r="AH1296" s="213">
        <v>0</v>
      </c>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58" t="s">
        <v>1790</v>
      </c>
      <c r="D1297" s="229"/>
      <c r="E1297" s="230"/>
      <c r="F1297" s="224"/>
      <c r="G1297" s="224"/>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573</v>
      </c>
      <c r="AH1297" s="213">
        <v>0</v>
      </c>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outlineLevel="3" x14ac:dyDescent="0.2">
      <c r="A1298" s="220"/>
      <c r="B1298" s="221"/>
      <c r="C1298" s="258" t="s">
        <v>1791</v>
      </c>
      <c r="D1298" s="229"/>
      <c r="E1298" s="230">
        <v>14.626250000000001</v>
      </c>
      <c r="F1298" s="224"/>
      <c r="G1298" s="224"/>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573</v>
      </c>
      <c r="AH1298" s="213">
        <v>0</v>
      </c>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3" x14ac:dyDescent="0.2">
      <c r="A1299" s="220"/>
      <c r="B1299" s="221"/>
      <c r="C1299" s="258" t="s">
        <v>1792</v>
      </c>
      <c r="D1299" s="229"/>
      <c r="E1299" s="230">
        <v>14.626250000000001</v>
      </c>
      <c r="F1299" s="224"/>
      <c r="G1299" s="224"/>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573</v>
      </c>
      <c r="AH1299" s="213">
        <v>0</v>
      </c>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3" x14ac:dyDescent="0.2">
      <c r="A1300" s="220"/>
      <c r="B1300" s="221"/>
      <c r="C1300" s="275" t="s">
        <v>955</v>
      </c>
      <c r="D1300" s="266"/>
      <c r="E1300" s="267"/>
      <c r="F1300" s="224"/>
      <c r="G1300" s="224"/>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573</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3" x14ac:dyDescent="0.2">
      <c r="A1301" s="220"/>
      <c r="B1301" s="221"/>
      <c r="C1301" s="276" t="s">
        <v>1375</v>
      </c>
      <c r="D1301" s="266"/>
      <c r="E1301" s="267"/>
      <c r="F1301" s="224"/>
      <c r="G1301" s="224"/>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573</v>
      </c>
      <c r="AH1301" s="213">
        <v>2</v>
      </c>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3" x14ac:dyDescent="0.2">
      <c r="A1302" s="220"/>
      <c r="B1302" s="221"/>
      <c r="C1302" s="276" t="s">
        <v>1793</v>
      </c>
      <c r="D1302" s="266"/>
      <c r="E1302" s="267">
        <v>2.9624999999999999</v>
      </c>
      <c r="F1302" s="224"/>
      <c r="G1302" s="224"/>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573</v>
      </c>
      <c r="AH1302" s="213">
        <v>2</v>
      </c>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76" t="s">
        <v>1794</v>
      </c>
      <c r="D1303" s="266"/>
      <c r="E1303" s="267">
        <v>0.38624999999999998</v>
      </c>
      <c r="F1303" s="224"/>
      <c r="G1303" s="224"/>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573</v>
      </c>
      <c r="AH1303" s="213">
        <v>2</v>
      </c>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76" t="s">
        <v>1795</v>
      </c>
      <c r="D1304" s="266"/>
      <c r="E1304" s="267">
        <v>2.9624999999999999</v>
      </c>
      <c r="F1304" s="224"/>
      <c r="G1304" s="224"/>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573</v>
      </c>
      <c r="AH1304" s="213">
        <v>2</v>
      </c>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76" t="s">
        <v>1796</v>
      </c>
      <c r="D1305" s="266"/>
      <c r="E1305" s="267">
        <v>0.38624999999999998</v>
      </c>
      <c r="F1305" s="224"/>
      <c r="G1305" s="224"/>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573</v>
      </c>
      <c r="AH1305" s="213">
        <v>2</v>
      </c>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76" t="s">
        <v>1797</v>
      </c>
      <c r="D1306" s="266"/>
      <c r="E1306" s="267">
        <v>0.71</v>
      </c>
      <c r="F1306" s="224"/>
      <c r="G1306" s="224"/>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573</v>
      </c>
      <c r="AH1306" s="213">
        <v>2</v>
      </c>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76" t="s">
        <v>1375</v>
      </c>
      <c r="D1307" s="266"/>
      <c r="E1307" s="267"/>
      <c r="F1307" s="224"/>
      <c r="G1307" s="224"/>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573</v>
      </c>
      <c r="AH1307" s="213">
        <v>2</v>
      </c>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76" t="s">
        <v>1798</v>
      </c>
      <c r="D1308" s="266"/>
      <c r="E1308" s="267">
        <v>0.48</v>
      </c>
      <c r="F1308" s="224"/>
      <c r="G1308" s="224"/>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573</v>
      </c>
      <c r="AH1308" s="213">
        <v>2</v>
      </c>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76" t="s">
        <v>1382</v>
      </c>
      <c r="D1309" s="266"/>
      <c r="E1309" s="267"/>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573</v>
      </c>
      <c r="AH1309" s="213">
        <v>2</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76" t="s">
        <v>1799</v>
      </c>
      <c r="D1310" s="266"/>
      <c r="E1310" s="267">
        <v>3.0150000000000001</v>
      </c>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573</v>
      </c>
      <c r="AH1310" s="213">
        <v>2</v>
      </c>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76" t="s">
        <v>1800</v>
      </c>
      <c r="D1311" s="266"/>
      <c r="E1311" s="267">
        <v>0.35499999999999998</v>
      </c>
      <c r="F1311" s="224"/>
      <c r="G1311" s="224"/>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573</v>
      </c>
      <c r="AH1311" s="213">
        <v>2</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76" t="s">
        <v>1801</v>
      </c>
      <c r="D1312" s="266"/>
      <c r="E1312" s="267">
        <v>3.0137499999999999</v>
      </c>
      <c r="F1312" s="224"/>
      <c r="G1312" s="224"/>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573</v>
      </c>
      <c r="AH1312" s="213">
        <v>2</v>
      </c>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76" t="s">
        <v>1802</v>
      </c>
      <c r="D1313" s="266"/>
      <c r="E1313" s="267">
        <v>0.35499999999999998</v>
      </c>
      <c r="F1313" s="224"/>
      <c r="G1313" s="224"/>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573</v>
      </c>
      <c r="AH1313" s="213">
        <v>2</v>
      </c>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75" t="s">
        <v>958</v>
      </c>
      <c r="D1314" s="266"/>
      <c r="E1314" s="267"/>
      <c r="F1314" s="224"/>
      <c r="G1314" s="224"/>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573</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2" x14ac:dyDescent="0.2">
      <c r="A1315" s="220"/>
      <c r="B1315" s="221"/>
      <c r="C1315" s="257"/>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515</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1" x14ac:dyDescent="0.2">
      <c r="A1316" s="242">
        <v>155</v>
      </c>
      <c r="B1316" s="243" t="s">
        <v>1803</v>
      </c>
      <c r="C1316" s="254" t="s">
        <v>1804</v>
      </c>
      <c r="D1316" s="244" t="s">
        <v>974</v>
      </c>
      <c r="E1316" s="245">
        <v>16.7</v>
      </c>
      <c r="F1316" s="246"/>
      <c r="G1316" s="247">
        <f>ROUND(E1316*F1316,2)</f>
        <v>0</v>
      </c>
      <c r="H1316" s="246"/>
      <c r="I1316" s="247">
        <f>ROUND(E1316*H1316,2)</f>
        <v>0</v>
      </c>
      <c r="J1316" s="246"/>
      <c r="K1316" s="247">
        <f>ROUND(E1316*J1316,2)</f>
        <v>0</v>
      </c>
      <c r="L1316" s="247">
        <v>21</v>
      </c>
      <c r="M1316" s="247">
        <f>G1316*(1+L1316/100)</f>
        <v>0</v>
      </c>
      <c r="N1316" s="245">
        <v>0</v>
      </c>
      <c r="O1316" s="245">
        <f>ROUND(E1316*N1316,2)</f>
        <v>0</v>
      </c>
      <c r="P1316" s="245">
        <v>0</v>
      </c>
      <c r="Q1316" s="245">
        <f>ROUND(E1316*P1316,2)</f>
        <v>0</v>
      </c>
      <c r="R1316" s="247" t="s">
        <v>1701</v>
      </c>
      <c r="S1316" s="247" t="s">
        <v>511</v>
      </c>
      <c r="T1316" s="248" t="s">
        <v>511</v>
      </c>
      <c r="U1316" s="224">
        <v>0.52800000000000002</v>
      </c>
      <c r="V1316" s="224">
        <f>ROUND(E1316*U1316,2)</f>
        <v>8.82</v>
      </c>
      <c r="W1316" s="224"/>
      <c r="X1316" s="224" t="s">
        <v>557</v>
      </c>
      <c r="Y1316" s="224" t="s">
        <v>513</v>
      </c>
      <c r="Z1316" s="213"/>
      <c r="AA1316" s="213"/>
      <c r="AB1316" s="213"/>
      <c r="AC1316" s="213"/>
      <c r="AD1316" s="213"/>
      <c r="AE1316" s="213"/>
      <c r="AF1316" s="213"/>
      <c r="AG1316" s="213" t="s">
        <v>571</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2" x14ac:dyDescent="0.2">
      <c r="A1317" s="220"/>
      <c r="B1317" s="221"/>
      <c r="C1317" s="258" t="s">
        <v>1149</v>
      </c>
      <c r="D1317" s="229"/>
      <c r="E1317" s="230"/>
      <c r="F1317" s="224"/>
      <c r="G1317" s="224"/>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573</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3" x14ac:dyDescent="0.2">
      <c r="A1318" s="220"/>
      <c r="B1318" s="221"/>
      <c r="C1318" s="258" t="s">
        <v>1805</v>
      </c>
      <c r="D1318" s="229"/>
      <c r="E1318" s="230">
        <v>16.7</v>
      </c>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573</v>
      </c>
      <c r="AH1318" s="213">
        <v>0</v>
      </c>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3" x14ac:dyDescent="0.2">
      <c r="A1319" s="220"/>
      <c r="B1319" s="221"/>
      <c r="C1319" s="275" t="s">
        <v>955</v>
      </c>
      <c r="D1319" s="266"/>
      <c r="E1319" s="267"/>
      <c r="F1319" s="224"/>
      <c r="G1319" s="224"/>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573</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3" x14ac:dyDescent="0.2">
      <c r="A1320" s="220"/>
      <c r="B1320" s="221"/>
      <c r="C1320" s="276" t="s">
        <v>1716</v>
      </c>
      <c r="D1320" s="266"/>
      <c r="E1320" s="267">
        <v>13.7</v>
      </c>
      <c r="F1320" s="224"/>
      <c r="G1320" s="224"/>
      <c r="H1320" s="224"/>
      <c r="I1320" s="224"/>
      <c r="J1320" s="224"/>
      <c r="K1320" s="224"/>
      <c r="L1320" s="224"/>
      <c r="M1320" s="224"/>
      <c r="N1320" s="223"/>
      <c r="O1320" s="223"/>
      <c r="P1320" s="223"/>
      <c r="Q1320" s="223"/>
      <c r="R1320" s="224"/>
      <c r="S1320" s="224"/>
      <c r="T1320" s="224"/>
      <c r="U1320" s="224"/>
      <c r="V1320" s="224"/>
      <c r="W1320" s="224"/>
      <c r="X1320" s="224"/>
      <c r="Y1320" s="224"/>
      <c r="Z1320" s="213"/>
      <c r="AA1320" s="213"/>
      <c r="AB1320" s="213"/>
      <c r="AC1320" s="213"/>
      <c r="AD1320" s="213"/>
      <c r="AE1320" s="213"/>
      <c r="AF1320" s="213"/>
      <c r="AG1320" s="213" t="s">
        <v>573</v>
      </c>
      <c r="AH1320" s="213">
        <v>2</v>
      </c>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3" x14ac:dyDescent="0.2">
      <c r="A1321" s="220"/>
      <c r="B1321" s="221"/>
      <c r="C1321" s="276" t="s">
        <v>1735</v>
      </c>
      <c r="D1321" s="266"/>
      <c r="E1321" s="267">
        <v>3</v>
      </c>
      <c r="F1321" s="224"/>
      <c r="G1321" s="224"/>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573</v>
      </c>
      <c r="AH1321" s="213">
        <v>2</v>
      </c>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75" t="s">
        <v>958</v>
      </c>
      <c r="D1322" s="266"/>
      <c r="E1322" s="267"/>
      <c r="F1322" s="224"/>
      <c r="G1322" s="224"/>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573</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2" x14ac:dyDescent="0.2">
      <c r="A1323" s="220"/>
      <c r="B1323" s="221"/>
      <c r="C1323" s="257"/>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515</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ht="22.5" outlineLevel="1" x14ac:dyDescent="0.2">
      <c r="A1324" s="242">
        <v>156</v>
      </c>
      <c r="B1324" s="243" t="s">
        <v>1806</v>
      </c>
      <c r="C1324" s="254" t="s">
        <v>1807</v>
      </c>
      <c r="D1324" s="244" t="s">
        <v>974</v>
      </c>
      <c r="E1324" s="245">
        <v>62.5</v>
      </c>
      <c r="F1324" s="246"/>
      <c r="G1324" s="247">
        <f>ROUND(E1324*F1324,2)</f>
        <v>0</v>
      </c>
      <c r="H1324" s="246"/>
      <c r="I1324" s="247">
        <f>ROUND(E1324*H1324,2)</f>
        <v>0</v>
      </c>
      <c r="J1324" s="246"/>
      <c r="K1324" s="247">
        <f>ROUND(E1324*J1324,2)</f>
        <v>0</v>
      </c>
      <c r="L1324" s="247">
        <v>21</v>
      </c>
      <c r="M1324" s="247">
        <f>G1324*(1+L1324/100)</f>
        <v>0</v>
      </c>
      <c r="N1324" s="245">
        <v>2.5000000000000001E-4</v>
      </c>
      <c r="O1324" s="245">
        <f>ROUND(E1324*N1324,2)</f>
        <v>0.02</v>
      </c>
      <c r="P1324" s="245">
        <v>0</v>
      </c>
      <c r="Q1324" s="245">
        <f>ROUND(E1324*P1324,2)</f>
        <v>0</v>
      </c>
      <c r="R1324" s="247" t="s">
        <v>1701</v>
      </c>
      <c r="S1324" s="247" t="s">
        <v>511</v>
      </c>
      <c r="T1324" s="248" t="s">
        <v>511</v>
      </c>
      <c r="U1324" s="224">
        <v>0.15</v>
      </c>
      <c r="V1324" s="224">
        <f>ROUND(E1324*U1324,2)</f>
        <v>9.3800000000000008</v>
      </c>
      <c r="W1324" s="224"/>
      <c r="X1324" s="224" t="s">
        <v>557</v>
      </c>
      <c r="Y1324" s="224" t="s">
        <v>513</v>
      </c>
      <c r="Z1324" s="213"/>
      <c r="AA1324" s="213"/>
      <c r="AB1324" s="213"/>
      <c r="AC1324" s="213"/>
      <c r="AD1324" s="213"/>
      <c r="AE1324" s="213"/>
      <c r="AF1324" s="213"/>
      <c r="AG1324" s="213" t="s">
        <v>571</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2" x14ac:dyDescent="0.2">
      <c r="A1325" s="220"/>
      <c r="B1325" s="221"/>
      <c r="C1325" s="258" t="s">
        <v>1098</v>
      </c>
      <c r="D1325" s="229"/>
      <c r="E1325" s="230"/>
      <c r="F1325" s="224"/>
      <c r="G1325" s="224"/>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573</v>
      </c>
      <c r="AH1325" s="213">
        <v>0</v>
      </c>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58" t="s">
        <v>1099</v>
      </c>
      <c r="D1326" s="229"/>
      <c r="E1326" s="230">
        <v>40</v>
      </c>
      <c r="F1326" s="224"/>
      <c r="G1326" s="224"/>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573</v>
      </c>
      <c r="AH1326" s="213">
        <v>0</v>
      </c>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58" t="s">
        <v>1272</v>
      </c>
      <c r="D1327" s="229"/>
      <c r="E1327" s="230">
        <v>20</v>
      </c>
      <c r="F1327" s="224"/>
      <c r="G1327" s="224"/>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573</v>
      </c>
      <c r="AH1327" s="213">
        <v>0</v>
      </c>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58" t="s">
        <v>1100</v>
      </c>
      <c r="D1328" s="229"/>
      <c r="E1328" s="230">
        <v>2.5</v>
      </c>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573</v>
      </c>
      <c r="AH1328" s="213">
        <v>0</v>
      </c>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2" x14ac:dyDescent="0.2">
      <c r="A1329" s="220"/>
      <c r="B1329" s="221"/>
      <c r="C1329" s="257"/>
      <c r="D1329" s="250"/>
      <c r="E1329" s="250"/>
      <c r="F1329" s="250"/>
      <c r="G1329" s="25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515</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ht="22.5" outlineLevel="1" x14ac:dyDescent="0.2">
      <c r="A1330" s="242">
        <v>157</v>
      </c>
      <c r="B1330" s="243" t="s">
        <v>1808</v>
      </c>
      <c r="C1330" s="254" t="s">
        <v>1809</v>
      </c>
      <c r="D1330" s="244" t="s">
        <v>974</v>
      </c>
      <c r="E1330" s="245">
        <v>454.64724999999999</v>
      </c>
      <c r="F1330" s="246"/>
      <c r="G1330" s="247">
        <f>ROUND(E1330*F1330,2)</f>
        <v>0</v>
      </c>
      <c r="H1330" s="246"/>
      <c r="I1330" s="247">
        <f>ROUND(E1330*H1330,2)</f>
        <v>0</v>
      </c>
      <c r="J1330" s="246"/>
      <c r="K1330" s="247">
        <f>ROUND(E1330*J1330,2)</f>
        <v>0</v>
      </c>
      <c r="L1330" s="247">
        <v>21</v>
      </c>
      <c r="M1330" s="247">
        <f>G1330*(1+L1330/100)</f>
        <v>0</v>
      </c>
      <c r="N1330" s="245">
        <v>1.0000000000000001E-5</v>
      </c>
      <c r="O1330" s="245">
        <f>ROUND(E1330*N1330,2)</f>
        <v>0</v>
      </c>
      <c r="P1330" s="245">
        <v>0</v>
      </c>
      <c r="Q1330" s="245">
        <f>ROUND(E1330*P1330,2)</f>
        <v>0</v>
      </c>
      <c r="R1330" s="247" t="s">
        <v>1701</v>
      </c>
      <c r="S1330" s="247" t="s">
        <v>511</v>
      </c>
      <c r="T1330" s="248" t="s">
        <v>511</v>
      </c>
      <c r="U1330" s="224">
        <v>7.0000000000000007E-2</v>
      </c>
      <c r="V1330" s="224">
        <f>ROUND(E1330*U1330,2)</f>
        <v>31.83</v>
      </c>
      <c r="W1330" s="224"/>
      <c r="X1330" s="224" t="s">
        <v>557</v>
      </c>
      <c r="Y1330" s="224" t="s">
        <v>513</v>
      </c>
      <c r="Z1330" s="213"/>
      <c r="AA1330" s="213"/>
      <c r="AB1330" s="213"/>
      <c r="AC1330" s="213"/>
      <c r="AD1330" s="213"/>
      <c r="AE1330" s="213"/>
      <c r="AF1330" s="213"/>
      <c r="AG1330" s="213" t="s">
        <v>571</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2" x14ac:dyDescent="0.2">
      <c r="A1331" s="220"/>
      <c r="B1331" s="221"/>
      <c r="C1331" s="258" t="s">
        <v>1810</v>
      </c>
      <c r="D1331" s="229"/>
      <c r="E1331" s="230">
        <v>220.66</v>
      </c>
      <c r="F1331" s="224"/>
      <c r="G1331" s="224"/>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573</v>
      </c>
      <c r="AH1331" s="213">
        <v>5</v>
      </c>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58" t="s">
        <v>1811</v>
      </c>
      <c r="D1332" s="229"/>
      <c r="E1332" s="230">
        <v>211.08725000000001</v>
      </c>
      <c r="F1332" s="224"/>
      <c r="G1332" s="224"/>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573</v>
      </c>
      <c r="AH1332" s="213">
        <v>5</v>
      </c>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58" t="s">
        <v>1399</v>
      </c>
      <c r="D1333" s="229"/>
      <c r="E1333" s="230">
        <v>22.9</v>
      </c>
      <c r="F1333" s="224"/>
      <c r="G1333" s="224"/>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573</v>
      </c>
      <c r="AH1333" s="213">
        <v>0</v>
      </c>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2" x14ac:dyDescent="0.2">
      <c r="A1334" s="220"/>
      <c r="B1334" s="221"/>
      <c r="C1334" s="257"/>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515</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outlineLevel="1" x14ac:dyDescent="0.2">
      <c r="A1335" s="242">
        <v>158</v>
      </c>
      <c r="B1335" s="243" t="s">
        <v>1812</v>
      </c>
      <c r="C1335" s="254" t="s">
        <v>1813</v>
      </c>
      <c r="D1335" s="244" t="s">
        <v>974</v>
      </c>
      <c r="E1335" s="245">
        <v>165</v>
      </c>
      <c r="F1335" s="246"/>
      <c r="G1335" s="247">
        <f>ROUND(E1335*F1335,2)</f>
        <v>0</v>
      </c>
      <c r="H1335" s="246"/>
      <c r="I1335" s="247">
        <f>ROUND(E1335*H1335,2)</f>
        <v>0</v>
      </c>
      <c r="J1335" s="246"/>
      <c r="K1335" s="247">
        <f>ROUND(E1335*J1335,2)</f>
        <v>0</v>
      </c>
      <c r="L1335" s="247">
        <v>21</v>
      </c>
      <c r="M1335" s="247">
        <f>G1335*(1+L1335/100)</f>
        <v>0</v>
      </c>
      <c r="N1335" s="245">
        <v>7.6000000000000004E-4</v>
      </c>
      <c r="O1335" s="245">
        <f>ROUND(E1335*N1335,2)</f>
        <v>0.13</v>
      </c>
      <c r="P1335" s="245">
        <v>0</v>
      </c>
      <c r="Q1335" s="245">
        <f>ROUND(E1335*P1335,2)</f>
        <v>0</v>
      </c>
      <c r="R1335" s="247" t="s">
        <v>1701</v>
      </c>
      <c r="S1335" s="247" t="s">
        <v>511</v>
      </c>
      <c r="T1335" s="248" t="s">
        <v>511</v>
      </c>
      <c r="U1335" s="224">
        <v>1.0209999999999999</v>
      </c>
      <c r="V1335" s="224">
        <f>ROUND(E1335*U1335,2)</f>
        <v>168.47</v>
      </c>
      <c r="W1335" s="224"/>
      <c r="X1335" s="224" t="s">
        <v>557</v>
      </c>
      <c r="Y1335" s="224" t="s">
        <v>513</v>
      </c>
      <c r="Z1335" s="213"/>
      <c r="AA1335" s="213"/>
      <c r="AB1335" s="213"/>
      <c r="AC1335" s="213"/>
      <c r="AD1335" s="213"/>
      <c r="AE1335" s="213"/>
      <c r="AF1335" s="213"/>
      <c r="AG1335" s="213" t="s">
        <v>571</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13"/>
      <c r="BB1335" s="213"/>
      <c r="BC1335" s="213"/>
      <c r="BD1335" s="213"/>
      <c r="BE1335" s="213"/>
      <c r="BF1335" s="213"/>
      <c r="BG1335" s="213"/>
      <c r="BH1335" s="213"/>
    </row>
    <row r="1336" spans="1:60" outlineLevel="2" x14ac:dyDescent="0.2">
      <c r="A1336" s="220"/>
      <c r="B1336" s="221"/>
      <c r="C1336" s="258" t="s">
        <v>1098</v>
      </c>
      <c r="D1336" s="229"/>
      <c r="E1336" s="230"/>
      <c r="F1336" s="224"/>
      <c r="G1336" s="224"/>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573</v>
      </c>
      <c r="AH1336" s="213">
        <v>0</v>
      </c>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3" x14ac:dyDescent="0.2">
      <c r="A1337" s="220"/>
      <c r="B1337" s="221"/>
      <c r="C1337" s="258" t="s">
        <v>1814</v>
      </c>
      <c r="D1337" s="229"/>
      <c r="E1337" s="230">
        <v>120</v>
      </c>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573</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3" x14ac:dyDescent="0.2">
      <c r="A1338" s="220"/>
      <c r="B1338" s="221"/>
      <c r="C1338" s="275" t="s">
        <v>955</v>
      </c>
      <c r="D1338" s="266"/>
      <c r="E1338" s="267"/>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3"/>
      <c r="AA1338" s="213"/>
      <c r="AB1338" s="213"/>
      <c r="AC1338" s="213"/>
      <c r="AD1338" s="213"/>
      <c r="AE1338" s="213"/>
      <c r="AF1338" s="213"/>
      <c r="AG1338" s="213" t="s">
        <v>573</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3" x14ac:dyDescent="0.2">
      <c r="A1339" s="220"/>
      <c r="B1339" s="221"/>
      <c r="C1339" s="276" t="s">
        <v>1815</v>
      </c>
      <c r="D1339" s="266"/>
      <c r="E1339" s="267">
        <v>95</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573</v>
      </c>
      <c r="AH1339" s="213">
        <v>2</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76" t="s">
        <v>1816</v>
      </c>
      <c r="D1340" s="266"/>
      <c r="E1340" s="267">
        <v>25</v>
      </c>
      <c r="F1340" s="224"/>
      <c r="G1340" s="224"/>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573</v>
      </c>
      <c r="AH1340" s="213">
        <v>2</v>
      </c>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75" t="s">
        <v>958</v>
      </c>
      <c r="D1341" s="266"/>
      <c r="E1341" s="267"/>
      <c r="F1341" s="224"/>
      <c r="G1341" s="224"/>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573</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58" t="s">
        <v>1561</v>
      </c>
      <c r="D1342" s="229"/>
      <c r="E1342" s="230"/>
      <c r="F1342" s="224"/>
      <c r="G1342" s="224"/>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573</v>
      </c>
      <c r="AH1342" s="213">
        <v>0</v>
      </c>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58" t="s">
        <v>1817</v>
      </c>
      <c r="D1343" s="229"/>
      <c r="E1343" s="230">
        <v>45</v>
      </c>
      <c r="F1343" s="224"/>
      <c r="G1343" s="224"/>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573</v>
      </c>
      <c r="AH1343" s="213">
        <v>0</v>
      </c>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75" t="s">
        <v>955</v>
      </c>
      <c r="D1344" s="266"/>
      <c r="E1344" s="267"/>
      <c r="F1344" s="224"/>
      <c r="G1344" s="224"/>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573</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76" t="s">
        <v>1570</v>
      </c>
      <c r="D1345" s="266"/>
      <c r="E1345" s="267">
        <v>45</v>
      </c>
      <c r="F1345" s="224"/>
      <c r="G1345" s="224"/>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573</v>
      </c>
      <c r="AH1345" s="213">
        <v>2</v>
      </c>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75" t="s">
        <v>958</v>
      </c>
      <c r="D1346" s="266"/>
      <c r="E1346" s="267"/>
      <c r="F1346" s="224"/>
      <c r="G1346" s="224"/>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573</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2" x14ac:dyDescent="0.2">
      <c r="A1347" s="220"/>
      <c r="B1347" s="221"/>
      <c r="C1347" s="257"/>
      <c r="D1347" s="250"/>
      <c r="E1347" s="250"/>
      <c r="F1347" s="250"/>
      <c r="G1347" s="250"/>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515</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1" x14ac:dyDescent="0.2">
      <c r="A1348" s="242">
        <v>159</v>
      </c>
      <c r="B1348" s="243" t="s">
        <v>1818</v>
      </c>
      <c r="C1348" s="254" t="s">
        <v>1819</v>
      </c>
      <c r="D1348" s="244" t="s">
        <v>582</v>
      </c>
      <c r="E1348" s="245">
        <v>102</v>
      </c>
      <c r="F1348" s="246"/>
      <c r="G1348" s="247">
        <f>ROUND(E1348*F1348,2)</f>
        <v>0</v>
      </c>
      <c r="H1348" s="246"/>
      <c r="I1348" s="247">
        <f>ROUND(E1348*H1348,2)</f>
        <v>0</v>
      </c>
      <c r="J1348" s="246"/>
      <c r="K1348" s="247">
        <f>ROUND(E1348*J1348,2)</f>
        <v>0</v>
      </c>
      <c r="L1348" s="247">
        <v>21</v>
      </c>
      <c r="M1348" s="247">
        <f>G1348*(1+L1348/100)</f>
        <v>0</v>
      </c>
      <c r="N1348" s="245">
        <v>0</v>
      </c>
      <c r="O1348" s="245">
        <f>ROUND(E1348*N1348,2)</f>
        <v>0</v>
      </c>
      <c r="P1348" s="245">
        <v>0</v>
      </c>
      <c r="Q1348" s="245">
        <f>ROUND(E1348*P1348,2)</f>
        <v>0</v>
      </c>
      <c r="R1348" s="247" t="s">
        <v>970</v>
      </c>
      <c r="S1348" s="247" t="s">
        <v>511</v>
      </c>
      <c r="T1348" s="248" t="s">
        <v>511</v>
      </c>
      <c r="U1348" s="224">
        <v>0</v>
      </c>
      <c r="V1348" s="224">
        <f>ROUND(E1348*U1348,2)</f>
        <v>0</v>
      </c>
      <c r="W1348" s="224"/>
      <c r="X1348" s="224" t="s">
        <v>531</v>
      </c>
      <c r="Y1348" s="224" t="s">
        <v>513</v>
      </c>
      <c r="Z1348" s="213"/>
      <c r="AA1348" s="213"/>
      <c r="AB1348" s="213"/>
      <c r="AC1348" s="213"/>
      <c r="AD1348" s="213"/>
      <c r="AE1348" s="213"/>
      <c r="AF1348" s="213"/>
      <c r="AG1348" s="213" t="s">
        <v>541</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2" x14ac:dyDescent="0.2">
      <c r="A1349" s="220"/>
      <c r="B1349" s="221"/>
      <c r="C1349" s="255"/>
      <c r="D1349" s="251"/>
      <c r="E1349" s="251"/>
      <c r="F1349" s="251"/>
      <c r="G1349" s="251"/>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515</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1" x14ac:dyDescent="0.2">
      <c r="A1350" s="242">
        <v>160</v>
      </c>
      <c r="B1350" s="243" t="s">
        <v>1820</v>
      </c>
      <c r="C1350" s="254" t="s">
        <v>1821</v>
      </c>
      <c r="D1350" s="244" t="s">
        <v>918</v>
      </c>
      <c r="E1350" s="245">
        <v>49.695030000000003</v>
      </c>
      <c r="F1350" s="246"/>
      <c r="G1350" s="247">
        <f>ROUND(E1350*F1350,2)</f>
        <v>0</v>
      </c>
      <c r="H1350" s="246"/>
      <c r="I1350" s="247">
        <f>ROUND(E1350*H1350,2)</f>
        <v>0</v>
      </c>
      <c r="J1350" s="246"/>
      <c r="K1350" s="247">
        <f>ROUND(E1350*J1350,2)</f>
        <v>0</v>
      </c>
      <c r="L1350" s="247">
        <v>21</v>
      </c>
      <c r="M1350" s="247">
        <f>G1350*(1+L1350/100)</f>
        <v>0</v>
      </c>
      <c r="N1350" s="245">
        <v>0.02</v>
      </c>
      <c r="O1350" s="245">
        <f>ROUND(E1350*N1350,2)</f>
        <v>0.99</v>
      </c>
      <c r="P1350" s="245">
        <v>0</v>
      </c>
      <c r="Q1350" s="245">
        <f>ROUND(E1350*P1350,2)</f>
        <v>0</v>
      </c>
      <c r="R1350" s="247" t="s">
        <v>970</v>
      </c>
      <c r="S1350" s="247" t="s">
        <v>511</v>
      </c>
      <c r="T1350" s="248" t="s">
        <v>511</v>
      </c>
      <c r="U1350" s="224">
        <v>0</v>
      </c>
      <c r="V1350" s="224">
        <f>ROUND(E1350*U1350,2)</f>
        <v>0</v>
      </c>
      <c r="W1350" s="224"/>
      <c r="X1350" s="224" t="s">
        <v>531</v>
      </c>
      <c r="Y1350" s="224" t="s">
        <v>513</v>
      </c>
      <c r="Z1350" s="213"/>
      <c r="AA1350" s="213"/>
      <c r="AB1350" s="213"/>
      <c r="AC1350" s="213"/>
      <c r="AD1350" s="213"/>
      <c r="AE1350" s="213"/>
      <c r="AF1350" s="213"/>
      <c r="AG1350" s="213" t="s">
        <v>541</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2" x14ac:dyDescent="0.2">
      <c r="A1351" s="220"/>
      <c r="B1351" s="221"/>
      <c r="C1351" s="258" t="s">
        <v>1149</v>
      </c>
      <c r="D1351" s="229"/>
      <c r="E1351" s="230"/>
      <c r="F1351" s="224"/>
      <c r="G1351" s="224"/>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573</v>
      </c>
      <c r="AH1351" s="213">
        <v>0</v>
      </c>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3" x14ac:dyDescent="0.2">
      <c r="A1352" s="220"/>
      <c r="B1352" s="221"/>
      <c r="C1352" s="258" t="s">
        <v>1822</v>
      </c>
      <c r="D1352" s="229"/>
      <c r="E1352" s="230">
        <v>2.98115</v>
      </c>
      <c r="F1352" s="224"/>
      <c r="G1352" s="224"/>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573</v>
      </c>
      <c r="AH1352" s="213">
        <v>0</v>
      </c>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outlineLevel="3" x14ac:dyDescent="0.2">
      <c r="A1353" s="220"/>
      <c r="B1353" s="221"/>
      <c r="C1353" s="258" t="s">
        <v>1823</v>
      </c>
      <c r="D1353" s="229"/>
      <c r="E1353" s="230">
        <v>0.56615000000000004</v>
      </c>
      <c r="F1353" s="224"/>
      <c r="G1353" s="224"/>
      <c r="H1353" s="224"/>
      <c r="I1353" s="224"/>
      <c r="J1353" s="224"/>
      <c r="K1353" s="224"/>
      <c r="L1353" s="224"/>
      <c r="M1353" s="224"/>
      <c r="N1353" s="223"/>
      <c r="O1353" s="223"/>
      <c r="P1353" s="223"/>
      <c r="Q1353" s="223"/>
      <c r="R1353" s="224"/>
      <c r="S1353" s="224"/>
      <c r="T1353" s="224"/>
      <c r="U1353" s="224"/>
      <c r="V1353" s="224"/>
      <c r="W1353" s="224"/>
      <c r="X1353" s="224"/>
      <c r="Y1353" s="224"/>
      <c r="Z1353" s="213"/>
      <c r="AA1353" s="213"/>
      <c r="AB1353" s="213"/>
      <c r="AC1353" s="213"/>
      <c r="AD1353" s="213"/>
      <c r="AE1353" s="213"/>
      <c r="AF1353" s="213"/>
      <c r="AG1353" s="213" t="s">
        <v>573</v>
      </c>
      <c r="AH1353" s="213">
        <v>0</v>
      </c>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3" x14ac:dyDescent="0.2">
      <c r="A1354" s="220"/>
      <c r="B1354" s="221"/>
      <c r="C1354" s="258" t="s">
        <v>1824</v>
      </c>
      <c r="D1354" s="229"/>
      <c r="E1354" s="230">
        <v>5.492</v>
      </c>
      <c r="F1354" s="224"/>
      <c r="G1354" s="224"/>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573</v>
      </c>
      <c r="AH1354" s="213">
        <v>0</v>
      </c>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58" t="s">
        <v>1825</v>
      </c>
      <c r="D1355" s="229"/>
      <c r="E1355" s="230">
        <v>0.30549999999999999</v>
      </c>
      <c r="F1355" s="224"/>
      <c r="G1355" s="224"/>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573</v>
      </c>
      <c r="AH1355" s="213">
        <v>0</v>
      </c>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58" t="s">
        <v>1826</v>
      </c>
      <c r="D1356" s="229"/>
      <c r="E1356" s="230">
        <v>0.2</v>
      </c>
      <c r="F1356" s="224"/>
      <c r="G1356" s="224"/>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573</v>
      </c>
      <c r="AH1356" s="213">
        <v>0</v>
      </c>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58" t="s">
        <v>1827</v>
      </c>
      <c r="D1357" s="229"/>
      <c r="E1357" s="230">
        <v>24.954000000000001</v>
      </c>
      <c r="F1357" s="224"/>
      <c r="G1357" s="224"/>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573</v>
      </c>
      <c r="AH1357" s="213">
        <v>0</v>
      </c>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58" t="s">
        <v>1828</v>
      </c>
      <c r="D1358" s="229"/>
      <c r="E1358" s="230">
        <v>9.1519999999999992</v>
      </c>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573</v>
      </c>
      <c r="AH1358" s="213">
        <v>0</v>
      </c>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58" t="s">
        <v>1829</v>
      </c>
      <c r="D1359" s="229"/>
      <c r="E1359" s="230">
        <v>0.45</v>
      </c>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573</v>
      </c>
      <c r="AH1359" s="213">
        <v>0</v>
      </c>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58" t="s">
        <v>1830</v>
      </c>
      <c r="D1360" s="229"/>
      <c r="E1360" s="230">
        <v>3.206</v>
      </c>
      <c r="F1360" s="224"/>
      <c r="G1360" s="224"/>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573</v>
      </c>
      <c r="AH1360" s="213">
        <v>0</v>
      </c>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58" t="s">
        <v>1152</v>
      </c>
      <c r="D1361" s="229"/>
      <c r="E1361" s="230"/>
      <c r="F1361" s="224"/>
      <c r="G1361" s="224"/>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573</v>
      </c>
      <c r="AH1361" s="213">
        <v>0</v>
      </c>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58" t="s">
        <v>1831</v>
      </c>
      <c r="D1362" s="229"/>
      <c r="E1362" s="230">
        <v>2.18E-2</v>
      </c>
      <c r="F1362" s="224"/>
      <c r="G1362" s="224"/>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573</v>
      </c>
      <c r="AH1362" s="213">
        <v>0</v>
      </c>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78" t="s">
        <v>1438</v>
      </c>
      <c r="D1363" s="268"/>
      <c r="E1363" s="269">
        <v>47.328600000000002</v>
      </c>
      <c r="F1363" s="224"/>
      <c r="G1363" s="224"/>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573</v>
      </c>
      <c r="AH1363" s="213">
        <v>1</v>
      </c>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3" x14ac:dyDescent="0.2">
      <c r="A1364" s="220"/>
      <c r="B1364" s="221"/>
      <c r="C1364" s="258" t="s">
        <v>1832</v>
      </c>
      <c r="D1364" s="229"/>
      <c r="E1364" s="230">
        <v>2.3664299999999998</v>
      </c>
      <c r="F1364" s="224"/>
      <c r="G1364" s="224"/>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573</v>
      </c>
      <c r="AH1364" s="213">
        <v>0</v>
      </c>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outlineLevel="2" x14ac:dyDescent="0.2">
      <c r="A1365" s="220"/>
      <c r="B1365" s="221"/>
      <c r="C1365" s="257"/>
      <c r="D1365" s="250"/>
      <c r="E1365" s="250"/>
      <c r="F1365" s="250"/>
      <c r="G1365" s="250"/>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515</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13"/>
      <c r="BB1365" s="213"/>
      <c r="BC1365" s="213"/>
      <c r="BD1365" s="213"/>
      <c r="BE1365" s="213"/>
      <c r="BF1365" s="213"/>
      <c r="BG1365" s="213"/>
      <c r="BH1365" s="213"/>
    </row>
    <row r="1366" spans="1:60" ht="33.75" outlineLevel="1" x14ac:dyDescent="0.2">
      <c r="A1366" s="242">
        <v>161</v>
      </c>
      <c r="B1366" s="243" t="s">
        <v>1833</v>
      </c>
      <c r="C1366" s="254" t="s">
        <v>1834</v>
      </c>
      <c r="D1366" s="244" t="s">
        <v>974</v>
      </c>
      <c r="E1366" s="245">
        <v>16.08888</v>
      </c>
      <c r="F1366" s="246"/>
      <c r="G1366" s="247">
        <f>ROUND(E1366*F1366,2)</f>
        <v>0</v>
      </c>
      <c r="H1366" s="246"/>
      <c r="I1366" s="247">
        <f>ROUND(E1366*H1366,2)</f>
        <v>0</v>
      </c>
      <c r="J1366" s="246"/>
      <c r="K1366" s="247">
        <f>ROUND(E1366*J1366,2)</f>
        <v>0</v>
      </c>
      <c r="L1366" s="247">
        <v>21</v>
      </c>
      <c r="M1366" s="247">
        <f>G1366*(1+L1366/100)</f>
        <v>0</v>
      </c>
      <c r="N1366" s="245">
        <v>1.1999999999999999E-3</v>
      </c>
      <c r="O1366" s="245">
        <f>ROUND(E1366*N1366,2)</f>
        <v>0.02</v>
      </c>
      <c r="P1366" s="245">
        <v>0</v>
      </c>
      <c r="Q1366" s="245">
        <f>ROUND(E1366*P1366,2)</f>
        <v>0</v>
      </c>
      <c r="R1366" s="247" t="s">
        <v>970</v>
      </c>
      <c r="S1366" s="247" t="s">
        <v>511</v>
      </c>
      <c r="T1366" s="248" t="s">
        <v>511</v>
      </c>
      <c r="U1366" s="224">
        <v>0</v>
      </c>
      <c r="V1366" s="224">
        <f>ROUND(E1366*U1366,2)</f>
        <v>0</v>
      </c>
      <c r="W1366" s="224"/>
      <c r="X1366" s="224" t="s">
        <v>531</v>
      </c>
      <c r="Y1366" s="224" t="s">
        <v>513</v>
      </c>
      <c r="Z1366" s="213"/>
      <c r="AA1366" s="213"/>
      <c r="AB1366" s="213"/>
      <c r="AC1366" s="213"/>
      <c r="AD1366" s="213"/>
      <c r="AE1366" s="213"/>
      <c r="AF1366" s="213"/>
      <c r="AG1366" s="213" t="s">
        <v>541</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13"/>
      <c r="BB1366" s="213"/>
      <c r="BC1366" s="213"/>
      <c r="BD1366" s="213"/>
      <c r="BE1366" s="213"/>
      <c r="BF1366" s="213"/>
      <c r="BG1366" s="213"/>
      <c r="BH1366" s="213"/>
    </row>
    <row r="1367" spans="1:60" outlineLevel="2" x14ac:dyDescent="0.2">
      <c r="A1367" s="220"/>
      <c r="B1367" s="221"/>
      <c r="C1367" s="258" t="s">
        <v>1835</v>
      </c>
      <c r="D1367" s="229"/>
      <c r="E1367" s="230">
        <v>14.626250000000001</v>
      </c>
      <c r="F1367" s="224"/>
      <c r="G1367" s="224"/>
      <c r="H1367" s="224"/>
      <c r="I1367" s="224"/>
      <c r="J1367" s="224"/>
      <c r="K1367" s="224"/>
      <c r="L1367" s="224"/>
      <c r="M1367" s="224"/>
      <c r="N1367" s="223"/>
      <c r="O1367" s="223"/>
      <c r="P1367" s="223"/>
      <c r="Q1367" s="223"/>
      <c r="R1367" s="224"/>
      <c r="S1367" s="224"/>
      <c r="T1367" s="224"/>
      <c r="U1367" s="224"/>
      <c r="V1367" s="224"/>
      <c r="W1367" s="224"/>
      <c r="X1367" s="224"/>
      <c r="Y1367" s="224"/>
      <c r="Z1367" s="213"/>
      <c r="AA1367" s="213"/>
      <c r="AB1367" s="213"/>
      <c r="AC1367" s="213"/>
      <c r="AD1367" s="213"/>
      <c r="AE1367" s="213"/>
      <c r="AF1367" s="213"/>
      <c r="AG1367" s="213" t="s">
        <v>573</v>
      </c>
      <c r="AH1367" s="213">
        <v>5</v>
      </c>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3" x14ac:dyDescent="0.2">
      <c r="A1368" s="220"/>
      <c r="B1368" s="221"/>
      <c r="C1368" s="280" t="s">
        <v>1836</v>
      </c>
      <c r="D1368" s="270"/>
      <c r="E1368" s="271">
        <v>1.4626300000000001</v>
      </c>
      <c r="F1368" s="224"/>
      <c r="G1368" s="224"/>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573</v>
      </c>
      <c r="AH1368" s="213">
        <v>4</v>
      </c>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2" x14ac:dyDescent="0.2">
      <c r="A1369" s="220"/>
      <c r="B1369" s="221"/>
      <c r="C1369" s="257"/>
      <c r="D1369" s="250"/>
      <c r="E1369" s="250"/>
      <c r="F1369" s="250"/>
      <c r="G1369" s="250"/>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515</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ht="33.75" outlineLevel="1" x14ac:dyDescent="0.2">
      <c r="A1370" s="242">
        <v>162</v>
      </c>
      <c r="B1370" s="243" t="s">
        <v>1837</v>
      </c>
      <c r="C1370" s="254" t="s">
        <v>1838</v>
      </c>
      <c r="D1370" s="244" t="s">
        <v>974</v>
      </c>
      <c r="E1370" s="245">
        <v>16.08888</v>
      </c>
      <c r="F1370" s="246"/>
      <c r="G1370" s="247">
        <f>ROUND(E1370*F1370,2)</f>
        <v>0</v>
      </c>
      <c r="H1370" s="246"/>
      <c r="I1370" s="247">
        <f>ROUND(E1370*H1370,2)</f>
        <v>0</v>
      </c>
      <c r="J1370" s="246"/>
      <c r="K1370" s="247">
        <f>ROUND(E1370*J1370,2)</f>
        <v>0</v>
      </c>
      <c r="L1370" s="247">
        <v>21</v>
      </c>
      <c r="M1370" s="247">
        <f>G1370*(1+L1370/100)</f>
        <v>0</v>
      </c>
      <c r="N1370" s="245">
        <v>1.8E-3</v>
      </c>
      <c r="O1370" s="245">
        <f>ROUND(E1370*N1370,2)</f>
        <v>0.03</v>
      </c>
      <c r="P1370" s="245">
        <v>0</v>
      </c>
      <c r="Q1370" s="245">
        <f>ROUND(E1370*P1370,2)</f>
        <v>0</v>
      </c>
      <c r="R1370" s="247" t="s">
        <v>970</v>
      </c>
      <c r="S1370" s="247" t="s">
        <v>511</v>
      </c>
      <c r="T1370" s="248" t="s">
        <v>511</v>
      </c>
      <c r="U1370" s="224">
        <v>0</v>
      </c>
      <c r="V1370" s="224">
        <f>ROUND(E1370*U1370,2)</f>
        <v>0</v>
      </c>
      <c r="W1370" s="224"/>
      <c r="X1370" s="224" t="s">
        <v>531</v>
      </c>
      <c r="Y1370" s="224" t="s">
        <v>513</v>
      </c>
      <c r="Z1370" s="213"/>
      <c r="AA1370" s="213"/>
      <c r="AB1370" s="213"/>
      <c r="AC1370" s="213"/>
      <c r="AD1370" s="213"/>
      <c r="AE1370" s="213"/>
      <c r="AF1370" s="213"/>
      <c r="AG1370" s="213" t="s">
        <v>541</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2" x14ac:dyDescent="0.2">
      <c r="A1371" s="220"/>
      <c r="B1371" s="221"/>
      <c r="C1371" s="258" t="s">
        <v>1835</v>
      </c>
      <c r="D1371" s="229"/>
      <c r="E1371" s="230">
        <v>14.626250000000001</v>
      </c>
      <c r="F1371" s="224"/>
      <c r="G1371" s="224"/>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573</v>
      </c>
      <c r="AH1371" s="213">
        <v>5</v>
      </c>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80" t="s">
        <v>1836</v>
      </c>
      <c r="D1372" s="270"/>
      <c r="E1372" s="271">
        <v>1.4626300000000001</v>
      </c>
      <c r="F1372" s="224"/>
      <c r="G1372" s="224"/>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573</v>
      </c>
      <c r="AH1372" s="213">
        <v>4</v>
      </c>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2" x14ac:dyDescent="0.2">
      <c r="A1373" s="220"/>
      <c r="B1373" s="221"/>
      <c r="C1373" s="257"/>
      <c r="D1373" s="250"/>
      <c r="E1373" s="250"/>
      <c r="F1373" s="250"/>
      <c r="G1373" s="250"/>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515</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ht="33.75" outlineLevel="1" x14ac:dyDescent="0.2">
      <c r="A1374" s="242">
        <v>163</v>
      </c>
      <c r="B1374" s="243" t="s">
        <v>1839</v>
      </c>
      <c r="C1374" s="254" t="s">
        <v>1840</v>
      </c>
      <c r="D1374" s="244" t="s">
        <v>582</v>
      </c>
      <c r="E1374" s="245">
        <v>102</v>
      </c>
      <c r="F1374" s="246"/>
      <c r="G1374" s="247">
        <f>ROUND(E1374*F1374,2)</f>
        <v>0</v>
      </c>
      <c r="H1374" s="246"/>
      <c r="I1374" s="247">
        <f>ROUND(E1374*H1374,2)</f>
        <v>0</v>
      </c>
      <c r="J1374" s="246"/>
      <c r="K1374" s="247">
        <f>ROUND(E1374*J1374,2)</f>
        <v>0</v>
      </c>
      <c r="L1374" s="247">
        <v>21</v>
      </c>
      <c r="M1374" s="247">
        <f>G1374*(1+L1374/100)</f>
        <v>0</v>
      </c>
      <c r="N1374" s="245">
        <v>0</v>
      </c>
      <c r="O1374" s="245">
        <f>ROUND(E1374*N1374,2)</f>
        <v>0</v>
      </c>
      <c r="P1374" s="245">
        <v>0</v>
      </c>
      <c r="Q1374" s="245">
        <f>ROUND(E1374*P1374,2)</f>
        <v>0</v>
      </c>
      <c r="R1374" s="247" t="s">
        <v>970</v>
      </c>
      <c r="S1374" s="247" t="s">
        <v>511</v>
      </c>
      <c r="T1374" s="248" t="s">
        <v>511</v>
      </c>
      <c r="U1374" s="224">
        <v>0</v>
      </c>
      <c r="V1374" s="224">
        <f>ROUND(E1374*U1374,2)</f>
        <v>0</v>
      </c>
      <c r="W1374" s="224"/>
      <c r="X1374" s="224" t="s">
        <v>531</v>
      </c>
      <c r="Y1374" s="224" t="s">
        <v>513</v>
      </c>
      <c r="Z1374" s="213"/>
      <c r="AA1374" s="213"/>
      <c r="AB1374" s="213"/>
      <c r="AC1374" s="213"/>
      <c r="AD1374" s="213"/>
      <c r="AE1374" s="213"/>
      <c r="AF1374" s="213"/>
      <c r="AG1374" s="213" t="s">
        <v>541</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2" x14ac:dyDescent="0.2">
      <c r="A1375" s="220"/>
      <c r="B1375" s="221"/>
      <c r="C1375" s="258" t="s">
        <v>1149</v>
      </c>
      <c r="D1375" s="229"/>
      <c r="E1375" s="230"/>
      <c r="F1375" s="224"/>
      <c r="G1375" s="224"/>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573</v>
      </c>
      <c r="AH1375" s="213">
        <v>0</v>
      </c>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58" t="s">
        <v>1841</v>
      </c>
      <c r="D1376" s="229"/>
      <c r="E1376" s="230">
        <v>102</v>
      </c>
      <c r="F1376" s="224"/>
      <c r="G1376" s="224"/>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573</v>
      </c>
      <c r="AH1376" s="213">
        <v>0</v>
      </c>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2" x14ac:dyDescent="0.2">
      <c r="A1377" s="220"/>
      <c r="B1377" s="221"/>
      <c r="C1377" s="257"/>
      <c r="D1377" s="250"/>
      <c r="E1377" s="250"/>
      <c r="F1377" s="250"/>
      <c r="G1377" s="250"/>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515</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outlineLevel="1" x14ac:dyDescent="0.2">
      <c r="A1378" s="242">
        <v>164</v>
      </c>
      <c r="B1378" s="243" t="s">
        <v>1842</v>
      </c>
      <c r="C1378" s="254" t="s">
        <v>1843</v>
      </c>
      <c r="D1378" s="244" t="s">
        <v>1663</v>
      </c>
      <c r="E1378" s="245">
        <v>100.2</v>
      </c>
      <c r="F1378" s="246"/>
      <c r="G1378" s="247">
        <f>ROUND(E1378*F1378,2)</f>
        <v>0</v>
      </c>
      <c r="H1378" s="246"/>
      <c r="I1378" s="247">
        <f>ROUND(E1378*H1378,2)</f>
        <v>0</v>
      </c>
      <c r="J1378" s="246"/>
      <c r="K1378" s="247">
        <f>ROUND(E1378*J1378,2)</f>
        <v>0</v>
      </c>
      <c r="L1378" s="247">
        <v>21</v>
      </c>
      <c r="M1378" s="247">
        <f>G1378*(1+L1378/100)</f>
        <v>0</v>
      </c>
      <c r="N1378" s="245">
        <v>1E-3</v>
      </c>
      <c r="O1378" s="245">
        <f>ROUND(E1378*N1378,2)</f>
        <v>0.1</v>
      </c>
      <c r="P1378" s="245">
        <v>0</v>
      </c>
      <c r="Q1378" s="245">
        <f>ROUND(E1378*P1378,2)</f>
        <v>0</v>
      </c>
      <c r="R1378" s="247" t="s">
        <v>970</v>
      </c>
      <c r="S1378" s="247" t="s">
        <v>511</v>
      </c>
      <c r="T1378" s="248" t="s">
        <v>511</v>
      </c>
      <c r="U1378" s="224">
        <v>0</v>
      </c>
      <c r="V1378" s="224">
        <f>ROUND(E1378*U1378,2)</f>
        <v>0</v>
      </c>
      <c r="W1378" s="224"/>
      <c r="X1378" s="224" t="s">
        <v>531</v>
      </c>
      <c r="Y1378" s="224" t="s">
        <v>513</v>
      </c>
      <c r="Z1378" s="213"/>
      <c r="AA1378" s="213"/>
      <c r="AB1378" s="213"/>
      <c r="AC1378" s="213"/>
      <c r="AD1378" s="213"/>
      <c r="AE1378" s="213"/>
      <c r="AF1378" s="213"/>
      <c r="AG1378" s="213" t="s">
        <v>541</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13"/>
      <c r="BB1378" s="213"/>
      <c r="BC1378" s="213"/>
      <c r="BD1378" s="213"/>
      <c r="BE1378" s="213"/>
      <c r="BF1378" s="213"/>
      <c r="BG1378" s="213"/>
      <c r="BH1378" s="213"/>
    </row>
    <row r="1379" spans="1:60" outlineLevel="2" x14ac:dyDescent="0.2">
      <c r="A1379" s="220"/>
      <c r="B1379" s="221"/>
      <c r="C1379" s="258" t="s">
        <v>1844</v>
      </c>
      <c r="D1379" s="229"/>
      <c r="E1379" s="230">
        <v>100.2</v>
      </c>
      <c r="F1379" s="224"/>
      <c r="G1379" s="224"/>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573</v>
      </c>
      <c r="AH1379" s="213">
        <v>5</v>
      </c>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13"/>
      <c r="BB1379" s="213"/>
      <c r="BC1379" s="213"/>
      <c r="BD1379" s="213"/>
      <c r="BE1379" s="213"/>
      <c r="BF1379" s="213"/>
      <c r="BG1379" s="213"/>
      <c r="BH1379" s="213"/>
    </row>
    <row r="1380" spans="1:60" outlineLevel="2" x14ac:dyDescent="0.2">
      <c r="A1380" s="220"/>
      <c r="B1380" s="221"/>
      <c r="C1380" s="257"/>
      <c r="D1380" s="250"/>
      <c r="E1380" s="250"/>
      <c r="F1380" s="250"/>
      <c r="G1380" s="250"/>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515</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13"/>
      <c r="BB1380" s="213"/>
      <c r="BC1380" s="213"/>
      <c r="BD1380" s="213"/>
      <c r="BE1380" s="213"/>
      <c r="BF1380" s="213"/>
      <c r="BG1380" s="213"/>
      <c r="BH1380" s="213"/>
    </row>
    <row r="1381" spans="1:60" ht="22.5" outlineLevel="1" x14ac:dyDescent="0.2">
      <c r="A1381" s="242">
        <v>165</v>
      </c>
      <c r="B1381" s="243" t="s">
        <v>1845</v>
      </c>
      <c r="C1381" s="254" t="s">
        <v>1846</v>
      </c>
      <c r="D1381" s="244" t="s">
        <v>974</v>
      </c>
      <c r="E1381" s="245">
        <v>17.535</v>
      </c>
      <c r="F1381" s="246"/>
      <c r="G1381" s="247">
        <f>ROUND(E1381*F1381,2)</f>
        <v>0</v>
      </c>
      <c r="H1381" s="246"/>
      <c r="I1381" s="247">
        <f>ROUND(E1381*H1381,2)</f>
        <v>0</v>
      </c>
      <c r="J1381" s="246"/>
      <c r="K1381" s="247">
        <f>ROUND(E1381*J1381,2)</f>
        <v>0</v>
      </c>
      <c r="L1381" s="247">
        <v>21</v>
      </c>
      <c r="M1381" s="247">
        <f>G1381*(1+L1381/100)</f>
        <v>0</v>
      </c>
      <c r="N1381" s="245">
        <v>0.01</v>
      </c>
      <c r="O1381" s="245">
        <f>ROUND(E1381*N1381,2)</f>
        <v>0.18</v>
      </c>
      <c r="P1381" s="245">
        <v>0</v>
      </c>
      <c r="Q1381" s="245">
        <f>ROUND(E1381*P1381,2)</f>
        <v>0</v>
      </c>
      <c r="R1381" s="247" t="s">
        <v>970</v>
      </c>
      <c r="S1381" s="247" t="s">
        <v>511</v>
      </c>
      <c r="T1381" s="248" t="s">
        <v>511</v>
      </c>
      <c r="U1381" s="224">
        <v>0</v>
      </c>
      <c r="V1381" s="224">
        <f>ROUND(E1381*U1381,2)</f>
        <v>0</v>
      </c>
      <c r="W1381" s="224"/>
      <c r="X1381" s="224" t="s">
        <v>531</v>
      </c>
      <c r="Y1381" s="224" t="s">
        <v>513</v>
      </c>
      <c r="Z1381" s="213"/>
      <c r="AA1381" s="213"/>
      <c r="AB1381" s="213"/>
      <c r="AC1381" s="213"/>
      <c r="AD1381" s="213"/>
      <c r="AE1381" s="213"/>
      <c r="AF1381" s="213"/>
      <c r="AG1381" s="213" t="s">
        <v>541</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58" t="s">
        <v>1275</v>
      </c>
      <c r="D1382" s="229"/>
      <c r="E1382" s="230">
        <v>16.7</v>
      </c>
      <c r="F1382" s="224"/>
      <c r="G1382" s="224"/>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573</v>
      </c>
      <c r="AH1382" s="213">
        <v>5</v>
      </c>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80" t="s">
        <v>1847</v>
      </c>
      <c r="D1383" s="270"/>
      <c r="E1383" s="271">
        <v>0.83499999999999996</v>
      </c>
      <c r="F1383" s="224"/>
      <c r="G1383" s="224"/>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573</v>
      </c>
      <c r="AH1383" s="213">
        <v>4</v>
      </c>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2" x14ac:dyDescent="0.2">
      <c r="A1384" s="220"/>
      <c r="B1384" s="221"/>
      <c r="C1384" s="257"/>
      <c r="D1384" s="250"/>
      <c r="E1384" s="250"/>
      <c r="F1384" s="250"/>
      <c r="G1384" s="250"/>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515</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ht="22.5" outlineLevel="1" x14ac:dyDescent="0.2">
      <c r="A1385" s="242">
        <v>166</v>
      </c>
      <c r="B1385" s="243" t="s">
        <v>1848</v>
      </c>
      <c r="C1385" s="254" t="s">
        <v>1849</v>
      </c>
      <c r="D1385" s="244" t="s">
        <v>974</v>
      </c>
      <c r="E1385" s="245">
        <v>7.6933499999999997</v>
      </c>
      <c r="F1385" s="246"/>
      <c r="G1385" s="247">
        <f>ROUND(E1385*F1385,2)</f>
        <v>0</v>
      </c>
      <c r="H1385" s="246"/>
      <c r="I1385" s="247">
        <f>ROUND(E1385*H1385,2)</f>
        <v>0</v>
      </c>
      <c r="J1385" s="246"/>
      <c r="K1385" s="247">
        <f>ROUND(E1385*J1385,2)</f>
        <v>0</v>
      </c>
      <c r="L1385" s="247">
        <v>21</v>
      </c>
      <c r="M1385" s="247">
        <f>G1385*(1+L1385/100)</f>
        <v>0</v>
      </c>
      <c r="N1385" s="245">
        <v>2.5000000000000001E-3</v>
      </c>
      <c r="O1385" s="245">
        <f>ROUND(E1385*N1385,2)</f>
        <v>0.02</v>
      </c>
      <c r="P1385" s="245">
        <v>0</v>
      </c>
      <c r="Q1385" s="245">
        <f>ROUND(E1385*P1385,2)</f>
        <v>0</v>
      </c>
      <c r="R1385" s="247" t="s">
        <v>970</v>
      </c>
      <c r="S1385" s="247" t="s">
        <v>511</v>
      </c>
      <c r="T1385" s="248" t="s">
        <v>511</v>
      </c>
      <c r="U1385" s="224">
        <v>0</v>
      </c>
      <c r="V1385" s="224">
        <f>ROUND(E1385*U1385,2)</f>
        <v>0</v>
      </c>
      <c r="W1385" s="224"/>
      <c r="X1385" s="224" t="s">
        <v>531</v>
      </c>
      <c r="Y1385" s="224" t="s">
        <v>513</v>
      </c>
      <c r="Z1385" s="213"/>
      <c r="AA1385" s="213"/>
      <c r="AB1385" s="213"/>
      <c r="AC1385" s="213"/>
      <c r="AD1385" s="213"/>
      <c r="AE1385" s="213"/>
      <c r="AF1385" s="213"/>
      <c r="AG1385" s="213" t="s">
        <v>541</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2" x14ac:dyDescent="0.2">
      <c r="A1386" s="220"/>
      <c r="B1386" s="221"/>
      <c r="C1386" s="258" t="s">
        <v>1037</v>
      </c>
      <c r="D1386" s="229"/>
      <c r="E1386" s="230"/>
      <c r="F1386" s="224"/>
      <c r="G1386" s="224"/>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573</v>
      </c>
      <c r="AH1386" s="213">
        <v>0</v>
      </c>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58" t="s">
        <v>1784</v>
      </c>
      <c r="D1387" s="229"/>
      <c r="E1387" s="230">
        <v>7.327</v>
      </c>
      <c r="F1387" s="224"/>
      <c r="G1387" s="224"/>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573</v>
      </c>
      <c r="AH1387" s="213">
        <v>0</v>
      </c>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80" t="s">
        <v>1847</v>
      </c>
      <c r="D1388" s="270"/>
      <c r="E1388" s="271">
        <v>0.36635000000000001</v>
      </c>
      <c r="F1388" s="224"/>
      <c r="G1388" s="224"/>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573</v>
      </c>
      <c r="AH1388" s="213">
        <v>4</v>
      </c>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2" x14ac:dyDescent="0.2">
      <c r="A1389" s="220"/>
      <c r="B1389" s="221"/>
      <c r="C1389" s="257"/>
      <c r="D1389" s="250"/>
      <c r="E1389" s="250"/>
      <c r="F1389" s="250"/>
      <c r="G1389" s="250"/>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515</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ht="22.5" outlineLevel="1" x14ac:dyDescent="0.2">
      <c r="A1390" s="242">
        <v>167</v>
      </c>
      <c r="B1390" s="243" t="s">
        <v>1850</v>
      </c>
      <c r="C1390" s="254" t="s">
        <v>1851</v>
      </c>
      <c r="D1390" s="244" t="s">
        <v>974</v>
      </c>
      <c r="E1390" s="245">
        <v>85.26</v>
      </c>
      <c r="F1390" s="246"/>
      <c r="G1390" s="247">
        <f>ROUND(E1390*F1390,2)</f>
        <v>0</v>
      </c>
      <c r="H1390" s="246"/>
      <c r="I1390" s="247">
        <f>ROUND(E1390*H1390,2)</f>
        <v>0</v>
      </c>
      <c r="J1390" s="246"/>
      <c r="K1390" s="247">
        <f>ROUND(E1390*J1390,2)</f>
        <v>0</v>
      </c>
      <c r="L1390" s="247">
        <v>21</v>
      </c>
      <c r="M1390" s="247">
        <f>G1390*(1+L1390/100)</f>
        <v>0</v>
      </c>
      <c r="N1390" s="245">
        <v>5.0000000000000001E-3</v>
      </c>
      <c r="O1390" s="245">
        <f>ROUND(E1390*N1390,2)</f>
        <v>0.43</v>
      </c>
      <c r="P1390" s="245">
        <v>0</v>
      </c>
      <c r="Q1390" s="245">
        <f>ROUND(E1390*P1390,2)</f>
        <v>0</v>
      </c>
      <c r="R1390" s="247" t="s">
        <v>970</v>
      </c>
      <c r="S1390" s="247" t="s">
        <v>511</v>
      </c>
      <c r="T1390" s="248" t="s">
        <v>511</v>
      </c>
      <c r="U1390" s="224">
        <v>0</v>
      </c>
      <c r="V1390" s="224">
        <f>ROUND(E1390*U1390,2)</f>
        <v>0</v>
      </c>
      <c r="W1390" s="224"/>
      <c r="X1390" s="224" t="s">
        <v>531</v>
      </c>
      <c r="Y1390" s="224" t="s">
        <v>513</v>
      </c>
      <c r="Z1390" s="213"/>
      <c r="AA1390" s="213"/>
      <c r="AB1390" s="213"/>
      <c r="AC1390" s="213"/>
      <c r="AD1390" s="213"/>
      <c r="AE1390" s="213"/>
      <c r="AF1390" s="213"/>
      <c r="AG1390" s="213" t="s">
        <v>541</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2" x14ac:dyDescent="0.2">
      <c r="A1391" s="220"/>
      <c r="B1391" s="221"/>
      <c r="C1391" s="258" t="s">
        <v>1037</v>
      </c>
      <c r="D1391" s="229"/>
      <c r="E1391" s="230"/>
      <c r="F1391" s="224"/>
      <c r="G1391" s="224"/>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573</v>
      </c>
      <c r="AH1391" s="213">
        <v>0</v>
      </c>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outlineLevel="3" x14ac:dyDescent="0.2">
      <c r="A1392" s="220"/>
      <c r="B1392" s="221"/>
      <c r="C1392" s="258" t="s">
        <v>1786</v>
      </c>
      <c r="D1392" s="229"/>
      <c r="E1392" s="230">
        <v>73.22</v>
      </c>
      <c r="F1392" s="224"/>
      <c r="G1392" s="224"/>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573</v>
      </c>
      <c r="AH1392" s="213">
        <v>0</v>
      </c>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13"/>
      <c r="BB1392" s="213"/>
      <c r="BC1392" s="213"/>
      <c r="BD1392" s="213"/>
      <c r="BE1392" s="213"/>
      <c r="BF1392" s="213"/>
      <c r="BG1392" s="213"/>
      <c r="BH1392" s="213"/>
    </row>
    <row r="1393" spans="1:60" outlineLevel="3" x14ac:dyDescent="0.2">
      <c r="A1393" s="220"/>
      <c r="B1393" s="221"/>
      <c r="C1393" s="258" t="s">
        <v>1223</v>
      </c>
      <c r="D1393" s="229"/>
      <c r="E1393" s="230">
        <v>7.98</v>
      </c>
      <c r="F1393" s="224"/>
      <c r="G1393" s="224"/>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573</v>
      </c>
      <c r="AH1393" s="213">
        <v>0</v>
      </c>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13"/>
      <c r="BB1393" s="213"/>
      <c r="BC1393" s="213"/>
      <c r="BD1393" s="213"/>
      <c r="BE1393" s="213"/>
      <c r="BF1393" s="213"/>
      <c r="BG1393" s="213"/>
      <c r="BH1393" s="213"/>
    </row>
    <row r="1394" spans="1:60" outlineLevel="3" x14ac:dyDescent="0.2">
      <c r="A1394" s="220"/>
      <c r="B1394" s="221"/>
      <c r="C1394" s="280" t="s">
        <v>1847</v>
      </c>
      <c r="D1394" s="270"/>
      <c r="E1394" s="271">
        <v>4.0599999999999996</v>
      </c>
      <c r="F1394" s="224"/>
      <c r="G1394" s="224"/>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573</v>
      </c>
      <c r="AH1394" s="213">
        <v>4</v>
      </c>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13"/>
      <c r="BB1394" s="213"/>
      <c r="BC1394" s="213"/>
      <c r="BD1394" s="213"/>
      <c r="BE1394" s="213"/>
      <c r="BF1394" s="213"/>
      <c r="BG1394" s="213"/>
      <c r="BH1394" s="213"/>
    </row>
    <row r="1395" spans="1:60" outlineLevel="2" x14ac:dyDescent="0.2">
      <c r="A1395" s="220"/>
      <c r="B1395" s="221"/>
      <c r="C1395" s="257"/>
      <c r="D1395" s="250"/>
      <c r="E1395" s="250"/>
      <c r="F1395" s="250"/>
      <c r="G1395" s="250"/>
      <c r="H1395" s="224"/>
      <c r="I1395" s="224"/>
      <c r="J1395" s="224"/>
      <c r="K1395" s="224"/>
      <c r="L1395" s="224"/>
      <c r="M1395" s="224"/>
      <c r="N1395" s="223"/>
      <c r="O1395" s="223"/>
      <c r="P1395" s="223"/>
      <c r="Q1395" s="223"/>
      <c r="R1395" s="224"/>
      <c r="S1395" s="224"/>
      <c r="T1395" s="224"/>
      <c r="U1395" s="224"/>
      <c r="V1395" s="224"/>
      <c r="W1395" s="224"/>
      <c r="X1395" s="224"/>
      <c r="Y1395" s="224"/>
      <c r="Z1395" s="213"/>
      <c r="AA1395" s="213"/>
      <c r="AB1395" s="213"/>
      <c r="AC1395" s="213"/>
      <c r="AD1395" s="213"/>
      <c r="AE1395" s="213"/>
      <c r="AF1395" s="213"/>
      <c r="AG1395" s="213" t="s">
        <v>515</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ht="22.5" outlineLevel="1" x14ac:dyDescent="0.2">
      <c r="A1396" s="242">
        <v>168</v>
      </c>
      <c r="B1396" s="243" t="s">
        <v>1850</v>
      </c>
      <c r="C1396" s="254" t="s">
        <v>1851</v>
      </c>
      <c r="D1396" s="244" t="s">
        <v>974</v>
      </c>
      <c r="E1396" s="245">
        <v>89.25</v>
      </c>
      <c r="F1396" s="246"/>
      <c r="G1396" s="247">
        <f>ROUND(E1396*F1396,2)</f>
        <v>0</v>
      </c>
      <c r="H1396" s="246"/>
      <c r="I1396" s="247">
        <f>ROUND(E1396*H1396,2)</f>
        <v>0</v>
      </c>
      <c r="J1396" s="246"/>
      <c r="K1396" s="247">
        <f>ROUND(E1396*J1396,2)</f>
        <v>0</v>
      </c>
      <c r="L1396" s="247">
        <v>21</v>
      </c>
      <c r="M1396" s="247">
        <f>G1396*(1+L1396/100)</f>
        <v>0</v>
      </c>
      <c r="N1396" s="245">
        <v>5.0000000000000001E-3</v>
      </c>
      <c r="O1396" s="245">
        <f>ROUND(E1396*N1396,2)</f>
        <v>0.45</v>
      </c>
      <c r="P1396" s="245">
        <v>0</v>
      </c>
      <c r="Q1396" s="245">
        <f>ROUND(E1396*P1396,2)</f>
        <v>0</v>
      </c>
      <c r="R1396" s="247" t="s">
        <v>970</v>
      </c>
      <c r="S1396" s="247" t="s">
        <v>511</v>
      </c>
      <c r="T1396" s="248" t="s">
        <v>511</v>
      </c>
      <c r="U1396" s="224">
        <v>0</v>
      </c>
      <c r="V1396" s="224">
        <f>ROUND(E1396*U1396,2)</f>
        <v>0</v>
      </c>
      <c r="W1396" s="224"/>
      <c r="X1396" s="224" t="s">
        <v>531</v>
      </c>
      <c r="Y1396" s="224" t="s">
        <v>513</v>
      </c>
      <c r="Z1396" s="213"/>
      <c r="AA1396" s="213"/>
      <c r="AB1396" s="213"/>
      <c r="AC1396" s="213"/>
      <c r="AD1396" s="213"/>
      <c r="AE1396" s="213"/>
      <c r="AF1396" s="213"/>
      <c r="AG1396" s="213" t="s">
        <v>541</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2" x14ac:dyDescent="0.2">
      <c r="A1397" s="220"/>
      <c r="B1397" s="221"/>
      <c r="C1397" s="258" t="s">
        <v>1852</v>
      </c>
      <c r="D1397" s="229"/>
      <c r="E1397" s="230">
        <v>85</v>
      </c>
      <c r="F1397" s="224"/>
      <c r="G1397" s="224"/>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573</v>
      </c>
      <c r="AH1397" s="213">
        <v>5</v>
      </c>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80" t="s">
        <v>1847</v>
      </c>
      <c r="D1398" s="270"/>
      <c r="E1398" s="271">
        <v>4.25</v>
      </c>
      <c r="F1398" s="224"/>
      <c r="G1398" s="224"/>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573</v>
      </c>
      <c r="AH1398" s="213">
        <v>4</v>
      </c>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2" x14ac:dyDescent="0.2">
      <c r="A1399" s="220"/>
      <c r="B1399" s="221"/>
      <c r="C1399" s="257"/>
      <c r="D1399" s="250"/>
      <c r="E1399" s="250"/>
      <c r="F1399" s="250"/>
      <c r="G1399" s="250"/>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515</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ht="22.5" outlineLevel="1" x14ac:dyDescent="0.2">
      <c r="A1400" s="242">
        <v>169</v>
      </c>
      <c r="B1400" s="243" t="s">
        <v>1853</v>
      </c>
      <c r="C1400" s="254" t="s">
        <v>1854</v>
      </c>
      <c r="D1400" s="244" t="s">
        <v>974</v>
      </c>
      <c r="E1400" s="245">
        <v>385.35</v>
      </c>
      <c r="F1400" s="246"/>
      <c r="G1400" s="247">
        <f>ROUND(E1400*F1400,2)</f>
        <v>0</v>
      </c>
      <c r="H1400" s="246"/>
      <c r="I1400" s="247">
        <f>ROUND(E1400*H1400,2)</f>
        <v>0</v>
      </c>
      <c r="J1400" s="246"/>
      <c r="K1400" s="247">
        <f>ROUND(E1400*J1400,2)</f>
        <v>0</v>
      </c>
      <c r="L1400" s="247">
        <v>21</v>
      </c>
      <c r="M1400" s="247">
        <f>G1400*(1+L1400/100)</f>
        <v>0</v>
      </c>
      <c r="N1400" s="245">
        <v>2.5200000000000001E-3</v>
      </c>
      <c r="O1400" s="245">
        <f>ROUND(E1400*N1400,2)</f>
        <v>0.97</v>
      </c>
      <c r="P1400" s="245">
        <v>0</v>
      </c>
      <c r="Q1400" s="245">
        <f>ROUND(E1400*P1400,2)</f>
        <v>0</v>
      </c>
      <c r="R1400" s="247" t="s">
        <v>970</v>
      </c>
      <c r="S1400" s="247" t="s">
        <v>511</v>
      </c>
      <c r="T1400" s="248" t="s">
        <v>511</v>
      </c>
      <c r="U1400" s="224">
        <v>0</v>
      </c>
      <c r="V1400" s="224">
        <f>ROUND(E1400*U1400,2)</f>
        <v>0</v>
      </c>
      <c r="W1400" s="224"/>
      <c r="X1400" s="224" t="s">
        <v>531</v>
      </c>
      <c r="Y1400" s="224" t="s">
        <v>513</v>
      </c>
      <c r="Z1400" s="213"/>
      <c r="AA1400" s="213"/>
      <c r="AB1400" s="213"/>
      <c r="AC1400" s="213"/>
      <c r="AD1400" s="213"/>
      <c r="AE1400" s="213"/>
      <c r="AF1400" s="213"/>
      <c r="AG1400" s="213" t="s">
        <v>541</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2" x14ac:dyDescent="0.2">
      <c r="A1401" s="220"/>
      <c r="B1401" s="221"/>
      <c r="C1401" s="258" t="s">
        <v>1855</v>
      </c>
      <c r="D1401" s="229"/>
      <c r="E1401" s="230">
        <v>367</v>
      </c>
      <c r="F1401" s="224"/>
      <c r="G1401" s="224"/>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573</v>
      </c>
      <c r="AH1401" s="213">
        <v>5</v>
      </c>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80" t="s">
        <v>1847</v>
      </c>
      <c r="D1402" s="270"/>
      <c r="E1402" s="271">
        <v>18.350000000000001</v>
      </c>
      <c r="F1402" s="224"/>
      <c r="G1402" s="224"/>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573</v>
      </c>
      <c r="AH1402" s="213">
        <v>4</v>
      </c>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2" x14ac:dyDescent="0.2">
      <c r="A1403" s="220"/>
      <c r="B1403" s="221"/>
      <c r="C1403" s="257"/>
      <c r="D1403" s="250"/>
      <c r="E1403" s="250"/>
      <c r="F1403" s="250"/>
      <c r="G1403" s="250"/>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515</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ht="22.5" outlineLevel="1" x14ac:dyDescent="0.2">
      <c r="A1404" s="242">
        <v>170</v>
      </c>
      <c r="B1404" s="243" t="s">
        <v>1856</v>
      </c>
      <c r="C1404" s="254" t="s">
        <v>1857</v>
      </c>
      <c r="D1404" s="244" t="s">
        <v>974</v>
      </c>
      <c r="E1404" s="245">
        <v>385.35</v>
      </c>
      <c r="F1404" s="246"/>
      <c r="G1404" s="247">
        <f>ROUND(E1404*F1404,2)</f>
        <v>0</v>
      </c>
      <c r="H1404" s="246"/>
      <c r="I1404" s="247">
        <f>ROUND(E1404*H1404,2)</f>
        <v>0</v>
      </c>
      <c r="J1404" s="246"/>
      <c r="K1404" s="247">
        <f>ROUND(E1404*J1404,2)</f>
        <v>0</v>
      </c>
      <c r="L1404" s="247">
        <v>21</v>
      </c>
      <c r="M1404" s="247">
        <f>G1404*(1+L1404/100)</f>
        <v>0</v>
      </c>
      <c r="N1404" s="245">
        <v>4.62E-3</v>
      </c>
      <c r="O1404" s="245">
        <f>ROUND(E1404*N1404,2)</f>
        <v>1.78</v>
      </c>
      <c r="P1404" s="245">
        <v>0</v>
      </c>
      <c r="Q1404" s="245">
        <f>ROUND(E1404*P1404,2)</f>
        <v>0</v>
      </c>
      <c r="R1404" s="247" t="s">
        <v>970</v>
      </c>
      <c r="S1404" s="247" t="s">
        <v>511</v>
      </c>
      <c r="T1404" s="248" t="s">
        <v>511</v>
      </c>
      <c r="U1404" s="224">
        <v>0</v>
      </c>
      <c r="V1404" s="224">
        <f>ROUND(E1404*U1404,2)</f>
        <v>0</v>
      </c>
      <c r="W1404" s="224"/>
      <c r="X1404" s="224" t="s">
        <v>531</v>
      </c>
      <c r="Y1404" s="224" t="s">
        <v>513</v>
      </c>
      <c r="Z1404" s="213"/>
      <c r="AA1404" s="213"/>
      <c r="AB1404" s="213"/>
      <c r="AC1404" s="213"/>
      <c r="AD1404" s="213"/>
      <c r="AE1404" s="213"/>
      <c r="AF1404" s="213"/>
      <c r="AG1404" s="213" t="s">
        <v>541</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2" x14ac:dyDescent="0.2">
      <c r="A1405" s="220"/>
      <c r="B1405" s="221"/>
      <c r="C1405" s="258" t="s">
        <v>1858</v>
      </c>
      <c r="D1405" s="229"/>
      <c r="E1405" s="230">
        <v>367</v>
      </c>
      <c r="F1405" s="224"/>
      <c r="G1405" s="224"/>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573</v>
      </c>
      <c r="AH1405" s="213">
        <v>5</v>
      </c>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80" t="s">
        <v>1847</v>
      </c>
      <c r="D1406" s="270"/>
      <c r="E1406" s="271">
        <v>18.350000000000001</v>
      </c>
      <c r="F1406" s="224"/>
      <c r="G1406" s="224"/>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573</v>
      </c>
      <c r="AH1406" s="213">
        <v>4</v>
      </c>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2" x14ac:dyDescent="0.2">
      <c r="A1407" s="220"/>
      <c r="B1407" s="221"/>
      <c r="C1407" s="257"/>
      <c r="D1407" s="250"/>
      <c r="E1407" s="250"/>
      <c r="F1407" s="250"/>
      <c r="G1407" s="250"/>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515</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outlineLevel="1" x14ac:dyDescent="0.2">
      <c r="A1408" s="220">
        <v>171</v>
      </c>
      <c r="B1408" s="221" t="s">
        <v>1859</v>
      </c>
      <c r="C1408" s="279" t="s">
        <v>1860</v>
      </c>
      <c r="D1408" s="222" t="s">
        <v>0</v>
      </c>
      <c r="E1408" s="249"/>
      <c r="F1408" s="225"/>
      <c r="G1408" s="224">
        <f>ROUND(E1408*F1408,2)</f>
        <v>0</v>
      </c>
      <c r="H1408" s="225"/>
      <c r="I1408" s="224">
        <f>ROUND(E1408*H1408,2)</f>
        <v>0</v>
      </c>
      <c r="J1408" s="225"/>
      <c r="K1408" s="224">
        <f>ROUND(E1408*J1408,2)</f>
        <v>0</v>
      </c>
      <c r="L1408" s="224">
        <v>21</v>
      </c>
      <c r="M1408" s="224">
        <f>G1408*(1+L1408/100)</f>
        <v>0</v>
      </c>
      <c r="N1408" s="223">
        <v>0</v>
      </c>
      <c r="O1408" s="223">
        <f>ROUND(E1408*N1408,2)</f>
        <v>0</v>
      </c>
      <c r="P1408" s="223">
        <v>0</v>
      </c>
      <c r="Q1408" s="223">
        <f>ROUND(E1408*P1408,2)</f>
        <v>0</v>
      </c>
      <c r="R1408" s="224" t="s">
        <v>1701</v>
      </c>
      <c r="S1408" s="224" t="s">
        <v>511</v>
      </c>
      <c r="T1408" s="224" t="s">
        <v>511</v>
      </c>
      <c r="U1408" s="224">
        <v>0</v>
      </c>
      <c r="V1408" s="224">
        <f>ROUND(E1408*U1408,2)</f>
        <v>0</v>
      </c>
      <c r="W1408" s="224"/>
      <c r="X1408" s="224" t="s">
        <v>353</v>
      </c>
      <c r="Y1408" s="224" t="s">
        <v>513</v>
      </c>
      <c r="Z1408" s="213"/>
      <c r="AA1408" s="213"/>
      <c r="AB1408" s="213"/>
      <c r="AC1408" s="213"/>
      <c r="AD1408" s="213"/>
      <c r="AE1408" s="213"/>
      <c r="AF1408" s="213"/>
      <c r="AG1408" s="213" t="s">
        <v>1593</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13"/>
      <c r="BB1408" s="213"/>
      <c r="BC1408" s="213"/>
      <c r="BD1408" s="213"/>
      <c r="BE1408" s="213"/>
      <c r="BF1408" s="213"/>
      <c r="BG1408" s="213"/>
      <c r="BH1408" s="213"/>
    </row>
    <row r="1409" spans="1:60" outlineLevel="2" x14ac:dyDescent="0.2">
      <c r="A1409" s="220"/>
      <c r="B1409" s="221"/>
      <c r="C1409" s="277" t="s">
        <v>1698</v>
      </c>
      <c r="D1409" s="273"/>
      <c r="E1409" s="273"/>
      <c r="F1409" s="273"/>
      <c r="G1409" s="273"/>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921</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13"/>
      <c r="BB1409" s="213"/>
      <c r="BC1409" s="213"/>
      <c r="BD1409" s="213"/>
      <c r="BE1409" s="213"/>
      <c r="BF1409" s="213"/>
      <c r="BG1409" s="213"/>
      <c r="BH1409" s="213"/>
    </row>
    <row r="1410" spans="1:60" outlineLevel="2" x14ac:dyDescent="0.2">
      <c r="A1410" s="220"/>
      <c r="B1410" s="221"/>
      <c r="C1410" s="257"/>
      <c r="D1410" s="250"/>
      <c r="E1410" s="250"/>
      <c r="F1410" s="250"/>
      <c r="G1410" s="250"/>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515</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13"/>
      <c r="BB1410" s="213"/>
      <c r="BC1410" s="213"/>
      <c r="BD1410" s="213"/>
      <c r="BE1410" s="213"/>
      <c r="BF1410" s="213"/>
      <c r="BG1410" s="213"/>
      <c r="BH1410" s="213"/>
    </row>
    <row r="1411" spans="1:60" x14ac:dyDescent="0.2">
      <c r="A1411" s="232" t="s">
        <v>506</v>
      </c>
      <c r="B1411" s="233" t="s">
        <v>360</v>
      </c>
      <c r="C1411" s="253" t="s">
        <v>361</v>
      </c>
      <c r="D1411" s="234"/>
      <c r="E1411" s="235"/>
      <c r="F1411" s="236"/>
      <c r="G1411" s="236">
        <f>SUMIF(AG1412:AG1425,"&lt;&gt;NOR",G1412:G1425)</f>
        <v>0</v>
      </c>
      <c r="H1411" s="236"/>
      <c r="I1411" s="236">
        <f>SUM(I1412:I1425)</f>
        <v>0</v>
      </c>
      <c r="J1411" s="236"/>
      <c r="K1411" s="236">
        <f>SUM(K1412:K1425)</f>
        <v>0</v>
      </c>
      <c r="L1411" s="236"/>
      <c r="M1411" s="236">
        <f>SUM(M1412:M1425)</f>
        <v>0</v>
      </c>
      <c r="N1411" s="235"/>
      <c r="O1411" s="235">
        <f>SUM(O1412:O1425)</f>
        <v>0.1</v>
      </c>
      <c r="P1411" s="235"/>
      <c r="Q1411" s="235">
        <f>SUM(Q1412:Q1425)</f>
        <v>0</v>
      </c>
      <c r="R1411" s="236"/>
      <c r="S1411" s="236"/>
      <c r="T1411" s="237"/>
      <c r="U1411" s="231"/>
      <c r="V1411" s="231">
        <f>SUM(V1412:V1425)</f>
        <v>21.11</v>
      </c>
      <c r="W1411" s="231"/>
      <c r="X1411" s="231"/>
      <c r="Y1411" s="231"/>
      <c r="AG1411" t="s">
        <v>507</v>
      </c>
    </row>
    <row r="1412" spans="1:60" ht="22.5" outlineLevel="1" x14ac:dyDescent="0.2">
      <c r="A1412" s="242">
        <v>172</v>
      </c>
      <c r="B1412" s="243" t="s">
        <v>1861</v>
      </c>
      <c r="C1412" s="254" t="s">
        <v>1862</v>
      </c>
      <c r="D1412" s="244" t="s">
        <v>974</v>
      </c>
      <c r="E1412" s="245">
        <v>211.08725000000001</v>
      </c>
      <c r="F1412" s="246"/>
      <c r="G1412" s="247">
        <f>ROUND(E1412*F1412,2)</f>
        <v>0</v>
      </c>
      <c r="H1412" s="246"/>
      <c r="I1412" s="247">
        <f>ROUND(E1412*H1412,2)</f>
        <v>0</v>
      </c>
      <c r="J1412" s="246"/>
      <c r="K1412" s="247">
        <f>ROUND(E1412*J1412,2)</f>
        <v>0</v>
      </c>
      <c r="L1412" s="247">
        <v>21</v>
      </c>
      <c r="M1412" s="247">
        <f>G1412*(1+L1412/100)</f>
        <v>0</v>
      </c>
      <c r="N1412" s="245">
        <v>0</v>
      </c>
      <c r="O1412" s="245">
        <f>ROUND(E1412*N1412,2)</f>
        <v>0</v>
      </c>
      <c r="P1412" s="245">
        <v>0</v>
      </c>
      <c r="Q1412" s="245">
        <f>ROUND(E1412*P1412,2)</f>
        <v>0</v>
      </c>
      <c r="R1412" s="247" t="s">
        <v>1863</v>
      </c>
      <c r="S1412" s="247" t="s">
        <v>511</v>
      </c>
      <c r="T1412" s="248" t="s">
        <v>511</v>
      </c>
      <c r="U1412" s="224">
        <v>0.1</v>
      </c>
      <c r="V1412" s="224">
        <f>ROUND(E1412*U1412,2)</f>
        <v>21.11</v>
      </c>
      <c r="W1412" s="224"/>
      <c r="X1412" s="224" t="s">
        <v>557</v>
      </c>
      <c r="Y1412" s="224" t="s">
        <v>513</v>
      </c>
      <c r="Z1412" s="213"/>
      <c r="AA1412" s="213"/>
      <c r="AB1412" s="213"/>
      <c r="AC1412" s="213"/>
      <c r="AD1412" s="213"/>
      <c r="AE1412" s="213"/>
      <c r="AF1412" s="213"/>
      <c r="AG1412" s="213" t="s">
        <v>571</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2" x14ac:dyDescent="0.2">
      <c r="A1413" s="220"/>
      <c r="B1413" s="221"/>
      <c r="C1413" s="258" t="s">
        <v>1152</v>
      </c>
      <c r="D1413" s="229"/>
      <c r="E1413" s="230"/>
      <c r="F1413" s="224"/>
      <c r="G1413" s="224"/>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573</v>
      </c>
      <c r="AH1413" s="213">
        <v>0</v>
      </c>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58" t="s">
        <v>1864</v>
      </c>
      <c r="D1414" s="229"/>
      <c r="E1414" s="230">
        <v>124.8</v>
      </c>
      <c r="F1414" s="224"/>
      <c r="G1414" s="224"/>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573</v>
      </c>
      <c r="AH1414" s="213">
        <v>0</v>
      </c>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58" t="s">
        <v>1865</v>
      </c>
      <c r="D1415" s="229"/>
      <c r="E1415" s="230">
        <v>62.807250000000003</v>
      </c>
      <c r="F1415" s="224"/>
      <c r="G1415" s="224"/>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573</v>
      </c>
      <c r="AH1415" s="213">
        <v>0</v>
      </c>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58" t="s">
        <v>1152</v>
      </c>
      <c r="D1416" s="229"/>
      <c r="E1416" s="230"/>
      <c r="F1416" s="224"/>
      <c r="G1416" s="224"/>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573</v>
      </c>
      <c r="AH1416" s="213">
        <v>0</v>
      </c>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58" t="s">
        <v>1580</v>
      </c>
      <c r="D1417" s="229"/>
      <c r="E1417" s="230">
        <v>21.7575</v>
      </c>
      <c r="F1417" s="224"/>
      <c r="G1417" s="224"/>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573</v>
      </c>
      <c r="AH1417" s="213">
        <v>0</v>
      </c>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58" t="s">
        <v>1581</v>
      </c>
      <c r="D1418" s="229"/>
      <c r="E1418" s="230">
        <v>1.7224999999999999</v>
      </c>
      <c r="F1418" s="224"/>
      <c r="G1418" s="224"/>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573</v>
      </c>
      <c r="AH1418" s="213">
        <v>0</v>
      </c>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2" x14ac:dyDescent="0.2">
      <c r="A1419" s="220"/>
      <c r="B1419" s="221"/>
      <c r="C1419" s="257"/>
      <c r="D1419" s="250"/>
      <c r="E1419" s="250"/>
      <c r="F1419" s="250"/>
      <c r="G1419" s="250"/>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515</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ht="33.75" outlineLevel="1" x14ac:dyDescent="0.2">
      <c r="A1420" s="242">
        <v>173</v>
      </c>
      <c r="B1420" s="243" t="s">
        <v>1866</v>
      </c>
      <c r="C1420" s="254" t="s">
        <v>1867</v>
      </c>
      <c r="D1420" s="244" t="s">
        <v>974</v>
      </c>
      <c r="E1420" s="245">
        <v>221.64160999999999</v>
      </c>
      <c r="F1420" s="246"/>
      <c r="G1420" s="247">
        <f>ROUND(E1420*F1420,2)</f>
        <v>0</v>
      </c>
      <c r="H1420" s="246"/>
      <c r="I1420" s="247">
        <f>ROUND(E1420*H1420,2)</f>
        <v>0</v>
      </c>
      <c r="J1420" s="246"/>
      <c r="K1420" s="247">
        <f>ROUND(E1420*J1420,2)</f>
        <v>0</v>
      </c>
      <c r="L1420" s="247">
        <v>21</v>
      </c>
      <c r="M1420" s="247">
        <f>G1420*(1+L1420/100)</f>
        <v>0</v>
      </c>
      <c r="N1420" s="245">
        <v>4.4999999999999999E-4</v>
      </c>
      <c r="O1420" s="245">
        <f>ROUND(E1420*N1420,2)</f>
        <v>0.1</v>
      </c>
      <c r="P1420" s="245">
        <v>0</v>
      </c>
      <c r="Q1420" s="245">
        <f>ROUND(E1420*P1420,2)</f>
        <v>0</v>
      </c>
      <c r="R1420" s="247" t="s">
        <v>970</v>
      </c>
      <c r="S1420" s="247" t="s">
        <v>511</v>
      </c>
      <c r="T1420" s="248" t="s">
        <v>511</v>
      </c>
      <c r="U1420" s="224">
        <v>0</v>
      </c>
      <c r="V1420" s="224">
        <f>ROUND(E1420*U1420,2)</f>
        <v>0</v>
      </c>
      <c r="W1420" s="224"/>
      <c r="X1420" s="224" t="s">
        <v>531</v>
      </c>
      <c r="Y1420" s="224" t="s">
        <v>513</v>
      </c>
      <c r="Z1420" s="213"/>
      <c r="AA1420" s="213"/>
      <c r="AB1420" s="213"/>
      <c r="AC1420" s="213"/>
      <c r="AD1420" s="213"/>
      <c r="AE1420" s="213"/>
      <c r="AF1420" s="213"/>
      <c r="AG1420" s="213" t="s">
        <v>541</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2" x14ac:dyDescent="0.2">
      <c r="A1421" s="220"/>
      <c r="B1421" s="221"/>
      <c r="C1421" s="258" t="s">
        <v>1868</v>
      </c>
      <c r="D1421" s="229"/>
      <c r="E1421" s="230">
        <v>221.64160999999999</v>
      </c>
      <c r="F1421" s="224"/>
      <c r="G1421" s="224"/>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573</v>
      </c>
      <c r="AH1421" s="213">
        <v>5</v>
      </c>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outlineLevel="2" x14ac:dyDescent="0.2">
      <c r="A1422" s="220"/>
      <c r="B1422" s="221"/>
      <c r="C1422" s="257"/>
      <c r="D1422" s="250"/>
      <c r="E1422" s="250"/>
      <c r="F1422" s="250"/>
      <c r="G1422" s="250"/>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515</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13"/>
      <c r="BB1422" s="213"/>
      <c r="BC1422" s="213"/>
      <c r="BD1422" s="213"/>
      <c r="BE1422" s="213"/>
      <c r="BF1422" s="213"/>
      <c r="BG1422" s="213"/>
      <c r="BH1422" s="213"/>
    </row>
    <row r="1423" spans="1:60" outlineLevel="1" x14ac:dyDescent="0.2">
      <c r="A1423" s="220">
        <v>174</v>
      </c>
      <c r="B1423" s="221" t="s">
        <v>1869</v>
      </c>
      <c r="C1423" s="279" t="s">
        <v>1870</v>
      </c>
      <c r="D1423" s="222" t="s">
        <v>0</v>
      </c>
      <c r="E1423" s="249"/>
      <c r="F1423" s="225"/>
      <c r="G1423" s="224">
        <f>ROUND(E1423*F1423,2)</f>
        <v>0</v>
      </c>
      <c r="H1423" s="225"/>
      <c r="I1423" s="224">
        <f>ROUND(E1423*H1423,2)</f>
        <v>0</v>
      </c>
      <c r="J1423" s="225"/>
      <c r="K1423" s="224">
        <f>ROUND(E1423*J1423,2)</f>
        <v>0</v>
      </c>
      <c r="L1423" s="224">
        <v>21</v>
      </c>
      <c r="M1423" s="224">
        <f>G1423*(1+L1423/100)</f>
        <v>0</v>
      </c>
      <c r="N1423" s="223">
        <v>0</v>
      </c>
      <c r="O1423" s="223">
        <f>ROUND(E1423*N1423,2)</f>
        <v>0</v>
      </c>
      <c r="P1423" s="223">
        <v>0</v>
      </c>
      <c r="Q1423" s="223">
        <f>ROUND(E1423*P1423,2)</f>
        <v>0</v>
      </c>
      <c r="R1423" s="224" t="s">
        <v>1863</v>
      </c>
      <c r="S1423" s="224" t="s">
        <v>511</v>
      </c>
      <c r="T1423" s="224" t="s">
        <v>511</v>
      </c>
      <c r="U1423" s="224">
        <v>0</v>
      </c>
      <c r="V1423" s="224">
        <f>ROUND(E1423*U1423,2)</f>
        <v>0</v>
      </c>
      <c r="W1423" s="224"/>
      <c r="X1423" s="224" t="s">
        <v>353</v>
      </c>
      <c r="Y1423" s="224" t="s">
        <v>513</v>
      </c>
      <c r="Z1423" s="213"/>
      <c r="AA1423" s="213"/>
      <c r="AB1423" s="213"/>
      <c r="AC1423" s="213"/>
      <c r="AD1423" s="213"/>
      <c r="AE1423" s="213"/>
      <c r="AF1423" s="213"/>
      <c r="AG1423" s="213" t="s">
        <v>1593</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13"/>
      <c r="BB1423" s="213"/>
      <c r="BC1423" s="213"/>
      <c r="BD1423" s="213"/>
      <c r="BE1423" s="213"/>
      <c r="BF1423" s="213"/>
      <c r="BG1423" s="213"/>
      <c r="BH1423" s="213"/>
    </row>
    <row r="1424" spans="1:60" outlineLevel="2" x14ac:dyDescent="0.2">
      <c r="A1424" s="220"/>
      <c r="B1424" s="221"/>
      <c r="C1424" s="277" t="s">
        <v>1677</v>
      </c>
      <c r="D1424" s="273"/>
      <c r="E1424" s="273"/>
      <c r="F1424" s="273"/>
      <c r="G1424" s="273"/>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921</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13"/>
      <c r="BB1424" s="213"/>
      <c r="BC1424" s="213"/>
      <c r="BD1424" s="213"/>
      <c r="BE1424" s="213"/>
      <c r="BF1424" s="213"/>
      <c r="BG1424" s="213"/>
      <c r="BH1424" s="213"/>
    </row>
    <row r="1425" spans="1:60" outlineLevel="2" x14ac:dyDescent="0.2">
      <c r="A1425" s="220"/>
      <c r="B1425" s="221"/>
      <c r="C1425" s="257"/>
      <c r="D1425" s="250"/>
      <c r="E1425" s="250"/>
      <c r="F1425" s="250"/>
      <c r="G1425" s="250"/>
      <c r="H1425" s="224"/>
      <c r="I1425" s="224"/>
      <c r="J1425" s="224"/>
      <c r="K1425" s="224"/>
      <c r="L1425" s="224"/>
      <c r="M1425" s="224"/>
      <c r="N1425" s="223"/>
      <c r="O1425" s="223"/>
      <c r="P1425" s="223"/>
      <c r="Q1425" s="223"/>
      <c r="R1425" s="224"/>
      <c r="S1425" s="224"/>
      <c r="T1425" s="224"/>
      <c r="U1425" s="224"/>
      <c r="V1425" s="224"/>
      <c r="W1425" s="224"/>
      <c r="X1425" s="224"/>
      <c r="Y1425" s="224"/>
      <c r="Z1425" s="213"/>
      <c r="AA1425" s="213"/>
      <c r="AB1425" s="213"/>
      <c r="AC1425" s="213"/>
      <c r="AD1425" s="213"/>
      <c r="AE1425" s="213"/>
      <c r="AF1425" s="213"/>
      <c r="AG1425" s="213" t="s">
        <v>515</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x14ac:dyDescent="0.2">
      <c r="A1426" s="232" t="s">
        <v>506</v>
      </c>
      <c r="B1426" s="233" t="s">
        <v>371</v>
      </c>
      <c r="C1426" s="253" t="s">
        <v>372</v>
      </c>
      <c r="D1426" s="234"/>
      <c r="E1426" s="235"/>
      <c r="F1426" s="236"/>
      <c r="G1426" s="236">
        <f>SUMIF(AG1427:AG1430,"&lt;&gt;NOR",G1427:G1430)</f>
        <v>0</v>
      </c>
      <c r="H1426" s="236"/>
      <c r="I1426" s="236">
        <f>SUM(I1427:I1430)</f>
        <v>0</v>
      </c>
      <c r="J1426" s="236"/>
      <c r="K1426" s="236">
        <f>SUM(K1427:K1430)</f>
        <v>0</v>
      </c>
      <c r="L1426" s="236"/>
      <c r="M1426" s="236">
        <f>SUM(M1427:M1430)</f>
        <v>0</v>
      </c>
      <c r="N1426" s="235"/>
      <c r="O1426" s="235">
        <f>SUM(O1427:O1430)</f>
        <v>0</v>
      </c>
      <c r="P1426" s="235"/>
      <c r="Q1426" s="235">
        <f>SUM(Q1427:Q1430)</f>
        <v>0</v>
      </c>
      <c r="R1426" s="236"/>
      <c r="S1426" s="236"/>
      <c r="T1426" s="237"/>
      <c r="U1426" s="231"/>
      <c r="V1426" s="231">
        <f>SUM(V1427:V1430)</f>
        <v>0</v>
      </c>
      <c r="W1426" s="231"/>
      <c r="X1426" s="231"/>
      <c r="Y1426" s="231"/>
      <c r="AG1426" t="s">
        <v>507</v>
      </c>
    </row>
    <row r="1427" spans="1:60" outlineLevel="1" x14ac:dyDescent="0.2">
      <c r="A1427" s="242">
        <v>175</v>
      </c>
      <c r="B1427" s="243" t="s">
        <v>1871</v>
      </c>
      <c r="C1427" s="254" t="s">
        <v>1872</v>
      </c>
      <c r="D1427" s="244" t="s">
        <v>582</v>
      </c>
      <c r="E1427" s="245">
        <v>1</v>
      </c>
      <c r="F1427" s="246"/>
      <c r="G1427" s="247">
        <f>ROUND(E1427*F1427,2)</f>
        <v>0</v>
      </c>
      <c r="H1427" s="246"/>
      <c r="I1427" s="247">
        <f>ROUND(E1427*H1427,2)</f>
        <v>0</v>
      </c>
      <c r="J1427" s="246"/>
      <c r="K1427" s="247">
        <f>ROUND(E1427*J1427,2)</f>
        <v>0</v>
      </c>
      <c r="L1427" s="247">
        <v>21</v>
      </c>
      <c r="M1427" s="247">
        <f>G1427*(1+L1427/100)</f>
        <v>0</v>
      </c>
      <c r="N1427" s="245">
        <v>0</v>
      </c>
      <c r="O1427" s="245">
        <f>ROUND(E1427*N1427,2)</f>
        <v>0</v>
      </c>
      <c r="P1427" s="245">
        <v>0</v>
      </c>
      <c r="Q1427" s="245">
        <f>ROUND(E1427*P1427,2)</f>
        <v>0</v>
      </c>
      <c r="R1427" s="247"/>
      <c r="S1427" s="247" t="s">
        <v>527</v>
      </c>
      <c r="T1427" s="248" t="s">
        <v>512</v>
      </c>
      <c r="U1427" s="224">
        <v>0</v>
      </c>
      <c r="V1427" s="224">
        <f>ROUND(E1427*U1427,2)</f>
        <v>0</v>
      </c>
      <c r="W1427" s="224"/>
      <c r="X1427" s="224" t="s">
        <v>557</v>
      </c>
      <c r="Y1427" s="224" t="s">
        <v>513</v>
      </c>
      <c r="Z1427" s="213"/>
      <c r="AA1427" s="213"/>
      <c r="AB1427" s="213"/>
      <c r="AC1427" s="213"/>
      <c r="AD1427" s="213"/>
      <c r="AE1427" s="213"/>
      <c r="AF1427" s="213"/>
      <c r="AG1427" s="213" t="s">
        <v>571</v>
      </c>
      <c r="AH1427" s="213"/>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2" x14ac:dyDescent="0.2">
      <c r="A1428" s="220"/>
      <c r="B1428" s="221"/>
      <c r="C1428" s="258" t="s">
        <v>1553</v>
      </c>
      <c r="D1428" s="229"/>
      <c r="E1428" s="230"/>
      <c r="F1428" s="224"/>
      <c r="G1428" s="224"/>
      <c r="H1428" s="224"/>
      <c r="I1428" s="224"/>
      <c r="J1428" s="224"/>
      <c r="K1428" s="224"/>
      <c r="L1428" s="224"/>
      <c r="M1428" s="224"/>
      <c r="N1428" s="223"/>
      <c r="O1428" s="223"/>
      <c r="P1428" s="223"/>
      <c r="Q1428" s="223"/>
      <c r="R1428" s="224"/>
      <c r="S1428" s="224"/>
      <c r="T1428" s="224"/>
      <c r="U1428" s="224"/>
      <c r="V1428" s="224"/>
      <c r="W1428" s="224"/>
      <c r="X1428" s="224"/>
      <c r="Y1428" s="224"/>
      <c r="Z1428" s="213"/>
      <c r="AA1428" s="213"/>
      <c r="AB1428" s="213"/>
      <c r="AC1428" s="213"/>
      <c r="AD1428" s="213"/>
      <c r="AE1428" s="213"/>
      <c r="AF1428" s="213"/>
      <c r="AG1428" s="213" t="s">
        <v>573</v>
      </c>
      <c r="AH1428" s="213">
        <v>0</v>
      </c>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3" x14ac:dyDescent="0.2">
      <c r="A1429" s="220"/>
      <c r="B1429" s="221"/>
      <c r="C1429" s="258" t="s">
        <v>1873</v>
      </c>
      <c r="D1429" s="229"/>
      <c r="E1429" s="230">
        <v>1</v>
      </c>
      <c r="F1429" s="224"/>
      <c r="G1429" s="224"/>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573</v>
      </c>
      <c r="AH1429" s="213">
        <v>0</v>
      </c>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outlineLevel="2" x14ac:dyDescent="0.2">
      <c r="A1430" s="220"/>
      <c r="B1430" s="221"/>
      <c r="C1430" s="257"/>
      <c r="D1430" s="250"/>
      <c r="E1430" s="250"/>
      <c r="F1430" s="250"/>
      <c r="G1430" s="250"/>
      <c r="H1430" s="224"/>
      <c r="I1430" s="224"/>
      <c r="J1430" s="224"/>
      <c r="K1430" s="224"/>
      <c r="L1430" s="224"/>
      <c r="M1430" s="224"/>
      <c r="N1430" s="223"/>
      <c r="O1430" s="223"/>
      <c r="P1430" s="223"/>
      <c r="Q1430" s="223"/>
      <c r="R1430" s="224"/>
      <c r="S1430" s="224"/>
      <c r="T1430" s="224"/>
      <c r="U1430" s="224"/>
      <c r="V1430" s="224"/>
      <c r="W1430" s="224"/>
      <c r="X1430" s="224"/>
      <c r="Y1430" s="224"/>
      <c r="Z1430" s="213"/>
      <c r="AA1430" s="213"/>
      <c r="AB1430" s="213"/>
      <c r="AC1430" s="213"/>
      <c r="AD1430" s="213"/>
      <c r="AE1430" s="213"/>
      <c r="AF1430" s="213"/>
      <c r="AG1430" s="213" t="s">
        <v>515</v>
      </c>
      <c r="AH1430" s="213"/>
      <c r="AI1430" s="213"/>
      <c r="AJ1430" s="213"/>
      <c r="AK1430" s="213"/>
      <c r="AL1430" s="213"/>
      <c r="AM1430" s="213"/>
      <c r="AN1430" s="213"/>
      <c r="AO1430" s="213"/>
      <c r="AP1430" s="213"/>
      <c r="AQ1430" s="213"/>
      <c r="AR1430" s="213"/>
      <c r="AS1430" s="213"/>
      <c r="AT1430" s="213"/>
      <c r="AU1430" s="213"/>
      <c r="AV1430" s="213"/>
      <c r="AW1430" s="213"/>
      <c r="AX1430" s="213"/>
      <c r="AY1430" s="213"/>
      <c r="AZ1430" s="213"/>
      <c r="BA1430" s="213"/>
      <c r="BB1430" s="213"/>
      <c r="BC1430" s="213"/>
      <c r="BD1430" s="213"/>
      <c r="BE1430" s="213"/>
      <c r="BF1430" s="213"/>
      <c r="BG1430" s="213"/>
      <c r="BH1430" s="213"/>
    </row>
    <row r="1431" spans="1:60" x14ac:dyDescent="0.2">
      <c r="A1431" s="232" t="s">
        <v>506</v>
      </c>
      <c r="B1431" s="233" t="s">
        <v>390</v>
      </c>
      <c r="C1431" s="253" t="s">
        <v>391</v>
      </c>
      <c r="D1431" s="234"/>
      <c r="E1431" s="235"/>
      <c r="F1431" s="236"/>
      <c r="G1431" s="236">
        <f>SUMIF(AG1432:AG1444,"&lt;&gt;NOR",G1432:G1444)</f>
        <v>0</v>
      </c>
      <c r="H1431" s="236"/>
      <c r="I1431" s="236">
        <f>SUM(I1432:I1444)</f>
        <v>0</v>
      </c>
      <c r="J1431" s="236"/>
      <c r="K1431" s="236">
        <f>SUM(K1432:K1444)</f>
        <v>0</v>
      </c>
      <c r="L1431" s="236"/>
      <c r="M1431" s="236">
        <f>SUM(M1432:M1444)</f>
        <v>0</v>
      </c>
      <c r="N1431" s="235"/>
      <c r="O1431" s="235">
        <f>SUM(O1432:O1444)</f>
        <v>0.33</v>
      </c>
      <c r="P1431" s="235"/>
      <c r="Q1431" s="235">
        <f>SUM(Q1432:Q1444)</f>
        <v>0</v>
      </c>
      <c r="R1431" s="236"/>
      <c r="S1431" s="236"/>
      <c r="T1431" s="237"/>
      <c r="U1431" s="231"/>
      <c r="V1431" s="231">
        <f>SUM(V1432:V1444)</f>
        <v>8.2899999999999991</v>
      </c>
      <c r="W1431" s="231"/>
      <c r="X1431" s="231"/>
      <c r="Y1431" s="231"/>
      <c r="AG1431" t="s">
        <v>507</v>
      </c>
    </row>
    <row r="1432" spans="1:60" ht="22.5" outlineLevel="1" x14ac:dyDescent="0.2">
      <c r="A1432" s="242">
        <v>176</v>
      </c>
      <c r="B1432" s="243" t="s">
        <v>1874</v>
      </c>
      <c r="C1432" s="254" t="s">
        <v>1875</v>
      </c>
      <c r="D1432" s="244" t="s">
        <v>974</v>
      </c>
      <c r="E1432" s="245">
        <v>3.7664</v>
      </c>
      <c r="F1432" s="246"/>
      <c r="G1432" s="247">
        <f>ROUND(E1432*F1432,2)</f>
        <v>0</v>
      </c>
      <c r="H1432" s="246"/>
      <c r="I1432" s="247">
        <f>ROUND(E1432*H1432,2)</f>
        <v>0</v>
      </c>
      <c r="J1432" s="246"/>
      <c r="K1432" s="247">
        <f>ROUND(E1432*J1432,2)</f>
        <v>0</v>
      </c>
      <c r="L1432" s="247">
        <v>21</v>
      </c>
      <c r="M1432" s="247">
        <f>G1432*(1+L1432/100)</f>
        <v>0</v>
      </c>
      <c r="N1432" s="245">
        <v>8.6400000000000005E-2</v>
      </c>
      <c r="O1432" s="245">
        <f>ROUND(E1432*N1432,2)</f>
        <v>0.33</v>
      </c>
      <c r="P1432" s="245">
        <v>0</v>
      </c>
      <c r="Q1432" s="245">
        <f>ROUND(E1432*P1432,2)</f>
        <v>0</v>
      </c>
      <c r="R1432" s="247" t="s">
        <v>1876</v>
      </c>
      <c r="S1432" s="247" t="s">
        <v>511</v>
      </c>
      <c r="T1432" s="248" t="s">
        <v>511</v>
      </c>
      <c r="U1432" s="224">
        <v>2.2000000000000002</v>
      </c>
      <c r="V1432" s="224">
        <f>ROUND(E1432*U1432,2)</f>
        <v>8.2899999999999991</v>
      </c>
      <c r="W1432" s="224"/>
      <c r="X1432" s="224" t="s">
        <v>557</v>
      </c>
      <c r="Y1432" s="224" t="s">
        <v>513</v>
      </c>
      <c r="Z1432" s="213"/>
      <c r="AA1432" s="213"/>
      <c r="AB1432" s="213"/>
      <c r="AC1432" s="213"/>
      <c r="AD1432" s="213"/>
      <c r="AE1432" s="213"/>
      <c r="AF1432" s="213"/>
      <c r="AG1432" s="213" t="s">
        <v>571</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2" x14ac:dyDescent="0.2">
      <c r="A1433" s="220"/>
      <c r="B1433" s="221"/>
      <c r="C1433" s="258" t="s">
        <v>1522</v>
      </c>
      <c r="D1433" s="229"/>
      <c r="E1433" s="230"/>
      <c r="F1433" s="224"/>
      <c r="G1433" s="224"/>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573</v>
      </c>
      <c r="AH1433" s="213">
        <v>0</v>
      </c>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58" t="s">
        <v>1877</v>
      </c>
      <c r="D1434" s="229"/>
      <c r="E1434" s="230">
        <v>3.7664</v>
      </c>
      <c r="F1434" s="224"/>
      <c r="G1434" s="224"/>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573</v>
      </c>
      <c r="AH1434" s="213">
        <v>0</v>
      </c>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75" t="s">
        <v>955</v>
      </c>
      <c r="D1435" s="266"/>
      <c r="E1435" s="267"/>
      <c r="F1435" s="224"/>
      <c r="G1435" s="224"/>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573</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76" t="s">
        <v>1878</v>
      </c>
      <c r="D1436" s="266"/>
      <c r="E1436" s="267">
        <v>0.80959999999999999</v>
      </c>
      <c r="F1436" s="224"/>
      <c r="G1436" s="224"/>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573</v>
      </c>
      <c r="AH1436" s="213">
        <v>2</v>
      </c>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76" t="s">
        <v>1879</v>
      </c>
      <c r="D1437" s="266"/>
      <c r="E1437" s="267">
        <v>1.0736000000000001</v>
      </c>
      <c r="F1437" s="224"/>
      <c r="G1437" s="224"/>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573</v>
      </c>
      <c r="AH1437" s="213">
        <v>2</v>
      </c>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76" t="s">
        <v>1880</v>
      </c>
      <c r="D1438" s="266"/>
      <c r="E1438" s="267">
        <v>0.80959999999999999</v>
      </c>
      <c r="F1438" s="224"/>
      <c r="G1438" s="224"/>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573</v>
      </c>
      <c r="AH1438" s="213">
        <v>2</v>
      </c>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76" t="s">
        <v>1881</v>
      </c>
      <c r="D1439" s="266"/>
      <c r="E1439" s="267">
        <v>1.0736000000000001</v>
      </c>
      <c r="F1439" s="224"/>
      <c r="G1439" s="224"/>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573</v>
      </c>
      <c r="AH1439" s="213">
        <v>2</v>
      </c>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5" t="s">
        <v>958</v>
      </c>
      <c r="D1440" s="266"/>
      <c r="E1440" s="267"/>
      <c r="F1440" s="224"/>
      <c r="G1440" s="224"/>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573</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outlineLevel="2" x14ac:dyDescent="0.2">
      <c r="A1441" s="220"/>
      <c r="B1441" s="221"/>
      <c r="C1441" s="257"/>
      <c r="D1441" s="250"/>
      <c r="E1441" s="250"/>
      <c r="F1441" s="250"/>
      <c r="G1441" s="250"/>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515</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13"/>
      <c r="BB1441" s="213"/>
      <c r="BC1441" s="213"/>
      <c r="BD1441" s="213"/>
      <c r="BE1441" s="213"/>
      <c r="BF1441" s="213"/>
      <c r="BG1441" s="213"/>
      <c r="BH1441" s="213"/>
    </row>
    <row r="1442" spans="1:60" outlineLevel="1" x14ac:dyDescent="0.2">
      <c r="A1442" s="220">
        <v>177</v>
      </c>
      <c r="B1442" s="221" t="s">
        <v>1882</v>
      </c>
      <c r="C1442" s="279" t="s">
        <v>1883</v>
      </c>
      <c r="D1442" s="222" t="s">
        <v>0</v>
      </c>
      <c r="E1442" s="249"/>
      <c r="F1442" s="225"/>
      <c r="G1442" s="224">
        <f>ROUND(E1442*F1442,2)</f>
        <v>0</v>
      </c>
      <c r="H1442" s="225"/>
      <c r="I1442" s="224">
        <f>ROUND(E1442*H1442,2)</f>
        <v>0</v>
      </c>
      <c r="J1442" s="225"/>
      <c r="K1442" s="224">
        <f>ROUND(E1442*J1442,2)</f>
        <v>0</v>
      </c>
      <c r="L1442" s="224">
        <v>21</v>
      </c>
      <c r="M1442" s="224">
        <f>G1442*(1+L1442/100)</f>
        <v>0</v>
      </c>
      <c r="N1442" s="223">
        <v>0</v>
      </c>
      <c r="O1442" s="223">
        <f>ROUND(E1442*N1442,2)</f>
        <v>0</v>
      </c>
      <c r="P1442" s="223">
        <v>0</v>
      </c>
      <c r="Q1442" s="223">
        <f>ROUND(E1442*P1442,2)</f>
        <v>0</v>
      </c>
      <c r="R1442" s="224" t="s">
        <v>1876</v>
      </c>
      <c r="S1442" s="224" t="s">
        <v>511</v>
      </c>
      <c r="T1442" s="224" t="s">
        <v>511</v>
      </c>
      <c r="U1442" s="224">
        <v>0</v>
      </c>
      <c r="V1442" s="224">
        <f>ROUND(E1442*U1442,2)</f>
        <v>0</v>
      </c>
      <c r="W1442" s="224"/>
      <c r="X1442" s="224" t="s">
        <v>353</v>
      </c>
      <c r="Y1442" s="224" t="s">
        <v>513</v>
      </c>
      <c r="Z1442" s="213"/>
      <c r="AA1442" s="213"/>
      <c r="AB1442" s="213"/>
      <c r="AC1442" s="213"/>
      <c r="AD1442" s="213"/>
      <c r="AE1442" s="213"/>
      <c r="AF1442" s="213"/>
      <c r="AG1442" s="213" t="s">
        <v>1593</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13"/>
      <c r="BB1442" s="213"/>
      <c r="BC1442" s="213"/>
      <c r="BD1442" s="213"/>
      <c r="BE1442" s="213"/>
      <c r="BF1442" s="213"/>
      <c r="BG1442" s="213"/>
      <c r="BH1442" s="213"/>
    </row>
    <row r="1443" spans="1:60" outlineLevel="2" x14ac:dyDescent="0.2">
      <c r="A1443" s="220"/>
      <c r="B1443" s="221"/>
      <c r="C1443" s="277" t="s">
        <v>1698</v>
      </c>
      <c r="D1443" s="273"/>
      <c r="E1443" s="273"/>
      <c r="F1443" s="273"/>
      <c r="G1443" s="273"/>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921</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13"/>
      <c r="BB1443" s="213"/>
      <c r="BC1443" s="213"/>
      <c r="BD1443" s="213"/>
      <c r="BE1443" s="213"/>
      <c r="BF1443" s="213"/>
      <c r="BG1443" s="213"/>
      <c r="BH1443" s="213"/>
    </row>
    <row r="1444" spans="1:60" outlineLevel="2" x14ac:dyDescent="0.2">
      <c r="A1444" s="220"/>
      <c r="B1444" s="221"/>
      <c r="C1444" s="257"/>
      <c r="D1444" s="250"/>
      <c r="E1444" s="250"/>
      <c r="F1444" s="250"/>
      <c r="G1444" s="250"/>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515</v>
      </c>
      <c r="AH1444" s="213"/>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x14ac:dyDescent="0.2">
      <c r="A1445" s="232" t="s">
        <v>506</v>
      </c>
      <c r="B1445" s="233" t="s">
        <v>392</v>
      </c>
      <c r="C1445" s="253" t="s">
        <v>393</v>
      </c>
      <c r="D1445" s="234"/>
      <c r="E1445" s="235"/>
      <c r="F1445" s="236"/>
      <c r="G1445" s="236">
        <f>SUMIF(AG1446:AG1608,"&lt;&gt;NOR",G1446:G1608)</f>
        <v>0</v>
      </c>
      <c r="H1445" s="236"/>
      <c r="I1445" s="236">
        <f>SUM(I1446:I1608)</f>
        <v>0</v>
      </c>
      <c r="J1445" s="236"/>
      <c r="K1445" s="236">
        <f>SUM(K1446:K1608)</f>
        <v>0</v>
      </c>
      <c r="L1445" s="236"/>
      <c r="M1445" s="236">
        <f>SUM(M1446:M1608)</f>
        <v>0</v>
      </c>
      <c r="N1445" s="235"/>
      <c r="O1445" s="235">
        <f>SUM(O1446:O1608)</f>
        <v>28.07</v>
      </c>
      <c r="P1445" s="235"/>
      <c r="Q1445" s="235">
        <f>SUM(Q1446:Q1608)</f>
        <v>0</v>
      </c>
      <c r="R1445" s="236"/>
      <c r="S1445" s="236"/>
      <c r="T1445" s="237"/>
      <c r="U1445" s="231"/>
      <c r="V1445" s="231">
        <f>SUM(V1446:V1608)</f>
        <v>659.34000000000015</v>
      </c>
      <c r="W1445" s="231"/>
      <c r="X1445" s="231"/>
      <c r="Y1445" s="231"/>
      <c r="AG1445" t="s">
        <v>507</v>
      </c>
    </row>
    <row r="1446" spans="1:60" outlineLevel="1" x14ac:dyDescent="0.2">
      <c r="A1446" s="242">
        <v>178</v>
      </c>
      <c r="B1446" s="243" t="s">
        <v>1884</v>
      </c>
      <c r="C1446" s="254" t="s">
        <v>1885</v>
      </c>
      <c r="D1446" s="244" t="s">
        <v>918</v>
      </c>
      <c r="E1446" s="245">
        <v>1.5773999999999999</v>
      </c>
      <c r="F1446" s="246"/>
      <c r="G1446" s="247">
        <f>ROUND(E1446*F1446,2)</f>
        <v>0</v>
      </c>
      <c r="H1446" s="246"/>
      <c r="I1446" s="247">
        <f>ROUND(E1446*H1446,2)</f>
        <v>0</v>
      </c>
      <c r="J1446" s="246"/>
      <c r="K1446" s="247">
        <f>ROUND(E1446*J1446,2)</f>
        <v>0</v>
      </c>
      <c r="L1446" s="247">
        <v>21</v>
      </c>
      <c r="M1446" s="247">
        <f>G1446*(1+L1446/100)</f>
        <v>0</v>
      </c>
      <c r="N1446" s="245">
        <v>0</v>
      </c>
      <c r="O1446" s="245">
        <f>ROUND(E1446*N1446,2)</f>
        <v>0</v>
      </c>
      <c r="P1446" s="245">
        <v>0</v>
      </c>
      <c r="Q1446" s="245">
        <f>ROUND(E1446*P1446,2)</f>
        <v>0</v>
      </c>
      <c r="R1446" s="247" t="s">
        <v>1886</v>
      </c>
      <c r="S1446" s="247" t="s">
        <v>511</v>
      </c>
      <c r="T1446" s="248" t="s">
        <v>511</v>
      </c>
      <c r="U1446" s="224">
        <v>0</v>
      </c>
      <c r="V1446" s="224">
        <f>ROUND(E1446*U1446,2)</f>
        <v>0</v>
      </c>
      <c r="W1446" s="224"/>
      <c r="X1446" s="224" t="s">
        <v>557</v>
      </c>
      <c r="Y1446" s="224" t="s">
        <v>513</v>
      </c>
      <c r="Z1446" s="213"/>
      <c r="AA1446" s="213"/>
      <c r="AB1446" s="213"/>
      <c r="AC1446" s="213"/>
      <c r="AD1446" s="213"/>
      <c r="AE1446" s="213"/>
      <c r="AF1446" s="213"/>
      <c r="AG1446" s="213" t="s">
        <v>571</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2" x14ac:dyDescent="0.2">
      <c r="A1447" s="220"/>
      <c r="B1447" s="221"/>
      <c r="C1447" s="258" t="s">
        <v>1887</v>
      </c>
      <c r="D1447" s="229"/>
      <c r="E1447" s="230"/>
      <c r="F1447" s="224"/>
      <c r="G1447" s="224"/>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573</v>
      </c>
      <c r="AH1447" s="213">
        <v>0</v>
      </c>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58" t="s">
        <v>1888</v>
      </c>
      <c r="D1448" s="229"/>
      <c r="E1448" s="230">
        <v>1.5773999999999999</v>
      </c>
      <c r="F1448" s="224"/>
      <c r="G1448" s="224"/>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573</v>
      </c>
      <c r="AH1448" s="213">
        <v>0</v>
      </c>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2" x14ac:dyDescent="0.2">
      <c r="A1449" s="220"/>
      <c r="B1449" s="221"/>
      <c r="C1449" s="257"/>
      <c r="D1449" s="250"/>
      <c r="E1449" s="250"/>
      <c r="F1449" s="250"/>
      <c r="G1449" s="250"/>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515</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ht="22.5" outlineLevel="1" x14ac:dyDescent="0.2">
      <c r="A1450" s="242">
        <v>179</v>
      </c>
      <c r="B1450" s="243" t="s">
        <v>1889</v>
      </c>
      <c r="C1450" s="254" t="s">
        <v>1890</v>
      </c>
      <c r="D1450" s="244" t="s">
        <v>1356</v>
      </c>
      <c r="E1450" s="245">
        <v>199.8</v>
      </c>
      <c r="F1450" s="246"/>
      <c r="G1450" s="247">
        <f>ROUND(E1450*F1450,2)</f>
        <v>0</v>
      </c>
      <c r="H1450" s="246"/>
      <c r="I1450" s="247">
        <f>ROUND(E1450*H1450,2)</f>
        <v>0</v>
      </c>
      <c r="J1450" s="246"/>
      <c r="K1450" s="247">
        <f>ROUND(E1450*J1450,2)</f>
        <v>0</v>
      </c>
      <c r="L1450" s="247">
        <v>21</v>
      </c>
      <c r="M1450" s="247">
        <f>G1450*(1+L1450/100)</f>
        <v>0</v>
      </c>
      <c r="N1450" s="245">
        <v>9.8999999999999999E-4</v>
      </c>
      <c r="O1450" s="245">
        <f>ROUND(E1450*N1450,2)</f>
        <v>0.2</v>
      </c>
      <c r="P1450" s="245">
        <v>0</v>
      </c>
      <c r="Q1450" s="245">
        <f>ROUND(E1450*P1450,2)</f>
        <v>0</v>
      </c>
      <c r="R1450" s="247" t="s">
        <v>1886</v>
      </c>
      <c r="S1450" s="247" t="s">
        <v>511</v>
      </c>
      <c r="T1450" s="248" t="s">
        <v>511</v>
      </c>
      <c r="U1450" s="224">
        <v>0.26200000000000001</v>
      </c>
      <c r="V1450" s="224">
        <f>ROUND(E1450*U1450,2)</f>
        <v>52.35</v>
      </c>
      <c r="W1450" s="224"/>
      <c r="X1450" s="224" t="s">
        <v>557</v>
      </c>
      <c r="Y1450" s="224" t="s">
        <v>513</v>
      </c>
      <c r="Z1450" s="213"/>
      <c r="AA1450" s="213"/>
      <c r="AB1450" s="213"/>
      <c r="AC1450" s="213"/>
      <c r="AD1450" s="213"/>
      <c r="AE1450" s="213"/>
      <c r="AF1450" s="213"/>
      <c r="AG1450" s="213" t="s">
        <v>571</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2" x14ac:dyDescent="0.2">
      <c r="A1451" s="220"/>
      <c r="B1451" s="221"/>
      <c r="C1451" s="258" t="s">
        <v>1561</v>
      </c>
      <c r="D1451" s="229"/>
      <c r="E1451" s="230"/>
      <c r="F1451" s="224"/>
      <c r="G1451" s="224"/>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573</v>
      </c>
      <c r="AH1451" s="213">
        <v>0</v>
      </c>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58" t="s">
        <v>1891</v>
      </c>
      <c r="D1452" s="229"/>
      <c r="E1452" s="230">
        <v>129.80000000000001</v>
      </c>
      <c r="F1452" s="224"/>
      <c r="G1452" s="224"/>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573</v>
      </c>
      <c r="AH1452" s="213">
        <v>0</v>
      </c>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75" t="s">
        <v>955</v>
      </c>
      <c r="D1453" s="266"/>
      <c r="E1453" s="267"/>
      <c r="F1453" s="224"/>
      <c r="G1453" s="224"/>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573</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ht="22.5" outlineLevel="3" x14ac:dyDescent="0.2">
      <c r="A1454" s="220"/>
      <c r="B1454" s="221"/>
      <c r="C1454" s="276" t="s">
        <v>1892</v>
      </c>
      <c r="D1454" s="266"/>
      <c r="E1454" s="267">
        <v>129.80000000000001</v>
      </c>
      <c r="F1454" s="224"/>
      <c r="G1454" s="224"/>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573</v>
      </c>
      <c r="AH1454" s="213">
        <v>2</v>
      </c>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75" t="s">
        <v>958</v>
      </c>
      <c r="D1455" s="266"/>
      <c r="E1455" s="267"/>
      <c r="F1455" s="224"/>
      <c r="G1455" s="224"/>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573</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58" t="s">
        <v>1893</v>
      </c>
      <c r="D1456" s="229"/>
      <c r="E1456" s="230">
        <v>70</v>
      </c>
      <c r="F1456" s="224"/>
      <c r="G1456" s="224"/>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573</v>
      </c>
      <c r="AH1456" s="213">
        <v>0</v>
      </c>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outlineLevel="3" x14ac:dyDescent="0.2">
      <c r="A1457" s="220"/>
      <c r="B1457" s="221"/>
      <c r="C1457" s="275" t="s">
        <v>955</v>
      </c>
      <c r="D1457" s="266"/>
      <c r="E1457" s="267"/>
      <c r="F1457" s="224"/>
      <c r="G1457" s="224"/>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573</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13"/>
      <c r="BB1457" s="213"/>
      <c r="BC1457" s="213"/>
      <c r="BD1457" s="213"/>
      <c r="BE1457" s="213"/>
      <c r="BF1457" s="213"/>
      <c r="BG1457" s="213"/>
      <c r="BH1457" s="213"/>
    </row>
    <row r="1458" spans="1:60" outlineLevel="3" x14ac:dyDescent="0.2">
      <c r="A1458" s="220"/>
      <c r="B1458" s="221"/>
      <c r="C1458" s="276" t="s">
        <v>1894</v>
      </c>
      <c r="D1458" s="266"/>
      <c r="E1458" s="267">
        <v>70</v>
      </c>
      <c r="F1458" s="224"/>
      <c r="G1458" s="224"/>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573</v>
      </c>
      <c r="AH1458" s="213">
        <v>2</v>
      </c>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13"/>
      <c r="BB1458" s="213"/>
      <c r="BC1458" s="213"/>
      <c r="BD1458" s="213"/>
      <c r="BE1458" s="213"/>
      <c r="BF1458" s="213"/>
      <c r="BG1458" s="213"/>
      <c r="BH1458" s="213"/>
    </row>
    <row r="1459" spans="1:60" outlineLevel="3" x14ac:dyDescent="0.2">
      <c r="A1459" s="220"/>
      <c r="B1459" s="221"/>
      <c r="C1459" s="275" t="s">
        <v>958</v>
      </c>
      <c r="D1459" s="266"/>
      <c r="E1459" s="267"/>
      <c r="F1459" s="224"/>
      <c r="G1459" s="224"/>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573</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13"/>
      <c r="BB1459" s="213"/>
      <c r="BC1459" s="213"/>
      <c r="BD1459" s="213"/>
      <c r="BE1459" s="213"/>
      <c r="BF1459" s="213"/>
      <c r="BG1459" s="213"/>
      <c r="BH1459" s="213"/>
    </row>
    <row r="1460" spans="1:60" outlineLevel="2" x14ac:dyDescent="0.2">
      <c r="A1460" s="220"/>
      <c r="B1460" s="221"/>
      <c r="C1460" s="257"/>
      <c r="D1460" s="250"/>
      <c r="E1460" s="250"/>
      <c r="F1460" s="250"/>
      <c r="G1460" s="250"/>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515</v>
      </c>
      <c r="AH1460" s="213"/>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ht="33.75" outlineLevel="1" x14ac:dyDescent="0.2">
      <c r="A1461" s="242">
        <v>180</v>
      </c>
      <c r="B1461" s="243" t="s">
        <v>1895</v>
      </c>
      <c r="C1461" s="254" t="s">
        <v>1896</v>
      </c>
      <c r="D1461" s="244" t="s">
        <v>1356</v>
      </c>
      <c r="E1461" s="245">
        <v>835.14</v>
      </c>
      <c r="F1461" s="246"/>
      <c r="G1461" s="247">
        <f>ROUND(E1461*F1461,2)</f>
        <v>0</v>
      </c>
      <c r="H1461" s="246"/>
      <c r="I1461" s="247">
        <f>ROUND(E1461*H1461,2)</f>
        <v>0</v>
      </c>
      <c r="J1461" s="246"/>
      <c r="K1461" s="247">
        <f>ROUND(E1461*J1461,2)</f>
        <v>0</v>
      </c>
      <c r="L1461" s="247">
        <v>21</v>
      </c>
      <c r="M1461" s="247">
        <f>G1461*(1+L1461/100)</f>
        <v>0</v>
      </c>
      <c r="N1461" s="245">
        <v>9.8999999999999999E-4</v>
      </c>
      <c r="O1461" s="245">
        <f>ROUND(E1461*N1461,2)</f>
        <v>0.83</v>
      </c>
      <c r="P1461" s="245">
        <v>0</v>
      </c>
      <c r="Q1461" s="245">
        <f>ROUND(E1461*P1461,2)</f>
        <v>0</v>
      </c>
      <c r="R1461" s="247" t="s">
        <v>1886</v>
      </c>
      <c r="S1461" s="247" t="s">
        <v>511</v>
      </c>
      <c r="T1461" s="248" t="s">
        <v>511</v>
      </c>
      <c r="U1461" s="224">
        <v>0.36099999999999999</v>
      </c>
      <c r="V1461" s="224">
        <f>ROUND(E1461*U1461,2)</f>
        <v>301.49</v>
      </c>
      <c r="W1461" s="224"/>
      <c r="X1461" s="224" t="s">
        <v>557</v>
      </c>
      <c r="Y1461" s="224" t="s">
        <v>513</v>
      </c>
      <c r="Z1461" s="213"/>
      <c r="AA1461" s="213"/>
      <c r="AB1461" s="213"/>
      <c r="AC1461" s="213"/>
      <c r="AD1461" s="213"/>
      <c r="AE1461" s="213"/>
      <c r="AF1461" s="213"/>
      <c r="AG1461" s="213" t="s">
        <v>571</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58" t="s">
        <v>1887</v>
      </c>
      <c r="D1462" s="229"/>
      <c r="E1462" s="230"/>
      <c r="F1462" s="224"/>
      <c r="G1462" s="224"/>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573</v>
      </c>
      <c r="AH1462" s="213">
        <v>0</v>
      </c>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58" t="s">
        <v>1897</v>
      </c>
      <c r="D1463" s="229"/>
      <c r="E1463" s="230">
        <v>140</v>
      </c>
      <c r="F1463" s="224"/>
      <c r="G1463" s="224"/>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573</v>
      </c>
      <c r="AH1463" s="213">
        <v>0</v>
      </c>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ht="22.5" outlineLevel="3" x14ac:dyDescent="0.2">
      <c r="A1464" s="220"/>
      <c r="B1464" s="221"/>
      <c r="C1464" s="258" t="s">
        <v>1898</v>
      </c>
      <c r="D1464" s="229"/>
      <c r="E1464" s="230">
        <v>546.44000000000005</v>
      </c>
      <c r="F1464" s="224"/>
      <c r="G1464" s="224"/>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573</v>
      </c>
      <c r="AH1464" s="213">
        <v>0</v>
      </c>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58" t="s">
        <v>1899</v>
      </c>
      <c r="D1465" s="229"/>
      <c r="E1465" s="230">
        <v>77</v>
      </c>
      <c r="F1465" s="224"/>
      <c r="G1465" s="224"/>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573</v>
      </c>
      <c r="AH1465" s="213">
        <v>0</v>
      </c>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58" t="s">
        <v>1900</v>
      </c>
      <c r="D1466" s="229"/>
      <c r="E1466" s="230">
        <v>71.7</v>
      </c>
      <c r="F1466" s="224"/>
      <c r="G1466" s="224"/>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573</v>
      </c>
      <c r="AH1466" s="213">
        <v>0</v>
      </c>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2" x14ac:dyDescent="0.2">
      <c r="A1467" s="220"/>
      <c r="B1467" s="221"/>
      <c r="C1467" s="257"/>
      <c r="D1467" s="250"/>
      <c r="E1467" s="250"/>
      <c r="F1467" s="250"/>
      <c r="G1467" s="250"/>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515</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ht="22.5" outlineLevel="1" x14ac:dyDescent="0.2">
      <c r="A1468" s="242">
        <v>181</v>
      </c>
      <c r="B1468" s="243" t="s">
        <v>1901</v>
      </c>
      <c r="C1468" s="254" t="s">
        <v>1902</v>
      </c>
      <c r="D1468" s="244" t="s">
        <v>1356</v>
      </c>
      <c r="E1468" s="245">
        <v>6.4</v>
      </c>
      <c r="F1468" s="246"/>
      <c r="G1468" s="247">
        <f>ROUND(E1468*F1468,2)</f>
        <v>0</v>
      </c>
      <c r="H1468" s="246"/>
      <c r="I1468" s="247">
        <f>ROUND(E1468*H1468,2)</f>
        <v>0</v>
      </c>
      <c r="J1468" s="246"/>
      <c r="K1468" s="247">
        <f>ROUND(E1468*J1468,2)</f>
        <v>0</v>
      </c>
      <c r="L1468" s="247">
        <v>21</v>
      </c>
      <c r="M1468" s="247">
        <f>G1468*(1+L1468/100)</f>
        <v>0</v>
      </c>
      <c r="N1468" s="245">
        <v>9.8999999999999999E-4</v>
      </c>
      <c r="O1468" s="245">
        <f>ROUND(E1468*N1468,2)</f>
        <v>0.01</v>
      </c>
      <c r="P1468" s="245">
        <v>0</v>
      </c>
      <c r="Q1468" s="245">
        <f>ROUND(E1468*P1468,2)</f>
        <v>0</v>
      </c>
      <c r="R1468" s="247" t="s">
        <v>1886</v>
      </c>
      <c r="S1468" s="247" t="s">
        <v>511</v>
      </c>
      <c r="T1468" s="248" t="s">
        <v>511</v>
      </c>
      <c r="U1468" s="224">
        <v>0.49099999999999999</v>
      </c>
      <c r="V1468" s="224">
        <f>ROUND(E1468*U1468,2)</f>
        <v>3.14</v>
      </c>
      <c r="W1468" s="224"/>
      <c r="X1468" s="224" t="s">
        <v>557</v>
      </c>
      <c r="Y1468" s="224" t="s">
        <v>513</v>
      </c>
      <c r="Z1468" s="213"/>
      <c r="AA1468" s="213"/>
      <c r="AB1468" s="213"/>
      <c r="AC1468" s="213"/>
      <c r="AD1468" s="213"/>
      <c r="AE1468" s="213"/>
      <c r="AF1468" s="213"/>
      <c r="AG1468" s="213" t="s">
        <v>571</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outlineLevel="2" x14ac:dyDescent="0.2">
      <c r="A1469" s="220"/>
      <c r="B1469" s="221"/>
      <c r="C1469" s="258" t="s">
        <v>1887</v>
      </c>
      <c r="D1469" s="229"/>
      <c r="E1469" s="230"/>
      <c r="F1469" s="224"/>
      <c r="G1469" s="224"/>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573</v>
      </c>
      <c r="AH1469" s="213">
        <v>0</v>
      </c>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13"/>
      <c r="BB1469" s="213"/>
      <c r="BC1469" s="213"/>
      <c r="BD1469" s="213"/>
      <c r="BE1469" s="213"/>
      <c r="BF1469" s="213"/>
      <c r="BG1469" s="213"/>
      <c r="BH1469" s="213"/>
    </row>
    <row r="1470" spans="1:60" outlineLevel="3" x14ac:dyDescent="0.2">
      <c r="A1470" s="220"/>
      <c r="B1470" s="221"/>
      <c r="C1470" s="258" t="s">
        <v>1903</v>
      </c>
      <c r="D1470" s="229"/>
      <c r="E1470" s="230">
        <v>6.4</v>
      </c>
      <c r="F1470" s="224"/>
      <c r="G1470" s="224"/>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573</v>
      </c>
      <c r="AH1470" s="213">
        <v>0</v>
      </c>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13"/>
      <c r="BB1470" s="213"/>
      <c r="BC1470" s="213"/>
      <c r="BD1470" s="213"/>
      <c r="BE1470" s="213"/>
      <c r="BF1470" s="213"/>
      <c r="BG1470" s="213"/>
      <c r="BH1470" s="213"/>
    </row>
    <row r="1471" spans="1:60" outlineLevel="2" x14ac:dyDescent="0.2">
      <c r="A1471" s="220"/>
      <c r="B1471" s="221"/>
      <c r="C1471" s="257"/>
      <c r="D1471" s="250"/>
      <c r="E1471" s="250"/>
      <c r="F1471" s="250"/>
      <c r="G1471" s="250"/>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515</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13"/>
      <c r="BB1471" s="213"/>
      <c r="BC1471" s="213"/>
      <c r="BD1471" s="213"/>
      <c r="BE1471" s="213"/>
      <c r="BF1471" s="213"/>
      <c r="BG1471" s="213"/>
      <c r="BH1471" s="213"/>
    </row>
    <row r="1472" spans="1:60" ht="22.5" outlineLevel="1" x14ac:dyDescent="0.2">
      <c r="A1472" s="242">
        <v>182</v>
      </c>
      <c r="B1472" s="243" t="s">
        <v>1904</v>
      </c>
      <c r="C1472" s="254" t="s">
        <v>1905</v>
      </c>
      <c r="D1472" s="244" t="s">
        <v>1356</v>
      </c>
      <c r="E1472" s="245">
        <v>54.8</v>
      </c>
      <c r="F1472" s="246"/>
      <c r="G1472" s="247">
        <f>ROUND(E1472*F1472,2)</f>
        <v>0</v>
      </c>
      <c r="H1472" s="246"/>
      <c r="I1472" s="247">
        <f>ROUND(E1472*H1472,2)</f>
        <v>0</v>
      </c>
      <c r="J1472" s="246"/>
      <c r="K1472" s="247">
        <f>ROUND(E1472*J1472,2)</f>
        <v>0</v>
      </c>
      <c r="L1472" s="247">
        <v>21</v>
      </c>
      <c r="M1472" s="247">
        <f>G1472*(1+L1472/100)</f>
        <v>0</v>
      </c>
      <c r="N1472" s="245">
        <v>9.8999999999999999E-4</v>
      </c>
      <c r="O1472" s="245">
        <f>ROUND(E1472*N1472,2)</f>
        <v>0.05</v>
      </c>
      <c r="P1472" s="245">
        <v>0</v>
      </c>
      <c r="Q1472" s="245">
        <f>ROUND(E1472*P1472,2)</f>
        <v>0</v>
      </c>
      <c r="R1472" s="247" t="s">
        <v>1886</v>
      </c>
      <c r="S1472" s="247" t="s">
        <v>511</v>
      </c>
      <c r="T1472" s="248" t="s">
        <v>511</v>
      </c>
      <c r="U1472" s="224">
        <v>0.53200000000000003</v>
      </c>
      <c r="V1472" s="224">
        <f>ROUND(E1472*U1472,2)</f>
        <v>29.15</v>
      </c>
      <c r="W1472" s="224"/>
      <c r="X1472" s="224" t="s">
        <v>557</v>
      </c>
      <c r="Y1472" s="224" t="s">
        <v>513</v>
      </c>
      <c r="Z1472" s="213"/>
      <c r="AA1472" s="213"/>
      <c r="AB1472" s="213"/>
      <c r="AC1472" s="213"/>
      <c r="AD1472" s="213"/>
      <c r="AE1472" s="213"/>
      <c r="AF1472" s="213"/>
      <c r="AG1472" s="213" t="s">
        <v>571</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58" t="s">
        <v>1887</v>
      </c>
      <c r="D1473" s="229"/>
      <c r="E1473" s="230"/>
      <c r="F1473" s="224"/>
      <c r="G1473" s="224"/>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573</v>
      </c>
      <c r="AH1473" s="213">
        <v>0</v>
      </c>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58" t="s">
        <v>1906</v>
      </c>
      <c r="D1474" s="229"/>
      <c r="E1474" s="230">
        <v>10.5</v>
      </c>
      <c r="F1474" s="224"/>
      <c r="G1474" s="224"/>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573</v>
      </c>
      <c r="AH1474" s="213">
        <v>0</v>
      </c>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58" t="s">
        <v>1907</v>
      </c>
      <c r="D1475" s="229"/>
      <c r="E1475" s="230">
        <v>9.8000000000000007</v>
      </c>
      <c r="F1475" s="224"/>
      <c r="G1475" s="224"/>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573</v>
      </c>
      <c r="AH1475" s="213">
        <v>0</v>
      </c>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58" t="s">
        <v>1908</v>
      </c>
      <c r="D1476" s="229"/>
      <c r="E1476" s="230">
        <v>9.8000000000000007</v>
      </c>
      <c r="F1476" s="224"/>
      <c r="G1476" s="224"/>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573</v>
      </c>
      <c r="AH1476" s="213">
        <v>0</v>
      </c>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58" t="s">
        <v>1909</v>
      </c>
      <c r="D1477" s="229"/>
      <c r="E1477" s="230">
        <v>8.4</v>
      </c>
      <c r="F1477" s="224"/>
      <c r="G1477" s="224"/>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573</v>
      </c>
      <c r="AH1477" s="213">
        <v>0</v>
      </c>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58" t="s">
        <v>1910</v>
      </c>
      <c r="D1478" s="229"/>
      <c r="E1478" s="230">
        <v>6.6</v>
      </c>
      <c r="F1478" s="224"/>
      <c r="G1478" s="224"/>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573</v>
      </c>
      <c r="AH1478" s="213">
        <v>0</v>
      </c>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outlineLevel="3" x14ac:dyDescent="0.2">
      <c r="A1479" s="220"/>
      <c r="B1479" s="221"/>
      <c r="C1479" s="258" t="s">
        <v>1911</v>
      </c>
      <c r="D1479" s="229"/>
      <c r="E1479" s="230">
        <v>9.6999999999999993</v>
      </c>
      <c r="F1479" s="224"/>
      <c r="G1479" s="224"/>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573</v>
      </c>
      <c r="AH1479" s="213">
        <v>0</v>
      </c>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13"/>
      <c r="BB1479" s="213"/>
      <c r="BC1479" s="213"/>
      <c r="BD1479" s="213"/>
      <c r="BE1479" s="213"/>
      <c r="BF1479" s="213"/>
      <c r="BG1479" s="213"/>
      <c r="BH1479" s="213"/>
    </row>
    <row r="1480" spans="1:60" outlineLevel="2" x14ac:dyDescent="0.2">
      <c r="A1480" s="220"/>
      <c r="B1480" s="221"/>
      <c r="C1480" s="257"/>
      <c r="D1480" s="250"/>
      <c r="E1480" s="250"/>
      <c r="F1480" s="250"/>
      <c r="G1480" s="250"/>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515</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13"/>
      <c r="BB1480" s="213"/>
      <c r="BC1480" s="213"/>
      <c r="BD1480" s="213"/>
      <c r="BE1480" s="213"/>
      <c r="BF1480" s="213"/>
      <c r="BG1480" s="213"/>
      <c r="BH1480" s="213"/>
    </row>
    <row r="1481" spans="1:60" ht="22.5" outlineLevel="1" x14ac:dyDescent="0.2">
      <c r="A1481" s="242">
        <v>183</v>
      </c>
      <c r="B1481" s="243" t="s">
        <v>1912</v>
      </c>
      <c r="C1481" s="254" t="s">
        <v>1913</v>
      </c>
      <c r="D1481" s="244" t="s">
        <v>974</v>
      </c>
      <c r="E1481" s="245">
        <v>779</v>
      </c>
      <c r="F1481" s="246"/>
      <c r="G1481" s="247">
        <f>ROUND(E1481*F1481,2)</f>
        <v>0</v>
      </c>
      <c r="H1481" s="246"/>
      <c r="I1481" s="247">
        <f>ROUND(E1481*H1481,2)</f>
        <v>0</v>
      </c>
      <c r="J1481" s="246"/>
      <c r="K1481" s="247">
        <f>ROUND(E1481*J1481,2)</f>
        <v>0</v>
      </c>
      <c r="L1481" s="247">
        <v>21</v>
      </c>
      <c r="M1481" s="247">
        <f>G1481*(1+L1481/100)</f>
        <v>0</v>
      </c>
      <c r="N1481" s="245">
        <v>1.452E-2</v>
      </c>
      <c r="O1481" s="245">
        <f>ROUND(E1481*N1481,2)</f>
        <v>11.31</v>
      </c>
      <c r="P1481" s="245">
        <v>0</v>
      </c>
      <c r="Q1481" s="245">
        <f>ROUND(E1481*P1481,2)</f>
        <v>0</v>
      </c>
      <c r="R1481" s="247" t="s">
        <v>1886</v>
      </c>
      <c r="S1481" s="247" t="s">
        <v>511</v>
      </c>
      <c r="T1481" s="248" t="s">
        <v>511</v>
      </c>
      <c r="U1481" s="224">
        <v>0.27</v>
      </c>
      <c r="V1481" s="224">
        <f>ROUND(E1481*U1481,2)</f>
        <v>210.33</v>
      </c>
      <c r="W1481" s="224"/>
      <c r="X1481" s="224" t="s">
        <v>557</v>
      </c>
      <c r="Y1481" s="224" t="s">
        <v>513</v>
      </c>
      <c r="Z1481" s="213"/>
      <c r="AA1481" s="213"/>
      <c r="AB1481" s="213"/>
      <c r="AC1481" s="213"/>
      <c r="AD1481" s="213"/>
      <c r="AE1481" s="213"/>
      <c r="AF1481" s="213"/>
      <c r="AG1481" s="213" t="s">
        <v>571</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13"/>
      <c r="BB1481" s="213"/>
      <c r="BC1481" s="213"/>
      <c r="BD1481" s="213"/>
      <c r="BE1481" s="213"/>
      <c r="BF1481" s="213"/>
      <c r="BG1481" s="213"/>
      <c r="BH1481" s="213"/>
    </row>
    <row r="1482" spans="1:60" outlineLevel="2" x14ac:dyDescent="0.2">
      <c r="A1482" s="220"/>
      <c r="B1482" s="221"/>
      <c r="C1482" s="258" t="s">
        <v>1561</v>
      </c>
      <c r="D1482" s="229"/>
      <c r="E1482" s="230"/>
      <c r="F1482" s="224"/>
      <c r="G1482" s="224"/>
      <c r="H1482" s="224"/>
      <c r="I1482" s="224"/>
      <c r="J1482" s="224"/>
      <c r="K1482" s="224"/>
      <c r="L1482" s="224"/>
      <c r="M1482" s="224"/>
      <c r="N1482" s="223"/>
      <c r="O1482" s="223"/>
      <c r="P1482" s="223"/>
      <c r="Q1482" s="223"/>
      <c r="R1482" s="224"/>
      <c r="S1482" s="224"/>
      <c r="T1482" s="224"/>
      <c r="U1482" s="224"/>
      <c r="V1482" s="224"/>
      <c r="W1482" s="224"/>
      <c r="X1482" s="224"/>
      <c r="Y1482" s="224"/>
      <c r="Z1482" s="213"/>
      <c r="AA1482" s="213"/>
      <c r="AB1482" s="213"/>
      <c r="AC1482" s="213"/>
      <c r="AD1482" s="213"/>
      <c r="AE1482" s="213"/>
      <c r="AF1482" s="213"/>
      <c r="AG1482" s="213" t="s">
        <v>573</v>
      </c>
      <c r="AH1482" s="213">
        <v>0</v>
      </c>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3" x14ac:dyDescent="0.2">
      <c r="A1483" s="220"/>
      <c r="B1483" s="221"/>
      <c r="C1483" s="258" t="s">
        <v>1914</v>
      </c>
      <c r="D1483" s="229"/>
      <c r="E1483" s="230">
        <v>650</v>
      </c>
      <c r="F1483" s="224"/>
      <c r="G1483" s="224"/>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573</v>
      </c>
      <c r="AH1483" s="213">
        <v>0</v>
      </c>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75" t="s">
        <v>955</v>
      </c>
      <c r="D1484" s="266"/>
      <c r="E1484" s="267"/>
      <c r="F1484" s="224"/>
      <c r="G1484" s="224"/>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573</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76" t="s">
        <v>1686</v>
      </c>
      <c r="D1485" s="266"/>
      <c r="E1485" s="267">
        <v>325</v>
      </c>
      <c r="F1485" s="224"/>
      <c r="G1485" s="224"/>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573</v>
      </c>
      <c r="AH1485" s="213">
        <v>2</v>
      </c>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75" t="s">
        <v>958</v>
      </c>
      <c r="D1486" s="266"/>
      <c r="E1486" s="267"/>
      <c r="F1486" s="224"/>
      <c r="G1486" s="224"/>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573</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58" t="s">
        <v>1915</v>
      </c>
      <c r="D1487" s="229"/>
      <c r="E1487" s="230">
        <v>45</v>
      </c>
      <c r="F1487" s="224"/>
      <c r="G1487" s="224"/>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573</v>
      </c>
      <c r="AH1487" s="213">
        <v>0</v>
      </c>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75" t="s">
        <v>955</v>
      </c>
      <c r="D1488" s="266"/>
      <c r="E1488" s="267"/>
      <c r="F1488" s="224"/>
      <c r="G1488" s="224"/>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573</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outlineLevel="3" x14ac:dyDescent="0.2">
      <c r="A1489" s="220"/>
      <c r="B1489" s="221"/>
      <c r="C1489" s="276" t="s">
        <v>1916</v>
      </c>
      <c r="D1489" s="266"/>
      <c r="E1489" s="267">
        <v>45</v>
      </c>
      <c r="F1489" s="224"/>
      <c r="G1489" s="224"/>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573</v>
      </c>
      <c r="AH1489" s="213">
        <v>2</v>
      </c>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13"/>
      <c r="BB1489" s="213"/>
      <c r="BC1489" s="213"/>
      <c r="BD1489" s="213"/>
      <c r="BE1489" s="213"/>
      <c r="BF1489" s="213"/>
      <c r="BG1489" s="213"/>
      <c r="BH1489" s="213"/>
    </row>
    <row r="1490" spans="1:60" outlineLevel="3" x14ac:dyDescent="0.2">
      <c r="A1490" s="220"/>
      <c r="B1490" s="221"/>
      <c r="C1490" s="275" t="s">
        <v>958</v>
      </c>
      <c r="D1490" s="266"/>
      <c r="E1490" s="267"/>
      <c r="F1490" s="224"/>
      <c r="G1490" s="224"/>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573</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13"/>
      <c r="BB1490" s="213"/>
      <c r="BC1490" s="213"/>
      <c r="BD1490" s="213"/>
      <c r="BE1490" s="213"/>
      <c r="BF1490" s="213"/>
      <c r="BG1490" s="213"/>
      <c r="BH1490" s="213"/>
    </row>
    <row r="1491" spans="1:60" outlineLevel="3" x14ac:dyDescent="0.2">
      <c r="A1491" s="220"/>
      <c r="B1491" s="221"/>
      <c r="C1491" s="258" t="s">
        <v>1917</v>
      </c>
      <c r="D1491" s="229"/>
      <c r="E1491" s="230">
        <v>84</v>
      </c>
      <c r="F1491" s="224"/>
      <c r="G1491" s="224"/>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573</v>
      </c>
      <c r="AH1491" s="213">
        <v>0</v>
      </c>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13"/>
      <c r="BB1491" s="213"/>
      <c r="BC1491" s="213"/>
      <c r="BD1491" s="213"/>
      <c r="BE1491" s="213"/>
      <c r="BF1491" s="213"/>
      <c r="BG1491" s="213"/>
      <c r="BH1491" s="213"/>
    </row>
    <row r="1492" spans="1:60" outlineLevel="3" x14ac:dyDescent="0.2">
      <c r="A1492" s="220"/>
      <c r="B1492" s="221"/>
      <c r="C1492" s="275" t="s">
        <v>955</v>
      </c>
      <c r="D1492" s="266"/>
      <c r="E1492" s="267"/>
      <c r="F1492" s="224"/>
      <c r="G1492" s="224"/>
      <c r="H1492" s="224"/>
      <c r="I1492" s="224"/>
      <c r="J1492" s="224"/>
      <c r="K1492" s="224"/>
      <c r="L1492" s="224"/>
      <c r="M1492" s="224"/>
      <c r="N1492" s="223"/>
      <c r="O1492" s="223"/>
      <c r="P1492" s="223"/>
      <c r="Q1492" s="223"/>
      <c r="R1492" s="224"/>
      <c r="S1492" s="224"/>
      <c r="T1492" s="224"/>
      <c r="U1492" s="224"/>
      <c r="V1492" s="224"/>
      <c r="W1492" s="224"/>
      <c r="X1492" s="224"/>
      <c r="Y1492" s="224"/>
      <c r="Z1492" s="213"/>
      <c r="AA1492" s="213"/>
      <c r="AB1492" s="213"/>
      <c r="AC1492" s="213"/>
      <c r="AD1492" s="213"/>
      <c r="AE1492" s="213"/>
      <c r="AF1492" s="213"/>
      <c r="AG1492" s="213" t="s">
        <v>573</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3" x14ac:dyDescent="0.2">
      <c r="A1493" s="220"/>
      <c r="B1493" s="221"/>
      <c r="C1493" s="276" t="s">
        <v>1918</v>
      </c>
      <c r="D1493" s="266"/>
      <c r="E1493" s="267">
        <v>42</v>
      </c>
      <c r="F1493" s="224"/>
      <c r="G1493" s="224"/>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573</v>
      </c>
      <c r="AH1493" s="213">
        <v>2</v>
      </c>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75" t="s">
        <v>958</v>
      </c>
      <c r="D1494" s="266"/>
      <c r="E1494" s="267"/>
      <c r="F1494" s="224"/>
      <c r="G1494" s="224"/>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573</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2" x14ac:dyDescent="0.2">
      <c r="A1495" s="220"/>
      <c r="B1495" s="221"/>
      <c r="C1495" s="257"/>
      <c r="D1495" s="250"/>
      <c r="E1495" s="250"/>
      <c r="F1495" s="250"/>
      <c r="G1495" s="250"/>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515</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1" x14ac:dyDescent="0.2">
      <c r="A1496" s="242">
        <v>184</v>
      </c>
      <c r="B1496" s="243" t="s">
        <v>1919</v>
      </c>
      <c r="C1496" s="254" t="s">
        <v>1920</v>
      </c>
      <c r="D1496" s="244" t="s">
        <v>1356</v>
      </c>
      <c r="E1496" s="245">
        <v>195</v>
      </c>
      <c r="F1496" s="246"/>
      <c r="G1496" s="247">
        <f>ROUND(E1496*F1496,2)</f>
        <v>0</v>
      </c>
      <c r="H1496" s="246"/>
      <c r="I1496" s="247">
        <f>ROUND(E1496*H1496,2)</f>
        <v>0</v>
      </c>
      <c r="J1496" s="246"/>
      <c r="K1496" s="247">
        <f>ROUND(E1496*J1496,2)</f>
        <v>0</v>
      </c>
      <c r="L1496" s="247">
        <v>21</v>
      </c>
      <c r="M1496" s="247">
        <f>G1496*(1+L1496/100)</f>
        <v>0</v>
      </c>
      <c r="N1496" s="245">
        <v>0</v>
      </c>
      <c r="O1496" s="245">
        <f>ROUND(E1496*N1496,2)</f>
        <v>0</v>
      </c>
      <c r="P1496" s="245">
        <v>0</v>
      </c>
      <c r="Q1496" s="245">
        <f>ROUND(E1496*P1496,2)</f>
        <v>0</v>
      </c>
      <c r="R1496" s="247" t="s">
        <v>1886</v>
      </c>
      <c r="S1496" s="247" t="s">
        <v>511</v>
      </c>
      <c r="T1496" s="248" t="s">
        <v>511</v>
      </c>
      <c r="U1496" s="224">
        <v>0.11</v>
      </c>
      <c r="V1496" s="224">
        <f>ROUND(E1496*U1496,2)</f>
        <v>21.45</v>
      </c>
      <c r="W1496" s="224"/>
      <c r="X1496" s="224" t="s">
        <v>557</v>
      </c>
      <c r="Y1496" s="224" t="s">
        <v>513</v>
      </c>
      <c r="Z1496" s="213"/>
      <c r="AA1496" s="213"/>
      <c r="AB1496" s="213"/>
      <c r="AC1496" s="213"/>
      <c r="AD1496" s="213"/>
      <c r="AE1496" s="213"/>
      <c r="AF1496" s="213"/>
      <c r="AG1496" s="213" t="s">
        <v>571</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2" x14ac:dyDescent="0.2">
      <c r="A1497" s="220"/>
      <c r="B1497" s="221"/>
      <c r="C1497" s="258" t="s">
        <v>1098</v>
      </c>
      <c r="D1497" s="229"/>
      <c r="E1497" s="230"/>
      <c r="F1497" s="224"/>
      <c r="G1497" s="224"/>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573</v>
      </c>
      <c r="AH1497" s="213">
        <v>0</v>
      </c>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58" t="s">
        <v>1921</v>
      </c>
      <c r="D1498" s="229"/>
      <c r="E1498" s="230">
        <v>133.33332999999999</v>
      </c>
      <c r="F1498" s="224"/>
      <c r="G1498" s="224"/>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573</v>
      </c>
      <c r="AH1498" s="213">
        <v>0</v>
      </c>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outlineLevel="3" x14ac:dyDescent="0.2">
      <c r="A1499" s="220"/>
      <c r="B1499" s="221"/>
      <c r="C1499" s="258" t="s">
        <v>1922</v>
      </c>
      <c r="D1499" s="229"/>
      <c r="E1499" s="230">
        <v>33.333329999999997</v>
      </c>
      <c r="F1499" s="224"/>
      <c r="G1499" s="224"/>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573</v>
      </c>
      <c r="AH1499" s="213">
        <v>0</v>
      </c>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13"/>
      <c r="BB1499" s="213"/>
      <c r="BC1499" s="213"/>
      <c r="BD1499" s="213"/>
      <c r="BE1499" s="213"/>
      <c r="BF1499" s="213"/>
      <c r="BG1499" s="213"/>
      <c r="BH1499" s="213"/>
    </row>
    <row r="1500" spans="1:60" outlineLevel="3" x14ac:dyDescent="0.2">
      <c r="A1500" s="220"/>
      <c r="B1500" s="221"/>
      <c r="C1500" s="258" t="s">
        <v>1923</v>
      </c>
      <c r="D1500" s="229"/>
      <c r="E1500" s="230">
        <v>8.3333300000000001</v>
      </c>
      <c r="F1500" s="224"/>
      <c r="G1500" s="224"/>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573</v>
      </c>
      <c r="AH1500" s="213">
        <v>0</v>
      </c>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13"/>
      <c r="BB1500" s="213"/>
      <c r="BC1500" s="213"/>
      <c r="BD1500" s="213"/>
      <c r="BE1500" s="213"/>
      <c r="BF1500" s="213"/>
      <c r="BG1500" s="213"/>
      <c r="BH1500" s="213"/>
    </row>
    <row r="1501" spans="1:60" outlineLevel="3" x14ac:dyDescent="0.2">
      <c r="A1501" s="220"/>
      <c r="B1501" s="221"/>
      <c r="C1501" s="258" t="s">
        <v>1924</v>
      </c>
      <c r="D1501" s="229"/>
      <c r="E1501" s="230">
        <v>20</v>
      </c>
      <c r="F1501" s="224"/>
      <c r="G1501" s="224"/>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573</v>
      </c>
      <c r="AH1501" s="213">
        <v>0</v>
      </c>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13"/>
      <c r="BB1501" s="213"/>
      <c r="BC1501" s="213"/>
      <c r="BD1501" s="213"/>
      <c r="BE1501" s="213"/>
      <c r="BF1501" s="213"/>
      <c r="BG1501" s="213"/>
      <c r="BH1501" s="213"/>
    </row>
    <row r="1502" spans="1:60" outlineLevel="2" x14ac:dyDescent="0.2">
      <c r="A1502" s="220"/>
      <c r="B1502" s="221"/>
      <c r="C1502" s="257"/>
      <c r="D1502" s="250"/>
      <c r="E1502" s="250"/>
      <c r="F1502" s="250"/>
      <c r="G1502" s="250"/>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515</v>
      </c>
      <c r="AH1502" s="213"/>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1" x14ac:dyDescent="0.2">
      <c r="A1503" s="242">
        <v>185</v>
      </c>
      <c r="B1503" s="243" t="s">
        <v>1919</v>
      </c>
      <c r="C1503" s="254" t="s">
        <v>1920</v>
      </c>
      <c r="D1503" s="244" t="s">
        <v>1356</v>
      </c>
      <c r="E1503" s="245">
        <v>77</v>
      </c>
      <c r="F1503" s="246"/>
      <c r="G1503" s="247">
        <f>ROUND(E1503*F1503,2)</f>
        <v>0</v>
      </c>
      <c r="H1503" s="246"/>
      <c r="I1503" s="247">
        <f>ROUND(E1503*H1503,2)</f>
        <v>0</v>
      </c>
      <c r="J1503" s="246"/>
      <c r="K1503" s="247">
        <f>ROUND(E1503*J1503,2)</f>
        <v>0</v>
      </c>
      <c r="L1503" s="247">
        <v>21</v>
      </c>
      <c r="M1503" s="247">
        <f>G1503*(1+L1503/100)</f>
        <v>0</v>
      </c>
      <c r="N1503" s="245">
        <v>0</v>
      </c>
      <c r="O1503" s="245">
        <f>ROUND(E1503*N1503,2)</f>
        <v>0</v>
      </c>
      <c r="P1503" s="245">
        <v>0</v>
      </c>
      <c r="Q1503" s="245">
        <f>ROUND(E1503*P1503,2)</f>
        <v>0</v>
      </c>
      <c r="R1503" s="247" t="s">
        <v>1886</v>
      </c>
      <c r="S1503" s="247" t="s">
        <v>511</v>
      </c>
      <c r="T1503" s="248" t="s">
        <v>511</v>
      </c>
      <c r="U1503" s="224">
        <v>0.11</v>
      </c>
      <c r="V1503" s="224">
        <f>ROUND(E1503*U1503,2)</f>
        <v>8.4700000000000006</v>
      </c>
      <c r="W1503" s="224"/>
      <c r="X1503" s="224" t="s">
        <v>557</v>
      </c>
      <c r="Y1503" s="224" t="s">
        <v>513</v>
      </c>
      <c r="Z1503" s="213"/>
      <c r="AA1503" s="213"/>
      <c r="AB1503" s="213"/>
      <c r="AC1503" s="213"/>
      <c r="AD1503" s="213"/>
      <c r="AE1503" s="213"/>
      <c r="AF1503" s="213"/>
      <c r="AG1503" s="213" t="s">
        <v>571</v>
      </c>
      <c r="AH1503" s="213"/>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2" x14ac:dyDescent="0.2">
      <c r="A1504" s="220"/>
      <c r="B1504" s="221"/>
      <c r="C1504" s="258" t="s">
        <v>1149</v>
      </c>
      <c r="D1504" s="229"/>
      <c r="E1504" s="230"/>
      <c r="F1504" s="224"/>
      <c r="G1504" s="224"/>
      <c r="H1504" s="224"/>
      <c r="I1504" s="224"/>
      <c r="J1504" s="224"/>
      <c r="K1504" s="224"/>
      <c r="L1504" s="224"/>
      <c r="M1504" s="224"/>
      <c r="N1504" s="223"/>
      <c r="O1504" s="223"/>
      <c r="P1504" s="223"/>
      <c r="Q1504" s="223"/>
      <c r="R1504" s="224"/>
      <c r="S1504" s="224"/>
      <c r="T1504" s="224"/>
      <c r="U1504" s="224"/>
      <c r="V1504" s="224"/>
      <c r="W1504" s="224"/>
      <c r="X1504" s="224"/>
      <c r="Y1504" s="224"/>
      <c r="Z1504" s="213"/>
      <c r="AA1504" s="213"/>
      <c r="AB1504" s="213"/>
      <c r="AC1504" s="213"/>
      <c r="AD1504" s="213"/>
      <c r="AE1504" s="213"/>
      <c r="AF1504" s="213"/>
      <c r="AG1504" s="213" t="s">
        <v>573</v>
      </c>
      <c r="AH1504" s="213">
        <v>0</v>
      </c>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3" x14ac:dyDescent="0.2">
      <c r="A1505" s="220"/>
      <c r="B1505" s="221"/>
      <c r="C1505" s="258" t="s">
        <v>1925</v>
      </c>
      <c r="D1505" s="229"/>
      <c r="E1505" s="230"/>
      <c r="F1505" s="224"/>
      <c r="G1505" s="224"/>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573</v>
      </c>
      <c r="AH1505" s="213">
        <v>0</v>
      </c>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58" t="s">
        <v>1926</v>
      </c>
      <c r="D1506" s="229"/>
      <c r="E1506" s="230">
        <v>14</v>
      </c>
      <c r="F1506" s="224"/>
      <c r="G1506" s="224"/>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573</v>
      </c>
      <c r="AH1506" s="213">
        <v>0</v>
      </c>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58" t="s">
        <v>1037</v>
      </c>
      <c r="D1507" s="229"/>
      <c r="E1507" s="230"/>
      <c r="F1507" s="224"/>
      <c r="G1507" s="224"/>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573</v>
      </c>
      <c r="AH1507" s="213">
        <v>0</v>
      </c>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58" t="s">
        <v>1927</v>
      </c>
      <c r="D1508" s="229"/>
      <c r="E1508" s="230">
        <v>63</v>
      </c>
      <c r="F1508" s="224"/>
      <c r="G1508" s="224"/>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573</v>
      </c>
      <c r="AH1508" s="213">
        <v>0</v>
      </c>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75" t="s">
        <v>955</v>
      </c>
      <c r="D1509" s="266"/>
      <c r="E1509" s="267"/>
      <c r="F1509" s="224"/>
      <c r="G1509" s="224"/>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573</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76" t="s">
        <v>1928</v>
      </c>
      <c r="D1510" s="266"/>
      <c r="E1510" s="267">
        <v>63</v>
      </c>
      <c r="F1510" s="224"/>
      <c r="G1510" s="224"/>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573</v>
      </c>
      <c r="AH1510" s="213">
        <v>2</v>
      </c>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outlineLevel="3" x14ac:dyDescent="0.2">
      <c r="A1511" s="220"/>
      <c r="B1511" s="221"/>
      <c r="C1511" s="275" t="s">
        <v>958</v>
      </c>
      <c r="D1511" s="266"/>
      <c r="E1511" s="267"/>
      <c r="F1511" s="224"/>
      <c r="G1511" s="224"/>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573</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13"/>
      <c r="BB1511" s="213"/>
      <c r="BC1511" s="213"/>
      <c r="BD1511" s="213"/>
      <c r="BE1511" s="213"/>
      <c r="BF1511" s="213"/>
      <c r="BG1511" s="213"/>
      <c r="BH1511" s="213"/>
    </row>
    <row r="1512" spans="1:60" outlineLevel="2" x14ac:dyDescent="0.2">
      <c r="A1512" s="220"/>
      <c r="B1512" s="221"/>
      <c r="C1512" s="257"/>
      <c r="D1512" s="250"/>
      <c r="E1512" s="250"/>
      <c r="F1512" s="250"/>
      <c r="G1512" s="250"/>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515</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13"/>
      <c r="BB1512" s="213"/>
      <c r="BC1512" s="213"/>
      <c r="BD1512" s="213"/>
      <c r="BE1512" s="213"/>
      <c r="BF1512" s="213"/>
      <c r="BG1512" s="213"/>
      <c r="BH1512" s="213"/>
    </row>
    <row r="1513" spans="1:60" outlineLevel="1" x14ac:dyDescent="0.2">
      <c r="A1513" s="242">
        <v>186</v>
      </c>
      <c r="B1513" s="243" t="s">
        <v>1929</v>
      </c>
      <c r="C1513" s="254" t="s">
        <v>1930</v>
      </c>
      <c r="D1513" s="244" t="s">
        <v>918</v>
      </c>
      <c r="E1513" s="245">
        <v>36.395600000000002</v>
      </c>
      <c r="F1513" s="246"/>
      <c r="G1513" s="247">
        <f>ROUND(E1513*F1513,2)</f>
        <v>0</v>
      </c>
      <c r="H1513" s="246"/>
      <c r="I1513" s="247">
        <f>ROUND(E1513*H1513,2)</f>
        <v>0</v>
      </c>
      <c r="J1513" s="246"/>
      <c r="K1513" s="247">
        <f>ROUND(E1513*J1513,2)</f>
        <v>0</v>
      </c>
      <c r="L1513" s="247">
        <v>21</v>
      </c>
      <c r="M1513" s="247">
        <f>G1513*(1+L1513/100)</f>
        <v>0</v>
      </c>
      <c r="N1513" s="245">
        <v>2.3570000000000001E-2</v>
      </c>
      <c r="O1513" s="245">
        <f>ROUND(E1513*N1513,2)</f>
        <v>0.86</v>
      </c>
      <c r="P1513" s="245">
        <v>0</v>
      </c>
      <c r="Q1513" s="245">
        <f>ROUND(E1513*P1513,2)</f>
        <v>0</v>
      </c>
      <c r="R1513" s="247" t="s">
        <v>1886</v>
      </c>
      <c r="S1513" s="247" t="s">
        <v>511</v>
      </c>
      <c r="T1513" s="248" t="s">
        <v>511</v>
      </c>
      <c r="U1513" s="224">
        <v>0</v>
      </c>
      <c r="V1513" s="224">
        <f>ROUND(E1513*U1513,2)</f>
        <v>0</v>
      </c>
      <c r="W1513" s="224"/>
      <c r="X1513" s="224" t="s">
        <v>557</v>
      </c>
      <c r="Y1513" s="224" t="s">
        <v>513</v>
      </c>
      <c r="Z1513" s="213"/>
      <c r="AA1513" s="213"/>
      <c r="AB1513" s="213"/>
      <c r="AC1513" s="213"/>
      <c r="AD1513" s="213"/>
      <c r="AE1513" s="213"/>
      <c r="AF1513" s="213"/>
      <c r="AG1513" s="213" t="s">
        <v>571</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13"/>
      <c r="BB1513" s="213"/>
      <c r="BC1513" s="213"/>
      <c r="BD1513" s="213"/>
      <c r="BE1513" s="213"/>
      <c r="BF1513" s="213"/>
      <c r="BG1513" s="213"/>
      <c r="BH1513" s="213"/>
    </row>
    <row r="1514" spans="1:60" outlineLevel="2" x14ac:dyDescent="0.2">
      <c r="A1514" s="220"/>
      <c r="B1514" s="221"/>
      <c r="C1514" s="258" t="s">
        <v>1561</v>
      </c>
      <c r="D1514" s="229"/>
      <c r="E1514" s="230"/>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573</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58" t="s">
        <v>1931</v>
      </c>
      <c r="D1515" s="229"/>
      <c r="E1515" s="230"/>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573</v>
      </c>
      <c r="AH1515" s="213">
        <v>0</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3" x14ac:dyDescent="0.2">
      <c r="A1516" s="220"/>
      <c r="B1516" s="221"/>
      <c r="C1516" s="258" t="s">
        <v>1932</v>
      </c>
      <c r="D1516" s="229"/>
      <c r="E1516" s="230">
        <v>16.25</v>
      </c>
      <c r="F1516" s="224"/>
      <c r="G1516" s="224"/>
      <c r="H1516" s="224"/>
      <c r="I1516" s="224"/>
      <c r="J1516" s="224"/>
      <c r="K1516" s="224"/>
      <c r="L1516" s="224"/>
      <c r="M1516" s="224"/>
      <c r="N1516" s="223"/>
      <c r="O1516" s="223"/>
      <c r="P1516" s="223"/>
      <c r="Q1516" s="223"/>
      <c r="R1516" s="224"/>
      <c r="S1516" s="224"/>
      <c r="T1516" s="224"/>
      <c r="U1516" s="224"/>
      <c r="V1516" s="224"/>
      <c r="W1516" s="224"/>
      <c r="X1516" s="224"/>
      <c r="Y1516" s="224"/>
      <c r="Z1516" s="213"/>
      <c r="AA1516" s="213"/>
      <c r="AB1516" s="213"/>
      <c r="AC1516" s="213"/>
      <c r="AD1516" s="213"/>
      <c r="AE1516" s="213"/>
      <c r="AF1516" s="213"/>
      <c r="AG1516" s="213" t="s">
        <v>573</v>
      </c>
      <c r="AH1516" s="213">
        <v>0</v>
      </c>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3" x14ac:dyDescent="0.2">
      <c r="A1517" s="220"/>
      <c r="B1517" s="221"/>
      <c r="C1517" s="258" t="s">
        <v>1933</v>
      </c>
      <c r="D1517" s="229"/>
      <c r="E1517" s="230">
        <v>2.1</v>
      </c>
      <c r="F1517" s="224"/>
      <c r="G1517" s="224"/>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573</v>
      </c>
      <c r="AH1517" s="213">
        <v>0</v>
      </c>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58" t="s">
        <v>1934</v>
      </c>
      <c r="D1518" s="229"/>
      <c r="E1518" s="230">
        <v>2.25</v>
      </c>
      <c r="F1518" s="224"/>
      <c r="G1518" s="224"/>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573</v>
      </c>
      <c r="AH1518" s="213">
        <v>0</v>
      </c>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58" t="s">
        <v>1935</v>
      </c>
      <c r="D1519" s="229"/>
      <c r="E1519" s="230">
        <v>1.5576000000000001</v>
      </c>
      <c r="F1519" s="224"/>
      <c r="G1519" s="224"/>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573</v>
      </c>
      <c r="AH1519" s="213">
        <v>0</v>
      </c>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75" t="s">
        <v>955</v>
      </c>
      <c r="D1520" s="266"/>
      <c r="E1520" s="267"/>
      <c r="F1520" s="224"/>
      <c r="G1520" s="224"/>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573</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ht="22.5" outlineLevel="3" x14ac:dyDescent="0.2">
      <c r="A1521" s="220"/>
      <c r="B1521" s="221"/>
      <c r="C1521" s="276" t="s">
        <v>1892</v>
      </c>
      <c r="D1521" s="266"/>
      <c r="E1521" s="267">
        <v>129.80000000000001</v>
      </c>
      <c r="F1521" s="224"/>
      <c r="G1521" s="224"/>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573</v>
      </c>
      <c r="AH1521" s="213">
        <v>2</v>
      </c>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75" t="s">
        <v>958</v>
      </c>
      <c r="D1522" s="266"/>
      <c r="E1522" s="267"/>
      <c r="F1522" s="224"/>
      <c r="G1522" s="224"/>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573</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outlineLevel="3" x14ac:dyDescent="0.2">
      <c r="A1523" s="220"/>
      <c r="B1523" s="221"/>
      <c r="C1523" s="258" t="s">
        <v>1936</v>
      </c>
      <c r="D1523" s="229"/>
      <c r="E1523" s="230">
        <v>11.858000000000001</v>
      </c>
      <c r="F1523" s="224"/>
      <c r="G1523" s="224"/>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573</v>
      </c>
      <c r="AH1523" s="213">
        <v>0</v>
      </c>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13"/>
      <c r="BB1523" s="213"/>
      <c r="BC1523" s="213"/>
      <c r="BD1523" s="213"/>
      <c r="BE1523" s="213"/>
      <c r="BF1523" s="213"/>
      <c r="BG1523" s="213"/>
      <c r="BH1523" s="213"/>
    </row>
    <row r="1524" spans="1:60" outlineLevel="3" x14ac:dyDescent="0.2">
      <c r="A1524" s="220"/>
      <c r="B1524" s="221"/>
      <c r="C1524" s="275" t="s">
        <v>955</v>
      </c>
      <c r="D1524" s="266"/>
      <c r="E1524" s="267"/>
      <c r="F1524" s="224"/>
      <c r="G1524" s="224"/>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573</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13"/>
      <c r="BB1524" s="213"/>
      <c r="BC1524" s="213"/>
      <c r="BD1524" s="213"/>
      <c r="BE1524" s="213"/>
      <c r="BF1524" s="213"/>
      <c r="BG1524" s="213"/>
      <c r="BH1524" s="213"/>
    </row>
    <row r="1525" spans="1:60" outlineLevel="3" x14ac:dyDescent="0.2">
      <c r="A1525" s="220"/>
      <c r="B1525" s="221"/>
      <c r="C1525" s="276" t="s">
        <v>1937</v>
      </c>
      <c r="D1525" s="266"/>
      <c r="E1525" s="267">
        <v>539</v>
      </c>
      <c r="F1525" s="224"/>
      <c r="G1525" s="224"/>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573</v>
      </c>
      <c r="AH1525" s="213">
        <v>2</v>
      </c>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13"/>
      <c r="BB1525" s="213"/>
      <c r="BC1525" s="213"/>
      <c r="BD1525" s="213"/>
      <c r="BE1525" s="213"/>
      <c r="BF1525" s="213"/>
      <c r="BG1525" s="213"/>
      <c r="BH1525" s="213"/>
    </row>
    <row r="1526" spans="1:60" outlineLevel="3" x14ac:dyDescent="0.2">
      <c r="A1526" s="220"/>
      <c r="B1526" s="221"/>
      <c r="C1526" s="275" t="s">
        <v>958</v>
      </c>
      <c r="D1526" s="266"/>
      <c r="E1526" s="267"/>
      <c r="F1526" s="224"/>
      <c r="G1526" s="224"/>
      <c r="H1526" s="224"/>
      <c r="I1526" s="224"/>
      <c r="J1526" s="224"/>
      <c r="K1526" s="224"/>
      <c r="L1526" s="224"/>
      <c r="M1526" s="224"/>
      <c r="N1526" s="223"/>
      <c r="O1526" s="223"/>
      <c r="P1526" s="223"/>
      <c r="Q1526" s="223"/>
      <c r="R1526" s="224"/>
      <c r="S1526" s="224"/>
      <c r="T1526" s="224"/>
      <c r="U1526" s="224"/>
      <c r="V1526" s="224"/>
      <c r="W1526" s="224"/>
      <c r="X1526" s="224"/>
      <c r="Y1526" s="224"/>
      <c r="Z1526" s="213"/>
      <c r="AA1526" s="213"/>
      <c r="AB1526" s="213"/>
      <c r="AC1526" s="213"/>
      <c r="AD1526" s="213"/>
      <c r="AE1526" s="213"/>
      <c r="AF1526" s="213"/>
      <c r="AG1526" s="213" t="s">
        <v>573</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3" x14ac:dyDescent="0.2">
      <c r="A1527" s="220"/>
      <c r="B1527" s="221"/>
      <c r="C1527" s="258" t="s">
        <v>1938</v>
      </c>
      <c r="D1527" s="229"/>
      <c r="E1527" s="230">
        <v>0.84</v>
      </c>
      <c r="F1527" s="224"/>
      <c r="G1527" s="224"/>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573</v>
      </c>
      <c r="AH1527" s="213">
        <v>0</v>
      </c>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outlineLevel="3" x14ac:dyDescent="0.2">
      <c r="A1528" s="220"/>
      <c r="B1528" s="221"/>
      <c r="C1528" s="275" t="s">
        <v>955</v>
      </c>
      <c r="D1528" s="266"/>
      <c r="E1528" s="267"/>
      <c r="F1528" s="224"/>
      <c r="G1528" s="224"/>
      <c r="H1528" s="224"/>
      <c r="I1528" s="224"/>
      <c r="J1528" s="224"/>
      <c r="K1528" s="224"/>
      <c r="L1528" s="224"/>
      <c r="M1528" s="224"/>
      <c r="N1528" s="223"/>
      <c r="O1528" s="223"/>
      <c r="P1528" s="223"/>
      <c r="Q1528" s="223"/>
      <c r="R1528" s="224"/>
      <c r="S1528" s="224"/>
      <c r="T1528" s="224"/>
      <c r="U1528" s="224"/>
      <c r="V1528" s="224"/>
      <c r="W1528" s="224"/>
      <c r="X1528" s="224"/>
      <c r="Y1528" s="224"/>
      <c r="Z1528" s="213"/>
      <c r="AA1528" s="213"/>
      <c r="AB1528" s="213"/>
      <c r="AC1528" s="213"/>
      <c r="AD1528" s="213"/>
      <c r="AE1528" s="213"/>
      <c r="AF1528" s="213"/>
      <c r="AG1528" s="213" t="s">
        <v>573</v>
      </c>
      <c r="AH1528" s="213"/>
      <c r="AI1528" s="213"/>
      <c r="AJ1528" s="213"/>
      <c r="AK1528" s="213"/>
      <c r="AL1528" s="213"/>
      <c r="AM1528" s="213"/>
      <c r="AN1528" s="213"/>
      <c r="AO1528" s="213"/>
      <c r="AP1528" s="213"/>
      <c r="AQ1528" s="213"/>
      <c r="AR1528" s="213"/>
      <c r="AS1528" s="213"/>
      <c r="AT1528" s="213"/>
      <c r="AU1528" s="213"/>
      <c r="AV1528" s="213"/>
      <c r="AW1528" s="213"/>
      <c r="AX1528" s="213"/>
      <c r="AY1528" s="213"/>
      <c r="AZ1528" s="213"/>
      <c r="BA1528" s="213"/>
      <c r="BB1528" s="213"/>
      <c r="BC1528" s="213"/>
      <c r="BD1528" s="213"/>
      <c r="BE1528" s="213"/>
      <c r="BF1528" s="213"/>
      <c r="BG1528" s="213"/>
      <c r="BH1528" s="213"/>
    </row>
    <row r="1529" spans="1:60" outlineLevel="3" x14ac:dyDescent="0.2">
      <c r="A1529" s="220"/>
      <c r="B1529" s="221"/>
      <c r="C1529" s="276" t="s">
        <v>1894</v>
      </c>
      <c r="D1529" s="266"/>
      <c r="E1529" s="267">
        <v>70</v>
      </c>
      <c r="F1529" s="224"/>
      <c r="G1529" s="224"/>
      <c r="H1529" s="224"/>
      <c r="I1529" s="224"/>
      <c r="J1529" s="224"/>
      <c r="K1529" s="224"/>
      <c r="L1529" s="224"/>
      <c r="M1529" s="224"/>
      <c r="N1529" s="223"/>
      <c r="O1529" s="223"/>
      <c r="P1529" s="223"/>
      <c r="Q1529" s="223"/>
      <c r="R1529" s="224"/>
      <c r="S1529" s="224"/>
      <c r="T1529" s="224"/>
      <c r="U1529" s="224"/>
      <c r="V1529" s="224"/>
      <c r="W1529" s="224"/>
      <c r="X1529" s="224"/>
      <c r="Y1529" s="224"/>
      <c r="Z1529" s="213"/>
      <c r="AA1529" s="213"/>
      <c r="AB1529" s="213"/>
      <c r="AC1529" s="213"/>
      <c r="AD1529" s="213"/>
      <c r="AE1529" s="213"/>
      <c r="AF1529" s="213"/>
      <c r="AG1529" s="213" t="s">
        <v>573</v>
      </c>
      <c r="AH1529" s="213">
        <v>2</v>
      </c>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3" x14ac:dyDescent="0.2">
      <c r="A1530" s="220"/>
      <c r="B1530" s="221"/>
      <c r="C1530" s="275" t="s">
        <v>958</v>
      </c>
      <c r="D1530" s="266"/>
      <c r="E1530" s="267"/>
      <c r="F1530" s="224"/>
      <c r="G1530" s="224"/>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573</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58" t="s">
        <v>1939</v>
      </c>
      <c r="D1531" s="229"/>
      <c r="E1531" s="230">
        <v>1.54</v>
      </c>
      <c r="F1531" s="224"/>
      <c r="G1531" s="224"/>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573</v>
      </c>
      <c r="AH1531" s="213">
        <v>0</v>
      </c>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75" t="s">
        <v>955</v>
      </c>
      <c r="D1532" s="266"/>
      <c r="E1532" s="267"/>
      <c r="F1532" s="224"/>
      <c r="G1532" s="224"/>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573</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76" t="s">
        <v>1940</v>
      </c>
      <c r="D1533" s="266"/>
      <c r="E1533" s="267">
        <v>70</v>
      </c>
      <c r="F1533" s="224"/>
      <c r="G1533" s="224"/>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573</v>
      </c>
      <c r="AH1533" s="213">
        <v>2</v>
      </c>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75" t="s">
        <v>958</v>
      </c>
      <c r="D1534" s="266"/>
      <c r="E1534" s="267"/>
      <c r="F1534" s="224"/>
      <c r="G1534" s="224"/>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573</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78" t="s">
        <v>1438</v>
      </c>
      <c r="D1535" s="268"/>
      <c r="E1535" s="269">
        <v>36.395600000000002</v>
      </c>
      <c r="F1535" s="224"/>
      <c r="G1535" s="224"/>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573</v>
      </c>
      <c r="AH1535" s="213">
        <v>1</v>
      </c>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2" x14ac:dyDescent="0.2">
      <c r="A1536" s="220"/>
      <c r="B1536" s="221"/>
      <c r="C1536" s="257"/>
      <c r="D1536" s="250"/>
      <c r="E1536" s="250"/>
      <c r="F1536" s="250"/>
      <c r="G1536" s="250"/>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515</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1" x14ac:dyDescent="0.2">
      <c r="A1537" s="242">
        <v>187</v>
      </c>
      <c r="B1537" s="243" t="s">
        <v>1941</v>
      </c>
      <c r="C1537" s="254" t="s">
        <v>1942</v>
      </c>
      <c r="D1537" s="244" t="s">
        <v>974</v>
      </c>
      <c r="E1537" s="245">
        <v>412</v>
      </c>
      <c r="F1537" s="246"/>
      <c r="G1537" s="247">
        <f>ROUND(E1537*F1537,2)</f>
        <v>0</v>
      </c>
      <c r="H1537" s="246"/>
      <c r="I1537" s="247">
        <f>ROUND(E1537*H1537,2)</f>
        <v>0</v>
      </c>
      <c r="J1537" s="246"/>
      <c r="K1537" s="247">
        <f>ROUND(E1537*J1537,2)</f>
        <v>0</v>
      </c>
      <c r="L1537" s="247">
        <v>21</v>
      </c>
      <c r="M1537" s="247">
        <f>G1537*(1+L1537/100)</f>
        <v>0</v>
      </c>
      <c r="N1537" s="245">
        <v>1.47E-3</v>
      </c>
      <c r="O1537" s="245">
        <f>ROUND(E1537*N1537,2)</f>
        <v>0.61</v>
      </c>
      <c r="P1537" s="245">
        <v>0</v>
      </c>
      <c r="Q1537" s="245">
        <f>ROUND(E1537*P1537,2)</f>
        <v>0</v>
      </c>
      <c r="R1537" s="247"/>
      <c r="S1537" s="247" t="s">
        <v>527</v>
      </c>
      <c r="T1537" s="248" t="s">
        <v>511</v>
      </c>
      <c r="U1537" s="224">
        <v>0.08</v>
      </c>
      <c r="V1537" s="224">
        <f>ROUND(E1537*U1537,2)</f>
        <v>32.96</v>
      </c>
      <c r="W1537" s="224"/>
      <c r="X1537" s="224" t="s">
        <v>557</v>
      </c>
      <c r="Y1537" s="224" t="s">
        <v>513</v>
      </c>
      <c r="Z1537" s="213"/>
      <c r="AA1537" s="213"/>
      <c r="AB1537" s="213"/>
      <c r="AC1537" s="213"/>
      <c r="AD1537" s="213"/>
      <c r="AE1537" s="213"/>
      <c r="AF1537" s="213"/>
      <c r="AG1537" s="213" t="s">
        <v>571</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2" x14ac:dyDescent="0.2">
      <c r="A1538" s="220"/>
      <c r="B1538" s="221"/>
      <c r="C1538" s="258" t="s">
        <v>1943</v>
      </c>
      <c r="D1538" s="229"/>
      <c r="E1538" s="230">
        <v>412</v>
      </c>
      <c r="F1538" s="224"/>
      <c r="G1538" s="224"/>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573</v>
      </c>
      <c r="AH1538" s="213">
        <v>5</v>
      </c>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2" x14ac:dyDescent="0.2">
      <c r="A1539" s="220"/>
      <c r="B1539" s="221"/>
      <c r="C1539" s="257"/>
      <c r="D1539" s="250"/>
      <c r="E1539" s="250"/>
      <c r="F1539" s="250"/>
      <c r="G1539" s="250"/>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515</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ht="22.5" outlineLevel="1" x14ac:dyDescent="0.2">
      <c r="A1540" s="242">
        <v>188</v>
      </c>
      <c r="B1540" s="243" t="s">
        <v>1944</v>
      </c>
      <c r="C1540" s="254" t="s">
        <v>1945</v>
      </c>
      <c r="D1540" s="244" t="s">
        <v>918</v>
      </c>
      <c r="E1540" s="245">
        <v>0.47355000000000003</v>
      </c>
      <c r="F1540" s="246"/>
      <c r="G1540" s="247">
        <f>ROUND(E1540*F1540,2)</f>
        <v>0</v>
      </c>
      <c r="H1540" s="246"/>
      <c r="I1540" s="247">
        <f>ROUND(E1540*H1540,2)</f>
        <v>0</v>
      </c>
      <c r="J1540" s="246"/>
      <c r="K1540" s="247">
        <f>ROUND(E1540*J1540,2)</f>
        <v>0</v>
      </c>
      <c r="L1540" s="247">
        <v>21</v>
      </c>
      <c r="M1540" s="247">
        <f>G1540*(1+L1540/100)</f>
        <v>0</v>
      </c>
      <c r="N1540" s="245">
        <v>0.55000000000000004</v>
      </c>
      <c r="O1540" s="245">
        <f>ROUND(E1540*N1540,2)</f>
        <v>0.26</v>
      </c>
      <c r="P1540" s="245">
        <v>0</v>
      </c>
      <c r="Q1540" s="245">
        <f>ROUND(E1540*P1540,2)</f>
        <v>0</v>
      </c>
      <c r="R1540" s="247" t="s">
        <v>970</v>
      </c>
      <c r="S1540" s="247" t="s">
        <v>511</v>
      </c>
      <c r="T1540" s="248" t="s">
        <v>511</v>
      </c>
      <c r="U1540" s="224">
        <v>0</v>
      </c>
      <c r="V1540" s="224">
        <f>ROUND(E1540*U1540,2)</f>
        <v>0</v>
      </c>
      <c r="W1540" s="224"/>
      <c r="X1540" s="224" t="s">
        <v>531</v>
      </c>
      <c r="Y1540" s="224" t="s">
        <v>513</v>
      </c>
      <c r="Z1540" s="213"/>
      <c r="AA1540" s="213"/>
      <c r="AB1540" s="213"/>
      <c r="AC1540" s="213"/>
      <c r="AD1540" s="213"/>
      <c r="AE1540" s="213"/>
      <c r="AF1540" s="213"/>
      <c r="AG1540" s="213" t="s">
        <v>541</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outlineLevel="2" x14ac:dyDescent="0.2">
      <c r="A1541" s="220"/>
      <c r="B1541" s="221"/>
      <c r="C1541" s="258" t="s">
        <v>1149</v>
      </c>
      <c r="D1541" s="229"/>
      <c r="E1541" s="230"/>
      <c r="F1541" s="224"/>
      <c r="G1541" s="224"/>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573</v>
      </c>
      <c r="AH1541" s="213">
        <v>0</v>
      </c>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13"/>
      <c r="BB1541" s="213"/>
      <c r="BC1541" s="213"/>
      <c r="BD1541" s="213"/>
      <c r="BE1541" s="213"/>
      <c r="BF1541" s="213"/>
      <c r="BG1541" s="213"/>
      <c r="BH1541" s="213"/>
    </row>
    <row r="1542" spans="1:60" outlineLevel="3" x14ac:dyDescent="0.2">
      <c r="A1542" s="220"/>
      <c r="B1542" s="221"/>
      <c r="C1542" s="258" t="s">
        <v>1925</v>
      </c>
      <c r="D1542" s="229"/>
      <c r="E1542" s="230"/>
      <c r="F1542" s="224"/>
      <c r="G1542" s="224"/>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573</v>
      </c>
      <c r="AH1542" s="213">
        <v>0</v>
      </c>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13"/>
      <c r="BB1542" s="213"/>
      <c r="BC1542" s="213"/>
      <c r="BD1542" s="213"/>
      <c r="BE1542" s="213"/>
      <c r="BF1542" s="213"/>
      <c r="BG1542" s="213"/>
      <c r="BH1542" s="213"/>
    </row>
    <row r="1543" spans="1:60" outlineLevel="3" x14ac:dyDescent="0.2">
      <c r="A1543" s="220"/>
      <c r="B1543" s="221"/>
      <c r="C1543" s="258" t="s">
        <v>1946</v>
      </c>
      <c r="D1543" s="229"/>
      <c r="E1543" s="230">
        <v>9.2399999999999996E-2</v>
      </c>
      <c r="F1543" s="224"/>
      <c r="G1543" s="224"/>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573</v>
      </c>
      <c r="AH1543" s="213">
        <v>0</v>
      </c>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13"/>
      <c r="BB1543" s="213"/>
      <c r="BC1543" s="213"/>
      <c r="BD1543" s="213"/>
      <c r="BE1543" s="213"/>
      <c r="BF1543" s="213"/>
      <c r="BG1543" s="213"/>
      <c r="BH1543" s="213"/>
    </row>
    <row r="1544" spans="1:60" outlineLevel="3" x14ac:dyDescent="0.2">
      <c r="A1544" s="220"/>
      <c r="B1544" s="221"/>
      <c r="C1544" s="258" t="s">
        <v>1947</v>
      </c>
      <c r="D1544" s="229"/>
      <c r="E1544" s="230">
        <v>0.17324999999999999</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573</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outlineLevel="3" x14ac:dyDescent="0.2">
      <c r="A1545" s="220"/>
      <c r="B1545" s="221"/>
      <c r="C1545" s="258" t="s">
        <v>1948</v>
      </c>
      <c r="D1545" s="229"/>
      <c r="E1545" s="230">
        <v>0.2079</v>
      </c>
      <c r="F1545" s="224"/>
      <c r="G1545" s="224"/>
      <c r="H1545" s="224"/>
      <c r="I1545" s="224"/>
      <c r="J1545" s="224"/>
      <c r="K1545" s="224"/>
      <c r="L1545" s="224"/>
      <c r="M1545" s="224"/>
      <c r="N1545" s="223"/>
      <c r="O1545" s="223"/>
      <c r="P1545" s="223"/>
      <c r="Q1545" s="223"/>
      <c r="R1545" s="224"/>
      <c r="S1545" s="224"/>
      <c r="T1545" s="224"/>
      <c r="U1545" s="224"/>
      <c r="V1545" s="224"/>
      <c r="W1545" s="224"/>
      <c r="X1545" s="224"/>
      <c r="Y1545" s="224"/>
      <c r="Z1545" s="213"/>
      <c r="AA1545" s="213"/>
      <c r="AB1545" s="213"/>
      <c r="AC1545" s="213"/>
      <c r="AD1545" s="213"/>
      <c r="AE1545" s="213"/>
      <c r="AF1545" s="213"/>
      <c r="AG1545" s="213" t="s">
        <v>573</v>
      </c>
      <c r="AH1545" s="213">
        <v>0</v>
      </c>
      <c r="AI1545" s="213"/>
      <c r="AJ1545" s="213"/>
      <c r="AK1545" s="213"/>
      <c r="AL1545" s="213"/>
      <c r="AM1545" s="213"/>
      <c r="AN1545" s="213"/>
      <c r="AO1545" s="213"/>
      <c r="AP1545" s="213"/>
      <c r="AQ1545" s="213"/>
      <c r="AR1545" s="213"/>
      <c r="AS1545" s="213"/>
      <c r="AT1545" s="213"/>
      <c r="AU1545" s="213"/>
      <c r="AV1545" s="213"/>
      <c r="AW1545" s="213"/>
      <c r="AX1545" s="213"/>
      <c r="AY1545" s="213"/>
      <c r="AZ1545" s="213"/>
      <c r="BA1545" s="213"/>
      <c r="BB1545" s="213"/>
      <c r="BC1545" s="213"/>
      <c r="BD1545" s="213"/>
      <c r="BE1545" s="213"/>
      <c r="BF1545" s="213"/>
      <c r="BG1545" s="213"/>
      <c r="BH1545" s="213"/>
    </row>
    <row r="1546" spans="1:60" outlineLevel="2" x14ac:dyDescent="0.2">
      <c r="A1546" s="220"/>
      <c r="B1546" s="221"/>
      <c r="C1546" s="257"/>
      <c r="D1546" s="250"/>
      <c r="E1546" s="250"/>
      <c r="F1546" s="250"/>
      <c r="G1546" s="250"/>
      <c r="H1546" s="224"/>
      <c r="I1546" s="224"/>
      <c r="J1546" s="224"/>
      <c r="K1546" s="224"/>
      <c r="L1546" s="224"/>
      <c r="M1546" s="224"/>
      <c r="N1546" s="223"/>
      <c r="O1546" s="223"/>
      <c r="P1546" s="223"/>
      <c r="Q1546" s="223"/>
      <c r="R1546" s="224"/>
      <c r="S1546" s="224"/>
      <c r="T1546" s="224"/>
      <c r="U1546" s="224"/>
      <c r="V1546" s="224"/>
      <c r="W1546" s="224"/>
      <c r="X1546" s="224"/>
      <c r="Y1546" s="224"/>
      <c r="Z1546" s="213"/>
      <c r="AA1546" s="213"/>
      <c r="AB1546" s="213"/>
      <c r="AC1546" s="213"/>
      <c r="AD1546" s="213"/>
      <c r="AE1546" s="213"/>
      <c r="AF1546" s="213"/>
      <c r="AG1546" s="213" t="s">
        <v>515</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ht="22.5" outlineLevel="1" x14ac:dyDescent="0.2">
      <c r="A1547" s="242">
        <v>189</v>
      </c>
      <c r="B1547" s="243" t="s">
        <v>1949</v>
      </c>
      <c r="C1547" s="254" t="s">
        <v>1950</v>
      </c>
      <c r="D1547" s="244" t="s">
        <v>918</v>
      </c>
      <c r="E1547" s="245">
        <v>1.0725</v>
      </c>
      <c r="F1547" s="246"/>
      <c r="G1547" s="247">
        <f>ROUND(E1547*F1547,2)</f>
        <v>0</v>
      </c>
      <c r="H1547" s="246"/>
      <c r="I1547" s="247">
        <f>ROUND(E1547*H1547,2)</f>
        <v>0</v>
      </c>
      <c r="J1547" s="246"/>
      <c r="K1547" s="247">
        <f>ROUND(E1547*J1547,2)</f>
        <v>0</v>
      </c>
      <c r="L1547" s="247">
        <v>21</v>
      </c>
      <c r="M1547" s="247">
        <f>G1547*(1+L1547/100)</f>
        <v>0</v>
      </c>
      <c r="N1547" s="245">
        <v>0.55000000000000004</v>
      </c>
      <c r="O1547" s="245">
        <f>ROUND(E1547*N1547,2)</f>
        <v>0.59</v>
      </c>
      <c r="P1547" s="245">
        <v>0</v>
      </c>
      <c r="Q1547" s="245">
        <f>ROUND(E1547*P1547,2)</f>
        <v>0</v>
      </c>
      <c r="R1547" s="247" t="s">
        <v>970</v>
      </c>
      <c r="S1547" s="247" t="s">
        <v>511</v>
      </c>
      <c r="T1547" s="248" t="s">
        <v>511</v>
      </c>
      <c r="U1547" s="224">
        <v>0</v>
      </c>
      <c r="V1547" s="224">
        <f>ROUND(E1547*U1547,2)</f>
        <v>0</v>
      </c>
      <c r="W1547" s="224"/>
      <c r="X1547" s="224" t="s">
        <v>531</v>
      </c>
      <c r="Y1547" s="224" t="s">
        <v>513</v>
      </c>
      <c r="Z1547" s="213"/>
      <c r="AA1547" s="213"/>
      <c r="AB1547" s="213"/>
      <c r="AC1547" s="213"/>
      <c r="AD1547" s="213"/>
      <c r="AE1547" s="213"/>
      <c r="AF1547" s="213"/>
      <c r="AG1547" s="213" t="s">
        <v>541</v>
      </c>
      <c r="AH1547" s="213"/>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outlineLevel="2" x14ac:dyDescent="0.2">
      <c r="A1548" s="220"/>
      <c r="B1548" s="221"/>
      <c r="C1548" s="258" t="s">
        <v>1098</v>
      </c>
      <c r="D1548" s="229"/>
      <c r="E1548" s="230"/>
      <c r="F1548" s="224"/>
      <c r="G1548" s="224"/>
      <c r="H1548" s="224"/>
      <c r="I1548" s="224"/>
      <c r="J1548" s="224"/>
      <c r="K1548" s="224"/>
      <c r="L1548" s="224"/>
      <c r="M1548" s="224"/>
      <c r="N1548" s="223"/>
      <c r="O1548" s="223"/>
      <c r="P1548" s="223"/>
      <c r="Q1548" s="223"/>
      <c r="R1548" s="224"/>
      <c r="S1548" s="224"/>
      <c r="T1548" s="224"/>
      <c r="U1548" s="224"/>
      <c r="V1548" s="224"/>
      <c r="W1548" s="224"/>
      <c r="X1548" s="224"/>
      <c r="Y1548" s="224"/>
      <c r="Z1548" s="213"/>
      <c r="AA1548" s="213"/>
      <c r="AB1548" s="213"/>
      <c r="AC1548" s="213"/>
      <c r="AD1548" s="213"/>
      <c r="AE1548" s="213"/>
      <c r="AF1548" s="213"/>
      <c r="AG1548" s="213" t="s">
        <v>573</v>
      </c>
      <c r="AH1548" s="213">
        <v>0</v>
      </c>
      <c r="AI1548" s="213"/>
      <c r="AJ1548" s="213"/>
      <c r="AK1548" s="213"/>
      <c r="AL1548" s="213"/>
      <c r="AM1548" s="213"/>
      <c r="AN1548" s="213"/>
      <c r="AO1548" s="213"/>
      <c r="AP1548" s="213"/>
      <c r="AQ1548" s="213"/>
      <c r="AR1548" s="213"/>
      <c r="AS1548" s="213"/>
      <c r="AT1548" s="213"/>
      <c r="AU1548" s="213"/>
      <c r="AV1548" s="213"/>
      <c r="AW1548" s="213"/>
      <c r="AX1548" s="213"/>
      <c r="AY1548" s="213"/>
      <c r="AZ1548" s="213"/>
      <c r="BA1548" s="213"/>
      <c r="BB1548" s="213"/>
      <c r="BC1548" s="213"/>
      <c r="BD1548" s="213"/>
      <c r="BE1548" s="213"/>
      <c r="BF1548" s="213"/>
      <c r="BG1548" s="213"/>
      <c r="BH1548" s="213"/>
    </row>
    <row r="1549" spans="1:60" outlineLevel="3" x14ac:dyDescent="0.2">
      <c r="A1549" s="220"/>
      <c r="B1549" s="221"/>
      <c r="C1549" s="258" t="s">
        <v>1951</v>
      </c>
      <c r="D1549" s="229"/>
      <c r="E1549" s="230">
        <v>0.66666999999999998</v>
      </c>
      <c r="F1549" s="224"/>
      <c r="G1549" s="224"/>
      <c r="H1549" s="224"/>
      <c r="I1549" s="224"/>
      <c r="J1549" s="224"/>
      <c r="K1549" s="224"/>
      <c r="L1549" s="224"/>
      <c r="M1549" s="224"/>
      <c r="N1549" s="223"/>
      <c r="O1549" s="223"/>
      <c r="P1549" s="223"/>
      <c r="Q1549" s="223"/>
      <c r="R1549" s="224"/>
      <c r="S1549" s="224"/>
      <c r="T1549" s="224"/>
      <c r="U1549" s="224"/>
      <c r="V1549" s="224"/>
      <c r="W1549" s="224"/>
      <c r="X1549" s="224"/>
      <c r="Y1549" s="224"/>
      <c r="Z1549" s="213"/>
      <c r="AA1549" s="213"/>
      <c r="AB1549" s="213"/>
      <c r="AC1549" s="213"/>
      <c r="AD1549" s="213"/>
      <c r="AE1549" s="213"/>
      <c r="AF1549" s="213"/>
      <c r="AG1549" s="213" t="s">
        <v>573</v>
      </c>
      <c r="AH1549" s="213">
        <v>0</v>
      </c>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3" x14ac:dyDescent="0.2">
      <c r="A1550" s="220"/>
      <c r="B1550" s="221"/>
      <c r="C1550" s="258" t="s">
        <v>1952</v>
      </c>
      <c r="D1550" s="229"/>
      <c r="E1550" s="230">
        <v>0.16667000000000001</v>
      </c>
      <c r="F1550" s="224"/>
      <c r="G1550" s="224"/>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573</v>
      </c>
      <c r="AH1550" s="213">
        <v>0</v>
      </c>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58" t="s">
        <v>1953</v>
      </c>
      <c r="D1551" s="229"/>
      <c r="E1551" s="230">
        <v>4.1669999999999999E-2</v>
      </c>
      <c r="F1551" s="224"/>
      <c r="G1551" s="224"/>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573</v>
      </c>
      <c r="AH1551" s="213">
        <v>0</v>
      </c>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58" t="s">
        <v>1954</v>
      </c>
      <c r="D1552" s="229"/>
      <c r="E1552" s="230">
        <v>0.1</v>
      </c>
      <c r="F1552" s="224"/>
      <c r="G1552" s="224"/>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573</v>
      </c>
      <c r="AH1552" s="213">
        <v>0</v>
      </c>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78" t="s">
        <v>1438</v>
      </c>
      <c r="D1553" s="268"/>
      <c r="E1553" s="269">
        <v>0.97499999999999998</v>
      </c>
      <c r="F1553" s="224"/>
      <c r="G1553" s="224"/>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573</v>
      </c>
      <c r="AH1553" s="213">
        <v>1</v>
      </c>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58" t="s">
        <v>1955</v>
      </c>
      <c r="D1554" s="229"/>
      <c r="E1554" s="230">
        <v>9.7500000000000003E-2</v>
      </c>
      <c r="F1554" s="224"/>
      <c r="G1554" s="224"/>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573</v>
      </c>
      <c r="AH1554" s="213">
        <v>0</v>
      </c>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2" x14ac:dyDescent="0.2">
      <c r="A1555" s="220"/>
      <c r="B1555" s="221"/>
      <c r="C1555" s="257"/>
      <c r="D1555" s="250"/>
      <c r="E1555" s="250"/>
      <c r="F1555" s="250"/>
      <c r="G1555" s="250"/>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515</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ht="22.5" outlineLevel="1" x14ac:dyDescent="0.2">
      <c r="A1556" s="242">
        <v>190</v>
      </c>
      <c r="B1556" s="243" t="s">
        <v>1956</v>
      </c>
      <c r="C1556" s="254" t="s">
        <v>1957</v>
      </c>
      <c r="D1556" s="244" t="s">
        <v>918</v>
      </c>
      <c r="E1556" s="245">
        <v>0.18021999999999999</v>
      </c>
      <c r="F1556" s="246"/>
      <c r="G1556" s="247">
        <f>ROUND(E1556*F1556,2)</f>
        <v>0</v>
      </c>
      <c r="H1556" s="246"/>
      <c r="I1556" s="247">
        <f>ROUND(E1556*H1556,2)</f>
        <v>0</v>
      </c>
      <c r="J1556" s="246"/>
      <c r="K1556" s="247">
        <f>ROUND(E1556*J1556,2)</f>
        <v>0</v>
      </c>
      <c r="L1556" s="247">
        <v>21</v>
      </c>
      <c r="M1556" s="247">
        <f>G1556*(1+L1556/100)</f>
        <v>0</v>
      </c>
      <c r="N1556" s="245">
        <v>0.55000000000000004</v>
      </c>
      <c r="O1556" s="245">
        <f>ROUND(E1556*N1556,2)</f>
        <v>0.1</v>
      </c>
      <c r="P1556" s="245">
        <v>0</v>
      </c>
      <c r="Q1556" s="245">
        <f>ROUND(E1556*P1556,2)</f>
        <v>0</v>
      </c>
      <c r="R1556" s="247" t="s">
        <v>970</v>
      </c>
      <c r="S1556" s="247" t="s">
        <v>511</v>
      </c>
      <c r="T1556" s="248" t="s">
        <v>511</v>
      </c>
      <c r="U1556" s="224">
        <v>0</v>
      </c>
      <c r="V1556" s="224">
        <f>ROUND(E1556*U1556,2)</f>
        <v>0</v>
      </c>
      <c r="W1556" s="224"/>
      <c r="X1556" s="224" t="s">
        <v>531</v>
      </c>
      <c r="Y1556" s="224" t="s">
        <v>513</v>
      </c>
      <c r="Z1556" s="213"/>
      <c r="AA1556" s="213"/>
      <c r="AB1556" s="213"/>
      <c r="AC1556" s="213"/>
      <c r="AD1556" s="213"/>
      <c r="AE1556" s="213"/>
      <c r="AF1556" s="213"/>
      <c r="AG1556" s="213" t="s">
        <v>541</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2" x14ac:dyDescent="0.2">
      <c r="A1557" s="220"/>
      <c r="B1557" s="221"/>
      <c r="C1557" s="258" t="s">
        <v>1887</v>
      </c>
      <c r="D1557" s="229"/>
      <c r="E1557" s="230"/>
      <c r="F1557" s="224"/>
      <c r="G1557" s="224"/>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573</v>
      </c>
      <c r="AH1557" s="213">
        <v>0</v>
      </c>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58" t="s">
        <v>1958</v>
      </c>
      <c r="D1558" s="229"/>
      <c r="E1558" s="230">
        <v>0.16384000000000001</v>
      </c>
      <c r="F1558" s="224"/>
      <c r="G1558" s="224"/>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573</v>
      </c>
      <c r="AH1558" s="213">
        <v>0</v>
      </c>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58" t="s">
        <v>1959</v>
      </c>
      <c r="D1559" s="229"/>
      <c r="E1559" s="230">
        <v>1.6379999999999999E-2</v>
      </c>
      <c r="F1559" s="224"/>
      <c r="G1559" s="224"/>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573</v>
      </c>
      <c r="AH1559" s="213">
        <v>0</v>
      </c>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outlineLevel="2" x14ac:dyDescent="0.2">
      <c r="A1560" s="220"/>
      <c r="B1560" s="221"/>
      <c r="C1560" s="257"/>
      <c r="D1560" s="250"/>
      <c r="E1560" s="250"/>
      <c r="F1560" s="250"/>
      <c r="G1560" s="250"/>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515</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13"/>
      <c r="BB1560" s="213"/>
      <c r="BC1560" s="213"/>
      <c r="BD1560" s="213"/>
      <c r="BE1560" s="213"/>
      <c r="BF1560" s="213"/>
      <c r="BG1560" s="213"/>
      <c r="BH1560" s="213"/>
    </row>
    <row r="1561" spans="1:60" outlineLevel="1" x14ac:dyDescent="0.2">
      <c r="A1561" s="242">
        <v>191</v>
      </c>
      <c r="B1561" s="243" t="s">
        <v>1960</v>
      </c>
      <c r="C1561" s="254" t="s">
        <v>1961</v>
      </c>
      <c r="D1561" s="244" t="s">
        <v>918</v>
      </c>
      <c r="E1561" s="245">
        <v>1.39005</v>
      </c>
      <c r="F1561" s="246"/>
      <c r="G1561" s="247">
        <f>ROUND(E1561*F1561,2)</f>
        <v>0</v>
      </c>
      <c r="H1561" s="246"/>
      <c r="I1561" s="247">
        <f>ROUND(E1561*H1561,2)</f>
        <v>0</v>
      </c>
      <c r="J1561" s="246"/>
      <c r="K1561" s="247">
        <f>ROUND(E1561*J1561,2)</f>
        <v>0</v>
      </c>
      <c r="L1561" s="247">
        <v>21</v>
      </c>
      <c r="M1561" s="247">
        <f>G1561*(1+L1561/100)</f>
        <v>0</v>
      </c>
      <c r="N1561" s="245">
        <v>0.55000000000000004</v>
      </c>
      <c r="O1561" s="245">
        <f>ROUND(E1561*N1561,2)</f>
        <v>0.76</v>
      </c>
      <c r="P1561" s="245">
        <v>0</v>
      </c>
      <c r="Q1561" s="245">
        <f>ROUND(E1561*P1561,2)</f>
        <v>0</v>
      </c>
      <c r="R1561" s="247" t="s">
        <v>970</v>
      </c>
      <c r="S1561" s="247" t="s">
        <v>511</v>
      </c>
      <c r="T1561" s="248" t="s">
        <v>511</v>
      </c>
      <c r="U1561" s="224">
        <v>0</v>
      </c>
      <c r="V1561" s="224">
        <f>ROUND(E1561*U1561,2)</f>
        <v>0</v>
      </c>
      <c r="W1561" s="224"/>
      <c r="X1561" s="224" t="s">
        <v>531</v>
      </c>
      <c r="Y1561" s="224" t="s">
        <v>513</v>
      </c>
      <c r="Z1561" s="213"/>
      <c r="AA1561" s="213"/>
      <c r="AB1561" s="213"/>
      <c r="AC1561" s="213"/>
      <c r="AD1561" s="213"/>
      <c r="AE1561" s="213"/>
      <c r="AF1561" s="213"/>
      <c r="AG1561" s="213" t="s">
        <v>541</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13"/>
      <c r="BB1561" s="213"/>
      <c r="BC1561" s="213"/>
      <c r="BD1561" s="213"/>
      <c r="BE1561" s="213"/>
      <c r="BF1561" s="213"/>
      <c r="BG1561" s="213"/>
      <c r="BH1561" s="213"/>
    </row>
    <row r="1562" spans="1:60" outlineLevel="2" x14ac:dyDescent="0.2">
      <c r="A1562" s="220"/>
      <c r="B1562" s="221"/>
      <c r="C1562" s="258" t="s">
        <v>1887</v>
      </c>
      <c r="D1562" s="229"/>
      <c r="E1562" s="230"/>
      <c r="F1562" s="224"/>
      <c r="G1562" s="224"/>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573</v>
      </c>
      <c r="AH1562" s="213">
        <v>0</v>
      </c>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13"/>
      <c r="BB1562" s="213"/>
      <c r="BC1562" s="213"/>
      <c r="BD1562" s="213"/>
      <c r="BE1562" s="213"/>
      <c r="BF1562" s="213"/>
      <c r="BG1562" s="213"/>
      <c r="BH1562" s="213"/>
    </row>
    <row r="1563" spans="1:60" outlineLevel="3" x14ac:dyDescent="0.2">
      <c r="A1563" s="220"/>
      <c r="B1563" s="221"/>
      <c r="C1563" s="258" t="s">
        <v>1962</v>
      </c>
      <c r="D1563" s="229"/>
      <c r="E1563" s="230">
        <v>0.34495999999999999</v>
      </c>
      <c r="F1563" s="224"/>
      <c r="G1563" s="224"/>
      <c r="H1563" s="224"/>
      <c r="I1563" s="224"/>
      <c r="J1563" s="224"/>
      <c r="K1563" s="224"/>
      <c r="L1563" s="224"/>
      <c r="M1563" s="224"/>
      <c r="N1563" s="223"/>
      <c r="O1563" s="223"/>
      <c r="P1563" s="223"/>
      <c r="Q1563" s="223"/>
      <c r="R1563" s="224"/>
      <c r="S1563" s="224"/>
      <c r="T1563" s="224"/>
      <c r="U1563" s="224"/>
      <c r="V1563" s="224"/>
      <c r="W1563" s="224"/>
      <c r="X1563" s="224"/>
      <c r="Y1563" s="224"/>
      <c r="Z1563" s="213"/>
      <c r="AA1563" s="213"/>
      <c r="AB1563" s="213"/>
      <c r="AC1563" s="213"/>
      <c r="AD1563" s="213"/>
      <c r="AE1563" s="213"/>
      <c r="AF1563" s="213"/>
      <c r="AG1563" s="213" t="s">
        <v>573</v>
      </c>
      <c r="AH1563" s="213">
        <v>0</v>
      </c>
      <c r="AI1563" s="213"/>
      <c r="AJ1563" s="213"/>
      <c r="AK1563" s="213"/>
      <c r="AL1563" s="213"/>
      <c r="AM1563" s="213"/>
      <c r="AN1563" s="213"/>
      <c r="AO1563" s="213"/>
      <c r="AP1563" s="213"/>
      <c r="AQ1563" s="213"/>
      <c r="AR1563" s="213"/>
      <c r="AS1563" s="213"/>
      <c r="AT1563" s="213"/>
      <c r="AU1563" s="213"/>
      <c r="AV1563" s="213"/>
      <c r="AW1563" s="213"/>
      <c r="AX1563" s="213"/>
      <c r="AY1563" s="213"/>
      <c r="AZ1563" s="213"/>
      <c r="BA1563" s="213"/>
      <c r="BB1563" s="213"/>
      <c r="BC1563" s="213"/>
      <c r="BD1563" s="213"/>
      <c r="BE1563" s="213"/>
      <c r="BF1563" s="213"/>
      <c r="BG1563" s="213"/>
      <c r="BH1563" s="213"/>
    </row>
    <row r="1564" spans="1:60" outlineLevel="3" x14ac:dyDescent="0.2">
      <c r="A1564" s="220"/>
      <c r="B1564" s="221"/>
      <c r="C1564" s="258" t="s">
        <v>1963</v>
      </c>
      <c r="D1564" s="229"/>
      <c r="E1564" s="230">
        <v>0.34495999999999999</v>
      </c>
      <c r="F1564" s="224"/>
      <c r="G1564" s="224"/>
      <c r="H1564" s="224"/>
      <c r="I1564" s="224"/>
      <c r="J1564" s="224"/>
      <c r="K1564" s="224"/>
      <c r="L1564" s="224"/>
      <c r="M1564" s="224"/>
      <c r="N1564" s="223"/>
      <c r="O1564" s="223"/>
      <c r="P1564" s="223"/>
      <c r="Q1564" s="223"/>
      <c r="R1564" s="224"/>
      <c r="S1564" s="224"/>
      <c r="T1564" s="224"/>
      <c r="U1564" s="224"/>
      <c r="V1564" s="224"/>
      <c r="W1564" s="224"/>
      <c r="X1564" s="224"/>
      <c r="Y1564" s="224"/>
      <c r="Z1564" s="213"/>
      <c r="AA1564" s="213"/>
      <c r="AB1564" s="213"/>
      <c r="AC1564" s="213"/>
      <c r="AD1564" s="213"/>
      <c r="AE1564" s="213"/>
      <c r="AF1564" s="213"/>
      <c r="AG1564" s="213" t="s">
        <v>573</v>
      </c>
      <c r="AH1564" s="213">
        <v>0</v>
      </c>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3" x14ac:dyDescent="0.2">
      <c r="A1565" s="220"/>
      <c r="B1565" s="221"/>
      <c r="C1565" s="258" t="s">
        <v>1964</v>
      </c>
      <c r="D1565" s="229"/>
      <c r="E1565" s="230">
        <v>0.23232</v>
      </c>
      <c r="F1565" s="224"/>
      <c r="G1565" s="224"/>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573</v>
      </c>
      <c r="AH1565" s="213">
        <v>0</v>
      </c>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58" t="s">
        <v>1965</v>
      </c>
      <c r="D1566" s="229"/>
      <c r="E1566" s="230">
        <v>0.34144000000000002</v>
      </c>
      <c r="F1566" s="224"/>
      <c r="G1566" s="224"/>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573</v>
      </c>
      <c r="AH1566" s="213">
        <v>0</v>
      </c>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78" t="s">
        <v>1438</v>
      </c>
      <c r="D1567" s="268"/>
      <c r="E1567" s="269">
        <v>1.2636799999999999</v>
      </c>
      <c r="F1567" s="224"/>
      <c r="G1567" s="224"/>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573</v>
      </c>
      <c r="AH1567" s="213">
        <v>1</v>
      </c>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58" t="s">
        <v>1966</v>
      </c>
      <c r="D1568" s="229"/>
      <c r="E1568" s="230">
        <v>0.12637000000000001</v>
      </c>
      <c r="F1568" s="224"/>
      <c r="G1568" s="224"/>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573</v>
      </c>
      <c r="AH1568" s="213">
        <v>0</v>
      </c>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outlineLevel="2" x14ac:dyDescent="0.2">
      <c r="A1569" s="220"/>
      <c r="B1569" s="221"/>
      <c r="C1569" s="257"/>
      <c r="D1569" s="250"/>
      <c r="E1569" s="250"/>
      <c r="F1569" s="250"/>
      <c r="G1569" s="250"/>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515</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13"/>
      <c r="BB1569" s="213"/>
      <c r="BC1569" s="213"/>
      <c r="BD1569" s="213"/>
      <c r="BE1569" s="213"/>
      <c r="BF1569" s="213"/>
      <c r="BG1569" s="213"/>
      <c r="BH1569" s="213"/>
    </row>
    <row r="1570" spans="1:60" outlineLevel="1" x14ac:dyDescent="0.2">
      <c r="A1570" s="242">
        <v>192</v>
      </c>
      <c r="B1570" s="243" t="s">
        <v>1967</v>
      </c>
      <c r="C1570" s="254" t="s">
        <v>1968</v>
      </c>
      <c r="D1570" s="244" t="s">
        <v>918</v>
      </c>
      <c r="E1570" s="245">
        <v>0.40655999999999998</v>
      </c>
      <c r="F1570" s="246"/>
      <c r="G1570" s="247">
        <f>ROUND(E1570*F1570,2)</f>
        <v>0</v>
      </c>
      <c r="H1570" s="246"/>
      <c r="I1570" s="247">
        <f>ROUND(E1570*H1570,2)</f>
        <v>0</v>
      </c>
      <c r="J1570" s="246"/>
      <c r="K1570" s="247">
        <f>ROUND(E1570*J1570,2)</f>
        <v>0</v>
      </c>
      <c r="L1570" s="247">
        <v>21</v>
      </c>
      <c r="M1570" s="247">
        <f>G1570*(1+L1570/100)</f>
        <v>0</v>
      </c>
      <c r="N1570" s="245">
        <v>0.55000000000000004</v>
      </c>
      <c r="O1570" s="245">
        <f>ROUND(E1570*N1570,2)</f>
        <v>0.22</v>
      </c>
      <c r="P1570" s="245">
        <v>0</v>
      </c>
      <c r="Q1570" s="245">
        <f>ROUND(E1570*P1570,2)</f>
        <v>0</v>
      </c>
      <c r="R1570" s="247" t="s">
        <v>970</v>
      </c>
      <c r="S1570" s="247" t="s">
        <v>511</v>
      </c>
      <c r="T1570" s="248" t="s">
        <v>511</v>
      </c>
      <c r="U1570" s="224">
        <v>0</v>
      </c>
      <c r="V1570" s="224">
        <f>ROUND(E1570*U1570,2)</f>
        <v>0</v>
      </c>
      <c r="W1570" s="224"/>
      <c r="X1570" s="224" t="s">
        <v>531</v>
      </c>
      <c r="Y1570" s="224" t="s">
        <v>513</v>
      </c>
      <c r="Z1570" s="213"/>
      <c r="AA1570" s="213"/>
      <c r="AB1570" s="213"/>
      <c r="AC1570" s="213"/>
      <c r="AD1570" s="213"/>
      <c r="AE1570" s="213"/>
      <c r="AF1570" s="213"/>
      <c r="AG1570" s="213" t="s">
        <v>541</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13"/>
      <c r="BB1570" s="213"/>
      <c r="BC1570" s="213"/>
      <c r="BD1570" s="213"/>
      <c r="BE1570" s="213"/>
      <c r="BF1570" s="213"/>
      <c r="BG1570" s="213"/>
      <c r="BH1570" s="213"/>
    </row>
    <row r="1571" spans="1:60" outlineLevel="2" x14ac:dyDescent="0.2">
      <c r="A1571" s="220"/>
      <c r="B1571" s="221"/>
      <c r="C1571" s="258" t="s">
        <v>1887</v>
      </c>
      <c r="D1571" s="229"/>
      <c r="E1571" s="230"/>
      <c r="F1571" s="224"/>
      <c r="G1571" s="224"/>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573</v>
      </c>
      <c r="AH1571" s="213">
        <v>0</v>
      </c>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13"/>
      <c r="BB1571" s="213"/>
      <c r="BC1571" s="213"/>
      <c r="BD1571" s="213"/>
      <c r="BE1571" s="213"/>
      <c r="BF1571" s="213"/>
      <c r="BG1571" s="213"/>
      <c r="BH1571" s="213"/>
    </row>
    <row r="1572" spans="1:60" outlineLevel="3" x14ac:dyDescent="0.2">
      <c r="A1572" s="220"/>
      <c r="B1572" s="221"/>
      <c r="C1572" s="258" t="s">
        <v>1969</v>
      </c>
      <c r="D1572" s="229"/>
      <c r="E1572" s="230">
        <v>0.36959999999999998</v>
      </c>
      <c r="F1572" s="224"/>
      <c r="G1572" s="224"/>
      <c r="H1572" s="224"/>
      <c r="I1572" s="224"/>
      <c r="J1572" s="224"/>
      <c r="K1572" s="224"/>
      <c r="L1572" s="224"/>
      <c r="M1572" s="224"/>
      <c r="N1572" s="223"/>
      <c r="O1572" s="223"/>
      <c r="P1572" s="223"/>
      <c r="Q1572" s="223"/>
      <c r="R1572" s="224"/>
      <c r="S1572" s="224"/>
      <c r="T1572" s="224"/>
      <c r="U1572" s="224"/>
      <c r="V1572" s="224"/>
      <c r="W1572" s="224"/>
      <c r="X1572" s="224"/>
      <c r="Y1572" s="224"/>
      <c r="Z1572" s="213"/>
      <c r="AA1572" s="213"/>
      <c r="AB1572" s="213"/>
      <c r="AC1572" s="213"/>
      <c r="AD1572" s="213"/>
      <c r="AE1572" s="213"/>
      <c r="AF1572" s="213"/>
      <c r="AG1572" s="213" t="s">
        <v>573</v>
      </c>
      <c r="AH1572" s="213">
        <v>0</v>
      </c>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3" x14ac:dyDescent="0.2">
      <c r="A1573" s="220"/>
      <c r="B1573" s="221"/>
      <c r="C1573" s="258" t="s">
        <v>1970</v>
      </c>
      <c r="D1573" s="229"/>
      <c r="E1573" s="230">
        <v>3.696E-2</v>
      </c>
      <c r="F1573" s="224"/>
      <c r="G1573" s="224"/>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573</v>
      </c>
      <c r="AH1573" s="213">
        <v>0</v>
      </c>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2" x14ac:dyDescent="0.2">
      <c r="A1574" s="220"/>
      <c r="B1574" s="221"/>
      <c r="C1574" s="257"/>
      <c r="D1574" s="250"/>
      <c r="E1574" s="250"/>
      <c r="F1574" s="250"/>
      <c r="G1574" s="250"/>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515</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1" x14ac:dyDescent="0.2">
      <c r="A1575" s="242">
        <v>193</v>
      </c>
      <c r="B1575" s="243" t="s">
        <v>1971</v>
      </c>
      <c r="C1575" s="254" t="s">
        <v>1972</v>
      </c>
      <c r="D1575" s="244" t="s">
        <v>918</v>
      </c>
      <c r="E1575" s="245">
        <v>2.6373600000000001</v>
      </c>
      <c r="F1575" s="246"/>
      <c r="G1575" s="247">
        <f>ROUND(E1575*F1575,2)</f>
        <v>0</v>
      </c>
      <c r="H1575" s="246"/>
      <c r="I1575" s="247">
        <f>ROUND(E1575*H1575,2)</f>
        <v>0</v>
      </c>
      <c r="J1575" s="246"/>
      <c r="K1575" s="247">
        <f>ROUND(E1575*J1575,2)</f>
        <v>0</v>
      </c>
      <c r="L1575" s="247">
        <v>21</v>
      </c>
      <c r="M1575" s="247">
        <f>G1575*(1+L1575/100)</f>
        <v>0</v>
      </c>
      <c r="N1575" s="245">
        <v>0.55000000000000004</v>
      </c>
      <c r="O1575" s="245">
        <f>ROUND(E1575*N1575,2)</f>
        <v>1.45</v>
      </c>
      <c r="P1575" s="245">
        <v>0</v>
      </c>
      <c r="Q1575" s="245">
        <f>ROUND(E1575*P1575,2)</f>
        <v>0</v>
      </c>
      <c r="R1575" s="247" t="s">
        <v>970</v>
      </c>
      <c r="S1575" s="247" t="s">
        <v>511</v>
      </c>
      <c r="T1575" s="248" t="s">
        <v>511</v>
      </c>
      <c r="U1575" s="224">
        <v>0</v>
      </c>
      <c r="V1575" s="224">
        <f>ROUND(E1575*U1575,2)</f>
        <v>0</v>
      </c>
      <c r="W1575" s="224"/>
      <c r="X1575" s="224" t="s">
        <v>531</v>
      </c>
      <c r="Y1575" s="224" t="s">
        <v>513</v>
      </c>
      <c r="Z1575" s="213"/>
      <c r="AA1575" s="213"/>
      <c r="AB1575" s="213"/>
      <c r="AC1575" s="213"/>
      <c r="AD1575" s="213"/>
      <c r="AE1575" s="213"/>
      <c r="AF1575" s="213"/>
      <c r="AG1575" s="213" t="s">
        <v>541</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2" x14ac:dyDescent="0.2">
      <c r="A1576" s="220"/>
      <c r="B1576" s="221"/>
      <c r="C1576" s="258" t="s">
        <v>1561</v>
      </c>
      <c r="D1576" s="229"/>
      <c r="E1576" s="230"/>
      <c r="F1576" s="224"/>
      <c r="G1576" s="224"/>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573</v>
      </c>
      <c r="AH1576" s="213">
        <v>0</v>
      </c>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58" t="s">
        <v>1935</v>
      </c>
      <c r="D1577" s="229"/>
      <c r="E1577" s="230">
        <v>1.5576000000000001</v>
      </c>
      <c r="F1577" s="224"/>
      <c r="G1577" s="224"/>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573</v>
      </c>
      <c r="AH1577" s="213">
        <v>0</v>
      </c>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75" t="s">
        <v>955</v>
      </c>
      <c r="D1578" s="266"/>
      <c r="E1578" s="267"/>
      <c r="F1578" s="224"/>
      <c r="G1578" s="224"/>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573</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ht="22.5" outlineLevel="3" x14ac:dyDescent="0.2">
      <c r="A1579" s="220"/>
      <c r="B1579" s="221"/>
      <c r="C1579" s="276" t="s">
        <v>1892</v>
      </c>
      <c r="D1579" s="266"/>
      <c r="E1579" s="267">
        <v>129.80000000000001</v>
      </c>
      <c r="F1579" s="224"/>
      <c r="G1579" s="224"/>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573</v>
      </c>
      <c r="AH1579" s="213">
        <v>2</v>
      </c>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75" t="s">
        <v>958</v>
      </c>
      <c r="D1580" s="266"/>
      <c r="E1580" s="267"/>
      <c r="F1580" s="224"/>
      <c r="G1580" s="224"/>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573</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58" t="s">
        <v>1938</v>
      </c>
      <c r="D1581" s="229"/>
      <c r="E1581" s="230">
        <v>0.84</v>
      </c>
      <c r="F1581" s="224"/>
      <c r="G1581" s="224"/>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573</v>
      </c>
      <c r="AH1581" s="213">
        <v>0</v>
      </c>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75" t="s">
        <v>955</v>
      </c>
      <c r="D1582" s="266"/>
      <c r="E1582" s="267"/>
      <c r="F1582" s="224"/>
      <c r="G1582" s="224"/>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573</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6" t="s">
        <v>1894</v>
      </c>
      <c r="D1583" s="266"/>
      <c r="E1583" s="267">
        <v>70</v>
      </c>
      <c r="F1583" s="224"/>
      <c r="G1583" s="224"/>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573</v>
      </c>
      <c r="AH1583" s="213">
        <v>2</v>
      </c>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outlineLevel="3" x14ac:dyDescent="0.2">
      <c r="A1584" s="220"/>
      <c r="B1584" s="221"/>
      <c r="C1584" s="275" t="s">
        <v>958</v>
      </c>
      <c r="D1584" s="266"/>
      <c r="E1584" s="267"/>
      <c r="F1584" s="224"/>
      <c r="G1584" s="224"/>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573</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13"/>
      <c r="BB1584" s="213"/>
      <c r="BC1584" s="213"/>
      <c r="BD1584" s="213"/>
      <c r="BE1584" s="213"/>
      <c r="BF1584" s="213"/>
      <c r="BG1584" s="213"/>
      <c r="BH1584" s="213"/>
    </row>
    <row r="1585" spans="1:60" outlineLevel="3" x14ac:dyDescent="0.2">
      <c r="A1585" s="220"/>
      <c r="B1585" s="221"/>
      <c r="C1585" s="278" t="s">
        <v>1438</v>
      </c>
      <c r="D1585" s="268"/>
      <c r="E1585" s="269">
        <v>2.3976000000000002</v>
      </c>
      <c r="F1585" s="224"/>
      <c r="G1585" s="224"/>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573</v>
      </c>
      <c r="AH1585" s="213">
        <v>1</v>
      </c>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13"/>
      <c r="BB1585" s="213"/>
      <c r="BC1585" s="213"/>
      <c r="BD1585" s="213"/>
      <c r="BE1585" s="213"/>
      <c r="BF1585" s="213"/>
      <c r="BG1585" s="213"/>
      <c r="BH1585" s="213"/>
    </row>
    <row r="1586" spans="1:60" outlineLevel="3" x14ac:dyDescent="0.2">
      <c r="A1586" s="220"/>
      <c r="B1586" s="221"/>
      <c r="C1586" s="258" t="s">
        <v>1973</v>
      </c>
      <c r="D1586" s="229"/>
      <c r="E1586" s="230">
        <v>0.23976</v>
      </c>
      <c r="F1586" s="224"/>
      <c r="G1586" s="224"/>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573</v>
      </c>
      <c r="AH1586" s="213">
        <v>0</v>
      </c>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13"/>
      <c r="BB1586" s="213"/>
      <c r="BC1586" s="213"/>
      <c r="BD1586" s="213"/>
      <c r="BE1586" s="213"/>
      <c r="BF1586" s="213"/>
      <c r="BG1586" s="213"/>
      <c r="BH1586" s="213"/>
    </row>
    <row r="1587" spans="1:60" outlineLevel="2" x14ac:dyDescent="0.2">
      <c r="A1587" s="220"/>
      <c r="B1587" s="221"/>
      <c r="C1587" s="257"/>
      <c r="D1587" s="250"/>
      <c r="E1587" s="250"/>
      <c r="F1587" s="250"/>
      <c r="G1587" s="250"/>
      <c r="H1587" s="224"/>
      <c r="I1587" s="224"/>
      <c r="J1587" s="224"/>
      <c r="K1587" s="224"/>
      <c r="L1587" s="224"/>
      <c r="M1587" s="224"/>
      <c r="N1587" s="223"/>
      <c r="O1587" s="223"/>
      <c r="P1587" s="223"/>
      <c r="Q1587" s="223"/>
      <c r="R1587" s="224"/>
      <c r="S1587" s="224"/>
      <c r="T1587" s="224"/>
      <c r="U1587" s="224"/>
      <c r="V1587" s="224"/>
      <c r="W1587" s="224"/>
      <c r="X1587" s="224"/>
      <c r="Y1587" s="224"/>
      <c r="Z1587" s="213"/>
      <c r="AA1587" s="213"/>
      <c r="AB1587" s="213"/>
      <c r="AC1587" s="213"/>
      <c r="AD1587" s="213"/>
      <c r="AE1587" s="213"/>
      <c r="AF1587" s="213"/>
      <c r="AG1587" s="213" t="s">
        <v>515</v>
      </c>
      <c r="AH1587" s="213"/>
      <c r="AI1587" s="213"/>
      <c r="AJ1587" s="213"/>
      <c r="AK1587" s="213"/>
      <c r="AL1587" s="213"/>
      <c r="AM1587" s="213"/>
      <c r="AN1587" s="213"/>
      <c r="AO1587" s="213"/>
      <c r="AP1587" s="213"/>
      <c r="AQ1587" s="213"/>
      <c r="AR1587" s="213"/>
      <c r="AS1587" s="213"/>
      <c r="AT1587" s="213"/>
      <c r="AU1587" s="213"/>
      <c r="AV1587" s="213"/>
      <c r="AW1587" s="213"/>
      <c r="AX1587" s="213"/>
      <c r="AY1587" s="213"/>
      <c r="AZ1587" s="213"/>
      <c r="BA1587" s="213"/>
      <c r="BB1587" s="213"/>
      <c r="BC1587" s="213"/>
      <c r="BD1587" s="213"/>
      <c r="BE1587" s="213"/>
      <c r="BF1587" s="213"/>
      <c r="BG1587" s="213"/>
      <c r="BH1587" s="213"/>
    </row>
    <row r="1588" spans="1:60" outlineLevel="1" x14ac:dyDescent="0.2">
      <c r="A1588" s="242">
        <v>194</v>
      </c>
      <c r="B1588" s="243" t="s">
        <v>1971</v>
      </c>
      <c r="C1588" s="254" t="s">
        <v>1972</v>
      </c>
      <c r="D1588" s="244" t="s">
        <v>918</v>
      </c>
      <c r="E1588" s="245">
        <v>2.2176</v>
      </c>
      <c r="F1588" s="246"/>
      <c r="G1588" s="247">
        <f>ROUND(E1588*F1588,2)</f>
        <v>0</v>
      </c>
      <c r="H1588" s="246"/>
      <c r="I1588" s="247">
        <f>ROUND(E1588*H1588,2)</f>
        <v>0</v>
      </c>
      <c r="J1588" s="246"/>
      <c r="K1588" s="247">
        <f>ROUND(E1588*J1588,2)</f>
        <v>0</v>
      </c>
      <c r="L1588" s="247">
        <v>21</v>
      </c>
      <c r="M1588" s="247">
        <f>G1588*(1+L1588/100)</f>
        <v>0</v>
      </c>
      <c r="N1588" s="245">
        <v>0.55000000000000004</v>
      </c>
      <c r="O1588" s="245">
        <f>ROUND(E1588*N1588,2)</f>
        <v>1.22</v>
      </c>
      <c r="P1588" s="245">
        <v>0</v>
      </c>
      <c r="Q1588" s="245">
        <f>ROUND(E1588*P1588,2)</f>
        <v>0</v>
      </c>
      <c r="R1588" s="247" t="s">
        <v>970</v>
      </c>
      <c r="S1588" s="247" t="s">
        <v>511</v>
      </c>
      <c r="T1588" s="248" t="s">
        <v>511</v>
      </c>
      <c r="U1588" s="224">
        <v>0</v>
      </c>
      <c r="V1588" s="224">
        <f>ROUND(E1588*U1588,2)</f>
        <v>0</v>
      </c>
      <c r="W1588" s="224"/>
      <c r="X1588" s="224" t="s">
        <v>531</v>
      </c>
      <c r="Y1588" s="224" t="s">
        <v>513</v>
      </c>
      <c r="Z1588" s="213"/>
      <c r="AA1588" s="213"/>
      <c r="AB1588" s="213"/>
      <c r="AC1588" s="213"/>
      <c r="AD1588" s="213"/>
      <c r="AE1588" s="213"/>
      <c r="AF1588" s="213"/>
      <c r="AG1588" s="213" t="s">
        <v>541</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58" t="s">
        <v>1887</v>
      </c>
      <c r="D1589" s="229"/>
      <c r="E1589" s="230"/>
      <c r="F1589" s="224"/>
      <c r="G1589" s="224"/>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573</v>
      </c>
      <c r="AH1589" s="213">
        <v>0</v>
      </c>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3" x14ac:dyDescent="0.2">
      <c r="A1590" s="220"/>
      <c r="B1590" s="221"/>
      <c r="C1590" s="258" t="s">
        <v>1974</v>
      </c>
      <c r="D1590" s="229"/>
      <c r="E1590" s="230">
        <v>2.016</v>
      </c>
      <c r="F1590" s="224"/>
      <c r="G1590" s="224"/>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573</v>
      </c>
      <c r="AH1590" s="213">
        <v>0</v>
      </c>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58" t="s">
        <v>1975</v>
      </c>
      <c r="D1591" s="229"/>
      <c r="E1591" s="230">
        <v>0.2016</v>
      </c>
      <c r="F1591" s="224"/>
      <c r="G1591" s="224"/>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573</v>
      </c>
      <c r="AH1591" s="213">
        <v>0</v>
      </c>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outlineLevel="2" x14ac:dyDescent="0.2">
      <c r="A1592" s="220"/>
      <c r="B1592" s="221"/>
      <c r="C1592" s="257"/>
      <c r="D1592" s="250"/>
      <c r="E1592" s="250"/>
      <c r="F1592" s="250"/>
      <c r="G1592" s="250"/>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515</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13"/>
      <c r="BB1592" s="213"/>
      <c r="BC1592" s="213"/>
      <c r="BD1592" s="213"/>
      <c r="BE1592" s="213"/>
      <c r="BF1592" s="213"/>
      <c r="BG1592" s="213"/>
      <c r="BH1592" s="213"/>
    </row>
    <row r="1593" spans="1:60" outlineLevel="1" x14ac:dyDescent="0.2">
      <c r="A1593" s="242">
        <v>195</v>
      </c>
      <c r="B1593" s="243" t="s">
        <v>1976</v>
      </c>
      <c r="C1593" s="254" t="s">
        <v>1977</v>
      </c>
      <c r="D1593" s="244" t="s">
        <v>918</v>
      </c>
      <c r="E1593" s="245">
        <v>16.822389999999999</v>
      </c>
      <c r="F1593" s="246"/>
      <c r="G1593" s="247">
        <f>ROUND(E1593*F1593,2)</f>
        <v>0</v>
      </c>
      <c r="H1593" s="246"/>
      <c r="I1593" s="247">
        <f>ROUND(E1593*H1593,2)</f>
        <v>0</v>
      </c>
      <c r="J1593" s="246"/>
      <c r="K1593" s="247">
        <f>ROUND(E1593*J1593,2)</f>
        <v>0</v>
      </c>
      <c r="L1593" s="247">
        <v>21</v>
      </c>
      <c r="M1593" s="247">
        <f>G1593*(1+L1593/100)</f>
        <v>0</v>
      </c>
      <c r="N1593" s="245">
        <v>0.55000000000000004</v>
      </c>
      <c r="O1593" s="245">
        <f>ROUND(E1593*N1593,2)</f>
        <v>9.25</v>
      </c>
      <c r="P1593" s="245">
        <v>0</v>
      </c>
      <c r="Q1593" s="245">
        <f>ROUND(E1593*P1593,2)</f>
        <v>0</v>
      </c>
      <c r="R1593" s="247"/>
      <c r="S1593" s="247" t="s">
        <v>527</v>
      </c>
      <c r="T1593" s="248" t="s">
        <v>511</v>
      </c>
      <c r="U1593" s="224">
        <v>0</v>
      </c>
      <c r="V1593" s="224">
        <f>ROUND(E1593*U1593,2)</f>
        <v>0</v>
      </c>
      <c r="W1593" s="224"/>
      <c r="X1593" s="224" t="s">
        <v>531</v>
      </c>
      <c r="Y1593" s="224" t="s">
        <v>513</v>
      </c>
      <c r="Z1593" s="213"/>
      <c r="AA1593" s="213"/>
      <c r="AB1593" s="213"/>
      <c r="AC1593" s="213"/>
      <c r="AD1593" s="213"/>
      <c r="AE1593" s="213"/>
      <c r="AF1593" s="213"/>
      <c r="AG1593" s="213" t="s">
        <v>541</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58" t="s">
        <v>1887</v>
      </c>
      <c r="D1594" s="229"/>
      <c r="E1594" s="230"/>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573</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58" t="s">
        <v>1978</v>
      </c>
      <c r="D1595" s="229"/>
      <c r="E1595" s="230">
        <v>12.02168</v>
      </c>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573</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58" t="s">
        <v>1979</v>
      </c>
      <c r="D1596" s="229"/>
      <c r="E1596" s="230">
        <v>1.694</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573</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3" x14ac:dyDescent="0.2">
      <c r="A1597" s="220"/>
      <c r="B1597" s="221"/>
      <c r="C1597" s="258" t="s">
        <v>1888</v>
      </c>
      <c r="D1597" s="229"/>
      <c r="E1597" s="230">
        <v>1.5773999999999999</v>
      </c>
      <c r="F1597" s="224"/>
      <c r="G1597" s="224"/>
      <c r="H1597" s="224"/>
      <c r="I1597" s="224"/>
      <c r="J1597" s="224"/>
      <c r="K1597" s="224"/>
      <c r="L1597" s="224"/>
      <c r="M1597" s="224"/>
      <c r="N1597" s="223"/>
      <c r="O1597" s="223"/>
      <c r="P1597" s="223"/>
      <c r="Q1597" s="223"/>
      <c r="R1597" s="224"/>
      <c r="S1597" s="224"/>
      <c r="T1597" s="224"/>
      <c r="U1597" s="224"/>
      <c r="V1597" s="224"/>
      <c r="W1597" s="224"/>
      <c r="X1597" s="224"/>
      <c r="Y1597" s="224"/>
      <c r="Z1597" s="213"/>
      <c r="AA1597" s="213"/>
      <c r="AB1597" s="213"/>
      <c r="AC1597" s="213"/>
      <c r="AD1597" s="213"/>
      <c r="AE1597" s="213"/>
      <c r="AF1597" s="213"/>
      <c r="AG1597" s="213" t="s">
        <v>573</v>
      </c>
      <c r="AH1597" s="213">
        <v>0</v>
      </c>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3" x14ac:dyDescent="0.2">
      <c r="A1598" s="220"/>
      <c r="B1598" s="221"/>
      <c r="C1598" s="278" t="s">
        <v>1438</v>
      </c>
      <c r="D1598" s="268"/>
      <c r="E1598" s="269">
        <v>15.29308</v>
      </c>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573</v>
      </c>
      <c r="AH1598" s="213">
        <v>1</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58" t="s">
        <v>1980</v>
      </c>
      <c r="D1599" s="229"/>
      <c r="E1599" s="230">
        <v>1.5293099999999999</v>
      </c>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573</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2" x14ac:dyDescent="0.2">
      <c r="A1600" s="220"/>
      <c r="B1600" s="221"/>
      <c r="C1600" s="257"/>
      <c r="D1600" s="250"/>
      <c r="E1600" s="250"/>
      <c r="F1600" s="250"/>
      <c r="G1600" s="250"/>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515</v>
      </c>
      <c r="AH1600" s="213"/>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42">
        <v>196</v>
      </c>
      <c r="B1601" s="243" t="s">
        <v>1981</v>
      </c>
      <c r="C1601" s="254" t="s">
        <v>1982</v>
      </c>
      <c r="D1601" s="244" t="s">
        <v>918</v>
      </c>
      <c r="E1601" s="245">
        <v>0.69299999999999995</v>
      </c>
      <c r="F1601" s="246"/>
      <c r="G1601" s="247">
        <f>ROUND(E1601*F1601,2)</f>
        <v>0</v>
      </c>
      <c r="H1601" s="246"/>
      <c r="I1601" s="247">
        <f>ROUND(E1601*H1601,2)</f>
        <v>0</v>
      </c>
      <c r="J1601" s="246"/>
      <c r="K1601" s="247">
        <f>ROUND(E1601*J1601,2)</f>
        <v>0</v>
      </c>
      <c r="L1601" s="247">
        <v>21</v>
      </c>
      <c r="M1601" s="247">
        <f>G1601*(1+L1601/100)</f>
        <v>0</v>
      </c>
      <c r="N1601" s="245">
        <v>0.5</v>
      </c>
      <c r="O1601" s="245">
        <f>ROUND(E1601*N1601,2)</f>
        <v>0.35</v>
      </c>
      <c r="P1601" s="245">
        <v>0</v>
      </c>
      <c r="Q1601" s="245">
        <f>ROUND(E1601*P1601,2)</f>
        <v>0</v>
      </c>
      <c r="R1601" s="247"/>
      <c r="S1601" s="247" t="s">
        <v>527</v>
      </c>
      <c r="T1601" s="248" t="s">
        <v>512</v>
      </c>
      <c r="U1601" s="224">
        <v>0</v>
      </c>
      <c r="V1601" s="224">
        <f>ROUND(E1601*U1601,2)</f>
        <v>0</v>
      </c>
      <c r="W1601" s="224"/>
      <c r="X1601" s="224" t="s">
        <v>531</v>
      </c>
      <c r="Y1601" s="224" t="s">
        <v>513</v>
      </c>
      <c r="Z1601" s="213"/>
      <c r="AA1601" s="213"/>
      <c r="AB1601" s="213"/>
      <c r="AC1601" s="213"/>
      <c r="AD1601" s="213"/>
      <c r="AE1601" s="213"/>
      <c r="AF1601" s="213"/>
      <c r="AG1601" s="213" t="s">
        <v>541</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58" t="s">
        <v>1887</v>
      </c>
      <c r="D1602" s="229"/>
      <c r="E1602" s="230"/>
      <c r="F1602" s="224"/>
      <c r="G1602" s="224"/>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573</v>
      </c>
      <c r="AH1602" s="213">
        <v>0</v>
      </c>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3" x14ac:dyDescent="0.2">
      <c r="A1603" s="220"/>
      <c r="B1603" s="221"/>
      <c r="C1603" s="258" t="s">
        <v>1983</v>
      </c>
      <c r="D1603" s="229"/>
      <c r="E1603" s="230">
        <v>0.63</v>
      </c>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573</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58" t="s">
        <v>1984</v>
      </c>
      <c r="D1604" s="229"/>
      <c r="E1604" s="230">
        <v>6.3E-2</v>
      </c>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573</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2" x14ac:dyDescent="0.2">
      <c r="A1605" s="220"/>
      <c r="B1605" s="221"/>
      <c r="C1605" s="257"/>
      <c r="D1605" s="250"/>
      <c r="E1605" s="250"/>
      <c r="F1605" s="250"/>
      <c r="G1605" s="250"/>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515</v>
      </c>
      <c r="AH1605" s="213"/>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20">
        <v>197</v>
      </c>
      <c r="B1606" s="221" t="s">
        <v>1985</v>
      </c>
      <c r="C1606" s="279" t="s">
        <v>1986</v>
      </c>
      <c r="D1606" s="222" t="s">
        <v>0</v>
      </c>
      <c r="E1606" s="249"/>
      <c r="F1606" s="225"/>
      <c r="G1606" s="224">
        <f>ROUND(E1606*F1606,2)</f>
        <v>0</v>
      </c>
      <c r="H1606" s="225"/>
      <c r="I1606" s="224">
        <f>ROUND(E1606*H1606,2)</f>
        <v>0</v>
      </c>
      <c r="J1606" s="225"/>
      <c r="K1606" s="224">
        <f>ROUND(E1606*J1606,2)</f>
        <v>0</v>
      </c>
      <c r="L1606" s="224">
        <v>21</v>
      </c>
      <c r="M1606" s="224">
        <f>G1606*(1+L1606/100)</f>
        <v>0</v>
      </c>
      <c r="N1606" s="223">
        <v>0</v>
      </c>
      <c r="O1606" s="223">
        <f>ROUND(E1606*N1606,2)</f>
        <v>0</v>
      </c>
      <c r="P1606" s="223">
        <v>0</v>
      </c>
      <c r="Q1606" s="223">
        <f>ROUND(E1606*P1606,2)</f>
        <v>0</v>
      </c>
      <c r="R1606" s="224" t="s">
        <v>1886</v>
      </c>
      <c r="S1606" s="224" t="s">
        <v>511</v>
      </c>
      <c r="T1606" s="224" t="s">
        <v>511</v>
      </c>
      <c r="U1606" s="224">
        <v>0</v>
      </c>
      <c r="V1606" s="224">
        <f>ROUND(E1606*U1606,2)</f>
        <v>0</v>
      </c>
      <c r="W1606" s="224"/>
      <c r="X1606" s="224" t="s">
        <v>353</v>
      </c>
      <c r="Y1606" s="224" t="s">
        <v>513</v>
      </c>
      <c r="Z1606" s="213"/>
      <c r="AA1606" s="213"/>
      <c r="AB1606" s="213"/>
      <c r="AC1606" s="213"/>
      <c r="AD1606" s="213"/>
      <c r="AE1606" s="213"/>
      <c r="AF1606" s="213"/>
      <c r="AG1606" s="213" t="s">
        <v>1593</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77" t="s">
        <v>1698</v>
      </c>
      <c r="D1607" s="273"/>
      <c r="E1607" s="273"/>
      <c r="F1607" s="273"/>
      <c r="G1607" s="273"/>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921</v>
      </c>
      <c r="AH1607" s="213"/>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2" x14ac:dyDescent="0.2">
      <c r="A1608" s="220"/>
      <c r="B1608" s="221"/>
      <c r="C1608" s="257"/>
      <c r="D1608" s="250"/>
      <c r="E1608" s="250"/>
      <c r="F1608" s="250"/>
      <c r="G1608" s="250"/>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515</v>
      </c>
      <c r="AH1608" s="213"/>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x14ac:dyDescent="0.2">
      <c r="A1609" s="232" t="s">
        <v>506</v>
      </c>
      <c r="B1609" s="233" t="s">
        <v>394</v>
      </c>
      <c r="C1609" s="253" t="s">
        <v>395</v>
      </c>
      <c r="D1609" s="234"/>
      <c r="E1609" s="235"/>
      <c r="F1609" s="236"/>
      <c r="G1609" s="236">
        <f>SUMIF(AG1610:AG1644,"&lt;&gt;NOR",G1610:G1644)</f>
        <v>0</v>
      </c>
      <c r="H1609" s="236"/>
      <c r="I1609" s="236">
        <f>SUM(I1610:I1644)</f>
        <v>0</v>
      </c>
      <c r="J1609" s="236"/>
      <c r="K1609" s="236">
        <f>SUM(K1610:K1644)</f>
        <v>0</v>
      </c>
      <c r="L1609" s="236"/>
      <c r="M1609" s="236">
        <f>SUM(M1610:M1644)</f>
        <v>0</v>
      </c>
      <c r="N1609" s="235"/>
      <c r="O1609" s="235">
        <f>SUM(O1610:O1644)</f>
        <v>2.39</v>
      </c>
      <c r="P1609" s="235"/>
      <c r="Q1609" s="235">
        <f>SUM(Q1610:Q1644)</f>
        <v>0</v>
      </c>
      <c r="R1609" s="236"/>
      <c r="S1609" s="236"/>
      <c r="T1609" s="237"/>
      <c r="U1609" s="231"/>
      <c r="V1609" s="231">
        <f>SUM(V1610:V1644)</f>
        <v>37.269999999999996</v>
      </c>
      <c r="W1609" s="231"/>
      <c r="X1609" s="231"/>
      <c r="Y1609" s="231"/>
      <c r="AG1609" t="s">
        <v>507</v>
      </c>
    </row>
    <row r="1610" spans="1:60" outlineLevel="1" x14ac:dyDescent="0.2">
      <c r="A1610" s="242">
        <v>198</v>
      </c>
      <c r="B1610" s="243" t="s">
        <v>1987</v>
      </c>
      <c r="C1610" s="254" t="s">
        <v>1988</v>
      </c>
      <c r="D1610" s="244" t="s">
        <v>974</v>
      </c>
      <c r="E1610" s="245">
        <v>58.284999999999997</v>
      </c>
      <c r="F1610" s="246"/>
      <c r="G1610" s="247">
        <f>ROUND(E1610*F1610,2)</f>
        <v>0</v>
      </c>
      <c r="H1610" s="246"/>
      <c r="I1610" s="247">
        <f>ROUND(E1610*H1610,2)</f>
        <v>0</v>
      </c>
      <c r="J1610" s="246"/>
      <c r="K1610" s="247">
        <f>ROUND(E1610*J1610,2)</f>
        <v>0</v>
      </c>
      <c r="L1610" s="247">
        <v>21</v>
      </c>
      <c r="M1610" s="247">
        <f>G1610*(1+L1610/100)</f>
        <v>0</v>
      </c>
      <c r="N1610" s="245">
        <v>7.2999999999999996E-4</v>
      </c>
      <c r="O1610" s="245">
        <f>ROUND(E1610*N1610,2)</f>
        <v>0.04</v>
      </c>
      <c r="P1610" s="245">
        <v>0</v>
      </c>
      <c r="Q1610" s="245">
        <f>ROUND(E1610*P1610,2)</f>
        <v>0</v>
      </c>
      <c r="R1610" s="247" t="s">
        <v>1989</v>
      </c>
      <c r="S1610" s="247" t="s">
        <v>511</v>
      </c>
      <c r="T1610" s="248" t="s">
        <v>511</v>
      </c>
      <c r="U1610" s="224">
        <v>0.313</v>
      </c>
      <c r="V1610" s="224">
        <f>ROUND(E1610*U1610,2)</f>
        <v>18.239999999999998</v>
      </c>
      <c r="W1610" s="224"/>
      <c r="X1610" s="224" t="s">
        <v>557</v>
      </c>
      <c r="Y1610" s="224" t="s">
        <v>513</v>
      </c>
      <c r="Z1610" s="213"/>
      <c r="AA1610" s="213"/>
      <c r="AB1610" s="213"/>
      <c r="AC1610" s="213"/>
      <c r="AD1610" s="213"/>
      <c r="AE1610" s="213"/>
      <c r="AF1610" s="213"/>
      <c r="AG1610" s="213" t="s">
        <v>571</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74" t="s">
        <v>1990</v>
      </c>
      <c r="D1611" s="272"/>
      <c r="E1611" s="272"/>
      <c r="F1611" s="272"/>
      <c r="G1611" s="272"/>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921</v>
      </c>
      <c r="AH1611" s="213"/>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2" x14ac:dyDescent="0.2">
      <c r="A1612" s="220"/>
      <c r="B1612" s="221"/>
      <c r="C1612" s="258" t="s">
        <v>1098</v>
      </c>
      <c r="D1612" s="229"/>
      <c r="E1612" s="230"/>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573</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58" t="s">
        <v>1272</v>
      </c>
      <c r="D1613" s="229"/>
      <c r="E1613" s="230">
        <v>20</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573</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outlineLevel="3" x14ac:dyDescent="0.2">
      <c r="A1614" s="220"/>
      <c r="B1614" s="221"/>
      <c r="C1614" s="258" t="s">
        <v>1273</v>
      </c>
      <c r="D1614" s="229"/>
      <c r="E1614" s="230">
        <v>12</v>
      </c>
      <c r="F1614" s="224"/>
      <c r="G1614" s="224"/>
      <c r="H1614" s="224"/>
      <c r="I1614" s="224"/>
      <c r="J1614" s="224"/>
      <c r="K1614" s="224"/>
      <c r="L1614" s="224"/>
      <c r="M1614" s="224"/>
      <c r="N1614" s="223"/>
      <c r="O1614" s="223"/>
      <c r="P1614" s="223"/>
      <c r="Q1614" s="223"/>
      <c r="R1614" s="224"/>
      <c r="S1614" s="224"/>
      <c r="T1614" s="224"/>
      <c r="U1614" s="224"/>
      <c r="V1614" s="224"/>
      <c r="W1614" s="224"/>
      <c r="X1614" s="224"/>
      <c r="Y1614" s="224"/>
      <c r="Z1614" s="213"/>
      <c r="AA1614" s="213"/>
      <c r="AB1614" s="213"/>
      <c r="AC1614" s="213"/>
      <c r="AD1614" s="213"/>
      <c r="AE1614" s="213"/>
      <c r="AF1614" s="213"/>
      <c r="AG1614" s="213" t="s">
        <v>573</v>
      </c>
      <c r="AH1614" s="213">
        <v>0</v>
      </c>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3" x14ac:dyDescent="0.2">
      <c r="A1615" s="220"/>
      <c r="B1615" s="221"/>
      <c r="C1615" s="258" t="s">
        <v>1037</v>
      </c>
      <c r="D1615" s="229"/>
      <c r="E1615" s="230"/>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573</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58" t="s">
        <v>1223</v>
      </c>
      <c r="D1616" s="229"/>
      <c r="E1616" s="230">
        <v>7.98</v>
      </c>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573</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75" t="s">
        <v>955</v>
      </c>
      <c r="D1617" s="266"/>
      <c r="E1617" s="267"/>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573</v>
      </c>
      <c r="AH1617" s="213"/>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outlineLevel="3" x14ac:dyDescent="0.2">
      <c r="A1618" s="220"/>
      <c r="B1618" s="221"/>
      <c r="C1618" s="276" t="s">
        <v>1274</v>
      </c>
      <c r="D1618" s="266"/>
      <c r="E1618" s="267">
        <v>7.98</v>
      </c>
      <c r="F1618" s="224"/>
      <c r="G1618" s="224"/>
      <c r="H1618" s="224"/>
      <c r="I1618" s="224"/>
      <c r="J1618" s="224"/>
      <c r="K1618" s="224"/>
      <c r="L1618" s="224"/>
      <c r="M1618" s="224"/>
      <c r="N1618" s="223"/>
      <c r="O1618" s="223"/>
      <c r="P1618" s="223"/>
      <c r="Q1618" s="223"/>
      <c r="R1618" s="224"/>
      <c r="S1618" s="224"/>
      <c r="T1618" s="224"/>
      <c r="U1618" s="224"/>
      <c r="V1618" s="224"/>
      <c r="W1618" s="224"/>
      <c r="X1618" s="224"/>
      <c r="Y1618" s="224"/>
      <c r="Z1618" s="213"/>
      <c r="AA1618" s="213"/>
      <c r="AB1618" s="213"/>
      <c r="AC1618" s="213"/>
      <c r="AD1618" s="213"/>
      <c r="AE1618" s="213"/>
      <c r="AF1618" s="213"/>
      <c r="AG1618" s="213" t="s">
        <v>573</v>
      </c>
      <c r="AH1618" s="213">
        <v>2</v>
      </c>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3" x14ac:dyDescent="0.2">
      <c r="A1619" s="220"/>
      <c r="B1619" s="221"/>
      <c r="C1619" s="275" t="s">
        <v>958</v>
      </c>
      <c r="D1619" s="266"/>
      <c r="E1619" s="267"/>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573</v>
      </c>
      <c r="AH1619" s="213"/>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58" t="s">
        <v>1101</v>
      </c>
      <c r="D1620" s="229"/>
      <c r="E1620" s="230">
        <v>18.305</v>
      </c>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573</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75" t="s">
        <v>955</v>
      </c>
      <c r="D1621" s="266"/>
      <c r="E1621" s="267"/>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573</v>
      </c>
      <c r="AH1621" s="213"/>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outlineLevel="3" x14ac:dyDescent="0.2">
      <c r="A1622" s="220"/>
      <c r="B1622" s="221"/>
      <c r="C1622" s="276" t="s">
        <v>1102</v>
      </c>
      <c r="D1622" s="266"/>
      <c r="E1622" s="267">
        <v>18.305</v>
      </c>
      <c r="F1622" s="224"/>
      <c r="G1622" s="224"/>
      <c r="H1622" s="224"/>
      <c r="I1622" s="224"/>
      <c r="J1622" s="224"/>
      <c r="K1622" s="224"/>
      <c r="L1622" s="224"/>
      <c r="M1622" s="224"/>
      <c r="N1622" s="223"/>
      <c r="O1622" s="223"/>
      <c r="P1622" s="223"/>
      <c r="Q1622" s="223"/>
      <c r="R1622" s="224"/>
      <c r="S1622" s="224"/>
      <c r="T1622" s="224"/>
      <c r="U1622" s="224"/>
      <c r="V1622" s="224"/>
      <c r="W1622" s="224"/>
      <c r="X1622" s="224"/>
      <c r="Y1622" s="224"/>
      <c r="Z1622" s="213"/>
      <c r="AA1622" s="213"/>
      <c r="AB1622" s="213"/>
      <c r="AC1622" s="213"/>
      <c r="AD1622" s="213"/>
      <c r="AE1622" s="213"/>
      <c r="AF1622" s="213"/>
      <c r="AG1622" s="213" t="s">
        <v>573</v>
      </c>
      <c r="AH1622" s="213">
        <v>2</v>
      </c>
      <c r="AI1622" s="213"/>
      <c r="AJ1622" s="213"/>
      <c r="AK1622" s="213"/>
      <c r="AL1622" s="213"/>
      <c r="AM1622" s="213"/>
      <c r="AN1622" s="213"/>
      <c r="AO1622" s="213"/>
      <c r="AP1622" s="213"/>
      <c r="AQ1622" s="213"/>
      <c r="AR1622" s="213"/>
      <c r="AS1622" s="213"/>
      <c r="AT1622" s="213"/>
      <c r="AU1622" s="213"/>
      <c r="AV1622" s="213"/>
      <c r="AW1622" s="213"/>
      <c r="AX1622" s="213"/>
      <c r="AY1622" s="213"/>
      <c r="AZ1622" s="213"/>
      <c r="BA1622" s="213"/>
      <c r="BB1622" s="213"/>
      <c r="BC1622" s="213"/>
      <c r="BD1622" s="213"/>
      <c r="BE1622" s="213"/>
      <c r="BF1622" s="213"/>
      <c r="BG1622" s="213"/>
      <c r="BH1622" s="213"/>
    </row>
    <row r="1623" spans="1:60" outlineLevel="3" x14ac:dyDescent="0.2">
      <c r="A1623" s="220"/>
      <c r="B1623" s="221"/>
      <c r="C1623" s="275" t="s">
        <v>958</v>
      </c>
      <c r="D1623" s="266"/>
      <c r="E1623" s="267"/>
      <c r="F1623" s="224"/>
      <c r="G1623" s="224"/>
      <c r="H1623" s="224"/>
      <c r="I1623" s="224"/>
      <c r="J1623" s="224"/>
      <c r="K1623" s="224"/>
      <c r="L1623" s="224"/>
      <c r="M1623" s="224"/>
      <c r="N1623" s="223"/>
      <c r="O1623" s="223"/>
      <c r="P1623" s="223"/>
      <c r="Q1623" s="223"/>
      <c r="R1623" s="224"/>
      <c r="S1623" s="224"/>
      <c r="T1623" s="224"/>
      <c r="U1623" s="224"/>
      <c r="V1623" s="224"/>
      <c r="W1623" s="224"/>
      <c r="X1623" s="224"/>
      <c r="Y1623" s="224"/>
      <c r="Z1623" s="213"/>
      <c r="AA1623" s="213"/>
      <c r="AB1623" s="213"/>
      <c r="AC1623" s="213"/>
      <c r="AD1623" s="213"/>
      <c r="AE1623" s="213"/>
      <c r="AF1623" s="213"/>
      <c r="AG1623" s="213" t="s">
        <v>573</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57"/>
      <c r="D1624" s="250"/>
      <c r="E1624" s="250"/>
      <c r="F1624" s="250"/>
      <c r="G1624" s="250"/>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515</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13"/>
      <c r="BB1624" s="213"/>
      <c r="BC1624" s="213"/>
      <c r="BD1624" s="213"/>
      <c r="BE1624" s="213"/>
      <c r="BF1624" s="213"/>
      <c r="BG1624" s="213"/>
      <c r="BH1624" s="213"/>
    </row>
    <row r="1625" spans="1:60" outlineLevel="1" x14ac:dyDescent="0.2">
      <c r="A1625" s="242">
        <v>199</v>
      </c>
      <c r="B1625" s="243" t="s">
        <v>1991</v>
      </c>
      <c r="C1625" s="254" t="s">
        <v>1992</v>
      </c>
      <c r="D1625" s="244" t="s">
        <v>974</v>
      </c>
      <c r="E1625" s="245">
        <v>60.805</v>
      </c>
      <c r="F1625" s="246"/>
      <c r="G1625" s="247">
        <f>ROUND(E1625*F1625,2)</f>
        <v>0</v>
      </c>
      <c r="H1625" s="246"/>
      <c r="I1625" s="247">
        <f>ROUND(E1625*H1625,2)</f>
        <v>0</v>
      </c>
      <c r="J1625" s="246"/>
      <c r="K1625" s="247">
        <f>ROUND(E1625*J1625,2)</f>
        <v>0</v>
      </c>
      <c r="L1625" s="247">
        <v>21</v>
      </c>
      <c r="M1625" s="247">
        <f>G1625*(1+L1625/100)</f>
        <v>0</v>
      </c>
      <c r="N1625" s="245">
        <v>7.3999999999999999E-4</v>
      </c>
      <c r="O1625" s="245">
        <f>ROUND(E1625*N1625,2)</f>
        <v>0.04</v>
      </c>
      <c r="P1625" s="245">
        <v>0</v>
      </c>
      <c r="Q1625" s="245">
        <f>ROUND(E1625*P1625,2)</f>
        <v>0</v>
      </c>
      <c r="R1625" s="247" t="s">
        <v>1989</v>
      </c>
      <c r="S1625" s="247" t="s">
        <v>511</v>
      </c>
      <c r="T1625" s="248" t="s">
        <v>511</v>
      </c>
      <c r="U1625" s="224">
        <v>0.313</v>
      </c>
      <c r="V1625" s="224">
        <f>ROUND(E1625*U1625,2)</f>
        <v>19.03</v>
      </c>
      <c r="W1625" s="224"/>
      <c r="X1625" s="224" t="s">
        <v>557</v>
      </c>
      <c r="Y1625" s="224" t="s">
        <v>513</v>
      </c>
      <c r="Z1625" s="213"/>
      <c r="AA1625" s="213"/>
      <c r="AB1625" s="213"/>
      <c r="AC1625" s="213"/>
      <c r="AD1625" s="213"/>
      <c r="AE1625" s="213"/>
      <c r="AF1625" s="213"/>
      <c r="AG1625" s="213" t="s">
        <v>571</v>
      </c>
      <c r="AH1625" s="213"/>
      <c r="AI1625" s="213"/>
      <c r="AJ1625" s="213"/>
      <c r="AK1625" s="213"/>
      <c r="AL1625" s="213"/>
      <c r="AM1625" s="213"/>
      <c r="AN1625" s="213"/>
      <c r="AO1625" s="213"/>
      <c r="AP1625" s="213"/>
      <c r="AQ1625" s="213"/>
      <c r="AR1625" s="213"/>
      <c r="AS1625" s="213"/>
      <c r="AT1625" s="213"/>
      <c r="AU1625" s="213"/>
      <c r="AV1625" s="213"/>
      <c r="AW1625" s="213"/>
      <c r="AX1625" s="213"/>
      <c r="AY1625" s="213"/>
      <c r="AZ1625" s="213"/>
      <c r="BA1625" s="213"/>
      <c r="BB1625" s="213"/>
      <c r="BC1625" s="213"/>
      <c r="BD1625" s="213"/>
      <c r="BE1625" s="213"/>
      <c r="BF1625" s="213"/>
      <c r="BG1625" s="213"/>
      <c r="BH1625" s="213"/>
    </row>
    <row r="1626" spans="1:60" outlineLevel="2" x14ac:dyDescent="0.2">
      <c r="A1626" s="220"/>
      <c r="B1626" s="221"/>
      <c r="C1626" s="274" t="s">
        <v>1990</v>
      </c>
      <c r="D1626" s="272"/>
      <c r="E1626" s="272"/>
      <c r="F1626" s="272"/>
      <c r="G1626" s="272"/>
      <c r="H1626" s="224"/>
      <c r="I1626" s="224"/>
      <c r="J1626" s="224"/>
      <c r="K1626" s="224"/>
      <c r="L1626" s="224"/>
      <c r="M1626" s="224"/>
      <c r="N1626" s="223"/>
      <c r="O1626" s="223"/>
      <c r="P1626" s="223"/>
      <c r="Q1626" s="223"/>
      <c r="R1626" s="224"/>
      <c r="S1626" s="224"/>
      <c r="T1626" s="224"/>
      <c r="U1626" s="224"/>
      <c r="V1626" s="224"/>
      <c r="W1626" s="224"/>
      <c r="X1626" s="224"/>
      <c r="Y1626" s="224"/>
      <c r="Z1626" s="213"/>
      <c r="AA1626" s="213"/>
      <c r="AB1626" s="213"/>
      <c r="AC1626" s="213"/>
      <c r="AD1626" s="213"/>
      <c r="AE1626" s="213"/>
      <c r="AF1626" s="213"/>
      <c r="AG1626" s="213" t="s">
        <v>921</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58" t="s">
        <v>1098</v>
      </c>
      <c r="D1627" s="229"/>
      <c r="E1627" s="230"/>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573</v>
      </c>
      <c r="AH1627" s="213">
        <v>0</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3" x14ac:dyDescent="0.2">
      <c r="A1628" s="220"/>
      <c r="B1628" s="221"/>
      <c r="C1628" s="258" t="s">
        <v>1099</v>
      </c>
      <c r="D1628" s="229"/>
      <c r="E1628" s="230">
        <v>40</v>
      </c>
      <c r="F1628" s="224"/>
      <c r="G1628" s="224"/>
      <c r="H1628" s="224"/>
      <c r="I1628" s="224"/>
      <c r="J1628" s="224"/>
      <c r="K1628" s="224"/>
      <c r="L1628" s="224"/>
      <c r="M1628" s="224"/>
      <c r="N1628" s="223"/>
      <c r="O1628" s="223"/>
      <c r="P1628" s="223"/>
      <c r="Q1628" s="223"/>
      <c r="R1628" s="224"/>
      <c r="S1628" s="224"/>
      <c r="T1628" s="224"/>
      <c r="U1628" s="224"/>
      <c r="V1628" s="224"/>
      <c r="W1628" s="224"/>
      <c r="X1628" s="224"/>
      <c r="Y1628" s="224"/>
      <c r="Z1628" s="213"/>
      <c r="AA1628" s="213"/>
      <c r="AB1628" s="213"/>
      <c r="AC1628" s="213"/>
      <c r="AD1628" s="213"/>
      <c r="AE1628" s="213"/>
      <c r="AF1628" s="213"/>
      <c r="AG1628" s="213" t="s">
        <v>573</v>
      </c>
      <c r="AH1628" s="213">
        <v>0</v>
      </c>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3" x14ac:dyDescent="0.2">
      <c r="A1629" s="220"/>
      <c r="B1629" s="221"/>
      <c r="C1629" s="258" t="s">
        <v>1100</v>
      </c>
      <c r="D1629" s="229"/>
      <c r="E1629" s="230">
        <v>2.5</v>
      </c>
      <c r="F1629" s="224"/>
      <c r="G1629" s="224"/>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573</v>
      </c>
      <c r="AH1629" s="213">
        <v>0</v>
      </c>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58" t="s">
        <v>1037</v>
      </c>
      <c r="D1630" s="229"/>
      <c r="E1630" s="230"/>
      <c r="F1630" s="224"/>
      <c r="G1630" s="224"/>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573</v>
      </c>
      <c r="AH1630" s="213">
        <v>0</v>
      </c>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outlineLevel="3" x14ac:dyDescent="0.2">
      <c r="A1631" s="220"/>
      <c r="B1631" s="221"/>
      <c r="C1631" s="258" t="s">
        <v>1101</v>
      </c>
      <c r="D1631" s="229"/>
      <c r="E1631" s="230">
        <v>18.305</v>
      </c>
      <c r="F1631" s="224"/>
      <c r="G1631" s="224"/>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573</v>
      </c>
      <c r="AH1631" s="213">
        <v>0</v>
      </c>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13"/>
      <c r="BB1631" s="213"/>
      <c r="BC1631" s="213"/>
      <c r="BD1631" s="213"/>
      <c r="BE1631" s="213"/>
      <c r="BF1631" s="213"/>
      <c r="BG1631" s="213"/>
      <c r="BH1631" s="213"/>
    </row>
    <row r="1632" spans="1:60" outlineLevel="3" x14ac:dyDescent="0.2">
      <c r="A1632" s="220"/>
      <c r="B1632" s="221"/>
      <c r="C1632" s="275" t="s">
        <v>955</v>
      </c>
      <c r="D1632" s="266"/>
      <c r="E1632" s="267"/>
      <c r="F1632" s="224"/>
      <c r="G1632" s="224"/>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573</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13"/>
      <c r="BB1632" s="213"/>
      <c r="BC1632" s="213"/>
      <c r="BD1632" s="213"/>
      <c r="BE1632" s="213"/>
      <c r="BF1632" s="213"/>
      <c r="BG1632" s="213"/>
      <c r="BH1632" s="213"/>
    </row>
    <row r="1633" spans="1:60" outlineLevel="3" x14ac:dyDescent="0.2">
      <c r="A1633" s="220"/>
      <c r="B1633" s="221"/>
      <c r="C1633" s="276" t="s">
        <v>1102</v>
      </c>
      <c r="D1633" s="266"/>
      <c r="E1633" s="267">
        <v>18.305</v>
      </c>
      <c r="F1633" s="224"/>
      <c r="G1633" s="224"/>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573</v>
      </c>
      <c r="AH1633" s="213">
        <v>2</v>
      </c>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13"/>
      <c r="BB1633" s="213"/>
      <c r="BC1633" s="213"/>
      <c r="BD1633" s="213"/>
      <c r="BE1633" s="213"/>
      <c r="BF1633" s="213"/>
      <c r="BG1633" s="213"/>
      <c r="BH1633" s="213"/>
    </row>
    <row r="1634" spans="1:60" outlineLevel="3" x14ac:dyDescent="0.2">
      <c r="A1634" s="220"/>
      <c r="B1634" s="221"/>
      <c r="C1634" s="275" t="s">
        <v>958</v>
      </c>
      <c r="D1634" s="266"/>
      <c r="E1634" s="267"/>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573</v>
      </c>
      <c r="AH1634" s="213"/>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2" x14ac:dyDescent="0.2">
      <c r="A1635" s="220"/>
      <c r="B1635" s="221"/>
      <c r="C1635" s="257"/>
      <c r="D1635" s="250"/>
      <c r="E1635" s="250"/>
      <c r="F1635" s="250"/>
      <c r="G1635" s="250"/>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515</v>
      </c>
      <c r="AH1635" s="213"/>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1" x14ac:dyDescent="0.2">
      <c r="A1636" s="242">
        <v>200</v>
      </c>
      <c r="B1636" s="243" t="s">
        <v>1993</v>
      </c>
      <c r="C1636" s="254" t="s">
        <v>1994</v>
      </c>
      <c r="D1636" s="244" t="s">
        <v>974</v>
      </c>
      <c r="E1636" s="245">
        <v>64.113500000000002</v>
      </c>
      <c r="F1636" s="246"/>
      <c r="G1636" s="247">
        <f>ROUND(E1636*F1636,2)</f>
        <v>0</v>
      </c>
      <c r="H1636" s="246"/>
      <c r="I1636" s="247">
        <f>ROUND(E1636*H1636,2)</f>
        <v>0</v>
      </c>
      <c r="J1636" s="246"/>
      <c r="K1636" s="247">
        <f>ROUND(E1636*J1636,2)</f>
        <v>0</v>
      </c>
      <c r="L1636" s="247">
        <v>21</v>
      </c>
      <c r="M1636" s="247">
        <f>G1636*(1+L1636/100)</f>
        <v>0</v>
      </c>
      <c r="N1636" s="245">
        <v>2.1600000000000001E-2</v>
      </c>
      <c r="O1636" s="245">
        <f>ROUND(E1636*N1636,2)</f>
        <v>1.38</v>
      </c>
      <c r="P1636" s="245">
        <v>0</v>
      </c>
      <c r="Q1636" s="245">
        <f>ROUND(E1636*P1636,2)</f>
        <v>0</v>
      </c>
      <c r="R1636" s="247" t="s">
        <v>970</v>
      </c>
      <c r="S1636" s="247" t="s">
        <v>511</v>
      </c>
      <c r="T1636" s="248" t="s">
        <v>511</v>
      </c>
      <c r="U1636" s="224">
        <v>0</v>
      </c>
      <c r="V1636" s="224">
        <f>ROUND(E1636*U1636,2)</f>
        <v>0</v>
      </c>
      <c r="W1636" s="224"/>
      <c r="X1636" s="224" t="s">
        <v>531</v>
      </c>
      <c r="Y1636" s="224" t="s">
        <v>513</v>
      </c>
      <c r="Z1636" s="213"/>
      <c r="AA1636" s="213"/>
      <c r="AB1636" s="213"/>
      <c r="AC1636" s="213"/>
      <c r="AD1636" s="213"/>
      <c r="AE1636" s="213"/>
      <c r="AF1636" s="213"/>
      <c r="AG1636" s="213" t="s">
        <v>541</v>
      </c>
      <c r="AH1636" s="213"/>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2" x14ac:dyDescent="0.2">
      <c r="A1637" s="220"/>
      <c r="B1637" s="221"/>
      <c r="C1637" s="258" t="s">
        <v>1995</v>
      </c>
      <c r="D1637" s="229"/>
      <c r="E1637" s="230">
        <v>64.113500000000002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573</v>
      </c>
      <c r="AH1637" s="213">
        <v>5</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2" x14ac:dyDescent="0.2">
      <c r="A1638" s="220"/>
      <c r="B1638" s="221"/>
      <c r="C1638" s="257"/>
      <c r="D1638" s="250"/>
      <c r="E1638" s="250"/>
      <c r="F1638" s="250"/>
      <c r="G1638" s="250"/>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515</v>
      </c>
      <c r="AH1638" s="213"/>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ht="22.5" outlineLevel="1" x14ac:dyDescent="0.2">
      <c r="A1639" s="242">
        <v>201</v>
      </c>
      <c r="B1639" s="243" t="s">
        <v>1996</v>
      </c>
      <c r="C1639" s="254" t="s">
        <v>1997</v>
      </c>
      <c r="D1639" s="244" t="s">
        <v>974</v>
      </c>
      <c r="E1639" s="245">
        <v>66.885499999999993</v>
      </c>
      <c r="F1639" s="246"/>
      <c r="G1639" s="247">
        <f>ROUND(E1639*F1639,2)</f>
        <v>0</v>
      </c>
      <c r="H1639" s="246"/>
      <c r="I1639" s="247">
        <f>ROUND(E1639*H1639,2)</f>
        <v>0</v>
      </c>
      <c r="J1639" s="246"/>
      <c r="K1639" s="247">
        <f>ROUND(E1639*J1639,2)</f>
        <v>0</v>
      </c>
      <c r="L1639" s="247">
        <v>21</v>
      </c>
      <c r="M1639" s="247">
        <f>G1639*(1+L1639/100)</f>
        <v>0</v>
      </c>
      <c r="N1639" s="245">
        <v>1.3899999999999999E-2</v>
      </c>
      <c r="O1639" s="245">
        <f>ROUND(E1639*N1639,2)</f>
        <v>0.93</v>
      </c>
      <c r="P1639" s="245">
        <v>0</v>
      </c>
      <c r="Q1639" s="245">
        <f>ROUND(E1639*P1639,2)</f>
        <v>0</v>
      </c>
      <c r="R1639" s="247" t="s">
        <v>970</v>
      </c>
      <c r="S1639" s="247" t="s">
        <v>511</v>
      </c>
      <c r="T1639" s="248" t="s">
        <v>511</v>
      </c>
      <c r="U1639" s="224">
        <v>0</v>
      </c>
      <c r="V1639" s="224">
        <f>ROUND(E1639*U1639,2)</f>
        <v>0</v>
      </c>
      <c r="W1639" s="224"/>
      <c r="X1639" s="224" t="s">
        <v>531</v>
      </c>
      <c r="Y1639" s="224" t="s">
        <v>513</v>
      </c>
      <c r="Z1639" s="213"/>
      <c r="AA1639" s="213"/>
      <c r="AB1639" s="213"/>
      <c r="AC1639" s="213"/>
      <c r="AD1639" s="213"/>
      <c r="AE1639" s="213"/>
      <c r="AF1639" s="213"/>
      <c r="AG1639" s="213" t="s">
        <v>541</v>
      </c>
      <c r="AH1639" s="213"/>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2" x14ac:dyDescent="0.2">
      <c r="A1640" s="220"/>
      <c r="B1640" s="221"/>
      <c r="C1640" s="258" t="s">
        <v>1998</v>
      </c>
      <c r="D1640" s="229"/>
      <c r="E1640" s="230">
        <v>66.885499999999993</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573</v>
      </c>
      <c r="AH1640" s="213">
        <v>5</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2" x14ac:dyDescent="0.2">
      <c r="A1641" s="220"/>
      <c r="B1641" s="221"/>
      <c r="C1641" s="257"/>
      <c r="D1641" s="250"/>
      <c r="E1641" s="250"/>
      <c r="F1641" s="250"/>
      <c r="G1641" s="250"/>
      <c r="H1641" s="224"/>
      <c r="I1641" s="224"/>
      <c r="J1641" s="224"/>
      <c r="K1641" s="224"/>
      <c r="L1641" s="224"/>
      <c r="M1641" s="224"/>
      <c r="N1641" s="223"/>
      <c r="O1641" s="223"/>
      <c r="P1641" s="223"/>
      <c r="Q1641" s="223"/>
      <c r="R1641" s="224"/>
      <c r="S1641" s="224"/>
      <c r="T1641" s="224"/>
      <c r="U1641" s="224"/>
      <c r="V1641" s="224"/>
      <c r="W1641" s="224"/>
      <c r="X1641" s="224"/>
      <c r="Y1641" s="224"/>
      <c r="Z1641" s="213"/>
      <c r="AA1641" s="213"/>
      <c r="AB1641" s="213"/>
      <c r="AC1641" s="213"/>
      <c r="AD1641" s="213"/>
      <c r="AE1641" s="213"/>
      <c r="AF1641" s="213"/>
      <c r="AG1641" s="213" t="s">
        <v>515</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outlineLevel="1" x14ac:dyDescent="0.2">
      <c r="A1642" s="220">
        <v>202</v>
      </c>
      <c r="B1642" s="221" t="s">
        <v>1999</v>
      </c>
      <c r="C1642" s="279" t="s">
        <v>2000</v>
      </c>
      <c r="D1642" s="222" t="s">
        <v>0</v>
      </c>
      <c r="E1642" s="249"/>
      <c r="F1642" s="225"/>
      <c r="G1642" s="224">
        <f>ROUND(E1642*F1642,2)</f>
        <v>0</v>
      </c>
      <c r="H1642" s="225"/>
      <c r="I1642" s="224">
        <f>ROUND(E1642*H1642,2)</f>
        <v>0</v>
      </c>
      <c r="J1642" s="225"/>
      <c r="K1642" s="224">
        <f>ROUND(E1642*J1642,2)</f>
        <v>0</v>
      </c>
      <c r="L1642" s="224">
        <v>21</v>
      </c>
      <c r="M1642" s="224">
        <f>G1642*(1+L1642/100)</f>
        <v>0</v>
      </c>
      <c r="N1642" s="223">
        <v>0</v>
      </c>
      <c r="O1642" s="223">
        <f>ROUND(E1642*N1642,2)</f>
        <v>0</v>
      </c>
      <c r="P1642" s="223">
        <v>0</v>
      </c>
      <c r="Q1642" s="223">
        <f>ROUND(E1642*P1642,2)</f>
        <v>0</v>
      </c>
      <c r="R1642" s="224" t="s">
        <v>1989</v>
      </c>
      <c r="S1642" s="224" t="s">
        <v>511</v>
      </c>
      <c r="T1642" s="224" t="s">
        <v>511</v>
      </c>
      <c r="U1642" s="224">
        <v>0</v>
      </c>
      <c r="V1642" s="224">
        <f>ROUND(E1642*U1642,2)</f>
        <v>0</v>
      </c>
      <c r="W1642" s="224"/>
      <c r="X1642" s="224" t="s">
        <v>353</v>
      </c>
      <c r="Y1642" s="224" t="s">
        <v>513</v>
      </c>
      <c r="Z1642" s="213"/>
      <c r="AA1642" s="213"/>
      <c r="AB1642" s="213"/>
      <c r="AC1642" s="213"/>
      <c r="AD1642" s="213"/>
      <c r="AE1642" s="213"/>
      <c r="AF1642" s="213"/>
      <c r="AG1642" s="213" t="s">
        <v>1593</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13"/>
      <c r="BB1642" s="213"/>
      <c r="BC1642" s="213"/>
      <c r="BD1642" s="213"/>
      <c r="BE1642" s="213"/>
      <c r="BF1642" s="213"/>
      <c r="BG1642" s="213"/>
      <c r="BH1642" s="213"/>
    </row>
    <row r="1643" spans="1:60" outlineLevel="2" x14ac:dyDescent="0.2">
      <c r="A1643" s="220"/>
      <c r="B1643" s="221"/>
      <c r="C1643" s="277" t="s">
        <v>1698</v>
      </c>
      <c r="D1643" s="273"/>
      <c r="E1643" s="273"/>
      <c r="F1643" s="273"/>
      <c r="G1643" s="273"/>
      <c r="H1643" s="224"/>
      <c r="I1643" s="224"/>
      <c r="J1643" s="224"/>
      <c r="K1643" s="224"/>
      <c r="L1643" s="224"/>
      <c r="M1643" s="224"/>
      <c r="N1643" s="223"/>
      <c r="O1643" s="223"/>
      <c r="P1643" s="223"/>
      <c r="Q1643" s="223"/>
      <c r="R1643" s="224"/>
      <c r="S1643" s="224"/>
      <c r="T1643" s="224"/>
      <c r="U1643" s="224"/>
      <c r="V1643" s="224"/>
      <c r="W1643" s="224"/>
      <c r="X1643" s="224"/>
      <c r="Y1643" s="224"/>
      <c r="Z1643" s="213"/>
      <c r="AA1643" s="213"/>
      <c r="AB1643" s="213"/>
      <c r="AC1643" s="213"/>
      <c r="AD1643" s="213"/>
      <c r="AE1643" s="213"/>
      <c r="AF1643" s="213"/>
      <c r="AG1643" s="213" t="s">
        <v>921</v>
      </c>
      <c r="AH1643" s="213"/>
      <c r="AI1643" s="213"/>
      <c r="AJ1643" s="213"/>
      <c r="AK1643" s="213"/>
      <c r="AL1643" s="213"/>
      <c r="AM1643" s="213"/>
      <c r="AN1643" s="213"/>
      <c r="AO1643" s="213"/>
      <c r="AP1643" s="213"/>
      <c r="AQ1643" s="213"/>
      <c r="AR1643" s="213"/>
      <c r="AS1643" s="213"/>
      <c r="AT1643" s="213"/>
      <c r="AU1643" s="213"/>
      <c r="AV1643" s="213"/>
      <c r="AW1643" s="213"/>
      <c r="AX1643" s="213"/>
      <c r="AY1643" s="213"/>
      <c r="AZ1643" s="213"/>
      <c r="BA1643" s="213"/>
      <c r="BB1643" s="213"/>
      <c r="BC1643" s="213"/>
      <c r="BD1643" s="213"/>
      <c r="BE1643" s="213"/>
      <c r="BF1643" s="213"/>
      <c r="BG1643" s="213"/>
      <c r="BH1643" s="213"/>
    </row>
    <row r="1644" spans="1:60" outlineLevel="2" x14ac:dyDescent="0.2">
      <c r="A1644" s="220"/>
      <c r="B1644" s="221"/>
      <c r="C1644" s="257"/>
      <c r="D1644" s="250"/>
      <c r="E1644" s="250"/>
      <c r="F1644" s="250"/>
      <c r="G1644" s="250"/>
      <c r="H1644" s="224"/>
      <c r="I1644" s="224"/>
      <c r="J1644" s="224"/>
      <c r="K1644" s="224"/>
      <c r="L1644" s="224"/>
      <c r="M1644" s="224"/>
      <c r="N1644" s="223"/>
      <c r="O1644" s="223"/>
      <c r="P1644" s="223"/>
      <c r="Q1644" s="223"/>
      <c r="R1644" s="224"/>
      <c r="S1644" s="224"/>
      <c r="T1644" s="224"/>
      <c r="U1644" s="224"/>
      <c r="V1644" s="224"/>
      <c r="W1644" s="224"/>
      <c r="X1644" s="224"/>
      <c r="Y1644" s="224"/>
      <c r="Z1644" s="213"/>
      <c r="AA1644" s="213"/>
      <c r="AB1644" s="213"/>
      <c r="AC1644" s="213"/>
      <c r="AD1644" s="213"/>
      <c r="AE1644" s="213"/>
      <c r="AF1644" s="213"/>
      <c r="AG1644" s="213" t="s">
        <v>515</v>
      </c>
      <c r="AH1644" s="213"/>
      <c r="AI1644" s="213"/>
      <c r="AJ1644" s="213"/>
      <c r="AK1644" s="213"/>
      <c r="AL1644" s="213"/>
      <c r="AM1644" s="213"/>
      <c r="AN1644" s="213"/>
      <c r="AO1644" s="213"/>
      <c r="AP1644" s="213"/>
      <c r="AQ1644" s="213"/>
      <c r="AR1644" s="213"/>
      <c r="AS1644" s="213"/>
      <c r="AT1644" s="213"/>
      <c r="AU1644" s="213"/>
      <c r="AV1644" s="213"/>
      <c r="AW1644" s="213"/>
      <c r="AX1644" s="213"/>
      <c r="AY1644" s="213"/>
      <c r="AZ1644" s="213"/>
      <c r="BA1644" s="213"/>
      <c r="BB1644" s="213"/>
      <c r="BC1644" s="213"/>
      <c r="BD1644" s="213"/>
      <c r="BE1644" s="213"/>
      <c r="BF1644" s="213"/>
      <c r="BG1644" s="213"/>
      <c r="BH1644" s="213"/>
    </row>
    <row r="1645" spans="1:60" x14ac:dyDescent="0.2">
      <c r="A1645" s="232" t="s">
        <v>506</v>
      </c>
      <c r="B1645" s="233" t="s">
        <v>396</v>
      </c>
      <c r="C1645" s="253" t="s">
        <v>397</v>
      </c>
      <c r="D1645" s="234"/>
      <c r="E1645" s="235"/>
      <c r="F1645" s="236"/>
      <c r="G1645" s="236">
        <f>SUMIF(AG1646:AG1789,"&lt;&gt;NOR",G1646:G1789)</f>
        <v>0</v>
      </c>
      <c r="H1645" s="236"/>
      <c r="I1645" s="236">
        <f>SUM(I1646:I1789)</f>
        <v>0</v>
      </c>
      <c r="J1645" s="236"/>
      <c r="K1645" s="236">
        <f>SUM(K1646:K1789)</f>
        <v>0</v>
      </c>
      <c r="L1645" s="236"/>
      <c r="M1645" s="236">
        <f>SUM(M1646:M1789)</f>
        <v>0</v>
      </c>
      <c r="N1645" s="235"/>
      <c r="O1645" s="235">
        <f>SUM(O1646:O1789)</f>
        <v>8.5500000000000007</v>
      </c>
      <c r="P1645" s="235"/>
      <c r="Q1645" s="235">
        <f>SUM(Q1646:Q1789)</f>
        <v>0</v>
      </c>
      <c r="R1645" s="236"/>
      <c r="S1645" s="236"/>
      <c r="T1645" s="237"/>
      <c r="U1645" s="231"/>
      <c r="V1645" s="231">
        <f>SUM(V1646:V1789)</f>
        <v>791.23</v>
      </c>
      <c r="W1645" s="231"/>
      <c r="X1645" s="231"/>
      <c r="Y1645" s="231"/>
      <c r="AG1645" t="s">
        <v>507</v>
      </c>
    </row>
    <row r="1646" spans="1:60" outlineLevel="1" x14ac:dyDescent="0.2">
      <c r="A1646" s="242">
        <v>203</v>
      </c>
      <c r="B1646" s="243" t="s">
        <v>2001</v>
      </c>
      <c r="C1646" s="254" t="s">
        <v>2002</v>
      </c>
      <c r="D1646" s="244" t="s">
        <v>1356</v>
      </c>
      <c r="E1646" s="245">
        <v>72.25</v>
      </c>
      <c r="F1646" s="246"/>
      <c r="G1646" s="247">
        <f>ROUND(E1646*F1646,2)</f>
        <v>0</v>
      </c>
      <c r="H1646" s="246"/>
      <c r="I1646" s="247">
        <f>ROUND(E1646*H1646,2)</f>
        <v>0</v>
      </c>
      <c r="J1646" s="246"/>
      <c r="K1646" s="247">
        <f>ROUND(E1646*J1646,2)</f>
        <v>0</v>
      </c>
      <c r="L1646" s="247">
        <v>21</v>
      </c>
      <c r="M1646" s="247">
        <f>G1646*(1+L1646/100)</f>
        <v>0</v>
      </c>
      <c r="N1646" s="245">
        <v>1.7099999999999999E-3</v>
      </c>
      <c r="O1646" s="245">
        <f>ROUND(E1646*N1646,2)</f>
        <v>0.12</v>
      </c>
      <c r="P1646" s="245">
        <v>0</v>
      </c>
      <c r="Q1646" s="245">
        <f>ROUND(E1646*P1646,2)</f>
        <v>0</v>
      </c>
      <c r="R1646" s="247" t="s">
        <v>2003</v>
      </c>
      <c r="S1646" s="247" t="s">
        <v>511</v>
      </c>
      <c r="T1646" s="248" t="s">
        <v>511</v>
      </c>
      <c r="U1646" s="224">
        <v>0.27589999999999998</v>
      </c>
      <c r="V1646" s="224">
        <f>ROUND(E1646*U1646,2)</f>
        <v>19.93</v>
      </c>
      <c r="W1646" s="224"/>
      <c r="X1646" s="224" t="s">
        <v>557</v>
      </c>
      <c r="Y1646" s="224" t="s">
        <v>513</v>
      </c>
      <c r="Z1646" s="213"/>
      <c r="AA1646" s="213"/>
      <c r="AB1646" s="213"/>
      <c r="AC1646" s="213"/>
      <c r="AD1646" s="213"/>
      <c r="AE1646" s="213"/>
      <c r="AF1646" s="213"/>
      <c r="AG1646" s="213" t="s">
        <v>571</v>
      </c>
      <c r="AH1646" s="213"/>
      <c r="AI1646" s="213"/>
      <c r="AJ1646" s="213"/>
      <c r="AK1646" s="213"/>
      <c r="AL1646" s="213"/>
      <c r="AM1646" s="213"/>
      <c r="AN1646" s="213"/>
      <c r="AO1646" s="213"/>
      <c r="AP1646" s="213"/>
      <c r="AQ1646" s="213"/>
      <c r="AR1646" s="213"/>
      <c r="AS1646" s="213"/>
      <c r="AT1646" s="213"/>
      <c r="AU1646" s="213"/>
      <c r="AV1646" s="213"/>
      <c r="AW1646" s="213"/>
      <c r="AX1646" s="213"/>
      <c r="AY1646" s="213"/>
      <c r="AZ1646" s="213"/>
      <c r="BA1646" s="213"/>
      <c r="BB1646" s="213"/>
      <c r="BC1646" s="213"/>
      <c r="BD1646" s="213"/>
      <c r="BE1646" s="213"/>
      <c r="BF1646" s="213"/>
      <c r="BG1646" s="213"/>
      <c r="BH1646" s="213"/>
    </row>
    <row r="1647" spans="1:60" outlineLevel="2" x14ac:dyDescent="0.2">
      <c r="A1647" s="220"/>
      <c r="B1647" s="221"/>
      <c r="C1647" s="258" t="s">
        <v>1045</v>
      </c>
      <c r="D1647" s="229"/>
      <c r="E1647" s="230"/>
      <c r="F1647" s="224"/>
      <c r="G1647" s="224"/>
      <c r="H1647" s="224"/>
      <c r="I1647" s="224"/>
      <c r="J1647" s="224"/>
      <c r="K1647" s="224"/>
      <c r="L1647" s="224"/>
      <c r="M1647" s="224"/>
      <c r="N1647" s="223"/>
      <c r="O1647" s="223"/>
      <c r="P1647" s="223"/>
      <c r="Q1647" s="223"/>
      <c r="R1647" s="224"/>
      <c r="S1647" s="224"/>
      <c r="T1647" s="224"/>
      <c r="U1647" s="224"/>
      <c r="V1647" s="224"/>
      <c r="W1647" s="224"/>
      <c r="X1647" s="224"/>
      <c r="Y1647" s="224"/>
      <c r="Z1647" s="213"/>
      <c r="AA1647" s="213"/>
      <c r="AB1647" s="213"/>
      <c r="AC1647" s="213"/>
      <c r="AD1647" s="213"/>
      <c r="AE1647" s="213"/>
      <c r="AF1647" s="213"/>
      <c r="AG1647" s="213" t="s">
        <v>573</v>
      </c>
      <c r="AH1647" s="213">
        <v>0</v>
      </c>
      <c r="AI1647" s="213"/>
      <c r="AJ1647" s="213"/>
      <c r="AK1647" s="213"/>
      <c r="AL1647" s="213"/>
      <c r="AM1647" s="213"/>
      <c r="AN1647" s="213"/>
      <c r="AO1647" s="213"/>
      <c r="AP1647" s="213"/>
      <c r="AQ1647" s="213"/>
      <c r="AR1647" s="213"/>
      <c r="AS1647" s="213"/>
      <c r="AT1647" s="213"/>
      <c r="AU1647" s="213"/>
      <c r="AV1647" s="213"/>
      <c r="AW1647" s="213"/>
      <c r="AX1647" s="213"/>
      <c r="AY1647" s="213"/>
      <c r="AZ1647" s="213"/>
      <c r="BA1647" s="213"/>
      <c r="BB1647" s="213"/>
      <c r="BC1647" s="213"/>
      <c r="BD1647" s="213"/>
      <c r="BE1647" s="213"/>
      <c r="BF1647" s="213"/>
      <c r="BG1647" s="213"/>
      <c r="BH1647" s="213"/>
    </row>
    <row r="1648" spans="1:60" outlineLevel="3" x14ac:dyDescent="0.2">
      <c r="A1648" s="220"/>
      <c r="B1648" s="221"/>
      <c r="C1648" s="258" t="s">
        <v>2004</v>
      </c>
      <c r="D1648" s="229"/>
      <c r="E1648" s="230">
        <v>72.25</v>
      </c>
      <c r="F1648" s="224"/>
      <c r="G1648" s="224"/>
      <c r="H1648" s="224"/>
      <c r="I1648" s="224"/>
      <c r="J1648" s="224"/>
      <c r="K1648" s="224"/>
      <c r="L1648" s="224"/>
      <c r="M1648" s="224"/>
      <c r="N1648" s="223"/>
      <c r="O1648" s="223"/>
      <c r="P1648" s="223"/>
      <c r="Q1648" s="223"/>
      <c r="R1648" s="224"/>
      <c r="S1648" s="224"/>
      <c r="T1648" s="224"/>
      <c r="U1648" s="224"/>
      <c r="V1648" s="224"/>
      <c r="W1648" s="224"/>
      <c r="X1648" s="224"/>
      <c r="Y1648" s="224"/>
      <c r="Z1648" s="213"/>
      <c r="AA1648" s="213"/>
      <c r="AB1648" s="213"/>
      <c r="AC1648" s="213"/>
      <c r="AD1648" s="213"/>
      <c r="AE1648" s="213"/>
      <c r="AF1648" s="213"/>
      <c r="AG1648" s="213" t="s">
        <v>573</v>
      </c>
      <c r="AH1648" s="213">
        <v>0</v>
      </c>
      <c r="AI1648" s="213"/>
      <c r="AJ1648" s="213"/>
      <c r="AK1648" s="213"/>
      <c r="AL1648" s="213"/>
      <c r="AM1648" s="213"/>
      <c r="AN1648" s="213"/>
      <c r="AO1648" s="213"/>
      <c r="AP1648" s="213"/>
      <c r="AQ1648" s="213"/>
      <c r="AR1648" s="213"/>
      <c r="AS1648" s="213"/>
      <c r="AT1648" s="213"/>
      <c r="AU1648" s="213"/>
      <c r="AV1648" s="213"/>
      <c r="AW1648" s="213"/>
      <c r="AX1648" s="213"/>
      <c r="AY1648" s="213"/>
      <c r="AZ1648" s="213"/>
      <c r="BA1648" s="213"/>
      <c r="BB1648" s="213"/>
      <c r="BC1648" s="213"/>
      <c r="BD1648" s="213"/>
      <c r="BE1648" s="213"/>
      <c r="BF1648" s="213"/>
      <c r="BG1648" s="213"/>
      <c r="BH1648" s="213"/>
    </row>
    <row r="1649" spans="1:60" outlineLevel="3" x14ac:dyDescent="0.2">
      <c r="A1649" s="220"/>
      <c r="B1649" s="221"/>
      <c r="C1649" s="275" t="s">
        <v>955</v>
      </c>
      <c r="D1649" s="266"/>
      <c r="E1649" s="267"/>
      <c r="F1649" s="224"/>
      <c r="G1649" s="224"/>
      <c r="H1649" s="224"/>
      <c r="I1649" s="224"/>
      <c r="J1649" s="224"/>
      <c r="K1649" s="224"/>
      <c r="L1649" s="224"/>
      <c r="M1649" s="224"/>
      <c r="N1649" s="223"/>
      <c r="O1649" s="223"/>
      <c r="P1649" s="223"/>
      <c r="Q1649" s="223"/>
      <c r="R1649" s="224"/>
      <c r="S1649" s="224"/>
      <c r="T1649" s="224"/>
      <c r="U1649" s="224"/>
      <c r="V1649" s="224"/>
      <c r="W1649" s="224"/>
      <c r="X1649" s="224"/>
      <c r="Y1649" s="224"/>
      <c r="Z1649" s="213"/>
      <c r="AA1649" s="213"/>
      <c r="AB1649" s="213"/>
      <c r="AC1649" s="213"/>
      <c r="AD1649" s="213"/>
      <c r="AE1649" s="213"/>
      <c r="AF1649" s="213"/>
      <c r="AG1649" s="213" t="s">
        <v>573</v>
      </c>
      <c r="AH1649" s="213"/>
      <c r="AI1649" s="213"/>
      <c r="AJ1649" s="213"/>
      <c r="AK1649" s="213"/>
      <c r="AL1649" s="213"/>
      <c r="AM1649" s="213"/>
      <c r="AN1649" s="213"/>
      <c r="AO1649" s="213"/>
      <c r="AP1649" s="213"/>
      <c r="AQ1649" s="213"/>
      <c r="AR1649" s="213"/>
      <c r="AS1649" s="213"/>
      <c r="AT1649" s="213"/>
      <c r="AU1649" s="213"/>
      <c r="AV1649" s="213"/>
      <c r="AW1649" s="213"/>
      <c r="AX1649" s="213"/>
      <c r="AY1649" s="213"/>
      <c r="AZ1649" s="213"/>
      <c r="BA1649" s="213"/>
      <c r="BB1649" s="213"/>
      <c r="BC1649" s="213"/>
      <c r="BD1649" s="213"/>
      <c r="BE1649" s="213"/>
      <c r="BF1649" s="213"/>
      <c r="BG1649" s="213"/>
      <c r="BH1649" s="213"/>
    </row>
    <row r="1650" spans="1:60" outlineLevel="3" x14ac:dyDescent="0.2">
      <c r="A1650" s="220"/>
      <c r="B1650" s="221"/>
      <c r="C1650" s="276" t="s">
        <v>2005</v>
      </c>
      <c r="D1650" s="266"/>
      <c r="E1650" s="267">
        <v>32.625</v>
      </c>
      <c r="F1650" s="224"/>
      <c r="G1650" s="224"/>
      <c r="H1650" s="224"/>
      <c r="I1650" s="224"/>
      <c r="J1650" s="224"/>
      <c r="K1650" s="224"/>
      <c r="L1650" s="224"/>
      <c r="M1650" s="224"/>
      <c r="N1650" s="223"/>
      <c r="O1650" s="223"/>
      <c r="P1650" s="223"/>
      <c r="Q1650" s="223"/>
      <c r="R1650" s="224"/>
      <c r="S1650" s="224"/>
      <c r="T1650" s="224"/>
      <c r="U1650" s="224"/>
      <c r="V1650" s="224"/>
      <c r="W1650" s="224"/>
      <c r="X1650" s="224"/>
      <c r="Y1650" s="224"/>
      <c r="Z1650" s="213"/>
      <c r="AA1650" s="213"/>
      <c r="AB1650" s="213"/>
      <c r="AC1650" s="213"/>
      <c r="AD1650" s="213"/>
      <c r="AE1650" s="213"/>
      <c r="AF1650" s="213"/>
      <c r="AG1650" s="213" t="s">
        <v>573</v>
      </c>
      <c r="AH1650" s="213">
        <v>2</v>
      </c>
      <c r="AI1650" s="213"/>
      <c r="AJ1650" s="213"/>
      <c r="AK1650" s="213"/>
      <c r="AL1650" s="213"/>
      <c r="AM1650" s="213"/>
      <c r="AN1650" s="213"/>
      <c r="AO1650" s="213"/>
      <c r="AP1650" s="213"/>
      <c r="AQ1650" s="213"/>
      <c r="AR1650" s="213"/>
      <c r="AS1650" s="213"/>
      <c r="AT1650" s="213"/>
      <c r="AU1650" s="213"/>
      <c r="AV1650" s="213"/>
      <c r="AW1650" s="213"/>
      <c r="AX1650" s="213"/>
      <c r="AY1650" s="213"/>
      <c r="AZ1650" s="213"/>
      <c r="BA1650" s="213"/>
      <c r="BB1650" s="213"/>
      <c r="BC1650" s="213"/>
      <c r="BD1650" s="213"/>
      <c r="BE1650" s="213"/>
      <c r="BF1650" s="213"/>
      <c r="BG1650" s="213"/>
      <c r="BH1650" s="213"/>
    </row>
    <row r="1651" spans="1:60" ht="22.5" outlineLevel="3" x14ac:dyDescent="0.2">
      <c r="A1651" s="220"/>
      <c r="B1651" s="221"/>
      <c r="C1651" s="276" t="s">
        <v>2006</v>
      </c>
      <c r="D1651" s="266"/>
      <c r="E1651" s="267">
        <v>39.625</v>
      </c>
      <c r="F1651" s="224"/>
      <c r="G1651" s="224"/>
      <c r="H1651" s="224"/>
      <c r="I1651" s="224"/>
      <c r="J1651" s="224"/>
      <c r="K1651" s="224"/>
      <c r="L1651" s="224"/>
      <c r="M1651" s="224"/>
      <c r="N1651" s="223"/>
      <c r="O1651" s="223"/>
      <c r="P1651" s="223"/>
      <c r="Q1651" s="223"/>
      <c r="R1651" s="224"/>
      <c r="S1651" s="224"/>
      <c r="T1651" s="224"/>
      <c r="U1651" s="224"/>
      <c r="V1651" s="224"/>
      <c r="W1651" s="224"/>
      <c r="X1651" s="224"/>
      <c r="Y1651" s="224"/>
      <c r="Z1651" s="213"/>
      <c r="AA1651" s="213"/>
      <c r="AB1651" s="213"/>
      <c r="AC1651" s="213"/>
      <c r="AD1651" s="213"/>
      <c r="AE1651" s="213"/>
      <c r="AF1651" s="213"/>
      <c r="AG1651" s="213" t="s">
        <v>573</v>
      </c>
      <c r="AH1651" s="213">
        <v>2</v>
      </c>
      <c r="AI1651" s="213"/>
      <c r="AJ1651" s="213"/>
      <c r="AK1651" s="213"/>
      <c r="AL1651" s="213"/>
      <c r="AM1651" s="213"/>
      <c r="AN1651" s="213"/>
      <c r="AO1651" s="213"/>
      <c r="AP1651" s="213"/>
      <c r="AQ1651" s="213"/>
      <c r="AR1651" s="213"/>
      <c r="AS1651" s="213"/>
      <c r="AT1651" s="213"/>
      <c r="AU1651" s="213"/>
      <c r="AV1651" s="213"/>
      <c r="AW1651" s="213"/>
      <c r="AX1651" s="213"/>
      <c r="AY1651" s="213"/>
      <c r="AZ1651" s="213"/>
      <c r="BA1651" s="213"/>
      <c r="BB1651" s="213"/>
      <c r="BC1651" s="213"/>
      <c r="BD1651" s="213"/>
      <c r="BE1651" s="213"/>
      <c r="BF1651" s="213"/>
      <c r="BG1651" s="213"/>
      <c r="BH1651" s="213"/>
    </row>
    <row r="1652" spans="1:60" outlineLevel="3" x14ac:dyDescent="0.2">
      <c r="A1652" s="220"/>
      <c r="B1652" s="221"/>
      <c r="C1652" s="275" t="s">
        <v>958</v>
      </c>
      <c r="D1652" s="266"/>
      <c r="E1652" s="267"/>
      <c r="F1652" s="224"/>
      <c r="G1652" s="224"/>
      <c r="H1652" s="224"/>
      <c r="I1652" s="224"/>
      <c r="J1652" s="224"/>
      <c r="K1652" s="224"/>
      <c r="L1652" s="224"/>
      <c r="M1652" s="224"/>
      <c r="N1652" s="223"/>
      <c r="O1652" s="223"/>
      <c r="P1652" s="223"/>
      <c r="Q1652" s="223"/>
      <c r="R1652" s="224"/>
      <c r="S1652" s="224"/>
      <c r="T1652" s="224"/>
      <c r="U1652" s="224"/>
      <c r="V1652" s="224"/>
      <c r="W1652" s="224"/>
      <c r="X1652" s="224"/>
      <c r="Y1652" s="224"/>
      <c r="Z1652" s="213"/>
      <c r="AA1652" s="213"/>
      <c r="AB1652" s="213"/>
      <c r="AC1652" s="213"/>
      <c r="AD1652" s="213"/>
      <c r="AE1652" s="213"/>
      <c r="AF1652" s="213"/>
      <c r="AG1652" s="213" t="s">
        <v>573</v>
      </c>
      <c r="AH1652" s="213"/>
      <c r="AI1652" s="213"/>
      <c r="AJ1652" s="213"/>
      <c r="AK1652" s="213"/>
      <c r="AL1652" s="213"/>
      <c r="AM1652" s="213"/>
      <c r="AN1652" s="213"/>
      <c r="AO1652" s="213"/>
      <c r="AP1652" s="213"/>
      <c r="AQ1652" s="213"/>
      <c r="AR1652" s="213"/>
      <c r="AS1652" s="213"/>
      <c r="AT1652" s="213"/>
      <c r="AU1652" s="213"/>
      <c r="AV1652" s="213"/>
      <c r="AW1652" s="213"/>
      <c r="AX1652" s="213"/>
      <c r="AY1652" s="213"/>
      <c r="AZ1652" s="213"/>
      <c r="BA1652" s="213"/>
      <c r="BB1652" s="213"/>
      <c r="BC1652" s="213"/>
      <c r="BD1652" s="213"/>
      <c r="BE1652" s="213"/>
      <c r="BF1652" s="213"/>
      <c r="BG1652" s="213"/>
      <c r="BH1652" s="213"/>
    </row>
    <row r="1653" spans="1:60" outlineLevel="2" x14ac:dyDescent="0.2">
      <c r="A1653" s="220"/>
      <c r="B1653" s="221"/>
      <c r="C1653" s="257"/>
      <c r="D1653" s="250"/>
      <c r="E1653" s="250"/>
      <c r="F1653" s="250"/>
      <c r="G1653" s="250"/>
      <c r="H1653" s="224"/>
      <c r="I1653" s="224"/>
      <c r="J1653" s="224"/>
      <c r="K1653" s="224"/>
      <c r="L1653" s="224"/>
      <c r="M1653" s="224"/>
      <c r="N1653" s="223"/>
      <c r="O1653" s="223"/>
      <c r="P1653" s="223"/>
      <c r="Q1653" s="223"/>
      <c r="R1653" s="224"/>
      <c r="S1653" s="224"/>
      <c r="T1653" s="224"/>
      <c r="U1653" s="224"/>
      <c r="V1653" s="224"/>
      <c r="W1653" s="224"/>
      <c r="X1653" s="224"/>
      <c r="Y1653" s="224"/>
      <c r="Z1653" s="213"/>
      <c r="AA1653" s="213"/>
      <c r="AB1653" s="213"/>
      <c r="AC1653" s="213"/>
      <c r="AD1653" s="213"/>
      <c r="AE1653" s="213"/>
      <c r="AF1653" s="213"/>
      <c r="AG1653" s="213" t="s">
        <v>515</v>
      </c>
      <c r="AH1653" s="213"/>
      <c r="AI1653" s="213"/>
      <c r="AJ1653" s="213"/>
      <c r="AK1653" s="213"/>
      <c r="AL1653" s="213"/>
      <c r="AM1653" s="213"/>
      <c r="AN1653" s="213"/>
      <c r="AO1653" s="213"/>
      <c r="AP1653" s="213"/>
      <c r="AQ1653" s="213"/>
      <c r="AR1653" s="213"/>
      <c r="AS1653" s="213"/>
      <c r="AT1653" s="213"/>
      <c r="AU1653" s="213"/>
      <c r="AV1653" s="213"/>
      <c r="AW1653" s="213"/>
      <c r="AX1653" s="213"/>
      <c r="AY1653" s="213"/>
      <c r="AZ1653" s="213"/>
      <c r="BA1653" s="213"/>
      <c r="BB1653" s="213"/>
      <c r="BC1653" s="213"/>
      <c r="BD1653" s="213"/>
      <c r="BE1653" s="213"/>
      <c r="BF1653" s="213"/>
      <c r="BG1653" s="213"/>
      <c r="BH1653" s="213"/>
    </row>
    <row r="1654" spans="1:60" ht="22.5" outlineLevel="1" x14ac:dyDescent="0.2">
      <c r="A1654" s="242">
        <v>204</v>
      </c>
      <c r="B1654" s="243" t="s">
        <v>2007</v>
      </c>
      <c r="C1654" s="254" t="s">
        <v>2008</v>
      </c>
      <c r="D1654" s="244" t="s">
        <v>974</v>
      </c>
      <c r="E1654" s="245">
        <v>412</v>
      </c>
      <c r="F1654" s="246"/>
      <c r="G1654" s="247">
        <f>ROUND(E1654*F1654,2)</f>
        <v>0</v>
      </c>
      <c r="H1654" s="246"/>
      <c r="I1654" s="247">
        <f>ROUND(E1654*H1654,2)</f>
        <v>0</v>
      </c>
      <c r="J1654" s="246"/>
      <c r="K1654" s="247">
        <f>ROUND(E1654*J1654,2)</f>
        <v>0</v>
      </c>
      <c r="L1654" s="247">
        <v>21</v>
      </c>
      <c r="M1654" s="247">
        <f>G1654*(1+L1654/100)</f>
        <v>0</v>
      </c>
      <c r="N1654" s="245">
        <v>1.8329999999999999E-2</v>
      </c>
      <c r="O1654" s="245">
        <f>ROUND(E1654*N1654,2)</f>
        <v>7.55</v>
      </c>
      <c r="P1654" s="245">
        <v>0</v>
      </c>
      <c r="Q1654" s="245">
        <f>ROUND(E1654*P1654,2)</f>
        <v>0</v>
      </c>
      <c r="R1654" s="247" t="s">
        <v>2003</v>
      </c>
      <c r="S1654" s="247" t="s">
        <v>511</v>
      </c>
      <c r="T1654" s="248" t="s">
        <v>511</v>
      </c>
      <c r="U1654" s="224">
        <v>1.5052000000000001</v>
      </c>
      <c r="V1654" s="224">
        <f>ROUND(E1654*U1654,2)</f>
        <v>620.14</v>
      </c>
      <c r="W1654" s="224"/>
      <c r="X1654" s="224" t="s">
        <v>557</v>
      </c>
      <c r="Y1654" s="224" t="s">
        <v>513</v>
      </c>
      <c r="Z1654" s="213"/>
      <c r="AA1654" s="213"/>
      <c r="AB1654" s="213"/>
      <c r="AC1654" s="213"/>
      <c r="AD1654" s="213"/>
      <c r="AE1654" s="213"/>
      <c r="AF1654" s="213"/>
      <c r="AG1654" s="213" t="s">
        <v>571</v>
      </c>
      <c r="AH1654" s="213"/>
      <c r="AI1654" s="213"/>
      <c r="AJ1654" s="213"/>
      <c r="AK1654" s="213"/>
      <c r="AL1654" s="213"/>
      <c r="AM1654" s="213"/>
      <c r="AN1654" s="213"/>
      <c r="AO1654" s="213"/>
      <c r="AP1654" s="213"/>
      <c r="AQ1654" s="213"/>
      <c r="AR1654" s="213"/>
      <c r="AS1654" s="213"/>
      <c r="AT1654" s="213"/>
      <c r="AU1654" s="213"/>
      <c r="AV1654" s="213"/>
      <c r="AW1654" s="213"/>
      <c r="AX1654" s="213"/>
      <c r="AY1654" s="213"/>
      <c r="AZ1654" s="213"/>
      <c r="BA1654" s="213"/>
      <c r="BB1654" s="213"/>
      <c r="BC1654" s="213"/>
      <c r="BD1654" s="213"/>
      <c r="BE1654" s="213"/>
      <c r="BF1654" s="213"/>
      <c r="BG1654" s="213"/>
      <c r="BH1654" s="213"/>
    </row>
    <row r="1655" spans="1:60" outlineLevel="2" x14ac:dyDescent="0.2">
      <c r="A1655" s="220"/>
      <c r="B1655" s="221"/>
      <c r="C1655" s="258" t="s">
        <v>2009</v>
      </c>
      <c r="D1655" s="229"/>
      <c r="E1655" s="230"/>
      <c r="F1655" s="224"/>
      <c r="G1655" s="224"/>
      <c r="H1655" s="224"/>
      <c r="I1655" s="224"/>
      <c r="J1655" s="224"/>
      <c r="K1655" s="224"/>
      <c r="L1655" s="224"/>
      <c r="M1655" s="224"/>
      <c r="N1655" s="223"/>
      <c r="O1655" s="223"/>
      <c r="P1655" s="223"/>
      <c r="Q1655" s="223"/>
      <c r="R1655" s="224"/>
      <c r="S1655" s="224"/>
      <c r="T1655" s="224"/>
      <c r="U1655" s="224"/>
      <c r="V1655" s="224"/>
      <c r="W1655" s="224"/>
      <c r="X1655" s="224"/>
      <c r="Y1655" s="224"/>
      <c r="Z1655" s="213"/>
      <c r="AA1655" s="213"/>
      <c r="AB1655" s="213"/>
      <c r="AC1655" s="213"/>
      <c r="AD1655" s="213"/>
      <c r="AE1655" s="213"/>
      <c r="AF1655" s="213"/>
      <c r="AG1655" s="213" t="s">
        <v>573</v>
      </c>
      <c r="AH1655" s="213">
        <v>0</v>
      </c>
      <c r="AI1655" s="213"/>
      <c r="AJ1655" s="213"/>
      <c r="AK1655" s="213"/>
      <c r="AL1655" s="213"/>
      <c r="AM1655" s="213"/>
      <c r="AN1655" s="213"/>
      <c r="AO1655" s="213"/>
      <c r="AP1655" s="213"/>
      <c r="AQ1655" s="213"/>
      <c r="AR1655" s="213"/>
      <c r="AS1655" s="213"/>
      <c r="AT1655" s="213"/>
      <c r="AU1655" s="213"/>
      <c r="AV1655" s="213"/>
      <c r="AW1655" s="213"/>
      <c r="AX1655" s="213"/>
      <c r="AY1655" s="213"/>
      <c r="AZ1655" s="213"/>
      <c r="BA1655" s="213"/>
      <c r="BB1655" s="213"/>
      <c r="BC1655" s="213"/>
      <c r="BD1655" s="213"/>
      <c r="BE1655" s="213"/>
      <c r="BF1655" s="213"/>
      <c r="BG1655" s="213"/>
      <c r="BH1655" s="213"/>
    </row>
    <row r="1656" spans="1:60" outlineLevel="3" x14ac:dyDescent="0.2">
      <c r="A1656" s="220"/>
      <c r="B1656" s="221"/>
      <c r="C1656" s="258" t="s">
        <v>2010</v>
      </c>
      <c r="D1656" s="229"/>
      <c r="E1656" s="230">
        <v>325</v>
      </c>
      <c r="F1656" s="224"/>
      <c r="G1656" s="224"/>
      <c r="H1656" s="224"/>
      <c r="I1656" s="224"/>
      <c r="J1656" s="224"/>
      <c r="K1656" s="224"/>
      <c r="L1656" s="224"/>
      <c r="M1656" s="224"/>
      <c r="N1656" s="223"/>
      <c r="O1656" s="223"/>
      <c r="P1656" s="223"/>
      <c r="Q1656" s="223"/>
      <c r="R1656" s="224"/>
      <c r="S1656" s="224"/>
      <c r="T1656" s="224"/>
      <c r="U1656" s="224"/>
      <c r="V1656" s="224"/>
      <c r="W1656" s="224"/>
      <c r="X1656" s="224"/>
      <c r="Y1656" s="224"/>
      <c r="Z1656" s="213"/>
      <c r="AA1656" s="213"/>
      <c r="AB1656" s="213"/>
      <c r="AC1656" s="213"/>
      <c r="AD1656" s="213"/>
      <c r="AE1656" s="213"/>
      <c r="AF1656" s="213"/>
      <c r="AG1656" s="213" t="s">
        <v>573</v>
      </c>
      <c r="AH1656" s="213">
        <v>0</v>
      </c>
      <c r="AI1656" s="213"/>
      <c r="AJ1656" s="213"/>
      <c r="AK1656" s="213"/>
      <c r="AL1656" s="213"/>
      <c r="AM1656" s="213"/>
      <c r="AN1656" s="213"/>
      <c r="AO1656" s="213"/>
      <c r="AP1656" s="213"/>
      <c r="AQ1656" s="213"/>
      <c r="AR1656" s="213"/>
      <c r="AS1656" s="213"/>
      <c r="AT1656" s="213"/>
      <c r="AU1656" s="213"/>
      <c r="AV1656" s="213"/>
      <c r="AW1656" s="213"/>
      <c r="AX1656" s="213"/>
      <c r="AY1656" s="213"/>
      <c r="AZ1656" s="213"/>
      <c r="BA1656" s="213"/>
      <c r="BB1656" s="213"/>
      <c r="BC1656" s="213"/>
      <c r="BD1656" s="213"/>
      <c r="BE1656" s="213"/>
      <c r="BF1656" s="213"/>
      <c r="BG1656" s="213"/>
      <c r="BH1656" s="213"/>
    </row>
    <row r="1657" spans="1:60" outlineLevel="3" x14ac:dyDescent="0.2">
      <c r="A1657" s="220"/>
      <c r="B1657" s="221"/>
      <c r="C1657" s="275" t="s">
        <v>955</v>
      </c>
      <c r="D1657" s="266"/>
      <c r="E1657" s="267"/>
      <c r="F1657" s="224"/>
      <c r="G1657" s="224"/>
      <c r="H1657" s="224"/>
      <c r="I1657" s="224"/>
      <c r="J1657" s="224"/>
      <c r="K1657" s="224"/>
      <c r="L1657" s="224"/>
      <c r="M1657" s="224"/>
      <c r="N1657" s="223"/>
      <c r="O1657" s="223"/>
      <c r="P1657" s="223"/>
      <c r="Q1657" s="223"/>
      <c r="R1657" s="224"/>
      <c r="S1657" s="224"/>
      <c r="T1657" s="224"/>
      <c r="U1657" s="224"/>
      <c r="V1657" s="224"/>
      <c r="W1657" s="224"/>
      <c r="X1657" s="224"/>
      <c r="Y1657" s="224"/>
      <c r="Z1657" s="213"/>
      <c r="AA1657" s="213"/>
      <c r="AB1657" s="213"/>
      <c r="AC1657" s="213"/>
      <c r="AD1657" s="213"/>
      <c r="AE1657" s="213"/>
      <c r="AF1657" s="213"/>
      <c r="AG1657" s="213" t="s">
        <v>573</v>
      </c>
      <c r="AH1657" s="213"/>
      <c r="AI1657" s="213"/>
      <c r="AJ1657" s="213"/>
      <c r="AK1657" s="213"/>
      <c r="AL1657" s="213"/>
      <c r="AM1657" s="213"/>
      <c r="AN1657" s="213"/>
      <c r="AO1657" s="213"/>
      <c r="AP1657" s="213"/>
      <c r="AQ1657" s="213"/>
      <c r="AR1657" s="213"/>
      <c r="AS1657" s="213"/>
      <c r="AT1657" s="213"/>
      <c r="AU1657" s="213"/>
      <c r="AV1657" s="213"/>
      <c r="AW1657" s="213"/>
      <c r="AX1657" s="213"/>
      <c r="AY1657" s="213"/>
      <c r="AZ1657" s="213"/>
      <c r="BA1657" s="213"/>
      <c r="BB1657" s="213"/>
      <c r="BC1657" s="213"/>
      <c r="BD1657" s="213"/>
      <c r="BE1657" s="213"/>
      <c r="BF1657" s="213"/>
      <c r="BG1657" s="213"/>
      <c r="BH1657" s="213"/>
    </row>
    <row r="1658" spans="1:60" outlineLevel="3" x14ac:dyDescent="0.2">
      <c r="A1658" s="220"/>
      <c r="B1658" s="221"/>
      <c r="C1658" s="276" t="s">
        <v>1686</v>
      </c>
      <c r="D1658" s="266"/>
      <c r="E1658" s="267">
        <v>325</v>
      </c>
      <c r="F1658" s="224"/>
      <c r="G1658" s="224"/>
      <c r="H1658" s="224"/>
      <c r="I1658" s="224"/>
      <c r="J1658" s="224"/>
      <c r="K1658" s="224"/>
      <c r="L1658" s="224"/>
      <c r="M1658" s="224"/>
      <c r="N1658" s="223"/>
      <c r="O1658" s="223"/>
      <c r="P1658" s="223"/>
      <c r="Q1658" s="223"/>
      <c r="R1658" s="224"/>
      <c r="S1658" s="224"/>
      <c r="T1658" s="224"/>
      <c r="U1658" s="224"/>
      <c r="V1658" s="224"/>
      <c r="W1658" s="224"/>
      <c r="X1658" s="224"/>
      <c r="Y1658" s="224"/>
      <c r="Z1658" s="213"/>
      <c r="AA1658" s="213"/>
      <c r="AB1658" s="213"/>
      <c r="AC1658" s="213"/>
      <c r="AD1658" s="213"/>
      <c r="AE1658" s="213"/>
      <c r="AF1658" s="213"/>
      <c r="AG1658" s="213" t="s">
        <v>573</v>
      </c>
      <c r="AH1658" s="213">
        <v>2</v>
      </c>
      <c r="AI1658" s="213"/>
      <c r="AJ1658" s="213"/>
      <c r="AK1658" s="213"/>
      <c r="AL1658" s="213"/>
      <c r="AM1658" s="213"/>
      <c r="AN1658" s="213"/>
      <c r="AO1658" s="213"/>
      <c r="AP1658" s="213"/>
      <c r="AQ1658" s="213"/>
      <c r="AR1658" s="213"/>
      <c r="AS1658" s="213"/>
      <c r="AT1658" s="213"/>
      <c r="AU1658" s="213"/>
      <c r="AV1658" s="213"/>
      <c r="AW1658" s="213"/>
      <c r="AX1658" s="213"/>
      <c r="AY1658" s="213"/>
      <c r="AZ1658" s="213"/>
      <c r="BA1658" s="213"/>
      <c r="BB1658" s="213"/>
      <c r="BC1658" s="213"/>
      <c r="BD1658" s="213"/>
      <c r="BE1658" s="213"/>
      <c r="BF1658" s="213"/>
      <c r="BG1658" s="213"/>
      <c r="BH1658" s="213"/>
    </row>
    <row r="1659" spans="1:60" outlineLevel="3" x14ac:dyDescent="0.2">
      <c r="A1659" s="220"/>
      <c r="B1659" s="221"/>
      <c r="C1659" s="275" t="s">
        <v>958</v>
      </c>
      <c r="D1659" s="266"/>
      <c r="E1659" s="267"/>
      <c r="F1659" s="224"/>
      <c r="G1659" s="224"/>
      <c r="H1659" s="224"/>
      <c r="I1659" s="224"/>
      <c r="J1659" s="224"/>
      <c r="K1659" s="224"/>
      <c r="L1659" s="224"/>
      <c r="M1659" s="224"/>
      <c r="N1659" s="223"/>
      <c r="O1659" s="223"/>
      <c r="P1659" s="223"/>
      <c r="Q1659" s="223"/>
      <c r="R1659" s="224"/>
      <c r="S1659" s="224"/>
      <c r="T1659" s="224"/>
      <c r="U1659" s="224"/>
      <c r="V1659" s="224"/>
      <c r="W1659" s="224"/>
      <c r="X1659" s="224"/>
      <c r="Y1659" s="224"/>
      <c r="Z1659" s="213"/>
      <c r="AA1659" s="213"/>
      <c r="AB1659" s="213"/>
      <c r="AC1659" s="213"/>
      <c r="AD1659" s="213"/>
      <c r="AE1659" s="213"/>
      <c r="AF1659" s="213"/>
      <c r="AG1659" s="213" t="s">
        <v>573</v>
      </c>
      <c r="AH1659" s="213"/>
      <c r="AI1659" s="213"/>
      <c r="AJ1659" s="213"/>
      <c r="AK1659" s="213"/>
      <c r="AL1659" s="213"/>
      <c r="AM1659" s="213"/>
      <c r="AN1659" s="213"/>
      <c r="AO1659" s="213"/>
      <c r="AP1659" s="213"/>
      <c r="AQ1659" s="213"/>
      <c r="AR1659" s="213"/>
      <c r="AS1659" s="213"/>
      <c r="AT1659" s="213"/>
      <c r="AU1659" s="213"/>
      <c r="AV1659" s="213"/>
      <c r="AW1659" s="213"/>
      <c r="AX1659" s="213"/>
      <c r="AY1659" s="213"/>
      <c r="AZ1659" s="213"/>
      <c r="BA1659" s="213"/>
      <c r="BB1659" s="213"/>
      <c r="BC1659" s="213"/>
      <c r="BD1659" s="213"/>
      <c r="BE1659" s="213"/>
      <c r="BF1659" s="213"/>
      <c r="BG1659" s="213"/>
      <c r="BH1659" s="213"/>
    </row>
    <row r="1660" spans="1:60" outlineLevel="3" x14ac:dyDescent="0.2">
      <c r="A1660" s="220"/>
      <c r="B1660" s="221"/>
      <c r="C1660" s="258" t="s">
        <v>2011</v>
      </c>
      <c r="D1660" s="229"/>
      <c r="E1660" s="230">
        <v>42</v>
      </c>
      <c r="F1660" s="224"/>
      <c r="G1660" s="224"/>
      <c r="H1660" s="224"/>
      <c r="I1660" s="224"/>
      <c r="J1660" s="224"/>
      <c r="K1660" s="224"/>
      <c r="L1660" s="224"/>
      <c r="M1660" s="224"/>
      <c r="N1660" s="223"/>
      <c r="O1660" s="223"/>
      <c r="P1660" s="223"/>
      <c r="Q1660" s="223"/>
      <c r="R1660" s="224"/>
      <c r="S1660" s="224"/>
      <c r="T1660" s="224"/>
      <c r="U1660" s="224"/>
      <c r="V1660" s="224"/>
      <c r="W1660" s="224"/>
      <c r="X1660" s="224"/>
      <c r="Y1660" s="224"/>
      <c r="Z1660" s="213"/>
      <c r="AA1660" s="213"/>
      <c r="AB1660" s="213"/>
      <c r="AC1660" s="213"/>
      <c r="AD1660" s="213"/>
      <c r="AE1660" s="213"/>
      <c r="AF1660" s="213"/>
      <c r="AG1660" s="213" t="s">
        <v>573</v>
      </c>
      <c r="AH1660" s="213">
        <v>0</v>
      </c>
      <c r="AI1660" s="213"/>
      <c r="AJ1660" s="213"/>
      <c r="AK1660" s="213"/>
      <c r="AL1660" s="213"/>
      <c r="AM1660" s="213"/>
      <c r="AN1660" s="213"/>
      <c r="AO1660" s="213"/>
      <c r="AP1660" s="213"/>
      <c r="AQ1660" s="213"/>
      <c r="AR1660" s="213"/>
      <c r="AS1660" s="213"/>
      <c r="AT1660" s="213"/>
      <c r="AU1660" s="213"/>
      <c r="AV1660" s="213"/>
      <c r="AW1660" s="213"/>
      <c r="AX1660" s="213"/>
      <c r="AY1660" s="213"/>
      <c r="AZ1660" s="213"/>
      <c r="BA1660" s="213"/>
      <c r="BB1660" s="213"/>
      <c r="BC1660" s="213"/>
      <c r="BD1660" s="213"/>
      <c r="BE1660" s="213"/>
      <c r="BF1660" s="213"/>
      <c r="BG1660" s="213"/>
      <c r="BH1660" s="213"/>
    </row>
    <row r="1661" spans="1:60" outlineLevel="3" x14ac:dyDescent="0.2">
      <c r="A1661" s="220"/>
      <c r="B1661" s="221"/>
      <c r="C1661" s="275" t="s">
        <v>955</v>
      </c>
      <c r="D1661" s="266"/>
      <c r="E1661" s="267"/>
      <c r="F1661" s="224"/>
      <c r="G1661" s="224"/>
      <c r="H1661" s="224"/>
      <c r="I1661" s="224"/>
      <c r="J1661" s="224"/>
      <c r="K1661" s="224"/>
      <c r="L1661" s="224"/>
      <c r="M1661" s="224"/>
      <c r="N1661" s="223"/>
      <c r="O1661" s="223"/>
      <c r="P1661" s="223"/>
      <c r="Q1661" s="223"/>
      <c r="R1661" s="224"/>
      <c r="S1661" s="224"/>
      <c r="T1661" s="224"/>
      <c r="U1661" s="224"/>
      <c r="V1661" s="224"/>
      <c r="W1661" s="224"/>
      <c r="X1661" s="224"/>
      <c r="Y1661" s="224"/>
      <c r="Z1661" s="213"/>
      <c r="AA1661" s="213"/>
      <c r="AB1661" s="213"/>
      <c r="AC1661" s="213"/>
      <c r="AD1661" s="213"/>
      <c r="AE1661" s="213"/>
      <c r="AF1661" s="213"/>
      <c r="AG1661" s="213" t="s">
        <v>573</v>
      </c>
      <c r="AH1661" s="213"/>
      <c r="AI1661" s="213"/>
      <c r="AJ1661" s="213"/>
      <c r="AK1661" s="213"/>
      <c r="AL1661" s="213"/>
      <c r="AM1661" s="213"/>
      <c r="AN1661" s="213"/>
      <c r="AO1661" s="213"/>
      <c r="AP1661" s="213"/>
      <c r="AQ1661" s="213"/>
      <c r="AR1661" s="213"/>
      <c r="AS1661" s="213"/>
      <c r="AT1661" s="213"/>
      <c r="AU1661" s="213"/>
      <c r="AV1661" s="213"/>
      <c r="AW1661" s="213"/>
      <c r="AX1661" s="213"/>
      <c r="AY1661" s="213"/>
      <c r="AZ1661" s="213"/>
      <c r="BA1661" s="213"/>
      <c r="BB1661" s="213"/>
      <c r="BC1661" s="213"/>
      <c r="BD1661" s="213"/>
      <c r="BE1661" s="213"/>
      <c r="BF1661" s="213"/>
      <c r="BG1661" s="213"/>
      <c r="BH1661" s="213"/>
    </row>
    <row r="1662" spans="1:60" outlineLevel="3" x14ac:dyDescent="0.2">
      <c r="A1662" s="220"/>
      <c r="B1662" s="221"/>
      <c r="C1662" s="276" t="s">
        <v>1918</v>
      </c>
      <c r="D1662" s="266"/>
      <c r="E1662" s="267">
        <v>42</v>
      </c>
      <c r="F1662" s="224"/>
      <c r="G1662" s="224"/>
      <c r="H1662" s="224"/>
      <c r="I1662" s="224"/>
      <c r="J1662" s="224"/>
      <c r="K1662" s="224"/>
      <c r="L1662" s="224"/>
      <c r="M1662" s="224"/>
      <c r="N1662" s="223"/>
      <c r="O1662" s="223"/>
      <c r="P1662" s="223"/>
      <c r="Q1662" s="223"/>
      <c r="R1662" s="224"/>
      <c r="S1662" s="224"/>
      <c r="T1662" s="224"/>
      <c r="U1662" s="224"/>
      <c r="V1662" s="224"/>
      <c r="W1662" s="224"/>
      <c r="X1662" s="224"/>
      <c r="Y1662" s="224"/>
      <c r="Z1662" s="213"/>
      <c r="AA1662" s="213"/>
      <c r="AB1662" s="213"/>
      <c r="AC1662" s="213"/>
      <c r="AD1662" s="213"/>
      <c r="AE1662" s="213"/>
      <c r="AF1662" s="213"/>
      <c r="AG1662" s="213" t="s">
        <v>573</v>
      </c>
      <c r="AH1662" s="213">
        <v>2</v>
      </c>
      <c r="AI1662" s="213"/>
      <c r="AJ1662" s="213"/>
      <c r="AK1662" s="213"/>
      <c r="AL1662" s="213"/>
      <c r="AM1662" s="213"/>
      <c r="AN1662" s="213"/>
      <c r="AO1662" s="213"/>
      <c r="AP1662" s="213"/>
      <c r="AQ1662" s="213"/>
      <c r="AR1662" s="213"/>
      <c r="AS1662" s="213"/>
      <c r="AT1662" s="213"/>
      <c r="AU1662" s="213"/>
      <c r="AV1662" s="213"/>
      <c r="AW1662" s="213"/>
      <c r="AX1662" s="213"/>
      <c r="AY1662" s="213"/>
      <c r="AZ1662" s="213"/>
      <c r="BA1662" s="213"/>
      <c r="BB1662" s="213"/>
      <c r="BC1662" s="213"/>
      <c r="BD1662" s="213"/>
      <c r="BE1662" s="213"/>
      <c r="BF1662" s="213"/>
      <c r="BG1662" s="213"/>
      <c r="BH1662" s="213"/>
    </row>
    <row r="1663" spans="1:60" outlineLevel="3" x14ac:dyDescent="0.2">
      <c r="A1663" s="220"/>
      <c r="B1663" s="221"/>
      <c r="C1663" s="275" t="s">
        <v>958</v>
      </c>
      <c r="D1663" s="266"/>
      <c r="E1663" s="267"/>
      <c r="F1663" s="224"/>
      <c r="G1663" s="224"/>
      <c r="H1663" s="224"/>
      <c r="I1663" s="224"/>
      <c r="J1663" s="224"/>
      <c r="K1663" s="224"/>
      <c r="L1663" s="224"/>
      <c r="M1663" s="224"/>
      <c r="N1663" s="223"/>
      <c r="O1663" s="223"/>
      <c r="P1663" s="223"/>
      <c r="Q1663" s="223"/>
      <c r="R1663" s="224"/>
      <c r="S1663" s="224"/>
      <c r="T1663" s="224"/>
      <c r="U1663" s="224"/>
      <c r="V1663" s="224"/>
      <c r="W1663" s="224"/>
      <c r="X1663" s="224"/>
      <c r="Y1663" s="224"/>
      <c r="Z1663" s="213"/>
      <c r="AA1663" s="213"/>
      <c r="AB1663" s="213"/>
      <c r="AC1663" s="213"/>
      <c r="AD1663" s="213"/>
      <c r="AE1663" s="213"/>
      <c r="AF1663" s="213"/>
      <c r="AG1663" s="213" t="s">
        <v>573</v>
      </c>
      <c r="AH1663" s="213"/>
      <c r="AI1663" s="213"/>
      <c r="AJ1663" s="213"/>
      <c r="AK1663" s="213"/>
      <c r="AL1663" s="213"/>
      <c r="AM1663" s="213"/>
      <c r="AN1663" s="213"/>
      <c r="AO1663" s="213"/>
      <c r="AP1663" s="213"/>
      <c r="AQ1663" s="213"/>
      <c r="AR1663" s="213"/>
      <c r="AS1663" s="213"/>
      <c r="AT1663" s="213"/>
      <c r="AU1663" s="213"/>
      <c r="AV1663" s="213"/>
      <c r="AW1663" s="213"/>
      <c r="AX1663" s="213"/>
      <c r="AY1663" s="213"/>
      <c r="AZ1663" s="213"/>
      <c r="BA1663" s="213"/>
      <c r="BB1663" s="213"/>
      <c r="BC1663" s="213"/>
      <c r="BD1663" s="213"/>
      <c r="BE1663" s="213"/>
      <c r="BF1663" s="213"/>
      <c r="BG1663" s="213"/>
      <c r="BH1663" s="213"/>
    </row>
    <row r="1664" spans="1:60" outlineLevel="3" x14ac:dyDescent="0.2">
      <c r="A1664" s="220"/>
      <c r="B1664" s="221"/>
      <c r="C1664" s="258" t="s">
        <v>2012</v>
      </c>
      <c r="D1664" s="229"/>
      <c r="E1664" s="230">
        <v>45</v>
      </c>
      <c r="F1664" s="224"/>
      <c r="G1664" s="224"/>
      <c r="H1664" s="224"/>
      <c r="I1664" s="224"/>
      <c r="J1664" s="224"/>
      <c r="K1664" s="224"/>
      <c r="L1664" s="224"/>
      <c r="M1664" s="224"/>
      <c r="N1664" s="223"/>
      <c r="O1664" s="223"/>
      <c r="P1664" s="223"/>
      <c r="Q1664" s="223"/>
      <c r="R1664" s="224"/>
      <c r="S1664" s="224"/>
      <c r="T1664" s="224"/>
      <c r="U1664" s="224"/>
      <c r="V1664" s="224"/>
      <c r="W1664" s="224"/>
      <c r="X1664" s="224"/>
      <c r="Y1664" s="224"/>
      <c r="Z1664" s="213"/>
      <c r="AA1664" s="213"/>
      <c r="AB1664" s="213"/>
      <c r="AC1664" s="213"/>
      <c r="AD1664" s="213"/>
      <c r="AE1664" s="213"/>
      <c r="AF1664" s="213"/>
      <c r="AG1664" s="213" t="s">
        <v>573</v>
      </c>
      <c r="AH1664" s="213">
        <v>0</v>
      </c>
      <c r="AI1664" s="213"/>
      <c r="AJ1664" s="213"/>
      <c r="AK1664" s="213"/>
      <c r="AL1664" s="213"/>
      <c r="AM1664" s="213"/>
      <c r="AN1664" s="213"/>
      <c r="AO1664" s="213"/>
      <c r="AP1664" s="213"/>
      <c r="AQ1664" s="213"/>
      <c r="AR1664" s="213"/>
      <c r="AS1664" s="213"/>
      <c r="AT1664" s="213"/>
      <c r="AU1664" s="213"/>
      <c r="AV1664" s="213"/>
      <c r="AW1664" s="213"/>
      <c r="AX1664" s="213"/>
      <c r="AY1664" s="213"/>
      <c r="AZ1664" s="213"/>
      <c r="BA1664" s="213"/>
      <c r="BB1664" s="213"/>
      <c r="BC1664" s="213"/>
      <c r="BD1664" s="213"/>
      <c r="BE1664" s="213"/>
      <c r="BF1664" s="213"/>
      <c r="BG1664" s="213"/>
      <c r="BH1664" s="213"/>
    </row>
    <row r="1665" spans="1:60" outlineLevel="3" x14ac:dyDescent="0.2">
      <c r="A1665" s="220"/>
      <c r="B1665" s="221"/>
      <c r="C1665" s="275" t="s">
        <v>955</v>
      </c>
      <c r="D1665" s="266"/>
      <c r="E1665" s="267"/>
      <c r="F1665" s="224"/>
      <c r="G1665" s="224"/>
      <c r="H1665" s="224"/>
      <c r="I1665" s="224"/>
      <c r="J1665" s="224"/>
      <c r="K1665" s="224"/>
      <c r="L1665" s="224"/>
      <c r="M1665" s="224"/>
      <c r="N1665" s="223"/>
      <c r="O1665" s="223"/>
      <c r="P1665" s="223"/>
      <c r="Q1665" s="223"/>
      <c r="R1665" s="224"/>
      <c r="S1665" s="224"/>
      <c r="T1665" s="224"/>
      <c r="U1665" s="224"/>
      <c r="V1665" s="224"/>
      <c r="W1665" s="224"/>
      <c r="X1665" s="224"/>
      <c r="Y1665" s="224"/>
      <c r="Z1665" s="213"/>
      <c r="AA1665" s="213"/>
      <c r="AB1665" s="213"/>
      <c r="AC1665" s="213"/>
      <c r="AD1665" s="213"/>
      <c r="AE1665" s="213"/>
      <c r="AF1665" s="213"/>
      <c r="AG1665" s="213" t="s">
        <v>573</v>
      </c>
      <c r="AH1665" s="213"/>
      <c r="AI1665" s="213"/>
      <c r="AJ1665" s="213"/>
      <c r="AK1665" s="213"/>
      <c r="AL1665" s="213"/>
      <c r="AM1665" s="213"/>
      <c r="AN1665" s="213"/>
      <c r="AO1665" s="213"/>
      <c r="AP1665" s="213"/>
      <c r="AQ1665" s="213"/>
      <c r="AR1665" s="213"/>
      <c r="AS1665" s="213"/>
      <c r="AT1665" s="213"/>
      <c r="AU1665" s="213"/>
      <c r="AV1665" s="213"/>
      <c r="AW1665" s="213"/>
      <c r="AX1665" s="213"/>
      <c r="AY1665" s="213"/>
      <c r="AZ1665" s="213"/>
      <c r="BA1665" s="213"/>
      <c r="BB1665" s="213"/>
      <c r="BC1665" s="213"/>
      <c r="BD1665" s="213"/>
      <c r="BE1665" s="213"/>
      <c r="BF1665" s="213"/>
      <c r="BG1665" s="213"/>
      <c r="BH1665" s="213"/>
    </row>
    <row r="1666" spans="1:60" outlineLevel="3" x14ac:dyDescent="0.2">
      <c r="A1666" s="220"/>
      <c r="B1666" s="221"/>
      <c r="C1666" s="276" t="s">
        <v>1916</v>
      </c>
      <c r="D1666" s="266"/>
      <c r="E1666" s="267">
        <v>45</v>
      </c>
      <c r="F1666" s="224"/>
      <c r="G1666" s="224"/>
      <c r="H1666" s="224"/>
      <c r="I1666" s="224"/>
      <c r="J1666" s="224"/>
      <c r="K1666" s="224"/>
      <c r="L1666" s="224"/>
      <c r="M1666" s="224"/>
      <c r="N1666" s="223"/>
      <c r="O1666" s="223"/>
      <c r="P1666" s="223"/>
      <c r="Q1666" s="223"/>
      <c r="R1666" s="224"/>
      <c r="S1666" s="224"/>
      <c r="T1666" s="224"/>
      <c r="U1666" s="224"/>
      <c r="V1666" s="224"/>
      <c r="W1666" s="224"/>
      <c r="X1666" s="224"/>
      <c r="Y1666" s="224"/>
      <c r="Z1666" s="213"/>
      <c r="AA1666" s="213"/>
      <c r="AB1666" s="213"/>
      <c r="AC1666" s="213"/>
      <c r="AD1666" s="213"/>
      <c r="AE1666" s="213"/>
      <c r="AF1666" s="213"/>
      <c r="AG1666" s="213" t="s">
        <v>573</v>
      </c>
      <c r="AH1666" s="213">
        <v>2</v>
      </c>
      <c r="AI1666" s="213"/>
      <c r="AJ1666" s="213"/>
      <c r="AK1666" s="213"/>
      <c r="AL1666" s="213"/>
      <c r="AM1666" s="213"/>
      <c r="AN1666" s="213"/>
      <c r="AO1666" s="213"/>
      <c r="AP1666" s="213"/>
      <c r="AQ1666" s="213"/>
      <c r="AR1666" s="213"/>
      <c r="AS1666" s="213"/>
      <c r="AT1666" s="213"/>
      <c r="AU1666" s="213"/>
      <c r="AV1666" s="213"/>
      <c r="AW1666" s="213"/>
      <c r="AX1666" s="213"/>
      <c r="AY1666" s="213"/>
      <c r="AZ1666" s="213"/>
      <c r="BA1666" s="213"/>
      <c r="BB1666" s="213"/>
      <c r="BC1666" s="213"/>
      <c r="BD1666" s="213"/>
      <c r="BE1666" s="213"/>
      <c r="BF1666" s="213"/>
      <c r="BG1666" s="213"/>
      <c r="BH1666" s="213"/>
    </row>
    <row r="1667" spans="1:60" outlineLevel="3" x14ac:dyDescent="0.2">
      <c r="A1667" s="220"/>
      <c r="B1667" s="221"/>
      <c r="C1667" s="275" t="s">
        <v>958</v>
      </c>
      <c r="D1667" s="266"/>
      <c r="E1667" s="267"/>
      <c r="F1667" s="224"/>
      <c r="G1667" s="224"/>
      <c r="H1667" s="224"/>
      <c r="I1667" s="224"/>
      <c r="J1667" s="224"/>
      <c r="K1667" s="224"/>
      <c r="L1667" s="224"/>
      <c r="M1667" s="224"/>
      <c r="N1667" s="223"/>
      <c r="O1667" s="223"/>
      <c r="P1667" s="223"/>
      <c r="Q1667" s="223"/>
      <c r="R1667" s="224"/>
      <c r="S1667" s="224"/>
      <c r="T1667" s="224"/>
      <c r="U1667" s="224"/>
      <c r="V1667" s="224"/>
      <c r="W1667" s="224"/>
      <c r="X1667" s="224"/>
      <c r="Y1667" s="224"/>
      <c r="Z1667" s="213"/>
      <c r="AA1667" s="213"/>
      <c r="AB1667" s="213"/>
      <c r="AC1667" s="213"/>
      <c r="AD1667" s="213"/>
      <c r="AE1667" s="213"/>
      <c r="AF1667" s="213"/>
      <c r="AG1667" s="213" t="s">
        <v>573</v>
      </c>
      <c r="AH1667" s="213"/>
      <c r="AI1667" s="213"/>
      <c r="AJ1667" s="213"/>
      <c r="AK1667" s="213"/>
      <c r="AL1667" s="213"/>
      <c r="AM1667" s="213"/>
      <c r="AN1667" s="213"/>
      <c r="AO1667" s="213"/>
      <c r="AP1667" s="213"/>
      <c r="AQ1667" s="213"/>
      <c r="AR1667" s="213"/>
      <c r="AS1667" s="213"/>
      <c r="AT1667" s="213"/>
      <c r="AU1667" s="213"/>
      <c r="AV1667" s="213"/>
      <c r="AW1667" s="213"/>
      <c r="AX1667" s="213"/>
      <c r="AY1667" s="213"/>
      <c r="AZ1667" s="213"/>
      <c r="BA1667" s="213"/>
      <c r="BB1667" s="213"/>
      <c r="BC1667" s="213"/>
      <c r="BD1667" s="213"/>
      <c r="BE1667" s="213"/>
      <c r="BF1667" s="213"/>
      <c r="BG1667" s="213"/>
      <c r="BH1667" s="213"/>
    </row>
    <row r="1668" spans="1:60" outlineLevel="2" x14ac:dyDescent="0.2">
      <c r="A1668" s="220"/>
      <c r="B1668" s="221"/>
      <c r="C1668" s="257"/>
      <c r="D1668" s="250"/>
      <c r="E1668" s="250"/>
      <c r="F1668" s="250"/>
      <c r="G1668" s="250"/>
      <c r="H1668" s="224"/>
      <c r="I1668" s="224"/>
      <c r="J1668" s="224"/>
      <c r="K1668" s="224"/>
      <c r="L1668" s="224"/>
      <c r="M1668" s="224"/>
      <c r="N1668" s="223"/>
      <c r="O1668" s="223"/>
      <c r="P1668" s="223"/>
      <c r="Q1668" s="223"/>
      <c r="R1668" s="224"/>
      <c r="S1668" s="224"/>
      <c r="T1668" s="224"/>
      <c r="U1668" s="224"/>
      <c r="V1668" s="224"/>
      <c r="W1668" s="224"/>
      <c r="X1668" s="224"/>
      <c r="Y1668" s="224"/>
      <c r="Z1668" s="213"/>
      <c r="AA1668" s="213"/>
      <c r="AB1668" s="213"/>
      <c r="AC1668" s="213"/>
      <c r="AD1668" s="213"/>
      <c r="AE1668" s="213"/>
      <c r="AF1668" s="213"/>
      <c r="AG1668" s="213" t="s">
        <v>515</v>
      </c>
      <c r="AH1668" s="213"/>
      <c r="AI1668" s="213"/>
      <c r="AJ1668" s="213"/>
      <c r="AK1668" s="213"/>
      <c r="AL1668" s="213"/>
      <c r="AM1668" s="213"/>
      <c r="AN1668" s="213"/>
      <c r="AO1668" s="213"/>
      <c r="AP1668" s="213"/>
      <c r="AQ1668" s="213"/>
      <c r="AR1668" s="213"/>
      <c r="AS1668" s="213"/>
      <c r="AT1668" s="213"/>
      <c r="AU1668" s="213"/>
      <c r="AV1668" s="213"/>
      <c r="AW1668" s="213"/>
      <c r="AX1668" s="213"/>
      <c r="AY1668" s="213"/>
      <c r="AZ1668" s="213"/>
      <c r="BA1668" s="213"/>
      <c r="BB1668" s="213"/>
      <c r="BC1668" s="213"/>
      <c r="BD1668" s="213"/>
      <c r="BE1668" s="213"/>
      <c r="BF1668" s="213"/>
      <c r="BG1668" s="213"/>
      <c r="BH1668" s="213"/>
    </row>
    <row r="1669" spans="1:60" ht="33.75" outlineLevel="1" x14ac:dyDescent="0.2">
      <c r="A1669" s="242">
        <v>205</v>
      </c>
      <c r="B1669" s="243" t="s">
        <v>2013</v>
      </c>
      <c r="C1669" s="254" t="s">
        <v>2014</v>
      </c>
      <c r="D1669" s="244" t="s">
        <v>1356</v>
      </c>
      <c r="E1669" s="245">
        <v>52.5</v>
      </c>
      <c r="F1669" s="246"/>
      <c r="G1669" s="247">
        <f>ROUND(E1669*F1669,2)</f>
        <v>0</v>
      </c>
      <c r="H1669" s="246"/>
      <c r="I1669" s="247">
        <f>ROUND(E1669*H1669,2)</f>
        <v>0</v>
      </c>
      <c r="J1669" s="246"/>
      <c r="K1669" s="247">
        <f>ROUND(E1669*J1669,2)</f>
        <v>0</v>
      </c>
      <c r="L1669" s="247">
        <v>21</v>
      </c>
      <c r="M1669" s="247">
        <f>G1669*(1+L1669/100)</f>
        <v>0</v>
      </c>
      <c r="N1669" s="245">
        <v>4.4000000000000003E-3</v>
      </c>
      <c r="O1669" s="245">
        <f>ROUND(E1669*N1669,2)</f>
        <v>0.23</v>
      </c>
      <c r="P1669" s="245">
        <v>0</v>
      </c>
      <c r="Q1669" s="245">
        <f>ROUND(E1669*P1669,2)</f>
        <v>0</v>
      </c>
      <c r="R1669" s="247" t="s">
        <v>2003</v>
      </c>
      <c r="S1669" s="247" t="s">
        <v>511</v>
      </c>
      <c r="T1669" s="248" t="s">
        <v>511</v>
      </c>
      <c r="U1669" s="224">
        <v>0.79179999999999995</v>
      </c>
      <c r="V1669" s="224">
        <f>ROUND(E1669*U1669,2)</f>
        <v>41.57</v>
      </c>
      <c r="W1669" s="224"/>
      <c r="X1669" s="224" t="s">
        <v>557</v>
      </c>
      <c r="Y1669" s="224" t="s">
        <v>513</v>
      </c>
      <c r="Z1669" s="213"/>
      <c r="AA1669" s="213"/>
      <c r="AB1669" s="213"/>
      <c r="AC1669" s="213"/>
      <c r="AD1669" s="213"/>
      <c r="AE1669" s="213"/>
      <c r="AF1669" s="213"/>
      <c r="AG1669" s="213" t="s">
        <v>571</v>
      </c>
      <c r="AH1669" s="213"/>
      <c r="AI1669" s="213"/>
      <c r="AJ1669" s="213"/>
      <c r="AK1669" s="213"/>
      <c r="AL1669" s="213"/>
      <c r="AM1669" s="213"/>
      <c r="AN1669" s="213"/>
      <c r="AO1669" s="213"/>
      <c r="AP1669" s="213"/>
      <c r="AQ1669" s="213"/>
      <c r="AR1669" s="213"/>
      <c r="AS1669" s="213"/>
      <c r="AT1669" s="213"/>
      <c r="AU1669" s="213"/>
      <c r="AV1669" s="213"/>
      <c r="AW1669" s="213"/>
      <c r="AX1669" s="213"/>
      <c r="AY1669" s="213"/>
      <c r="AZ1669" s="213"/>
      <c r="BA1669" s="213"/>
      <c r="BB1669" s="213"/>
      <c r="BC1669" s="213"/>
      <c r="BD1669" s="213"/>
      <c r="BE1669" s="213"/>
      <c r="BF1669" s="213"/>
      <c r="BG1669" s="213"/>
      <c r="BH1669" s="213"/>
    </row>
    <row r="1670" spans="1:60" outlineLevel="2" x14ac:dyDescent="0.2">
      <c r="A1670" s="220"/>
      <c r="B1670" s="221"/>
      <c r="C1670" s="258" t="s">
        <v>1689</v>
      </c>
      <c r="D1670" s="229"/>
      <c r="E1670" s="230"/>
      <c r="F1670" s="224"/>
      <c r="G1670" s="224"/>
      <c r="H1670" s="224"/>
      <c r="I1670" s="224"/>
      <c r="J1670" s="224"/>
      <c r="K1670" s="224"/>
      <c r="L1670" s="224"/>
      <c r="M1670" s="224"/>
      <c r="N1670" s="223"/>
      <c r="O1670" s="223"/>
      <c r="P1670" s="223"/>
      <c r="Q1670" s="223"/>
      <c r="R1670" s="224"/>
      <c r="S1670" s="224"/>
      <c r="T1670" s="224"/>
      <c r="U1670" s="224"/>
      <c r="V1670" s="224"/>
      <c r="W1670" s="224"/>
      <c r="X1670" s="224"/>
      <c r="Y1670" s="224"/>
      <c r="Z1670" s="213"/>
      <c r="AA1670" s="213"/>
      <c r="AB1670" s="213"/>
      <c r="AC1670" s="213"/>
      <c r="AD1670" s="213"/>
      <c r="AE1670" s="213"/>
      <c r="AF1670" s="213"/>
      <c r="AG1670" s="213" t="s">
        <v>573</v>
      </c>
      <c r="AH1670" s="213">
        <v>0</v>
      </c>
      <c r="AI1670" s="213"/>
      <c r="AJ1670" s="213"/>
      <c r="AK1670" s="213"/>
      <c r="AL1670" s="213"/>
      <c r="AM1670" s="213"/>
      <c r="AN1670" s="213"/>
      <c r="AO1670" s="213"/>
      <c r="AP1670" s="213"/>
      <c r="AQ1670" s="213"/>
      <c r="AR1670" s="213"/>
      <c r="AS1670" s="213"/>
      <c r="AT1670" s="213"/>
      <c r="AU1670" s="213"/>
      <c r="AV1670" s="213"/>
      <c r="AW1670" s="213"/>
      <c r="AX1670" s="213"/>
      <c r="AY1670" s="213"/>
      <c r="AZ1670" s="213"/>
      <c r="BA1670" s="213"/>
      <c r="BB1670" s="213"/>
      <c r="BC1670" s="213"/>
      <c r="BD1670" s="213"/>
      <c r="BE1670" s="213"/>
      <c r="BF1670" s="213"/>
      <c r="BG1670" s="213"/>
      <c r="BH1670" s="213"/>
    </row>
    <row r="1671" spans="1:60" outlineLevel="3" x14ac:dyDescent="0.2">
      <c r="A1671" s="220"/>
      <c r="B1671" s="221"/>
      <c r="C1671" s="258" t="s">
        <v>2015</v>
      </c>
      <c r="D1671" s="229"/>
      <c r="E1671" s="230">
        <v>52.5</v>
      </c>
      <c r="F1671" s="224"/>
      <c r="G1671" s="224"/>
      <c r="H1671" s="224"/>
      <c r="I1671" s="224"/>
      <c r="J1671" s="224"/>
      <c r="K1671" s="224"/>
      <c r="L1671" s="224"/>
      <c r="M1671" s="224"/>
      <c r="N1671" s="223"/>
      <c r="O1671" s="223"/>
      <c r="P1671" s="223"/>
      <c r="Q1671" s="223"/>
      <c r="R1671" s="224"/>
      <c r="S1671" s="224"/>
      <c r="T1671" s="224"/>
      <c r="U1671" s="224"/>
      <c r="V1671" s="224"/>
      <c r="W1671" s="224"/>
      <c r="X1671" s="224"/>
      <c r="Y1671" s="224"/>
      <c r="Z1671" s="213"/>
      <c r="AA1671" s="213"/>
      <c r="AB1671" s="213"/>
      <c r="AC1671" s="213"/>
      <c r="AD1671" s="213"/>
      <c r="AE1671" s="213"/>
      <c r="AF1671" s="213"/>
      <c r="AG1671" s="213" t="s">
        <v>573</v>
      </c>
      <c r="AH1671" s="213">
        <v>0</v>
      </c>
      <c r="AI1671" s="213"/>
      <c r="AJ1671" s="213"/>
      <c r="AK1671" s="213"/>
      <c r="AL1671" s="213"/>
      <c r="AM1671" s="213"/>
      <c r="AN1671" s="213"/>
      <c r="AO1671" s="213"/>
      <c r="AP1671" s="213"/>
      <c r="AQ1671" s="213"/>
      <c r="AR1671" s="213"/>
      <c r="AS1671" s="213"/>
      <c r="AT1671" s="213"/>
      <c r="AU1671" s="213"/>
      <c r="AV1671" s="213"/>
      <c r="AW1671" s="213"/>
      <c r="AX1671" s="213"/>
      <c r="AY1671" s="213"/>
      <c r="AZ1671" s="213"/>
      <c r="BA1671" s="213"/>
      <c r="BB1671" s="213"/>
      <c r="BC1671" s="213"/>
      <c r="BD1671" s="213"/>
      <c r="BE1671" s="213"/>
      <c r="BF1671" s="213"/>
      <c r="BG1671" s="213"/>
      <c r="BH1671" s="213"/>
    </row>
    <row r="1672" spans="1:60" outlineLevel="2" x14ac:dyDescent="0.2">
      <c r="A1672" s="220"/>
      <c r="B1672" s="221"/>
      <c r="C1672" s="257"/>
      <c r="D1672" s="250"/>
      <c r="E1672" s="250"/>
      <c r="F1672" s="250"/>
      <c r="G1672" s="250"/>
      <c r="H1672" s="224"/>
      <c r="I1672" s="224"/>
      <c r="J1672" s="224"/>
      <c r="K1672" s="224"/>
      <c r="L1672" s="224"/>
      <c r="M1672" s="224"/>
      <c r="N1672" s="223"/>
      <c r="O1672" s="223"/>
      <c r="P1672" s="223"/>
      <c r="Q1672" s="223"/>
      <c r="R1672" s="224"/>
      <c r="S1672" s="224"/>
      <c r="T1672" s="224"/>
      <c r="U1672" s="224"/>
      <c r="V1672" s="224"/>
      <c r="W1672" s="224"/>
      <c r="X1672" s="224"/>
      <c r="Y1672" s="224"/>
      <c r="Z1672" s="213"/>
      <c r="AA1672" s="213"/>
      <c r="AB1672" s="213"/>
      <c r="AC1672" s="213"/>
      <c r="AD1672" s="213"/>
      <c r="AE1672" s="213"/>
      <c r="AF1672" s="213"/>
      <c r="AG1672" s="213" t="s">
        <v>515</v>
      </c>
      <c r="AH1672" s="213"/>
      <c r="AI1672" s="213"/>
      <c r="AJ1672" s="213"/>
      <c r="AK1672" s="213"/>
      <c r="AL1672" s="213"/>
      <c r="AM1672" s="213"/>
      <c r="AN1672" s="213"/>
      <c r="AO1672" s="213"/>
      <c r="AP1672" s="213"/>
      <c r="AQ1672" s="213"/>
      <c r="AR1672" s="213"/>
      <c r="AS1672" s="213"/>
      <c r="AT1672" s="213"/>
      <c r="AU1672" s="213"/>
      <c r="AV1672" s="213"/>
      <c r="AW1672" s="213"/>
      <c r="AX1672" s="213"/>
      <c r="AY1672" s="213"/>
      <c r="AZ1672" s="213"/>
      <c r="BA1672" s="213"/>
      <c r="BB1672" s="213"/>
      <c r="BC1672" s="213"/>
      <c r="BD1672" s="213"/>
      <c r="BE1672" s="213"/>
      <c r="BF1672" s="213"/>
      <c r="BG1672" s="213"/>
      <c r="BH1672" s="213"/>
    </row>
    <row r="1673" spans="1:60" ht="22.5" outlineLevel="1" x14ac:dyDescent="0.2">
      <c r="A1673" s="242">
        <v>206</v>
      </c>
      <c r="B1673" s="243" t="s">
        <v>2016</v>
      </c>
      <c r="C1673" s="254" t="s">
        <v>2017</v>
      </c>
      <c r="D1673" s="244" t="s">
        <v>582</v>
      </c>
      <c r="E1673" s="245">
        <v>2</v>
      </c>
      <c r="F1673" s="246"/>
      <c r="G1673" s="247">
        <f>ROUND(E1673*F1673,2)</f>
        <v>0</v>
      </c>
      <c r="H1673" s="246"/>
      <c r="I1673" s="247">
        <f>ROUND(E1673*H1673,2)</f>
        <v>0</v>
      </c>
      <c r="J1673" s="246"/>
      <c r="K1673" s="247">
        <f>ROUND(E1673*J1673,2)</f>
        <v>0</v>
      </c>
      <c r="L1673" s="247">
        <v>21</v>
      </c>
      <c r="M1673" s="247">
        <f>G1673*(1+L1673/100)</f>
        <v>0</v>
      </c>
      <c r="N1673" s="245">
        <v>2.5899999999999999E-3</v>
      </c>
      <c r="O1673" s="245">
        <f>ROUND(E1673*N1673,2)</f>
        <v>0.01</v>
      </c>
      <c r="P1673" s="245">
        <v>0</v>
      </c>
      <c r="Q1673" s="245">
        <f>ROUND(E1673*P1673,2)</f>
        <v>0</v>
      </c>
      <c r="R1673" s="247" t="s">
        <v>2003</v>
      </c>
      <c r="S1673" s="247" t="s">
        <v>511</v>
      </c>
      <c r="T1673" s="248" t="s">
        <v>511</v>
      </c>
      <c r="U1673" s="224">
        <v>0.44850000000000001</v>
      </c>
      <c r="V1673" s="224">
        <f>ROUND(E1673*U1673,2)</f>
        <v>0.9</v>
      </c>
      <c r="W1673" s="224"/>
      <c r="X1673" s="224" t="s">
        <v>557</v>
      </c>
      <c r="Y1673" s="224" t="s">
        <v>513</v>
      </c>
      <c r="Z1673" s="213"/>
      <c r="AA1673" s="213"/>
      <c r="AB1673" s="213"/>
      <c r="AC1673" s="213"/>
      <c r="AD1673" s="213"/>
      <c r="AE1673" s="213"/>
      <c r="AF1673" s="213"/>
      <c r="AG1673" s="213" t="s">
        <v>571</v>
      </c>
      <c r="AH1673" s="213"/>
      <c r="AI1673" s="213"/>
      <c r="AJ1673" s="213"/>
      <c r="AK1673" s="213"/>
      <c r="AL1673" s="213"/>
      <c r="AM1673" s="213"/>
      <c r="AN1673" s="213"/>
      <c r="AO1673" s="213"/>
      <c r="AP1673" s="213"/>
      <c r="AQ1673" s="213"/>
      <c r="AR1673" s="213"/>
      <c r="AS1673" s="213"/>
      <c r="AT1673" s="213"/>
      <c r="AU1673" s="213"/>
      <c r="AV1673" s="213"/>
      <c r="AW1673" s="213"/>
      <c r="AX1673" s="213"/>
      <c r="AY1673" s="213"/>
      <c r="AZ1673" s="213"/>
      <c r="BA1673" s="213"/>
      <c r="BB1673" s="213"/>
      <c r="BC1673" s="213"/>
      <c r="BD1673" s="213"/>
      <c r="BE1673" s="213"/>
      <c r="BF1673" s="213"/>
      <c r="BG1673" s="213"/>
      <c r="BH1673" s="213"/>
    </row>
    <row r="1674" spans="1:60" outlineLevel="2" x14ac:dyDescent="0.2">
      <c r="A1674" s="220"/>
      <c r="B1674" s="221"/>
      <c r="C1674" s="274" t="s">
        <v>2018</v>
      </c>
      <c r="D1674" s="272"/>
      <c r="E1674" s="272"/>
      <c r="F1674" s="272"/>
      <c r="G1674" s="272"/>
      <c r="H1674" s="224"/>
      <c r="I1674" s="224"/>
      <c r="J1674" s="224"/>
      <c r="K1674" s="224"/>
      <c r="L1674" s="224"/>
      <c r="M1674" s="224"/>
      <c r="N1674" s="223"/>
      <c r="O1674" s="223"/>
      <c r="P1674" s="223"/>
      <c r="Q1674" s="223"/>
      <c r="R1674" s="224"/>
      <c r="S1674" s="224"/>
      <c r="T1674" s="224"/>
      <c r="U1674" s="224"/>
      <c r="V1674" s="224"/>
      <c r="W1674" s="224"/>
      <c r="X1674" s="224"/>
      <c r="Y1674" s="224"/>
      <c r="Z1674" s="213"/>
      <c r="AA1674" s="213"/>
      <c r="AB1674" s="213"/>
      <c r="AC1674" s="213"/>
      <c r="AD1674" s="213"/>
      <c r="AE1674" s="213"/>
      <c r="AF1674" s="213"/>
      <c r="AG1674" s="213" t="s">
        <v>921</v>
      </c>
      <c r="AH1674" s="213"/>
      <c r="AI1674" s="213"/>
      <c r="AJ1674" s="213"/>
      <c r="AK1674" s="213"/>
      <c r="AL1674" s="213"/>
      <c r="AM1674" s="213"/>
      <c r="AN1674" s="213"/>
      <c r="AO1674" s="213"/>
      <c r="AP1674" s="213"/>
      <c r="AQ1674" s="213"/>
      <c r="AR1674" s="213"/>
      <c r="AS1674" s="213"/>
      <c r="AT1674" s="213"/>
      <c r="AU1674" s="213"/>
      <c r="AV1674" s="213"/>
      <c r="AW1674" s="213"/>
      <c r="AX1674" s="213"/>
      <c r="AY1674" s="213"/>
      <c r="AZ1674" s="213"/>
      <c r="BA1674" s="213"/>
      <c r="BB1674" s="213"/>
      <c r="BC1674" s="213"/>
      <c r="BD1674" s="213"/>
      <c r="BE1674" s="213"/>
      <c r="BF1674" s="213"/>
      <c r="BG1674" s="213"/>
      <c r="BH1674" s="213"/>
    </row>
    <row r="1675" spans="1:60" outlineLevel="2" x14ac:dyDescent="0.2">
      <c r="A1675" s="220"/>
      <c r="B1675" s="221"/>
      <c r="C1675" s="258" t="s">
        <v>1689</v>
      </c>
      <c r="D1675" s="229"/>
      <c r="E1675" s="230"/>
      <c r="F1675" s="224"/>
      <c r="G1675" s="224"/>
      <c r="H1675" s="224"/>
      <c r="I1675" s="224"/>
      <c r="J1675" s="224"/>
      <c r="K1675" s="224"/>
      <c r="L1675" s="224"/>
      <c r="M1675" s="224"/>
      <c r="N1675" s="223"/>
      <c r="O1675" s="223"/>
      <c r="P1675" s="223"/>
      <c r="Q1675" s="223"/>
      <c r="R1675" s="224"/>
      <c r="S1675" s="224"/>
      <c r="T1675" s="224"/>
      <c r="U1675" s="224"/>
      <c r="V1675" s="224"/>
      <c r="W1675" s="224"/>
      <c r="X1675" s="224"/>
      <c r="Y1675" s="224"/>
      <c r="Z1675" s="213"/>
      <c r="AA1675" s="213"/>
      <c r="AB1675" s="213"/>
      <c r="AC1675" s="213"/>
      <c r="AD1675" s="213"/>
      <c r="AE1675" s="213"/>
      <c r="AF1675" s="213"/>
      <c r="AG1675" s="213" t="s">
        <v>573</v>
      </c>
      <c r="AH1675" s="213">
        <v>0</v>
      </c>
      <c r="AI1675" s="213"/>
      <c r="AJ1675" s="213"/>
      <c r="AK1675" s="213"/>
      <c r="AL1675" s="213"/>
      <c r="AM1675" s="213"/>
      <c r="AN1675" s="213"/>
      <c r="AO1675" s="213"/>
      <c r="AP1675" s="213"/>
      <c r="AQ1675" s="213"/>
      <c r="AR1675" s="213"/>
      <c r="AS1675" s="213"/>
      <c r="AT1675" s="213"/>
      <c r="AU1675" s="213"/>
      <c r="AV1675" s="213"/>
      <c r="AW1675" s="213"/>
      <c r="AX1675" s="213"/>
      <c r="AY1675" s="213"/>
      <c r="AZ1675" s="213"/>
      <c r="BA1675" s="213"/>
      <c r="BB1675" s="213"/>
      <c r="BC1675" s="213"/>
      <c r="BD1675" s="213"/>
      <c r="BE1675" s="213"/>
      <c r="BF1675" s="213"/>
      <c r="BG1675" s="213"/>
      <c r="BH1675" s="213"/>
    </row>
    <row r="1676" spans="1:60" outlineLevel="3" x14ac:dyDescent="0.2">
      <c r="A1676" s="220"/>
      <c r="B1676" s="221"/>
      <c r="C1676" s="258" t="s">
        <v>2019</v>
      </c>
      <c r="D1676" s="229"/>
      <c r="E1676" s="230">
        <v>2</v>
      </c>
      <c r="F1676" s="224"/>
      <c r="G1676" s="224"/>
      <c r="H1676" s="224"/>
      <c r="I1676" s="224"/>
      <c r="J1676" s="224"/>
      <c r="K1676" s="224"/>
      <c r="L1676" s="224"/>
      <c r="M1676" s="224"/>
      <c r="N1676" s="223"/>
      <c r="O1676" s="223"/>
      <c r="P1676" s="223"/>
      <c r="Q1676" s="223"/>
      <c r="R1676" s="224"/>
      <c r="S1676" s="224"/>
      <c r="T1676" s="224"/>
      <c r="U1676" s="224"/>
      <c r="V1676" s="224"/>
      <c r="W1676" s="224"/>
      <c r="X1676" s="224"/>
      <c r="Y1676" s="224"/>
      <c r="Z1676" s="213"/>
      <c r="AA1676" s="213"/>
      <c r="AB1676" s="213"/>
      <c r="AC1676" s="213"/>
      <c r="AD1676" s="213"/>
      <c r="AE1676" s="213"/>
      <c r="AF1676" s="213"/>
      <c r="AG1676" s="213" t="s">
        <v>573</v>
      </c>
      <c r="AH1676" s="213">
        <v>0</v>
      </c>
      <c r="AI1676" s="213"/>
      <c r="AJ1676" s="213"/>
      <c r="AK1676" s="213"/>
      <c r="AL1676" s="213"/>
      <c r="AM1676" s="213"/>
      <c r="AN1676" s="213"/>
      <c r="AO1676" s="213"/>
      <c r="AP1676" s="213"/>
      <c r="AQ1676" s="213"/>
      <c r="AR1676" s="213"/>
      <c r="AS1676" s="213"/>
      <c r="AT1676" s="213"/>
      <c r="AU1676" s="213"/>
      <c r="AV1676" s="213"/>
      <c r="AW1676" s="213"/>
      <c r="AX1676" s="213"/>
      <c r="AY1676" s="213"/>
      <c r="AZ1676" s="213"/>
      <c r="BA1676" s="213"/>
      <c r="BB1676" s="213"/>
      <c r="BC1676" s="213"/>
      <c r="BD1676" s="213"/>
      <c r="BE1676" s="213"/>
      <c r="BF1676" s="213"/>
      <c r="BG1676" s="213"/>
      <c r="BH1676" s="213"/>
    </row>
    <row r="1677" spans="1:60" outlineLevel="3" x14ac:dyDescent="0.2">
      <c r="A1677" s="220"/>
      <c r="B1677" s="221"/>
      <c r="C1677" s="275" t="s">
        <v>955</v>
      </c>
      <c r="D1677" s="266"/>
      <c r="E1677" s="267"/>
      <c r="F1677" s="224"/>
      <c r="G1677" s="224"/>
      <c r="H1677" s="224"/>
      <c r="I1677" s="224"/>
      <c r="J1677" s="224"/>
      <c r="K1677" s="224"/>
      <c r="L1677" s="224"/>
      <c r="M1677" s="224"/>
      <c r="N1677" s="223"/>
      <c r="O1677" s="223"/>
      <c r="P1677" s="223"/>
      <c r="Q1677" s="223"/>
      <c r="R1677" s="224"/>
      <c r="S1677" s="224"/>
      <c r="T1677" s="224"/>
      <c r="U1677" s="224"/>
      <c r="V1677" s="224"/>
      <c r="W1677" s="224"/>
      <c r="X1677" s="224"/>
      <c r="Y1677" s="224"/>
      <c r="Z1677" s="213"/>
      <c r="AA1677" s="213"/>
      <c r="AB1677" s="213"/>
      <c r="AC1677" s="213"/>
      <c r="AD1677" s="213"/>
      <c r="AE1677" s="213"/>
      <c r="AF1677" s="213"/>
      <c r="AG1677" s="213" t="s">
        <v>573</v>
      </c>
      <c r="AH1677" s="213"/>
      <c r="AI1677" s="213"/>
      <c r="AJ1677" s="213"/>
      <c r="AK1677" s="213"/>
      <c r="AL1677" s="213"/>
      <c r="AM1677" s="213"/>
      <c r="AN1677" s="213"/>
      <c r="AO1677" s="213"/>
      <c r="AP1677" s="213"/>
      <c r="AQ1677" s="213"/>
      <c r="AR1677" s="213"/>
      <c r="AS1677" s="213"/>
      <c r="AT1677" s="213"/>
      <c r="AU1677" s="213"/>
      <c r="AV1677" s="213"/>
      <c r="AW1677" s="213"/>
      <c r="AX1677" s="213"/>
      <c r="AY1677" s="213"/>
      <c r="AZ1677" s="213"/>
      <c r="BA1677" s="213"/>
      <c r="BB1677" s="213"/>
      <c r="BC1677" s="213"/>
      <c r="BD1677" s="213"/>
      <c r="BE1677" s="213"/>
      <c r="BF1677" s="213"/>
      <c r="BG1677" s="213"/>
      <c r="BH1677" s="213"/>
    </row>
    <row r="1678" spans="1:60" outlineLevel="3" x14ac:dyDescent="0.2">
      <c r="A1678" s="220"/>
      <c r="B1678" s="221"/>
      <c r="C1678" s="276" t="s">
        <v>2020</v>
      </c>
      <c r="D1678" s="266"/>
      <c r="E1678" s="267">
        <v>1</v>
      </c>
      <c r="F1678" s="224"/>
      <c r="G1678" s="224"/>
      <c r="H1678" s="224"/>
      <c r="I1678" s="224"/>
      <c r="J1678" s="224"/>
      <c r="K1678" s="224"/>
      <c r="L1678" s="224"/>
      <c r="M1678" s="224"/>
      <c r="N1678" s="223"/>
      <c r="O1678" s="223"/>
      <c r="P1678" s="223"/>
      <c r="Q1678" s="223"/>
      <c r="R1678" s="224"/>
      <c r="S1678" s="224"/>
      <c r="T1678" s="224"/>
      <c r="U1678" s="224"/>
      <c r="V1678" s="224"/>
      <c r="W1678" s="224"/>
      <c r="X1678" s="224"/>
      <c r="Y1678" s="224"/>
      <c r="Z1678" s="213"/>
      <c r="AA1678" s="213"/>
      <c r="AB1678" s="213"/>
      <c r="AC1678" s="213"/>
      <c r="AD1678" s="213"/>
      <c r="AE1678" s="213"/>
      <c r="AF1678" s="213"/>
      <c r="AG1678" s="213" t="s">
        <v>573</v>
      </c>
      <c r="AH1678" s="213">
        <v>2</v>
      </c>
      <c r="AI1678" s="213"/>
      <c r="AJ1678" s="213"/>
      <c r="AK1678" s="213"/>
      <c r="AL1678" s="213"/>
      <c r="AM1678" s="213"/>
      <c r="AN1678" s="213"/>
      <c r="AO1678" s="213"/>
      <c r="AP1678" s="213"/>
      <c r="AQ1678" s="213"/>
      <c r="AR1678" s="213"/>
      <c r="AS1678" s="213"/>
      <c r="AT1678" s="213"/>
      <c r="AU1678" s="213"/>
      <c r="AV1678" s="213"/>
      <c r="AW1678" s="213"/>
      <c r="AX1678" s="213"/>
      <c r="AY1678" s="213"/>
      <c r="AZ1678" s="213"/>
      <c r="BA1678" s="213"/>
      <c r="BB1678" s="213"/>
      <c r="BC1678" s="213"/>
      <c r="BD1678" s="213"/>
      <c r="BE1678" s="213"/>
      <c r="BF1678" s="213"/>
      <c r="BG1678" s="213"/>
      <c r="BH1678" s="213"/>
    </row>
    <row r="1679" spans="1:60" outlineLevel="3" x14ac:dyDescent="0.2">
      <c r="A1679" s="220"/>
      <c r="B1679" s="221"/>
      <c r="C1679" s="276" t="s">
        <v>2021</v>
      </c>
      <c r="D1679" s="266"/>
      <c r="E1679" s="267">
        <v>1</v>
      </c>
      <c r="F1679" s="224"/>
      <c r="G1679" s="224"/>
      <c r="H1679" s="224"/>
      <c r="I1679" s="224"/>
      <c r="J1679" s="224"/>
      <c r="K1679" s="224"/>
      <c r="L1679" s="224"/>
      <c r="M1679" s="224"/>
      <c r="N1679" s="223"/>
      <c r="O1679" s="223"/>
      <c r="P1679" s="223"/>
      <c r="Q1679" s="223"/>
      <c r="R1679" s="224"/>
      <c r="S1679" s="224"/>
      <c r="T1679" s="224"/>
      <c r="U1679" s="224"/>
      <c r="V1679" s="224"/>
      <c r="W1679" s="224"/>
      <c r="X1679" s="224"/>
      <c r="Y1679" s="224"/>
      <c r="Z1679" s="213"/>
      <c r="AA1679" s="213"/>
      <c r="AB1679" s="213"/>
      <c r="AC1679" s="213"/>
      <c r="AD1679" s="213"/>
      <c r="AE1679" s="213"/>
      <c r="AF1679" s="213"/>
      <c r="AG1679" s="213" t="s">
        <v>573</v>
      </c>
      <c r="AH1679" s="213">
        <v>2</v>
      </c>
      <c r="AI1679" s="213"/>
      <c r="AJ1679" s="213"/>
      <c r="AK1679" s="213"/>
      <c r="AL1679" s="213"/>
      <c r="AM1679" s="213"/>
      <c r="AN1679" s="213"/>
      <c r="AO1679" s="213"/>
      <c r="AP1679" s="213"/>
      <c r="AQ1679" s="213"/>
      <c r="AR1679" s="213"/>
      <c r="AS1679" s="213"/>
      <c r="AT1679" s="213"/>
      <c r="AU1679" s="213"/>
      <c r="AV1679" s="213"/>
      <c r="AW1679" s="213"/>
      <c r="AX1679" s="213"/>
      <c r="AY1679" s="213"/>
      <c r="AZ1679" s="213"/>
      <c r="BA1679" s="213"/>
      <c r="BB1679" s="213"/>
      <c r="BC1679" s="213"/>
      <c r="BD1679" s="213"/>
      <c r="BE1679" s="213"/>
      <c r="BF1679" s="213"/>
      <c r="BG1679" s="213"/>
      <c r="BH1679" s="213"/>
    </row>
    <row r="1680" spans="1:60" outlineLevel="3" x14ac:dyDescent="0.2">
      <c r="A1680" s="220"/>
      <c r="B1680" s="221"/>
      <c r="C1680" s="275" t="s">
        <v>958</v>
      </c>
      <c r="D1680" s="266"/>
      <c r="E1680" s="267"/>
      <c r="F1680" s="224"/>
      <c r="G1680" s="224"/>
      <c r="H1680" s="224"/>
      <c r="I1680" s="224"/>
      <c r="J1680" s="224"/>
      <c r="K1680" s="224"/>
      <c r="L1680" s="224"/>
      <c r="M1680" s="224"/>
      <c r="N1680" s="223"/>
      <c r="O1680" s="223"/>
      <c r="P1680" s="223"/>
      <c r="Q1680" s="223"/>
      <c r="R1680" s="224"/>
      <c r="S1680" s="224"/>
      <c r="T1680" s="224"/>
      <c r="U1680" s="224"/>
      <c r="V1680" s="224"/>
      <c r="W1680" s="224"/>
      <c r="X1680" s="224"/>
      <c r="Y1680" s="224"/>
      <c r="Z1680" s="213"/>
      <c r="AA1680" s="213"/>
      <c r="AB1680" s="213"/>
      <c r="AC1680" s="213"/>
      <c r="AD1680" s="213"/>
      <c r="AE1680" s="213"/>
      <c r="AF1680" s="213"/>
      <c r="AG1680" s="213" t="s">
        <v>573</v>
      </c>
      <c r="AH1680" s="213"/>
      <c r="AI1680" s="213"/>
      <c r="AJ1680" s="213"/>
      <c r="AK1680" s="213"/>
      <c r="AL1680" s="213"/>
      <c r="AM1680" s="213"/>
      <c r="AN1680" s="213"/>
      <c r="AO1680" s="213"/>
      <c r="AP1680" s="213"/>
      <c r="AQ1680" s="213"/>
      <c r="AR1680" s="213"/>
      <c r="AS1680" s="213"/>
      <c r="AT1680" s="213"/>
      <c r="AU1680" s="213"/>
      <c r="AV1680" s="213"/>
      <c r="AW1680" s="213"/>
      <c r="AX1680" s="213"/>
      <c r="AY1680" s="213"/>
      <c r="AZ1680" s="213"/>
      <c r="BA1680" s="213"/>
      <c r="BB1680" s="213"/>
      <c r="BC1680" s="213"/>
      <c r="BD1680" s="213"/>
      <c r="BE1680" s="213"/>
      <c r="BF1680" s="213"/>
      <c r="BG1680" s="213"/>
      <c r="BH1680" s="213"/>
    </row>
    <row r="1681" spans="1:60" outlineLevel="2" x14ac:dyDescent="0.2">
      <c r="A1681" s="220"/>
      <c r="B1681" s="221"/>
      <c r="C1681" s="257"/>
      <c r="D1681" s="250"/>
      <c r="E1681" s="250"/>
      <c r="F1681" s="250"/>
      <c r="G1681" s="250"/>
      <c r="H1681" s="224"/>
      <c r="I1681" s="224"/>
      <c r="J1681" s="224"/>
      <c r="K1681" s="224"/>
      <c r="L1681" s="224"/>
      <c r="M1681" s="224"/>
      <c r="N1681" s="223"/>
      <c r="O1681" s="223"/>
      <c r="P1681" s="223"/>
      <c r="Q1681" s="223"/>
      <c r="R1681" s="224"/>
      <c r="S1681" s="224"/>
      <c r="T1681" s="224"/>
      <c r="U1681" s="224"/>
      <c r="V1681" s="224"/>
      <c r="W1681" s="224"/>
      <c r="X1681" s="224"/>
      <c r="Y1681" s="224"/>
      <c r="Z1681" s="213"/>
      <c r="AA1681" s="213"/>
      <c r="AB1681" s="213"/>
      <c r="AC1681" s="213"/>
      <c r="AD1681" s="213"/>
      <c r="AE1681" s="213"/>
      <c r="AF1681" s="213"/>
      <c r="AG1681" s="213" t="s">
        <v>515</v>
      </c>
      <c r="AH1681" s="213"/>
      <c r="AI1681" s="213"/>
      <c r="AJ1681" s="213"/>
      <c r="AK1681" s="213"/>
      <c r="AL1681" s="213"/>
      <c r="AM1681" s="213"/>
      <c r="AN1681" s="213"/>
      <c r="AO1681" s="213"/>
      <c r="AP1681" s="213"/>
      <c r="AQ1681" s="213"/>
      <c r="AR1681" s="213"/>
      <c r="AS1681" s="213"/>
      <c r="AT1681" s="213"/>
      <c r="AU1681" s="213"/>
      <c r="AV1681" s="213"/>
      <c r="AW1681" s="213"/>
      <c r="AX1681" s="213"/>
      <c r="AY1681" s="213"/>
      <c r="AZ1681" s="213"/>
      <c r="BA1681" s="213"/>
      <c r="BB1681" s="213"/>
      <c r="BC1681" s="213"/>
      <c r="BD1681" s="213"/>
      <c r="BE1681" s="213"/>
      <c r="BF1681" s="213"/>
      <c r="BG1681" s="213"/>
      <c r="BH1681" s="213"/>
    </row>
    <row r="1682" spans="1:60" ht="33.75" outlineLevel="1" x14ac:dyDescent="0.2">
      <c r="A1682" s="242">
        <v>207</v>
      </c>
      <c r="B1682" s="243" t="s">
        <v>2022</v>
      </c>
      <c r="C1682" s="254" t="s">
        <v>2023</v>
      </c>
      <c r="D1682" s="244" t="s">
        <v>582</v>
      </c>
      <c r="E1682" s="245">
        <v>4</v>
      </c>
      <c r="F1682" s="246"/>
      <c r="G1682" s="247">
        <f>ROUND(E1682*F1682,2)</f>
        <v>0</v>
      </c>
      <c r="H1682" s="246"/>
      <c r="I1682" s="247">
        <f>ROUND(E1682*H1682,2)</f>
        <v>0</v>
      </c>
      <c r="J1682" s="246"/>
      <c r="K1682" s="247">
        <f>ROUND(E1682*J1682,2)</f>
        <v>0</v>
      </c>
      <c r="L1682" s="247">
        <v>21</v>
      </c>
      <c r="M1682" s="247">
        <f>G1682*(1+L1682/100)</f>
        <v>0</v>
      </c>
      <c r="N1682" s="245">
        <v>2.7299999999999998E-3</v>
      </c>
      <c r="O1682" s="245">
        <f>ROUND(E1682*N1682,2)</f>
        <v>0.01</v>
      </c>
      <c r="P1682" s="245">
        <v>0</v>
      </c>
      <c r="Q1682" s="245">
        <f>ROUND(E1682*P1682,2)</f>
        <v>0</v>
      </c>
      <c r="R1682" s="247" t="s">
        <v>2003</v>
      </c>
      <c r="S1682" s="247" t="s">
        <v>511</v>
      </c>
      <c r="T1682" s="248" t="s">
        <v>511</v>
      </c>
      <c r="U1682" s="224">
        <v>0.51002999999999998</v>
      </c>
      <c r="V1682" s="224">
        <f>ROUND(E1682*U1682,2)</f>
        <v>2.04</v>
      </c>
      <c r="W1682" s="224"/>
      <c r="X1682" s="224" t="s">
        <v>557</v>
      </c>
      <c r="Y1682" s="224" t="s">
        <v>513</v>
      </c>
      <c r="Z1682" s="213"/>
      <c r="AA1682" s="213"/>
      <c r="AB1682" s="213"/>
      <c r="AC1682" s="213"/>
      <c r="AD1682" s="213"/>
      <c r="AE1682" s="213"/>
      <c r="AF1682" s="213"/>
      <c r="AG1682" s="213" t="s">
        <v>571</v>
      </c>
      <c r="AH1682" s="213"/>
      <c r="AI1682" s="213"/>
      <c r="AJ1682" s="213"/>
      <c r="AK1682" s="213"/>
      <c r="AL1682" s="213"/>
      <c r="AM1682" s="213"/>
      <c r="AN1682" s="213"/>
      <c r="AO1682" s="213"/>
      <c r="AP1682" s="213"/>
      <c r="AQ1682" s="213"/>
      <c r="AR1682" s="213"/>
      <c r="AS1682" s="213"/>
      <c r="AT1682" s="213"/>
      <c r="AU1682" s="213"/>
      <c r="AV1682" s="213"/>
      <c r="AW1682" s="213"/>
      <c r="AX1682" s="213"/>
      <c r="AY1682" s="213"/>
      <c r="AZ1682" s="213"/>
      <c r="BA1682" s="213"/>
      <c r="BB1682" s="213"/>
      <c r="BC1682" s="213"/>
      <c r="BD1682" s="213"/>
      <c r="BE1682" s="213"/>
      <c r="BF1682" s="213"/>
      <c r="BG1682" s="213"/>
      <c r="BH1682" s="213"/>
    </row>
    <row r="1683" spans="1:60" outlineLevel="2" x14ac:dyDescent="0.2">
      <c r="A1683" s="220"/>
      <c r="B1683" s="221"/>
      <c r="C1683" s="274" t="s">
        <v>2018</v>
      </c>
      <c r="D1683" s="272"/>
      <c r="E1683" s="272"/>
      <c r="F1683" s="272"/>
      <c r="G1683" s="272"/>
      <c r="H1683" s="224"/>
      <c r="I1683" s="224"/>
      <c r="J1683" s="224"/>
      <c r="K1683" s="224"/>
      <c r="L1683" s="224"/>
      <c r="M1683" s="224"/>
      <c r="N1683" s="223"/>
      <c r="O1683" s="223"/>
      <c r="P1683" s="223"/>
      <c r="Q1683" s="223"/>
      <c r="R1683" s="224"/>
      <c r="S1683" s="224"/>
      <c r="T1683" s="224"/>
      <c r="U1683" s="224"/>
      <c r="V1683" s="224"/>
      <c r="W1683" s="224"/>
      <c r="X1683" s="224"/>
      <c r="Y1683" s="224"/>
      <c r="Z1683" s="213"/>
      <c r="AA1683" s="213"/>
      <c r="AB1683" s="213"/>
      <c r="AC1683" s="213"/>
      <c r="AD1683" s="213"/>
      <c r="AE1683" s="213"/>
      <c r="AF1683" s="213"/>
      <c r="AG1683" s="213" t="s">
        <v>921</v>
      </c>
      <c r="AH1683" s="213"/>
      <c r="AI1683" s="213"/>
      <c r="AJ1683" s="213"/>
      <c r="AK1683" s="213"/>
      <c r="AL1683" s="213"/>
      <c r="AM1683" s="213"/>
      <c r="AN1683" s="213"/>
      <c r="AO1683" s="213"/>
      <c r="AP1683" s="213"/>
      <c r="AQ1683" s="213"/>
      <c r="AR1683" s="213"/>
      <c r="AS1683" s="213"/>
      <c r="AT1683" s="213"/>
      <c r="AU1683" s="213"/>
      <c r="AV1683" s="213"/>
      <c r="AW1683" s="213"/>
      <c r="AX1683" s="213"/>
      <c r="AY1683" s="213"/>
      <c r="AZ1683" s="213"/>
      <c r="BA1683" s="213"/>
      <c r="BB1683" s="213"/>
      <c r="BC1683" s="213"/>
      <c r="BD1683" s="213"/>
      <c r="BE1683" s="213"/>
      <c r="BF1683" s="213"/>
      <c r="BG1683" s="213"/>
      <c r="BH1683" s="213"/>
    </row>
    <row r="1684" spans="1:60" outlineLevel="2" x14ac:dyDescent="0.2">
      <c r="A1684" s="220"/>
      <c r="B1684" s="221"/>
      <c r="C1684" s="258" t="s">
        <v>1689</v>
      </c>
      <c r="D1684" s="229"/>
      <c r="E1684" s="230"/>
      <c r="F1684" s="224"/>
      <c r="G1684" s="224"/>
      <c r="H1684" s="224"/>
      <c r="I1684" s="224"/>
      <c r="J1684" s="224"/>
      <c r="K1684" s="224"/>
      <c r="L1684" s="224"/>
      <c r="M1684" s="224"/>
      <c r="N1684" s="223"/>
      <c r="O1684" s="223"/>
      <c r="P1684" s="223"/>
      <c r="Q1684" s="223"/>
      <c r="R1684" s="224"/>
      <c r="S1684" s="224"/>
      <c r="T1684" s="224"/>
      <c r="U1684" s="224"/>
      <c r="V1684" s="224"/>
      <c r="W1684" s="224"/>
      <c r="X1684" s="224"/>
      <c r="Y1684" s="224"/>
      <c r="Z1684" s="213"/>
      <c r="AA1684" s="213"/>
      <c r="AB1684" s="213"/>
      <c r="AC1684" s="213"/>
      <c r="AD1684" s="213"/>
      <c r="AE1684" s="213"/>
      <c r="AF1684" s="213"/>
      <c r="AG1684" s="213" t="s">
        <v>573</v>
      </c>
      <c r="AH1684" s="213">
        <v>0</v>
      </c>
      <c r="AI1684" s="213"/>
      <c r="AJ1684" s="213"/>
      <c r="AK1684" s="213"/>
      <c r="AL1684" s="213"/>
      <c r="AM1684" s="213"/>
      <c r="AN1684" s="213"/>
      <c r="AO1684" s="213"/>
      <c r="AP1684" s="213"/>
      <c r="AQ1684" s="213"/>
      <c r="AR1684" s="213"/>
      <c r="AS1684" s="213"/>
      <c r="AT1684" s="213"/>
      <c r="AU1684" s="213"/>
      <c r="AV1684" s="213"/>
      <c r="AW1684" s="213"/>
      <c r="AX1684" s="213"/>
      <c r="AY1684" s="213"/>
      <c r="AZ1684" s="213"/>
      <c r="BA1684" s="213"/>
      <c r="BB1684" s="213"/>
      <c r="BC1684" s="213"/>
      <c r="BD1684" s="213"/>
      <c r="BE1684" s="213"/>
      <c r="BF1684" s="213"/>
      <c r="BG1684" s="213"/>
      <c r="BH1684" s="213"/>
    </row>
    <row r="1685" spans="1:60" outlineLevel="3" x14ac:dyDescent="0.2">
      <c r="A1685" s="220"/>
      <c r="B1685" s="221"/>
      <c r="C1685" s="258" t="s">
        <v>2024</v>
      </c>
      <c r="D1685" s="229"/>
      <c r="E1685" s="230">
        <v>4</v>
      </c>
      <c r="F1685" s="224"/>
      <c r="G1685" s="224"/>
      <c r="H1685" s="224"/>
      <c r="I1685" s="224"/>
      <c r="J1685" s="224"/>
      <c r="K1685" s="224"/>
      <c r="L1685" s="224"/>
      <c r="M1685" s="224"/>
      <c r="N1685" s="223"/>
      <c r="O1685" s="223"/>
      <c r="P1685" s="223"/>
      <c r="Q1685" s="223"/>
      <c r="R1685" s="224"/>
      <c r="S1685" s="224"/>
      <c r="T1685" s="224"/>
      <c r="U1685" s="224"/>
      <c r="V1685" s="224"/>
      <c r="W1685" s="224"/>
      <c r="X1685" s="224"/>
      <c r="Y1685" s="224"/>
      <c r="Z1685" s="213"/>
      <c r="AA1685" s="213"/>
      <c r="AB1685" s="213"/>
      <c r="AC1685" s="213"/>
      <c r="AD1685" s="213"/>
      <c r="AE1685" s="213"/>
      <c r="AF1685" s="213"/>
      <c r="AG1685" s="213" t="s">
        <v>573</v>
      </c>
      <c r="AH1685" s="213">
        <v>0</v>
      </c>
      <c r="AI1685" s="213"/>
      <c r="AJ1685" s="213"/>
      <c r="AK1685" s="213"/>
      <c r="AL1685" s="213"/>
      <c r="AM1685" s="213"/>
      <c r="AN1685" s="213"/>
      <c r="AO1685" s="213"/>
      <c r="AP1685" s="213"/>
      <c r="AQ1685" s="213"/>
      <c r="AR1685" s="213"/>
      <c r="AS1685" s="213"/>
      <c r="AT1685" s="213"/>
      <c r="AU1685" s="213"/>
      <c r="AV1685" s="213"/>
      <c r="AW1685" s="213"/>
      <c r="AX1685" s="213"/>
      <c r="AY1685" s="213"/>
      <c r="AZ1685" s="213"/>
      <c r="BA1685" s="213"/>
      <c r="BB1685" s="213"/>
      <c r="BC1685" s="213"/>
      <c r="BD1685" s="213"/>
      <c r="BE1685" s="213"/>
      <c r="BF1685" s="213"/>
      <c r="BG1685" s="213"/>
      <c r="BH1685" s="213"/>
    </row>
    <row r="1686" spans="1:60" outlineLevel="3" x14ac:dyDescent="0.2">
      <c r="A1686" s="220"/>
      <c r="B1686" s="221"/>
      <c r="C1686" s="275" t="s">
        <v>955</v>
      </c>
      <c r="D1686" s="266"/>
      <c r="E1686" s="267"/>
      <c r="F1686" s="224"/>
      <c r="G1686" s="224"/>
      <c r="H1686" s="224"/>
      <c r="I1686" s="224"/>
      <c r="J1686" s="224"/>
      <c r="K1686" s="224"/>
      <c r="L1686" s="224"/>
      <c r="M1686" s="224"/>
      <c r="N1686" s="223"/>
      <c r="O1686" s="223"/>
      <c r="P1686" s="223"/>
      <c r="Q1686" s="223"/>
      <c r="R1686" s="224"/>
      <c r="S1686" s="224"/>
      <c r="T1686" s="224"/>
      <c r="U1686" s="224"/>
      <c r="V1686" s="224"/>
      <c r="W1686" s="224"/>
      <c r="X1686" s="224"/>
      <c r="Y1686" s="224"/>
      <c r="Z1686" s="213"/>
      <c r="AA1686" s="213"/>
      <c r="AB1686" s="213"/>
      <c r="AC1686" s="213"/>
      <c r="AD1686" s="213"/>
      <c r="AE1686" s="213"/>
      <c r="AF1686" s="213"/>
      <c r="AG1686" s="213" t="s">
        <v>573</v>
      </c>
      <c r="AH1686" s="213"/>
      <c r="AI1686" s="213"/>
      <c r="AJ1686" s="213"/>
      <c r="AK1686" s="213"/>
      <c r="AL1686" s="213"/>
      <c r="AM1686" s="213"/>
      <c r="AN1686" s="213"/>
      <c r="AO1686" s="213"/>
      <c r="AP1686" s="213"/>
      <c r="AQ1686" s="213"/>
      <c r="AR1686" s="213"/>
      <c r="AS1686" s="213"/>
      <c r="AT1686" s="213"/>
      <c r="AU1686" s="213"/>
      <c r="AV1686" s="213"/>
      <c r="AW1686" s="213"/>
      <c r="AX1686" s="213"/>
      <c r="AY1686" s="213"/>
      <c r="AZ1686" s="213"/>
      <c r="BA1686" s="213"/>
      <c r="BB1686" s="213"/>
      <c r="BC1686" s="213"/>
      <c r="BD1686" s="213"/>
      <c r="BE1686" s="213"/>
      <c r="BF1686" s="213"/>
      <c r="BG1686" s="213"/>
      <c r="BH1686" s="213"/>
    </row>
    <row r="1687" spans="1:60" outlineLevel="3" x14ac:dyDescent="0.2">
      <c r="A1687" s="220"/>
      <c r="B1687" s="221"/>
      <c r="C1687" s="276" t="s">
        <v>2025</v>
      </c>
      <c r="D1687" s="266"/>
      <c r="E1687" s="267">
        <v>4</v>
      </c>
      <c r="F1687" s="224"/>
      <c r="G1687" s="224"/>
      <c r="H1687" s="224"/>
      <c r="I1687" s="224"/>
      <c r="J1687" s="224"/>
      <c r="K1687" s="224"/>
      <c r="L1687" s="224"/>
      <c r="M1687" s="224"/>
      <c r="N1687" s="223"/>
      <c r="O1687" s="223"/>
      <c r="P1687" s="223"/>
      <c r="Q1687" s="223"/>
      <c r="R1687" s="224"/>
      <c r="S1687" s="224"/>
      <c r="T1687" s="224"/>
      <c r="U1687" s="224"/>
      <c r="V1687" s="224"/>
      <c r="W1687" s="224"/>
      <c r="X1687" s="224"/>
      <c r="Y1687" s="224"/>
      <c r="Z1687" s="213"/>
      <c r="AA1687" s="213"/>
      <c r="AB1687" s="213"/>
      <c r="AC1687" s="213"/>
      <c r="AD1687" s="213"/>
      <c r="AE1687" s="213"/>
      <c r="AF1687" s="213"/>
      <c r="AG1687" s="213" t="s">
        <v>573</v>
      </c>
      <c r="AH1687" s="213">
        <v>2</v>
      </c>
      <c r="AI1687" s="213"/>
      <c r="AJ1687" s="213"/>
      <c r="AK1687" s="213"/>
      <c r="AL1687" s="213"/>
      <c r="AM1687" s="213"/>
      <c r="AN1687" s="213"/>
      <c r="AO1687" s="213"/>
      <c r="AP1687" s="213"/>
      <c r="AQ1687" s="213"/>
      <c r="AR1687" s="213"/>
      <c r="AS1687" s="213"/>
      <c r="AT1687" s="213"/>
      <c r="AU1687" s="213"/>
      <c r="AV1687" s="213"/>
      <c r="AW1687" s="213"/>
      <c r="AX1687" s="213"/>
      <c r="AY1687" s="213"/>
      <c r="AZ1687" s="213"/>
      <c r="BA1687" s="213"/>
      <c r="BB1687" s="213"/>
      <c r="BC1687" s="213"/>
      <c r="BD1687" s="213"/>
      <c r="BE1687" s="213"/>
      <c r="BF1687" s="213"/>
      <c r="BG1687" s="213"/>
      <c r="BH1687" s="213"/>
    </row>
    <row r="1688" spans="1:60" outlineLevel="3" x14ac:dyDescent="0.2">
      <c r="A1688" s="220"/>
      <c r="B1688" s="221"/>
      <c r="C1688" s="275" t="s">
        <v>958</v>
      </c>
      <c r="D1688" s="266"/>
      <c r="E1688" s="267"/>
      <c r="F1688" s="224"/>
      <c r="G1688" s="224"/>
      <c r="H1688" s="224"/>
      <c r="I1688" s="224"/>
      <c r="J1688" s="224"/>
      <c r="K1688" s="224"/>
      <c r="L1688" s="224"/>
      <c r="M1688" s="224"/>
      <c r="N1688" s="223"/>
      <c r="O1688" s="223"/>
      <c r="P1688" s="223"/>
      <c r="Q1688" s="223"/>
      <c r="R1688" s="224"/>
      <c r="S1688" s="224"/>
      <c r="T1688" s="224"/>
      <c r="U1688" s="224"/>
      <c r="V1688" s="224"/>
      <c r="W1688" s="224"/>
      <c r="X1688" s="224"/>
      <c r="Y1688" s="224"/>
      <c r="Z1688" s="213"/>
      <c r="AA1688" s="213"/>
      <c r="AB1688" s="213"/>
      <c r="AC1688" s="213"/>
      <c r="AD1688" s="213"/>
      <c r="AE1688" s="213"/>
      <c r="AF1688" s="213"/>
      <c r="AG1688" s="213" t="s">
        <v>573</v>
      </c>
      <c r="AH1688" s="213"/>
      <c r="AI1688" s="213"/>
      <c r="AJ1688" s="213"/>
      <c r="AK1688" s="213"/>
      <c r="AL1688" s="213"/>
      <c r="AM1688" s="213"/>
      <c r="AN1688" s="213"/>
      <c r="AO1688" s="213"/>
      <c r="AP1688" s="213"/>
      <c r="AQ1688" s="213"/>
      <c r="AR1688" s="213"/>
      <c r="AS1688" s="213"/>
      <c r="AT1688" s="213"/>
      <c r="AU1688" s="213"/>
      <c r="AV1688" s="213"/>
      <c r="AW1688" s="213"/>
      <c r="AX1688" s="213"/>
      <c r="AY1688" s="213"/>
      <c r="AZ1688" s="213"/>
      <c r="BA1688" s="213"/>
      <c r="BB1688" s="213"/>
      <c r="BC1688" s="213"/>
      <c r="BD1688" s="213"/>
      <c r="BE1688" s="213"/>
      <c r="BF1688" s="213"/>
      <c r="BG1688" s="213"/>
      <c r="BH1688" s="213"/>
    </row>
    <row r="1689" spans="1:60" outlineLevel="2" x14ac:dyDescent="0.2">
      <c r="A1689" s="220"/>
      <c r="B1689" s="221"/>
      <c r="C1689" s="257"/>
      <c r="D1689" s="250"/>
      <c r="E1689" s="250"/>
      <c r="F1689" s="250"/>
      <c r="G1689" s="250"/>
      <c r="H1689" s="224"/>
      <c r="I1689" s="224"/>
      <c r="J1689" s="224"/>
      <c r="K1689" s="224"/>
      <c r="L1689" s="224"/>
      <c r="M1689" s="224"/>
      <c r="N1689" s="223"/>
      <c r="O1689" s="223"/>
      <c r="P1689" s="223"/>
      <c r="Q1689" s="223"/>
      <c r="R1689" s="224"/>
      <c r="S1689" s="224"/>
      <c r="T1689" s="224"/>
      <c r="U1689" s="224"/>
      <c r="V1689" s="224"/>
      <c r="W1689" s="224"/>
      <c r="X1689" s="224"/>
      <c r="Y1689" s="224"/>
      <c r="Z1689" s="213"/>
      <c r="AA1689" s="213"/>
      <c r="AB1689" s="213"/>
      <c r="AC1689" s="213"/>
      <c r="AD1689" s="213"/>
      <c r="AE1689" s="213"/>
      <c r="AF1689" s="213"/>
      <c r="AG1689" s="213" t="s">
        <v>515</v>
      </c>
      <c r="AH1689" s="213"/>
      <c r="AI1689" s="213"/>
      <c r="AJ1689" s="213"/>
      <c r="AK1689" s="213"/>
      <c r="AL1689" s="213"/>
      <c r="AM1689" s="213"/>
      <c r="AN1689" s="213"/>
      <c r="AO1689" s="213"/>
      <c r="AP1689" s="213"/>
      <c r="AQ1689" s="213"/>
      <c r="AR1689" s="213"/>
      <c r="AS1689" s="213"/>
      <c r="AT1689" s="213"/>
      <c r="AU1689" s="213"/>
      <c r="AV1689" s="213"/>
      <c r="AW1689" s="213"/>
      <c r="AX1689" s="213"/>
      <c r="AY1689" s="213"/>
      <c r="AZ1689" s="213"/>
      <c r="BA1689" s="213"/>
      <c r="BB1689" s="213"/>
      <c r="BC1689" s="213"/>
      <c r="BD1689" s="213"/>
      <c r="BE1689" s="213"/>
      <c r="BF1689" s="213"/>
      <c r="BG1689" s="213"/>
      <c r="BH1689" s="213"/>
    </row>
    <row r="1690" spans="1:60" ht="33.75" outlineLevel="1" x14ac:dyDescent="0.2">
      <c r="A1690" s="242">
        <v>208</v>
      </c>
      <c r="B1690" s="243" t="s">
        <v>2026</v>
      </c>
      <c r="C1690" s="254" t="s">
        <v>2027</v>
      </c>
      <c r="D1690" s="244" t="s">
        <v>582</v>
      </c>
      <c r="E1690" s="245">
        <v>9</v>
      </c>
      <c r="F1690" s="246"/>
      <c r="G1690" s="247">
        <f>ROUND(E1690*F1690,2)</f>
        <v>0</v>
      </c>
      <c r="H1690" s="246"/>
      <c r="I1690" s="247">
        <f>ROUND(E1690*H1690,2)</f>
        <v>0</v>
      </c>
      <c r="J1690" s="246"/>
      <c r="K1690" s="247">
        <f>ROUND(E1690*J1690,2)</f>
        <v>0</v>
      </c>
      <c r="L1690" s="247">
        <v>21</v>
      </c>
      <c r="M1690" s="247">
        <f>G1690*(1+L1690/100)</f>
        <v>0</v>
      </c>
      <c r="N1690" s="245">
        <v>4.1000000000000003E-3</v>
      </c>
      <c r="O1690" s="245">
        <f>ROUND(E1690*N1690,2)</f>
        <v>0.04</v>
      </c>
      <c r="P1690" s="245">
        <v>0</v>
      </c>
      <c r="Q1690" s="245">
        <f>ROUND(E1690*P1690,2)</f>
        <v>0</v>
      </c>
      <c r="R1690" s="247" t="s">
        <v>2003</v>
      </c>
      <c r="S1690" s="247" t="s">
        <v>511</v>
      </c>
      <c r="T1690" s="248" t="s">
        <v>511</v>
      </c>
      <c r="U1690" s="224">
        <v>0.58362999999999998</v>
      </c>
      <c r="V1690" s="224">
        <f>ROUND(E1690*U1690,2)</f>
        <v>5.25</v>
      </c>
      <c r="W1690" s="224"/>
      <c r="X1690" s="224" t="s">
        <v>557</v>
      </c>
      <c r="Y1690" s="224" t="s">
        <v>513</v>
      </c>
      <c r="Z1690" s="213"/>
      <c r="AA1690" s="213"/>
      <c r="AB1690" s="213"/>
      <c r="AC1690" s="213"/>
      <c r="AD1690" s="213"/>
      <c r="AE1690" s="213"/>
      <c r="AF1690" s="213"/>
      <c r="AG1690" s="213" t="s">
        <v>571</v>
      </c>
      <c r="AH1690" s="213"/>
      <c r="AI1690" s="213"/>
      <c r="AJ1690" s="213"/>
      <c r="AK1690" s="213"/>
      <c r="AL1690" s="213"/>
      <c r="AM1690" s="213"/>
      <c r="AN1690" s="213"/>
      <c r="AO1690" s="213"/>
      <c r="AP1690" s="213"/>
      <c r="AQ1690" s="213"/>
      <c r="AR1690" s="213"/>
      <c r="AS1690" s="213"/>
      <c r="AT1690" s="213"/>
      <c r="AU1690" s="213"/>
      <c r="AV1690" s="213"/>
      <c r="AW1690" s="213"/>
      <c r="AX1690" s="213"/>
      <c r="AY1690" s="213"/>
      <c r="AZ1690" s="213"/>
      <c r="BA1690" s="213"/>
      <c r="BB1690" s="213"/>
      <c r="BC1690" s="213"/>
      <c r="BD1690" s="213"/>
      <c r="BE1690" s="213"/>
      <c r="BF1690" s="213"/>
      <c r="BG1690" s="213"/>
      <c r="BH1690" s="213"/>
    </row>
    <row r="1691" spans="1:60" outlineLevel="2" x14ac:dyDescent="0.2">
      <c r="A1691" s="220"/>
      <c r="B1691" s="221"/>
      <c r="C1691" s="274" t="s">
        <v>2018</v>
      </c>
      <c r="D1691" s="272"/>
      <c r="E1691" s="272"/>
      <c r="F1691" s="272"/>
      <c r="G1691" s="272"/>
      <c r="H1691" s="224"/>
      <c r="I1691" s="224"/>
      <c r="J1691" s="224"/>
      <c r="K1691" s="224"/>
      <c r="L1691" s="224"/>
      <c r="M1691" s="224"/>
      <c r="N1691" s="223"/>
      <c r="O1691" s="223"/>
      <c r="P1691" s="223"/>
      <c r="Q1691" s="223"/>
      <c r="R1691" s="224"/>
      <c r="S1691" s="224"/>
      <c r="T1691" s="224"/>
      <c r="U1691" s="224"/>
      <c r="V1691" s="224"/>
      <c r="W1691" s="224"/>
      <c r="X1691" s="224"/>
      <c r="Y1691" s="224"/>
      <c r="Z1691" s="213"/>
      <c r="AA1691" s="213"/>
      <c r="AB1691" s="213"/>
      <c r="AC1691" s="213"/>
      <c r="AD1691" s="213"/>
      <c r="AE1691" s="213"/>
      <c r="AF1691" s="213"/>
      <c r="AG1691" s="213" t="s">
        <v>921</v>
      </c>
      <c r="AH1691" s="213"/>
      <c r="AI1691" s="213"/>
      <c r="AJ1691" s="213"/>
      <c r="AK1691" s="213"/>
      <c r="AL1691" s="213"/>
      <c r="AM1691" s="213"/>
      <c r="AN1691" s="213"/>
      <c r="AO1691" s="213"/>
      <c r="AP1691" s="213"/>
      <c r="AQ1691" s="213"/>
      <c r="AR1691" s="213"/>
      <c r="AS1691" s="213"/>
      <c r="AT1691" s="213"/>
      <c r="AU1691" s="213"/>
      <c r="AV1691" s="213"/>
      <c r="AW1691" s="213"/>
      <c r="AX1691" s="213"/>
      <c r="AY1691" s="213"/>
      <c r="AZ1691" s="213"/>
      <c r="BA1691" s="213"/>
      <c r="BB1691" s="213"/>
      <c r="BC1691" s="213"/>
      <c r="BD1691" s="213"/>
      <c r="BE1691" s="213"/>
      <c r="BF1691" s="213"/>
      <c r="BG1691" s="213"/>
      <c r="BH1691" s="213"/>
    </row>
    <row r="1692" spans="1:60" outlineLevel="2" x14ac:dyDescent="0.2">
      <c r="A1692" s="220"/>
      <c r="B1692" s="221"/>
      <c r="C1692" s="258" t="s">
        <v>1689</v>
      </c>
      <c r="D1692" s="229"/>
      <c r="E1692" s="230"/>
      <c r="F1692" s="224"/>
      <c r="G1692" s="224"/>
      <c r="H1692" s="224"/>
      <c r="I1692" s="224"/>
      <c r="J1692" s="224"/>
      <c r="K1692" s="224"/>
      <c r="L1692" s="224"/>
      <c r="M1692" s="224"/>
      <c r="N1692" s="223"/>
      <c r="O1692" s="223"/>
      <c r="P1692" s="223"/>
      <c r="Q1692" s="223"/>
      <c r="R1692" s="224"/>
      <c r="S1692" s="224"/>
      <c r="T1692" s="224"/>
      <c r="U1692" s="224"/>
      <c r="V1692" s="224"/>
      <c r="W1692" s="224"/>
      <c r="X1692" s="224"/>
      <c r="Y1692" s="224"/>
      <c r="Z1692" s="213"/>
      <c r="AA1692" s="213"/>
      <c r="AB1692" s="213"/>
      <c r="AC1692" s="213"/>
      <c r="AD1692" s="213"/>
      <c r="AE1692" s="213"/>
      <c r="AF1692" s="213"/>
      <c r="AG1692" s="213" t="s">
        <v>573</v>
      </c>
      <c r="AH1692" s="213">
        <v>0</v>
      </c>
      <c r="AI1692" s="213"/>
      <c r="AJ1692" s="213"/>
      <c r="AK1692" s="213"/>
      <c r="AL1692" s="213"/>
      <c r="AM1692" s="213"/>
      <c r="AN1692" s="213"/>
      <c r="AO1692" s="213"/>
      <c r="AP1692" s="213"/>
      <c r="AQ1692" s="213"/>
      <c r="AR1692" s="213"/>
      <c r="AS1692" s="213"/>
      <c r="AT1692" s="213"/>
      <c r="AU1692" s="213"/>
      <c r="AV1692" s="213"/>
      <c r="AW1692" s="213"/>
      <c r="AX1692" s="213"/>
      <c r="AY1692" s="213"/>
      <c r="AZ1692" s="213"/>
      <c r="BA1692" s="213"/>
      <c r="BB1692" s="213"/>
      <c r="BC1692" s="213"/>
      <c r="BD1692" s="213"/>
      <c r="BE1692" s="213"/>
      <c r="BF1692" s="213"/>
      <c r="BG1692" s="213"/>
      <c r="BH1692" s="213"/>
    </row>
    <row r="1693" spans="1:60" outlineLevel="3" x14ac:dyDescent="0.2">
      <c r="A1693" s="220"/>
      <c r="B1693" s="221"/>
      <c r="C1693" s="258" t="s">
        <v>2028</v>
      </c>
      <c r="D1693" s="229"/>
      <c r="E1693" s="230">
        <v>9</v>
      </c>
      <c r="F1693" s="224"/>
      <c r="G1693" s="224"/>
      <c r="H1693" s="224"/>
      <c r="I1693" s="224"/>
      <c r="J1693" s="224"/>
      <c r="K1693" s="224"/>
      <c r="L1693" s="224"/>
      <c r="M1693" s="224"/>
      <c r="N1693" s="223"/>
      <c r="O1693" s="223"/>
      <c r="P1693" s="223"/>
      <c r="Q1693" s="223"/>
      <c r="R1693" s="224"/>
      <c r="S1693" s="224"/>
      <c r="T1693" s="224"/>
      <c r="U1693" s="224"/>
      <c r="V1693" s="224"/>
      <c r="W1693" s="224"/>
      <c r="X1693" s="224"/>
      <c r="Y1693" s="224"/>
      <c r="Z1693" s="213"/>
      <c r="AA1693" s="213"/>
      <c r="AB1693" s="213"/>
      <c r="AC1693" s="213"/>
      <c r="AD1693" s="213"/>
      <c r="AE1693" s="213"/>
      <c r="AF1693" s="213"/>
      <c r="AG1693" s="213" t="s">
        <v>573</v>
      </c>
      <c r="AH1693" s="213">
        <v>0</v>
      </c>
      <c r="AI1693" s="213"/>
      <c r="AJ1693" s="213"/>
      <c r="AK1693" s="213"/>
      <c r="AL1693" s="213"/>
      <c r="AM1693" s="213"/>
      <c r="AN1693" s="213"/>
      <c r="AO1693" s="213"/>
      <c r="AP1693" s="213"/>
      <c r="AQ1693" s="213"/>
      <c r="AR1693" s="213"/>
      <c r="AS1693" s="213"/>
      <c r="AT1693" s="213"/>
      <c r="AU1693" s="213"/>
      <c r="AV1693" s="213"/>
      <c r="AW1693" s="213"/>
      <c r="AX1693" s="213"/>
      <c r="AY1693" s="213"/>
      <c r="AZ1693" s="213"/>
      <c r="BA1693" s="213"/>
      <c r="BB1693" s="213"/>
      <c r="BC1693" s="213"/>
      <c r="BD1693" s="213"/>
      <c r="BE1693" s="213"/>
      <c r="BF1693" s="213"/>
      <c r="BG1693" s="213"/>
      <c r="BH1693" s="213"/>
    </row>
    <row r="1694" spans="1:60" outlineLevel="3" x14ac:dyDescent="0.2">
      <c r="A1694" s="220"/>
      <c r="B1694" s="221"/>
      <c r="C1694" s="275" t="s">
        <v>955</v>
      </c>
      <c r="D1694" s="266"/>
      <c r="E1694" s="267"/>
      <c r="F1694" s="224"/>
      <c r="G1694" s="224"/>
      <c r="H1694" s="224"/>
      <c r="I1694" s="224"/>
      <c r="J1694" s="224"/>
      <c r="K1694" s="224"/>
      <c r="L1694" s="224"/>
      <c r="M1694" s="224"/>
      <c r="N1694" s="223"/>
      <c r="O1694" s="223"/>
      <c r="P1694" s="223"/>
      <c r="Q1694" s="223"/>
      <c r="R1694" s="224"/>
      <c r="S1694" s="224"/>
      <c r="T1694" s="224"/>
      <c r="U1694" s="224"/>
      <c r="V1694" s="224"/>
      <c r="W1694" s="224"/>
      <c r="X1694" s="224"/>
      <c r="Y1694" s="224"/>
      <c r="Z1694" s="213"/>
      <c r="AA1694" s="213"/>
      <c r="AB1694" s="213"/>
      <c r="AC1694" s="213"/>
      <c r="AD1694" s="213"/>
      <c r="AE1694" s="213"/>
      <c r="AF1694" s="213"/>
      <c r="AG1694" s="213" t="s">
        <v>573</v>
      </c>
      <c r="AH1694" s="213"/>
      <c r="AI1694" s="213"/>
      <c r="AJ1694" s="213"/>
      <c r="AK1694" s="213"/>
      <c r="AL1694" s="213"/>
      <c r="AM1694" s="213"/>
      <c r="AN1694" s="213"/>
      <c r="AO1694" s="213"/>
      <c r="AP1694" s="213"/>
      <c r="AQ1694" s="213"/>
      <c r="AR1694" s="213"/>
      <c r="AS1694" s="213"/>
      <c r="AT1694" s="213"/>
      <c r="AU1694" s="213"/>
      <c r="AV1694" s="213"/>
      <c r="AW1694" s="213"/>
      <c r="AX1694" s="213"/>
      <c r="AY1694" s="213"/>
      <c r="AZ1694" s="213"/>
      <c r="BA1694" s="213"/>
      <c r="BB1694" s="213"/>
      <c r="BC1694" s="213"/>
      <c r="BD1694" s="213"/>
      <c r="BE1694" s="213"/>
      <c r="BF1694" s="213"/>
      <c r="BG1694" s="213"/>
      <c r="BH1694" s="213"/>
    </row>
    <row r="1695" spans="1:60" outlineLevel="3" x14ac:dyDescent="0.2">
      <c r="A1695" s="220"/>
      <c r="B1695" s="221"/>
      <c r="C1695" s="276" t="s">
        <v>2029</v>
      </c>
      <c r="D1695" s="266"/>
      <c r="E1695" s="267">
        <v>1</v>
      </c>
      <c r="F1695" s="224"/>
      <c r="G1695" s="224"/>
      <c r="H1695" s="224"/>
      <c r="I1695" s="224"/>
      <c r="J1695" s="224"/>
      <c r="K1695" s="224"/>
      <c r="L1695" s="224"/>
      <c r="M1695" s="224"/>
      <c r="N1695" s="223"/>
      <c r="O1695" s="223"/>
      <c r="P1695" s="223"/>
      <c r="Q1695" s="223"/>
      <c r="R1695" s="224"/>
      <c r="S1695" s="224"/>
      <c r="T1695" s="224"/>
      <c r="U1695" s="224"/>
      <c r="V1695" s="224"/>
      <c r="W1695" s="224"/>
      <c r="X1695" s="224"/>
      <c r="Y1695" s="224"/>
      <c r="Z1695" s="213"/>
      <c r="AA1695" s="213"/>
      <c r="AB1695" s="213"/>
      <c r="AC1695" s="213"/>
      <c r="AD1695" s="213"/>
      <c r="AE1695" s="213"/>
      <c r="AF1695" s="213"/>
      <c r="AG1695" s="213" t="s">
        <v>573</v>
      </c>
      <c r="AH1695" s="213">
        <v>2</v>
      </c>
      <c r="AI1695" s="213"/>
      <c r="AJ1695" s="213"/>
      <c r="AK1695" s="213"/>
      <c r="AL1695" s="213"/>
      <c r="AM1695" s="213"/>
      <c r="AN1695" s="213"/>
      <c r="AO1695" s="213"/>
      <c r="AP1695" s="213"/>
      <c r="AQ1695" s="213"/>
      <c r="AR1695" s="213"/>
      <c r="AS1695" s="213"/>
      <c r="AT1695" s="213"/>
      <c r="AU1695" s="213"/>
      <c r="AV1695" s="213"/>
      <c r="AW1695" s="213"/>
      <c r="AX1695" s="213"/>
      <c r="AY1695" s="213"/>
      <c r="AZ1695" s="213"/>
      <c r="BA1695" s="213"/>
      <c r="BB1695" s="213"/>
      <c r="BC1695" s="213"/>
      <c r="BD1695" s="213"/>
      <c r="BE1695" s="213"/>
      <c r="BF1695" s="213"/>
      <c r="BG1695" s="213"/>
      <c r="BH1695" s="213"/>
    </row>
    <row r="1696" spans="1:60" outlineLevel="3" x14ac:dyDescent="0.2">
      <c r="A1696" s="220"/>
      <c r="B1696" s="221"/>
      <c r="C1696" s="276" t="s">
        <v>2030</v>
      </c>
      <c r="D1696" s="266"/>
      <c r="E1696" s="267">
        <v>1</v>
      </c>
      <c r="F1696" s="224"/>
      <c r="G1696" s="224"/>
      <c r="H1696" s="224"/>
      <c r="I1696" s="224"/>
      <c r="J1696" s="224"/>
      <c r="K1696" s="224"/>
      <c r="L1696" s="224"/>
      <c r="M1696" s="224"/>
      <c r="N1696" s="223"/>
      <c r="O1696" s="223"/>
      <c r="P1696" s="223"/>
      <c r="Q1696" s="223"/>
      <c r="R1696" s="224"/>
      <c r="S1696" s="224"/>
      <c r="T1696" s="224"/>
      <c r="U1696" s="224"/>
      <c r="V1696" s="224"/>
      <c r="W1696" s="224"/>
      <c r="X1696" s="224"/>
      <c r="Y1696" s="224"/>
      <c r="Z1696" s="213"/>
      <c r="AA1696" s="213"/>
      <c r="AB1696" s="213"/>
      <c r="AC1696" s="213"/>
      <c r="AD1696" s="213"/>
      <c r="AE1696" s="213"/>
      <c r="AF1696" s="213"/>
      <c r="AG1696" s="213" t="s">
        <v>573</v>
      </c>
      <c r="AH1696" s="213">
        <v>2</v>
      </c>
      <c r="AI1696" s="213"/>
      <c r="AJ1696" s="213"/>
      <c r="AK1696" s="213"/>
      <c r="AL1696" s="213"/>
      <c r="AM1696" s="213"/>
      <c r="AN1696" s="213"/>
      <c r="AO1696" s="213"/>
      <c r="AP1696" s="213"/>
      <c r="AQ1696" s="213"/>
      <c r="AR1696" s="213"/>
      <c r="AS1696" s="213"/>
      <c r="AT1696" s="213"/>
      <c r="AU1696" s="213"/>
      <c r="AV1696" s="213"/>
      <c r="AW1696" s="213"/>
      <c r="AX1696" s="213"/>
      <c r="AY1696" s="213"/>
      <c r="AZ1696" s="213"/>
      <c r="BA1696" s="213"/>
      <c r="BB1696" s="213"/>
      <c r="BC1696" s="213"/>
      <c r="BD1696" s="213"/>
      <c r="BE1696" s="213"/>
      <c r="BF1696" s="213"/>
      <c r="BG1696" s="213"/>
      <c r="BH1696" s="213"/>
    </row>
    <row r="1697" spans="1:60" outlineLevel="3" x14ac:dyDescent="0.2">
      <c r="A1697" s="220"/>
      <c r="B1697" s="221"/>
      <c r="C1697" s="276" t="s">
        <v>2031</v>
      </c>
      <c r="D1697" s="266"/>
      <c r="E1697" s="267">
        <v>1</v>
      </c>
      <c r="F1697" s="224"/>
      <c r="G1697" s="224"/>
      <c r="H1697" s="224"/>
      <c r="I1697" s="224"/>
      <c r="J1697" s="224"/>
      <c r="K1697" s="224"/>
      <c r="L1697" s="224"/>
      <c r="M1697" s="224"/>
      <c r="N1697" s="223"/>
      <c r="O1697" s="223"/>
      <c r="P1697" s="223"/>
      <c r="Q1697" s="223"/>
      <c r="R1697" s="224"/>
      <c r="S1697" s="224"/>
      <c r="T1697" s="224"/>
      <c r="U1697" s="224"/>
      <c r="V1697" s="224"/>
      <c r="W1697" s="224"/>
      <c r="X1697" s="224"/>
      <c r="Y1697" s="224"/>
      <c r="Z1697" s="213"/>
      <c r="AA1697" s="213"/>
      <c r="AB1697" s="213"/>
      <c r="AC1697" s="213"/>
      <c r="AD1697" s="213"/>
      <c r="AE1697" s="213"/>
      <c r="AF1697" s="213"/>
      <c r="AG1697" s="213" t="s">
        <v>573</v>
      </c>
      <c r="AH1697" s="213">
        <v>2</v>
      </c>
      <c r="AI1697" s="213"/>
      <c r="AJ1697" s="213"/>
      <c r="AK1697" s="213"/>
      <c r="AL1697" s="213"/>
      <c r="AM1697" s="213"/>
      <c r="AN1697" s="213"/>
      <c r="AO1697" s="213"/>
      <c r="AP1697" s="213"/>
      <c r="AQ1697" s="213"/>
      <c r="AR1697" s="213"/>
      <c r="AS1697" s="213"/>
      <c r="AT1697" s="213"/>
      <c r="AU1697" s="213"/>
      <c r="AV1697" s="213"/>
      <c r="AW1697" s="213"/>
      <c r="AX1697" s="213"/>
      <c r="AY1697" s="213"/>
      <c r="AZ1697" s="213"/>
      <c r="BA1697" s="213"/>
      <c r="BB1697" s="213"/>
      <c r="BC1697" s="213"/>
      <c r="BD1697" s="213"/>
      <c r="BE1697" s="213"/>
      <c r="BF1697" s="213"/>
      <c r="BG1697" s="213"/>
      <c r="BH1697" s="213"/>
    </row>
    <row r="1698" spans="1:60" outlineLevel="3" x14ac:dyDescent="0.2">
      <c r="A1698" s="220"/>
      <c r="B1698" s="221"/>
      <c r="C1698" s="276" t="s">
        <v>2032</v>
      </c>
      <c r="D1698" s="266"/>
      <c r="E1698" s="267">
        <v>1</v>
      </c>
      <c r="F1698" s="224"/>
      <c r="G1698" s="224"/>
      <c r="H1698" s="224"/>
      <c r="I1698" s="224"/>
      <c r="J1698" s="224"/>
      <c r="K1698" s="224"/>
      <c r="L1698" s="224"/>
      <c r="M1698" s="224"/>
      <c r="N1698" s="223"/>
      <c r="O1698" s="223"/>
      <c r="P1698" s="223"/>
      <c r="Q1698" s="223"/>
      <c r="R1698" s="224"/>
      <c r="S1698" s="224"/>
      <c r="T1698" s="224"/>
      <c r="U1698" s="224"/>
      <c r="V1698" s="224"/>
      <c r="W1698" s="224"/>
      <c r="X1698" s="224"/>
      <c r="Y1698" s="224"/>
      <c r="Z1698" s="213"/>
      <c r="AA1698" s="213"/>
      <c r="AB1698" s="213"/>
      <c r="AC1698" s="213"/>
      <c r="AD1698" s="213"/>
      <c r="AE1698" s="213"/>
      <c r="AF1698" s="213"/>
      <c r="AG1698" s="213" t="s">
        <v>573</v>
      </c>
      <c r="AH1698" s="213">
        <v>2</v>
      </c>
      <c r="AI1698" s="213"/>
      <c r="AJ1698" s="213"/>
      <c r="AK1698" s="213"/>
      <c r="AL1698" s="213"/>
      <c r="AM1698" s="213"/>
      <c r="AN1698" s="213"/>
      <c r="AO1698" s="213"/>
      <c r="AP1698" s="213"/>
      <c r="AQ1698" s="213"/>
      <c r="AR1698" s="213"/>
      <c r="AS1698" s="213"/>
      <c r="AT1698" s="213"/>
      <c r="AU1698" s="213"/>
      <c r="AV1698" s="213"/>
      <c r="AW1698" s="213"/>
      <c r="AX1698" s="213"/>
      <c r="AY1698" s="213"/>
      <c r="AZ1698" s="213"/>
      <c r="BA1698" s="213"/>
      <c r="BB1698" s="213"/>
      <c r="BC1698" s="213"/>
      <c r="BD1698" s="213"/>
      <c r="BE1698" s="213"/>
      <c r="BF1698" s="213"/>
      <c r="BG1698" s="213"/>
      <c r="BH1698" s="213"/>
    </row>
    <row r="1699" spans="1:60" outlineLevel="3" x14ac:dyDescent="0.2">
      <c r="A1699" s="220"/>
      <c r="B1699" s="221"/>
      <c r="C1699" s="276" t="s">
        <v>2033</v>
      </c>
      <c r="D1699" s="266"/>
      <c r="E1699" s="267">
        <v>1</v>
      </c>
      <c r="F1699" s="224"/>
      <c r="G1699" s="224"/>
      <c r="H1699" s="224"/>
      <c r="I1699" s="224"/>
      <c r="J1699" s="224"/>
      <c r="K1699" s="224"/>
      <c r="L1699" s="224"/>
      <c r="M1699" s="224"/>
      <c r="N1699" s="223"/>
      <c r="O1699" s="223"/>
      <c r="P1699" s="223"/>
      <c r="Q1699" s="223"/>
      <c r="R1699" s="224"/>
      <c r="S1699" s="224"/>
      <c r="T1699" s="224"/>
      <c r="U1699" s="224"/>
      <c r="V1699" s="224"/>
      <c r="W1699" s="224"/>
      <c r="X1699" s="224"/>
      <c r="Y1699" s="224"/>
      <c r="Z1699" s="213"/>
      <c r="AA1699" s="213"/>
      <c r="AB1699" s="213"/>
      <c r="AC1699" s="213"/>
      <c r="AD1699" s="213"/>
      <c r="AE1699" s="213"/>
      <c r="AF1699" s="213"/>
      <c r="AG1699" s="213" t="s">
        <v>573</v>
      </c>
      <c r="AH1699" s="213">
        <v>2</v>
      </c>
      <c r="AI1699" s="213"/>
      <c r="AJ1699" s="213"/>
      <c r="AK1699" s="213"/>
      <c r="AL1699" s="213"/>
      <c r="AM1699" s="213"/>
      <c r="AN1699" s="213"/>
      <c r="AO1699" s="213"/>
      <c r="AP1699" s="213"/>
      <c r="AQ1699" s="213"/>
      <c r="AR1699" s="213"/>
      <c r="AS1699" s="213"/>
      <c r="AT1699" s="213"/>
      <c r="AU1699" s="213"/>
      <c r="AV1699" s="213"/>
      <c r="AW1699" s="213"/>
      <c r="AX1699" s="213"/>
      <c r="AY1699" s="213"/>
      <c r="AZ1699" s="213"/>
      <c r="BA1699" s="213"/>
      <c r="BB1699" s="213"/>
      <c r="BC1699" s="213"/>
      <c r="BD1699" s="213"/>
      <c r="BE1699" s="213"/>
      <c r="BF1699" s="213"/>
      <c r="BG1699" s="213"/>
      <c r="BH1699" s="213"/>
    </row>
    <row r="1700" spans="1:60" outlineLevel="3" x14ac:dyDescent="0.2">
      <c r="A1700" s="220"/>
      <c r="B1700" s="221"/>
      <c r="C1700" s="276" t="s">
        <v>2034</v>
      </c>
      <c r="D1700" s="266"/>
      <c r="E1700" s="267">
        <v>1</v>
      </c>
      <c r="F1700" s="224"/>
      <c r="G1700" s="224"/>
      <c r="H1700" s="224"/>
      <c r="I1700" s="224"/>
      <c r="J1700" s="224"/>
      <c r="K1700" s="224"/>
      <c r="L1700" s="224"/>
      <c r="M1700" s="224"/>
      <c r="N1700" s="223"/>
      <c r="O1700" s="223"/>
      <c r="P1700" s="223"/>
      <c r="Q1700" s="223"/>
      <c r="R1700" s="224"/>
      <c r="S1700" s="224"/>
      <c r="T1700" s="224"/>
      <c r="U1700" s="224"/>
      <c r="V1700" s="224"/>
      <c r="W1700" s="224"/>
      <c r="X1700" s="224"/>
      <c r="Y1700" s="224"/>
      <c r="Z1700" s="213"/>
      <c r="AA1700" s="213"/>
      <c r="AB1700" s="213"/>
      <c r="AC1700" s="213"/>
      <c r="AD1700" s="213"/>
      <c r="AE1700" s="213"/>
      <c r="AF1700" s="213"/>
      <c r="AG1700" s="213" t="s">
        <v>573</v>
      </c>
      <c r="AH1700" s="213">
        <v>2</v>
      </c>
      <c r="AI1700" s="213"/>
      <c r="AJ1700" s="213"/>
      <c r="AK1700" s="213"/>
      <c r="AL1700" s="213"/>
      <c r="AM1700" s="213"/>
      <c r="AN1700" s="213"/>
      <c r="AO1700" s="213"/>
      <c r="AP1700" s="213"/>
      <c r="AQ1700" s="213"/>
      <c r="AR1700" s="213"/>
      <c r="AS1700" s="213"/>
      <c r="AT1700" s="213"/>
      <c r="AU1700" s="213"/>
      <c r="AV1700" s="213"/>
      <c r="AW1700" s="213"/>
      <c r="AX1700" s="213"/>
      <c r="AY1700" s="213"/>
      <c r="AZ1700" s="213"/>
      <c r="BA1700" s="213"/>
      <c r="BB1700" s="213"/>
      <c r="BC1700" s="213"/>
      <c r="BD1700" s="213"/>
      <c r="BE1700" s="213"/>
      <c r="BF1700" s="213"/>
      <c r="BG1700" s="213"/>
      <c r="BH1700" s="213"/>
    </row>
    <row r="1701" spans="1:60" outlineLevel="3" x14ac:dyDescent="0.2">
      <c r="A1701" s="220"/>
      <c r="B1701" s="221"/>
      <c r="C1701" s="276" t="s">
        <v>2035</v>
      </c>
      <c r="D1701" s="266"/>
      <c r="E1701" s="267">
        <v>2</v>
      </c>
      <c r="F1701" s="224"/>
      <c r="G1701" s="224"/>
      <c r="H1701" s="224"/>
      <c r="I1701" s="224"/>
      <c r="J1701" s="224"/>
      <c r="K1701" s="224"/>
      <c r="L1701" s="224"/>
      <c r="M1701" s="224"/>
      <c r="N1701" s="223"/>
      <c r="O1701" s="223"/>
      <c r="P1701" s="223"/>
      <c r="Q1701" s="223"/>
      <c r="R1701" s="224"/>
      <c r="S1701" s="224"/>
      <c r="T1701" s="224"/>
      <c r="U1701" s="224"/>
      <c r="V1701" s="224"/>
      <c r="W1701" s="224"/>
      <c r="X1701" s="224"/>
      <c r="Y1701" s="224"/>
      <c r="Z1701" s="213"/>
      <c r="AA1701" s="213"/>
      <c r="AB1701" s="213"/>
      <c r="AC1701" s="213"/>
      <c r="AD1701" s="213"/>
      <c r="AE1701" s="213"/>
      <c r="AF1701" s="213"/>
      <c r="AG1701" s="213" t="s">
        <v>573</v>
      </c>
      <c r="AH1701" s="213">
        <v>2</v>
      </c>
      <c r="AI1701" s="213"/>
      <c r="AJ1701" s="213"/>
      <c r="AK1701" s="213"/>
      <c r="AL1701" s="213"/>
      <c r="AM1701" s="213"/>
      <c r="AN1701" s="213"/>
      <c r="AO1701" s="213"/>
      <c r="AP1701" s="213"/>
      <c r="AQ1701" s="213"/>
      <c r="AR1701" s="213"/>
      <c r="AS1701" s="213"/>
      <c r="AT1701" s="213"/>
      <c r="AU1701" s="213"/>
      <c r="AV1701" s="213"/>
      <c r="AW1701" s="213"/>
      <c r="AX1701" s="213"/>
      <c r="AY1701" s="213"/>
      <c r="AZ1701" s="213"/>
      <c r="BA1701" s="213"/>
      <c r="BB1701" s="213"/>
      <c r="BC1701" s="213"/>
      <c r="BD1701" s="213"/>
      <c r="BE1701" s="213"/>
      <c r="BF1701" s="213"/>
      <c r="BG1701" s="213"/>
      <c r="BH1701" s="213"/>
    </row>
    <row r="1702" spans="1:60" outlineLevel="3" x14ac:dyDescent="0.2">
      <c r="A1702" s="220"/>
      <c r="B1702" s="221"/>
      <c r="C1702" s="276" t="s">
        <v>2036</v>
      </c>
      <c r="D1702" s="266"/>
      <c r="E1702" s="267">
        <v>1</v>
      </c>
      <c r="F1702" s="224"/>
      <c r="G1702" s="224"/>
      <c r="H1702" s="224"/>
      <c r="I1702" s="224"/>
      <c r="J1702" s="224"/>
      <c r="K1702" s="224"/>
      <c r="L1702" s="224"/>
      <c r="M1702" s="224"/>
      <c r="N1702" s="223"/>
      <c r="O1702" s="223"/>
      <c r="P1702" s="223"/>
      <c r="Q1702" s="223"/>
      <c r="R1702" s="224"/>
      <c r="S1702" s="224"/>
      <c r="T1702" s="224"/>
      <c r="U1702" s="224"/>
      <c r="V1702" s="224"/>
      <c r="W1702" s="224"/>
      <c r="X1702" s="224"/>
      <c r="Y1702" s="224"/>
      <c r="Z1702" s="213"/>
      <c r="AA1702" s="213"/>
      <c r="AB1702" s="213"/>
      <c r="AC1702" s="213"/>
      <c r="AD1702" s="213"/>
      <c r="AE1702" s="213"/>
      <c r="AF1702" s="213"/>
      <c r="AG1702" s="213" t="s">
        <v>573</v>
      </c>
      <c r="AH1702" s="213">
        <v>2</v>
      </c>
      <c r="AI1702" s="213"/>
      <c r="AJ1702" s="213"/>
      <c r="AK1702" s="213"/>
      <c r="AL1702" s="213"/>
      <c r="AM1702" s="213"/>
      <c r="AN1702" s="213"/>
      <c r="AO1702" s="213"/>
      <c r="AP1702" s="213"/>
      <c r="AQ1702" s="213"/>
      <c r="AR1702" s="213"/>
      <c r="AS1702" s="213"/>
      <c r="AT1702" s="213"/>
      <c r="AU1702" s="213"/>
      <c r="AV1702" s="213"/>
      <c r="AW1702" s="213"/>
      <c r="AX1702" s="213"/>
      <c r="AY1702" s="213"/>
      <c r="AZ1702" s="213"/>
      <c r="BA1702" s="213"/>
      <c r="BB1702" s="213"/>
      <c r="BC1702" s="213"/>
      <c r="BD1702" s="213"/>
      <c r="BE1702" s="213"/>
      <c r="BF1702" s="213"/>
      <c r="BG1702" s="213"/>
      <c r="BH1702" s="213"/>
    </row>
    <row r="1703" spans="1:60" outlineLevel="3" x14ac:dyDescent="0.2">
      <c r="A1703" s="220"/>
      <c r="B1703" s="221"/>
      <c r="C1703" s="275" t="s">
        <v>958</v>
      </c>
      <c r="D1703" s="266"/>
      <c r="E1703" s="267"/>
      <c r="F1703" s="224"/>
      <c r="G1703" s="224"/>
      <c r="H1703" s="224"/>
      <c r="I1703" s="224"/>
      <c r="J1703" s="224"/>
      <c r="K1703" s="224"/>
      <c r="L1703" s="224"/>
      <c r="M1703" s="224"/>
      <c r="N1703" s="223"/>
      <c r="O1703" s="223"/>
      <c r="P1703" s="223"/>
      <c r="Q1703" s="223"/>
      <c r="R1703" s="224"/>
      <c r="S1703" s="224"/>
      <c r="T1703" s="224"/>
      <c r="U1703" s="224"/>
      <c r="V1703" s="224"/>
      <c r="W1703" s="224"/>
      <c r="X1703" s="224"/>
      <c r="Y1703" s="224"/>
      <c r="Z1703" s="213"/>
      <c r="AA1703" s="213"/>
      <c r="AB1703" s="213"/>
      <c r="AC1703" s="213"/>
      <c r="AD1703" s="213"/>
      <c r="AE1703" s="213"/>
      <c r="AF1703" s="213"/>
      <c r="AG1703" s="213" t="s">
        <v>573</v>
      </c>
      <c r="AH1703" s="213"/>
      <c r="AI1703" s="213"/>
      <c r="AJ1703" s="213"/>
      <c r="AK1703" s="213"/>
      <c r="AL1703" s="213"/>
      <c r="AM1703" s="213"/>
      <c r="AN1703" s="213"/>
      <c r="AO1703" s="213"/>
      <c r="AP1703" s="213"/>
      <c r="AQ1703" s="213"/>
      <c r="AR1703" s="213"/>
      <c r="AS1703" s="213"/>
      <c r="AT1703" s="213"/>
      <c r="AU1703" s="213"/>
      <c r="AV1703" s="213"/>
      <c r="AW1703" s="213"/>
      <c r="AX1703" s="213"/>
      <c r="AY1703" s="213"/>
      <c r="AZ1703" s="213"/>
      <c r="BA1703" s="213"/>
      <c r="BB1703" s="213"/>
      <c r="BC1703" s="213"/>
      <c r="BD1703" s="213"/>
      <c r="BE1703" s="213"/>
      <c r="BF1703" s="213"/>
      <c r="BG1703" s="213"/>
      <c r="BH1703" s="213"/>
    </row>
    <row r="1704" spans="1:60" outlineLevel="2" x14ac:dyDescent="0.2">
      <c r="A1704" s="220"/>
      <c r="B1704" s="221"/>
      <c r="C1704" s="257"/>
      <c r="D1704" s="250"/>
      <c r="E1704" s="250"/>
      <c r="F1704" s="250"/>
      <c r="G1704" s="250"/>
      <c r="H1704" s="224"/>
      <c r="I1704" s="224"/>
      <c r="J1704" s="224"/>
      <c r="K1704" s="224"/>
      <c r="L1704" s="224"/>
      <c r="M1704" s="224"/>
      <c r="N1704" s="223"/>
      <c r="O1704" s="223"/>
      <c r="P1704" s="223"/>
      <c r="Q1704" s="223"/>
      <c r="R1704" s="224"/>
      <c r="S1704" s="224"/>
      <c r="T1704" s="224"/>
      <c r="U1704" s="224"/>
      <c r="V1704" s="224"/>
      <c r="W1704" s="224"/>
      <c r="X1704" s="224"/>
      <c r="Y1704" s="224"/>
      <c r="Z1704" s="213"/>
      <c r="AA1704" s="213"/>
      <c r="AB1704" s="213"/>
      <c r="AC1704" s="213"/>
      <c r="AD1704" s="213"/>
      <c r="AE1704" s="213"/>
      <c r="AF1704" s="213"/>
      <c r="AG1704" s="213" t="s">
        <v>515</v>
      </c>
      <c r="AH1704" s="213"/>
      <c r="AI1704" s="213"/>
      <c r="AJ1704" s="213"/>
      <c r="AK1704" s="213"/>
      <c r="AL1704" s="213"/>
      <c r="AM1704" s="213"/>
      <c r="AN1704" s="213"/>
      <c r="AO1704" s="213"/>
      <c r="AP1704" s="213"/>
      <c r="AQ1704" s="213"/>
      <c r="AR1704" s="213"/>
      <c r="AS1704" s="213"/>
      <c r="AT1704" s="213"/>
      <c r="AU1704" s="213"/>
      <c r="AV1704" s="213"/>
      <c r="AW1704" s="213"/>
      <c r="AX1704" s="213"/>
      <c r="AY1704" s="213"/>
      <c r="AZ1704" s="213"/>
      <c r="BA1704" s="213"/>
      <c r="BB1704" s="213"/>
      <c r="BC1704" s="213"/>
      <c r="BD1704" s="213"/>
      <c r="BE1704" s="213"/>
      <c r="BF1704" s="213"/>
      <c r="BG1704" s="213"/>
      <c r="BH1704" s="213"/>
    </row>
    <row r="1705" spans="1:60" ht="22.5" outlineLevel="1" x14ac:dyDescent="0.2">
      <c r="A1705" s="242">
        <v>209</v>
      </c>
      <c r="B1705" s="243" t="s">
        <v>2037</v>
      </c>
      <c r="C1705" s="254" t="s">
        <v>2038</v>
      </c>
      <c r="D1705" s="244" t="s">
        <v>582</v>
      </c>
      <c r="E1705" s="245">
        <v>4</v>
      </c>
      <c r="F1705" s="246"/>
      <c r="G1705" s="247">
        <f>ROUND(E1705*F1705,2)</f>
        <v>0</v>
      </c>
      <c r="H1705" s="246"/>
      <c r="I1705" s="247">
        <f>ROUND(E1705*H1705,2)</f>
        <v>0</v>
      </c>
      <c r="J1705" s="246"/>
      <c r="K1705" s="247">
        <f>ROUND(E1705*J1705,2)</f>
        <v>0</v>
      </c>
      <c r="L1705" s="247">
        <v>21</v>
      </c>
      <c r="M1705" s="247">
        <f>G1705*(1+L1705/100)</f>
        <v>0</v>
      </c>
      <c r="N1705" s="245">
        <v>5.5000000000000003E-4</v>
      </c>
      <c r="O1705" s="245">
        <f>ROUND(E1705*N1705,2)</f>
        <v>0</v>
      </c>
      <c r="P1705" s="245">
        <v>0</v>
      </c>
      <c r="Q1705" s="245">
        <f>ROUND(E1705*P1705,2)</f>
        <v>0</v>
      </c>
      <c r="R1705" s="247" t="s">
        <v>2003</v>
      </c>
      <c r="S1705" s="247" t="s">
        <v>511</v>
      </c>
      <c r="T1705" s="248" t="s">
        <v>511</v>
      </c>
      <c r="U1705" s="224">
        <v>0.73714999999999997</v>
      </c>
      <c r="V1705" s="224">
        <f>ROUND(E1705*U1705,2)</f>
        <v>2.95</v>
      </c>
      <c r="W1705" s="224"/>
      <c r="X1705" s="224" t="s">
        <v>557</v>
      </c>
      <c r="Y1705" s="224" t="s">
        <v>513</v>
      </c>
      <c r="Z1705" s="213"/>
      <c r="AA1705" s="213"/>
      <c r="AB1705" s="213"/>
      <c r="AC1705" s="213"/>
      <c r="AD1705" s="213"/>
      <c r="AE1705" s="213"/>
      <c r="AF1705" s="213"/>
      <c r="AG1705" s="213" t="s">
        <v>571</v>
      </c>
      <c r="AH1705" s="213"/>
      <c r="AI1705" s="213"/>
      <c r="AJ1705" s="213"/>
      <c r="AK1705" s="213"/>
      <c r="AL1705" s="213"/>
      <c r="AM1705" s="213"/>
      <c r="AN1705" s="213"/>
      <c r="AO1705" s="213"/>
      <c r="AP1705" s="213"/>
      <c r="AQ1705" s="213"/>
      <c r="AR1705" s="213"/>
      <c r="AS1705" s="213"/>
      <c r="AT1705" s="213"/>
      <c r="AU1705" s="213"/>
      <c r="AV1705" s="213"/>
      <c r="AW1705" s="213"/>
      <c r="AX1705" s="213"/>
      <c r="AY1705" s="213"/>
      <c r="AZ1705" s="213"/>
      <c r="BA1705" s="213"/>
      <c r="BB1705" s="213"/>
      <c r="BC1705" s="213"/>
      <c r="BD1705" s="213"/>
      <c r="BE1705" s="213"/>
      <c r="BF1705" s="213"/>
      <c r="BG1705" s="213"/>
      <c r="BH1705" s="213"/>
    </row>
    <row r="1706" spans="1:60" outlineLevel="2" x14ac:dyDescent="0.2">
      <c r="A1706" s="220"/>
      <c r="B1706" s="221"/>
      <c r="C1706" s="274" t="s">
        <v>2018</v>
      </c>
      <c r="D1706" s="272"/>
      <c r="E1706" s="272"/>
      <c r="F1706" s="272"/>
      <c r="G1706" s="272"/>
      <c r="H1706" s="224"/>
      <c r="I1706" s="224"/>
      <c r="J1706" s="224"/>
      <c r="K1706" s="224"/>
      <c r="L1706" s="224"/>
      <c r="M1706" s="224"/>
      <c r="N1706" s="223"/>
      <c r="O1706" s="223"/>
      <c r="P1706" s="223"/>
      <c r="Q1706" s="223"/>
      <c r="R1706" s="224"/>
      <c r="S1706" s="224"/>
      <c r="T1706" s="224"/>
      <c r="U1706" s="224"/>
      <c r="V1706" s="224"/>
      <c r="W1706" s="224"/>
      <c r="X1706" s="224"/>
      <c r="Y1706" s="224"/>
      <c r="Z1706" s="213"/>
      <c r="AA1706" s="213"/>
      <c r="AB1706" s="213"/>
      <c r="AC1706" s="213"/>
      <c r="AD1706" s="213"/>
      <c r="AE1706" s="213"/>
      <c r="AF1706" s="213"/>
      <c r="AG1706" s="213" t="s">
        <v>921</v>
      </c>
      <c r="AH1706" s="213"/>
      <c r="AI1706" s="213"/>
      <c r="AJ1706" s="213"/>
      <c r="AK1706" s="213"/>
      <c r="AL1706" s="213"/>
      <c r="AM1706" s="213"/>
      <c r="AN1706" s="213"/>
      <c r="AO1706" s="213"/>
      <c r="AP1706" s="213"/>
      <c r="AQ1706" s="213"/>
      <c r="AR1706" s="213"/>
      <c r="AS1706" s="213"/>
      <c r="AT1706" s="213"/>
      <c r="AU1706" s="213"/>
      <c r="AV1706" s="213"/>
      <c r="AW1706" s="213"/>
      <c r="AX1706" s="213"/>
      <c r="AY1706" s="213"/>
      <c r="AZ1706" s="213"/>
      <c r="BA1706" s="213"/>
      <c r="BB1706" s="213"/>
      <c r="BC1706" s="213"/>
      <c r="BD1706" s="213"/>
      <c r="BE1706" s="213"/>
      <c r="BF1706" s="213"/>
      <c r="BG1706" s="213"/>
      <c r="BH1706" s="213"/>
    </row>
    <row r="1707" spans="1:60" outlineLevel="2" x14ac:dyDescent="0.2">
      <c r="A1707" s="220"/>
      <c r="B1707" s="221"/>
      <c r="C1707" s="258" t="s">
        <v>1689</v>
      </c>
      <c r="D1707" s="229"/>
      <c r="E1707" s="230"/>
      <c r="F1707" s="224"/>
      <c r="G1707" s="224"/>
      <c r="H1707" s="224"/>
      <c r="I1707" s="224"/>
      <c r="J1707" s="224"/>
      <c r="K1707" s="224"/>
      <c r="L1707" s="224"/>
      <c r="M1707" s="224"/>
      <c r="N1707" s="223"/>
      <c r="O1707" s="223"/>
      <c r="P1707" s="223"/>
      <c r="Q1707" s="223"/>
      <c r="R1707" s="224"/>
      <c r="S1707" s="224"/>
      <c r="T1707" s="224"/>
      <c r="U1707" s="224"/>
      <c r="V1707" s="224"/>
      <c r="W1707" s="224"/>
      <c r="X1707" s="224"/>
      <c r="Y1707" s="224"/>
      <c r="Z1707" s="213"/>
      <c r="AA1707" s="213"/>
      <c r="AB1707" s="213"/>
      <c r="AC1707" s="213"/>
      <c r="AD1707" s="213"/>
      <c r="AE1707" s="213"/>
      <c r="AF1707" s="213"/>
      <c r="AG1707" s="213" t="s">
        <v>573</v>
      </c>
      <c r="AH1707" s="213">
        <v>0</v>
      </c>
      <c r="AI1707" s="213"/>
      <c r="AJ1707" s="213"/>
      <c r="AK1707" s="213"/>
      <c r="AL1707" s="213"/>
      <c r="AM1707" s="213"/>
      <c r="AN1707" s="213"/>
      <c r="AO1707" s="213"/>
      <c r="AP1707" s="213"/>
      <c r="AQ1707" s="213"/>
      <c r="AR1707" s="213"/>
      <c r="AS1707" s="213"/>
      <c r="AT1707" s="213"/>
      <c r="AU1707" s="213"/>
      <c r="AV1707" s="213"/>
      <c r="AW1707" s="213"/>
      <c r="AX1707" s="213"/>
      <c r="AY1707" s="213"/>
      <c r="AZ1707" s="213"/>
      <c r="BA1707" s="213"/>
      <c r="BB1707" s="213"/>
      <c r="BC1707" s="213"/>
      <c r="BD1707" s="213"/>
      <c r="BE1707" s="213"/>
      <c r="BF1707" s="213"/>
      <c r="BG1707" s="213"/>
      <c r="BH1707" s="213"/>
    </row>
    <row r="1708" spans="1:60" outlineLevel="3" x14ac:dyDescent="0.2">
      <c r="A1708" s="220"/>
      <c r="B1708" s="221"/>
      <c r="C1708" s="258" t="s">
        <v>2024</v>
      </c>
      <c r="D1708" s="229"/>
      <c r="E1708" s="230">
        <v>4</v>
      </c>
      <c r="F1708" s="224"/>
      <c r="G1708" s="224"/>
      <c r="H1708" s="224"/>
      <c r="I1708" s="224"/>
      <c r="J1708" s="224"/>
      <c r="K1708" s="224"/>
      <c r="L1708" s="224"/>
      <c r="M1708" s="224"/>
      <c r="N1708" s="223"/>
      <c r="O1708" s="223"/>
      <c r="P1708" s="223"/>
      <c r="Q1708" s="223"/>
      <c r="R1708" s="224"/>
      <c r="S1708" s="224"/>
      <c r="T1708" s="224"/>
      <c r="U1708" s="224"/>
      <c r="V1708" s="224"/>
      <c r="W1708" s="224"/>
      <c r="X1708" s="224"/>
      <c r="Y1708" s="224"/>
      <c r="Z1708" s="213"/>
      <c r="AA1708" s="213"/>
      <c r="AB1708" s="213"/>
      <c r="AC1708" s="213"/>
      <c r="AD1708" s="213"/>
      <c r="AE1708" s="213"/>
      <c r="AF1708" s="213"/>
      <c r="AG1708" s="213" t="s">
        <v>573</v>
      </c>
      <c r="AH1708" s="213">
        <v>0</v>
      </c>
      <c r="AI1708" s="213"/>
      <c r="AJ1708" s="213"/>
      <c r="AK1708" s="213"/>
      <c r="AL1708" s="213"/>
      <c r="AM1708" s="213"/>
      <c r="AN1708" s="213"/>
      <c r="AO1708" s="213"/>
      <c r="AP1708" s="213"/>
      <c r="AQ1708" s="213"/>
      <c r="AR1708" s="213"/>
      <c r="AS1708" s="213"/>
      <c r="AT1708" s="213"/>
      <c r="AU1708" s="213"/>
      <c r="AV1708" s="213"/>
      <c r="AW1708" s="213"/>
      <c r="AX1708" s="213"/>
      <c r="AY1708" s="213"/>
      <c r="AZ1708" s="213"/>
      <c r="BA1708" s="213"/>
      <c r="BB1708" s="213"/>
      <c r="BC1708" s="213"/>
      <c r="BD1708" s="213"/>
      <c r="BE1708" s="213"/>
      <c r="BF1708" s="213"/>
      <c r="BG1708" s="213"/>
      <c r="BH1708" s="213"/>
    </row>
    <row r="1709" spans="1:60" outlineLevel="3" x14ac:dyDescent="0.2">
      <c r="A1709" s="220"/>
      <c r="B1709" s="221"/>
      <c r="C1709" s="275" t="s">
        <v>955</v>
      </c>
      <c r="D1709" s="266"/>
      <c r="E1709" s="267"/>
      <c r="F1709" s="224"/>
      <c r="G1709" s="224"/>
      <c r="H1709" s="224"/>
      <c r="I1709" s="224"/>
      <c r="J1709" s="224"/>
      <c r="K1709" s="224"/>
      <c r="L1709" s="224"/>
      <c r="M1709" s="224"/>
      <c r="N1709" s="223"/>
      <c r="O1709" s="223"/>
      <c r="P1709" s="223"/>
      <c r="Q1709" s="223"/>
      <c r="R1709" s="224"/>
      <c r="S1709" s="224"/>
      <c r="T1709" s="224"/>
      <c r="U1709" s="224"/>
      <c r="V1709" s="224"/>
      <c r="W1709" s="224"/>
      <c r="X1709" s="224"/>
      <c r="Y1709" s="224"/>
      <c r="Z1709" s="213"/>
      <c r="AA1709" s="213"/>
      <c r="AB1709" s="213"/>
      <c r="AC1709" s="213"/>
      <c r="AD1709" s="213"/>
      <c r="AE1709" s="213"/>
      <c r="AF1709" s="213"/>
      <c r="AG1709" s="213" t="s">
        <v>573</v>
      </c>
      <c r="AH1709" s="213"/>
      <c r="AI1709" s="213"/>
      <c r="AJ1709" s="213"/>
      <c r="AK1709" s="213"/>
      <c r="AL1709" s="213"/>
      <c r="AM1709" s="213"/>
      <c r="AN1709" s="213"/>
      <c r="AO1709" s="213"/>
      <c r="AP1709" s="213"/>
      <c r="AQ1709" s="213"/>
      <c r="AR1709" s="213"/>
      <c r="AS1709" s="213"/>
      <c r="AT1709" s="213"/>
      <c r="AU1709" s="213"/>
      <c r="AV1709" s="213"/>
      <c r="AW1709" s="213"/>
      <c r="AX1709" s="213"/>
      <c r="AY1709" s="213"/>
      <c r="AZ1709" s="213"/>
      <c r="BA1709" s="213"/>
      <c r="BB1709" s="213"/>
      <c r="BC1709" s="213"/>
      <c r="BD1709" s="213"/>
      <c r="BE1709" s="213"/>
      <c r="BF1709" s="213"/>
      <c r="BG1709" s="213"/>
      <c r="BH1709" s="213"/>
    </row>
    <row r="1710" spans="1:60" outlineLevel="3" x14ac:dyDescent="0.2">
      <c r="A1710" s="220"/>
      <c r="B1710" s="221"/>
      <c r="C1710" s="276" t="s">
        <v>2034</v>
      </c>
      <c r="D1710" s="266"/>
      <c r="E1710" s="267">
        <v>1</v>
      </c>
      <c r="F1710" s="224"/>
      <c r="G1710" s="224"/>
      <c r="H1710" s="224"/>
      <c r="I1710" s="224"/>
      <c r="J1710" s="224"/>
      <c r="K1710" s="224"/>
      <c r="L1710" s="224"/>
      <c r="M1710" s="224"/>
      <c r="N1710" s="223"/>
      <c r="O1710" s="223"/>
      <c r="P1710" s="223"/>
      <c r="Q1710" s="223"/>
      <c r="R1710" s="224"/>
      <c r="S1710" s="224"/>
      <c r="T1710" s="224"/>
      <c r="U1710" s="224"/>
      <c r="V1710" s="224"/>
      <c r="W1710" s="224"/>
      <c r="X1710" s="224"/>
      <c r="Y1710" s="224"/>
      <c r="Z1710" s="213"/>
      <c r="AA1710" s="213"/>
      <c r="AB1710" s="213"/>
      <c r="AC1710" s="213"/>
      <c r="AD1710" s="213"/>
      <c r="AE1710" s="213"/>
      <c r="AF1710" s="213"/>
      <c r="AG1710" s="213" t="s">
        <v>573</v>
      </c>
      <c r="AH1710" s="213">
        <v>2</v>
      </c>
      <c r="AI1710" s="213"/>
      <c r="AJ1710" s="213"/>
      <c r="AK1710" s="213"/>
      <c r="AL1710" s="213"/>
      <c r="AM1710" s="213"/>
      <c r="AN1710" s="213"/>
      <c r="AO1710" s="213"/>
      <c r="AP1710" s="213"/>
      <c r="AQ1710" s="213"/>
      <c r="AR1710" s="213"/>
      <c r="AS1710" s="213"/>
      <c r="AT1710" s="213"/>
      <c r="AU1710" s="213"/>
      <c r="AV1710" s="213"/>
      <c r="AW1710" s="213"/>
      <c r="AX1710" s="213"/>
      <c r="AY1710" s="213"/>
      <c r="AZ1710" s="213"/>
      <c r="BA1710" s="213"/>
      <c r="BB1710" s="213"/>
      <c r="BC1710" s="213"/>
      <c r="BD1710" s="213"/>
      <c r="BE1710" s="213"/>
      <c r="BF1710" s="213"/>
      <c r="BG1710" s="213"/>
      <c r="BH1710" s="213"/>
    </row>
    <row r="1711" spans="1:60" outlineLevel="3" x14ac:dyDescent="0.2">
      <c r="A1711" s="220"/>
      <c r="B1711" s="221"/>
      <c r="C1711" s="276" t="s">
        <v>2035</v>
      </c>
      <c r="D1711" s="266"/>
      <c r="E1711" s="267">
        <v>2</v>
      </c>
      <c r="F1711" s="224"/>
      <c r="G1711" s="224"/>
      <c r="H1711" s="224"/>
      <c r="I1711" s="224"/>
      <c r="J1711" s="224"/>
      <c r="K1711" s="224"/>
      <c r="L1711" s="224"/>
      <c r="M1711" s="224"/>
      <c r="N1711" s="223"/>
      <c r="O1711" s="223"/>
      <c r="P1711" s="223"/>
      <c r="Q1711" s="223"/>
      <c r="R1711" s="224"/>
      <c r="S1711" s="224"/>
      <c r="T1711" s="224"/>
      <c r="U1711" s="224"/>
      <c r="V1711" s="224"/>
      <c r="W1711" s="224"/>
      <c r="X1711" s="224"/>
      <c r="Y1711" s="224"/>
      <c r="Z1711" s="213"/>
      <c r="AA1711" s="213"/>
      <c r="AB1711" s="213"/>
      <c r="AC1711" s="213"/>
      <c r="AD1711" s="213"/>
      <c r="AE1711" s="213"/>
      <c r="AF1711" s="213"/>
      <c r="AG1711" s="213" t="s">
        <v>573</v>
      </c>
      <c r="AH1711" s="213">
        <v>2</v>
      </c>
      <c r="AI1711" s="213"/>
      <c r="AJ1711" s="213"/>
      <c r="AK1711" s="213"/>
      <c r="AL1711" s="213"/>
      <c r="AM1711" s="213"/>
      <c r="AN1711" s="213"/>
      <c r="AO1711" s="213"/>
      <c r="AP1711" s="213"/>
      <c r="AQ1711" s="213"/>
      <c r="AR1711" s="213"/>
      <c r="AS1711" s="213"/>
      <c r="AT1711" s="213"/>
      <c r="AU1711" s="213"/>
      <c r="AV1711" s="213"/>
      <c r="AW1711" s="213"/>
      <c r="AX1711" s="213"/>
      <c r="AY1711" s="213"/>
      <c r="AZ1711" s="213"/>
      <c r="BA1711" s="213"/>
      <c r="BB1711" s="213"/>
      <c r="BC1711" s="213"/>
      <c r="BD1711" s="213"/>
      <c r="BE1711" s="213"/>
      <c r="BF1711" s="213"/>
      <c r="BG1711" s="213"/>
      <c r="BH1711" s="213"/>
    </row>
    <row r="1712" spans="1:60" outlineLevel="3" x14ac:dyDescent="0.2">
      <c r="A1712" s="220"/>
      <c r="B1712" s="221"/>
      <c r="C1712" s="276" t="s">
        <v>2036</v>
      </c>
      <c r="D1712" s="266"/>
      <c r="E1712" s="267">
        <v>1</v>
      </c>
      <c r="F1712" s="224"/>
      <c r="G1712" s="224"/>
      <c r="H1712" s="224"/>
      <c r="I1712" s="224"/>
      <c r="J1712" s="224"/>
      <c r="K1712" s="224"/>
      <c r="L1712" s="224"/>
      <c r="M1712" s="224"/>
      <c r="N1712" s="223"/>
      <c r="O1712" s="223"/>
      <c r="P1712" s="223"/>
      <c r="Q1712" s="223"/>
      <c r="R1712" s="224"/>
      <c r="S1712" s="224"/>
      <c r="T1712" s="224"/>
      <c r="U1712" s="224"/>
      <c r="V1712" s="224"/>
      <c r="W1712" s="224"/>
      <c r="X1712" s="224"/>
      <c r="Y1712" s="224"/>
      <c r="Z1712" s="213"/>
      <c r="AA1712" s="213"/>
      <c r="AB1712" s="213"/>
      <c r="AC1712" s="213"/>
      <c r="AD1712" s="213"/>
      <c r="AE1712" s="213"/>
      <c r="AF1712" s="213"/>
      <c r="AG1712" s="213" t="s">
        <v>573</v>
      </c>
      <c r="AH1712" s="213">
        <v>2</v>
      </c>
      <c r="AI1712" s="213"/>
      <c r="AJ1712" s="213"/>
      <c r="AK1712" s="213"/>
      <c r="AL1712" s="213"/>
      <c r="AM1712" s="213"/>
      <c r="AN1712" s="213"/>
      <c r="AO1712" s="213"/>
      <c r="AP1712" s="213"/>
      <c r="AQ1712" s="213"/>
      <c r="AR1712" s="213"/>
      <c r="AS1712" s="213"/>
      <c r="AT1712" s="213"/>
      <c r="AU1712" s="213"/>
      <c r="AV1712" s="213"/>
      <c r="AW1712" s="213"/>
      <c r="AX1712" s="213"/>
      <c r="AY1712" s="213"/>
      <c r="AZ1712" s="213"/>
      <c r="BA1712" s="213"/>
      <c r="BB1712" s="213"/>
      <c r="BC1712" s="213"/>
      <c r="BD1712" s="213"/>
      <c r="BE1712" s="213"/>
      <c r="BF1712" s="213"/>
      <c r="BG1712" s="213"/>
      <c r="BH1712" s="213"/>
    </row>
    <row r="1713" spans="1:60" outlineLevel="3" x14ac:dyDescent="0.2">
      <c r="A1713" s="220"/>
      <c r="B1713" s="221"/>
      <c r="C1713" s="275" t="s">
        <v>958</v>
      </c>
      <c r="D1713" s="266"/>
      <c r="E1713" s="267"/>
      <c r="F1713" s="224"/>
      <c r="G1713" s="224"/>
      <c r="H1713" s="224"/>
      <c r="I1713" s="224"/>
      <c r="J1713" s="224"/>
      <c r="K1713" s="224"/>
      <c r="L1713" s="224"/>
      <c r="M1713" s="224"/>
      <c r="N1713" s="223"/>
      <c r="O1713" s="223"/>
      <c r="P1713" s="223"/>
      <c r="Q1713" s="223"/>
      <c r="R1713" s="224"/>
      <c r="S1713" s="224"/>
      <c r="T1713" s="224"/>
      <c r="U1713" s="224"/>
      <c r="V1713" s="224"/>
      <c r="W1713" s="224"/>
      <c r="X1713" s="224"/>
      <c r="Y1713" s="224"/>
      <c r="Z1713" s="213"/>
      <c r="AA1713" s="213"/>
      <c r="AB1713" s="213"/>
      <c r="AC1713" s="213"/>
      <c r="AD1713" s="213"/>
      <c r="AE1713" s="213"/>
      <c r="AF1713" s="213"/>
      <c r="AG1713" s="213" t="s">
        <v>573</v>
      </c>
      <c r="AH1713" s="213"/>
      <c r="AI1713" s="213"/>
      <c r="AJ1713" s="213"/>
      <c r="AK1713" s="213"/>
      <c r="AL1713" s="213"/>
      <c r="AM1713" s="213"/>
      <c r="AN1713" s="213"/>
      <c r="AO1713" s="213"/>
      <c r="AP1713" s="213"/>
      <c r="AQ1713" s="213"/>
      <c r="AR1713" s="213"/>
      <c r="AS1713" s="213"/>
      <c r="AT1713" s="213"/>
      <c r="AU1713" s="213"/>
      <c r="AV1713" s="213"/>
      <c r="AW1713" s="213"/>
      <c r="AX1713" s="213"/>
      <c r="AY1713" s="213"/>
      <c r="AZ1713" s="213"/>
      <c r="BA1713" s="213"/>
      <c r="BB1713" s="213"/>
      <c r="BC1713" s="213"/>
      <c r="BD1713" s="213"/>
      <c r="BE1713" s="213"/>
      <c r="BF1713" s="213"/>
      <c r="BG1713" s="213"/>
      <c r="BH1713" s="213"/>
    </row>
    <row r="1714" spans="1:60" outlineLevel="2" x14ac:dyDescent="0.2">
      <c r="A1714" s="220"/>
      <c r="B1714" s="221"/>
      <c r="C1714" s="257"/>
      <c r="D1714" s="250"/>
      <c r="E1714" s="250"/>
      <c r="F1714" s="250"/>
      <c r="G1714" s="250"/>
      <c r="H1714" s="224"/>
      <c r="I1714" s="224"/>
      <c r="J1714" s="224"/>
      <c r="K1714" s="224"/>
      <c r="L1714" s="224"/>
      <c r="M1714" s="224"/>
      <c r="N1714" s="223"/>
      <c r="O1714" s="223"/>
      <c r="P1714" s="223"/>
      <c r="Q1714" s="223"/>
      <c r="R1714" s="224"/>
      <c r="S1714" s="224"/>
      <c r="T1714" s="224"/>
      <c r="U1714" s="224"/>
      <c r="V1714" s="224"/>
      <c r="W1714" s="224"/>
      <c r="X1714" s="224"/>
      <c r="Y1714" s="224"/>
      <c r="Z1714" s="213"/>
      <c r="AA1714" s="213"/>
      <c r="AB1714" s="213"/>
      <c r="AC1714" s="213"/>
      <c r="AD1714" s="213"/>
      <c r="AE1714" s="213"/>
      <c r="AF1714" s="213"/>
      <c r="AG1714" s="213" t="s">
        <v>515</v>
      </c>
      <c r="AH1714" s="213"/>
      <c r="AI1714" s="213"/>
      <c r="AJ1714" s="213"/>
      <c r="AK1714" s="213"/>
      <c r="AL1714" s="213"/>
      <c r="AM1714" s="213"/>
      <c r="AN1714" s="213"/>
      <c r="AO1714" s="213"/>
      <c r="AP1714" s="213"/>
      <c r="AQ1714" s="213"/>
      <c r="AR1714" s="213"/>
      <c r="AS1714" s="213"/>
      <c r="AT1714" s="213"/>
      <c r="AU1714" s="213"/>
      <c r="AV1714" s="213"/>
      <c r="AW1714" s="213"/>
      <c r="AX1714" s="213"/>
      <c r="AY1714" s="213"/>
      <c r="AZ1714" s="213"/>
      <c r="BA1714" s="213"/>
      <c r="BB1714" s="213"/>
      <c r="BC1714" s="213"/>
      <c r="BD1714" s="213"/>
      <c r="BE1714" s="213"/>
      <c r="BF1714" s="213"/>
      <c r="BG1714" s="213"/>
      <c r="BH1714" s="213"/>
    </row>
    <row r="1715" spans="1:60" ht="22.5" outlineLevel="1" x14ac:dyDescent="0.2">
      <c r="A1715" s="242">
        <v>210</v>
      </c>
      <c r="B1715" s="243" t="s">
        <v>2039</v>
      </c>
      <c r="C1715" s="254" t="s">
        <v>2040</v>
      </c>
      <c r="D1715" s="244" t="s">
        <v>1356</v>
      </c>
      <c r="E1715" s="245">
        <v>1.7</v>
      </c>
      <c r="F1715" s="246"/>
      <c r="G1715" s="247">
        <f>ROUND(E1715*F1715,2)</f>
        <v>0</v>
      </c>
      <c r="H1715" s="246"/>
      <c r="I1715" s="247">
        <f>ROUND(E1715*H1715,2)</f>
        <v>0</v>
      </c>
      <c r="J1715" s="246"/>
      <c r="K1715" s="247">
        <f>ROUND(E1715*J1715,2)</f>
        <v>0</v>
      </c>
      <c r="L1715" s="247">
        <v>21</v>
      </c>
      <c r="M1715" s="247">
        <f>G1715*(1+L1715/100)</f>
        <v>0</v>
      </c>
      <c r="N1715" s="245">
        <v>2.4199999999999998E-3</v>
      </c>
      <c r="O1715" s="245">
        <f>ROUND(E1715*N1715,2)</f>
        <v>0</v>
      </c>
      <c r="P1715" s="245">
        <v>0</v>
      </c>
      <c r="Q1715" s="245">
        <f>ROUND(E1715*P1715,2)</f>
        <v>0</v>
      </c>
      <c r="R1715" s="247" t="s">
        <v>2003</v>
      </c>
      <c r="S1715" s="247" t="s">
        <v>511</v>
      </c>
      <c r="T1715" s="248" t="s">
        <v>511</v>
      </c>
      <c r="U1715" s="224">
        <v>0.50760000000000005</v>
      </c>
      <c r="V1715" s="224">
        <f>ROUND(E1715*U1715,2)</f>
        <v>0.86</v>
      </c>
      <c r="W1715" s="224"/>
      <c r="X1715" s="224" t="s">
        <v>557</v>
      </c>
      <c r="Y1715" s="224" t="s">
        <v>513</v>
      </c>
      <c r="Z1715" s="213"/>
      <c r="AA1715" s="213"/>
      <c r="AB1715" s="213"/>
      <c r="AC1715" s="213"/>
      <c r="AD1715" s="213"/>
      <c r="AE1715" s="213"/>
      <c r="AF1715" s="213"/>
      <c r="AG1715" s="213" t="s">
        <v>571</v>
      </c>
      <c r="AH1715" s="213"/>
      <c r="AI1715" s="213"/>
      <c r="AJ1715" s="213"/>
      <c r="AK1715" s="213"/>
      <c r="AL1715" s="213"/>
      <c r="AM1715" s="213"/>
      <c r="AN1715" s="213"/>
      <c r="AO1715" s="213"/>
      <c r="AP1715" s="213"/>
      <c r="AQ1715" s="213"/>
      <c r="AR1715" s="213"/>
      <c r="AS1715" s="213"/>
      <c r="AT1715" s="213"/>
      <c r="AU1715" s="213"/>
      <c r="AV1715" s="213"/>
      <c r="AW1715" s="213"/>
      <c r="AX1715" s="213"/>
      <c r="AY1715" s="213"/>
      <c r="AZ1715" s="213"/>
      <c r="BA1715" s="213"/>
      <c r="BB1715" s="213"/>
      <c r="BC1715" s="213"/>
      <c r="BD1715" s="213"/>
      <c r="BE1715" s="213"/>
      <c r="BF1715" s="213"/>
      <c r="BG1715" s="213"/>
      <c r="BH1715" s="213"/>
    </row>
    <row r="1716" spans="1:60" outlineLevel="2" x14ac:dyDescent="0.2">
      <c r="A1716" s="220"/>
      <c r="B1716" s="221"/>
      <c r="C1716" s="258" t="s">
        <v>1689</v>
      </c>
      <c r="D1716" s="229"/>
      <c r="E1716" s="230"/>
      <c r="F1716" s="224"/>
      <c r="G1716" s="224"/>
      <c r="H1716" s="224"/>
      <c r="I1716" s="224"/>
      <c r="J1716" s="224"/>
      <c r="K1716" s="224"/>
      <c r="L1716" s="224"/>
      <c r="M1716" s="224"/>
      <c r="N1716" s="223"/>
      <c r="O1716" s="223"/>
      <c r="P1716" s="223"/>
      <c r="Q1716" s="223"/>
      <c r="R1716" s="224"/>
      <c r="S1716" s="224"/>
      <c r="T1716" s="224"/>
      <c r="U1716" s="224"/>
      <c r="V1716" s="224"/>
      <c r="W1716" s="224"/>
      <c r="X1716" s="224"/>
      <c r="Y1716" s="224"/>
      <c r="Z1716" s="213"/>
      <c r="AA1716" s="213"/>
      <c r="AB1716" s="213"/>
      <c r="AC1716" s="213"/>
      <c r="AD1716" s="213"/>
      <c r="AE1716" s="213"/>
      <c r="AF1716" s="213"/>
      <c r="AG1716" s="213" t="s">
        <v>573</v>
      </c>
      <c r="AH1716" s="213">
        <v>0</v>
      </c>
      <c r="AI1716" s="213"/>
      <c r="AJ1716" s="213"/>
      <c r="AK1716" s="213"/>
      <c r="AL1716" s="213"/>
      <c r="AM1716" s="213"/>
      <c r="AN1716" s="213"/>
      <c r="AO1716" s="213"/>
      <c r="AP1716" s="213"/>
      <c r="AQ1716" s="213"/>
      <c r="AR1716" s="213"/>
      <c r="AS1716" s="213"/>
      <c r="AT1716" s="213"/>
      <c r="AU1716" s="213"/>
      <c r="AV1716" s="213"/>
      <c r="AW1716" s="213"/>
      <c r="AX1716" s="213"/>
      <c r="AY1716" s="213"/>
      <c r="AZ1716" s="213"/>
      <c r="BA1716" s="213"/>
      <c r="BB1716" s="213"/>
      <c r="BC1716" s="213"/>
      <c r="BD1716" s="213"/>
      <c r="BE1716" s="213"/>
      <c r="BF1716" s="213"/>
      <c r="BG1716" s="213"/>
      <c r="BH1716" s="213"/>
    </row>
    <row r="1717" spans="1:60" outlineLevel="3" x14ac:dyDescent="0.2">
      <c r="A1717" s="220"/>
      <c r="B1717" s="221"/>
      <c r="C1717" s="258" t="s">
        <v>2041</v>
      </c>
      <c r="D1717" s="229"/>
      <c r="E1717" s="230">
        <v>1.7</v>
      </c>
      <c r="F1717" s="224"/>
      <c r="G1717" s="224"/>
      <c r="H1717" s="224"/>
      <c r="I1717" s="224"/>
      <c r="J1717" s="224"/>
      <c r="K1717" s="224"/>
      <c r="L1717" s="224"/>
      <c r="M1717" s="224"/>
      <c r="N1717" s="223"/>
      <c r="O1717" s="223"/>
      <c r="P1717" s="223"/>
      <c r="Q1717" s="223"/>
      <c r="R1717" s="224"/>
      <c r="S1717" s="224"/>
      <c r="T1717" s="224"/>
      <c r="U1717" s="224"/>
      <c r="V1717" s="224"/>
      <c r="W1717" s="224"/>
      <c r="X1717" s="224"/>
      <c r="Y1717" s="224"/>
      <c r="Z1717" s="213"/>
      <c r="AA1717" s="213"/>
      <c r="AB1717" s="213"/>
      <c r="AC1717" s="213"/>
      <c r="AD1717" s="213"/>
      <c r="AE1717" s="213"/>
      <c r="AF1717" s="213"/>
      <c r="AG1717" s="213" t="s">
        <v>573</v>
      </c>
      <c r="AH1717" s="213">
        <v>0</v>
      </c>
      <c r="AI1717" s="213"/>
      <c r="AJ1717" s="213"/>
      <c r="AK1717" s="213"/>
      <c r="AL1717" s="213"/>
      <c r="AM1717" s="213"/>
      <c r="AN1717" s="213"/>
      <c r="AO1717" s="213"/>
      <c r="AP1717" s="213"/>
      <c r="AQ1717" s="213"/>
      <c r="AR1717" s="213"/>
      <c r="AS1717" s="213"/>
      <c r="AT1717" s="213"/>
      <c r="AU1717" s="213"/>
      <c r="AV1717" s="213"/>
      <c r="AW1717" s="213"/>
      <c r="AX1717" s="213"/>
      <c r="AY1717" s="213"/>
      <c r="AZ1717" s="213"/>
      <c r="BA1717" s="213"/>
      <c r="BB1717" s="213"/>
      <c r="BC1717" s="213"/>
      <c r="BD1717" s="213"/>
      <c r="BE1717" s="213"/>
      <c r="BF1717" s="213"/>
      <c r="BG1717" s="213"/>
      <c r="BH1717" s="213"/>
    </row>
    <row r="1718" spans="1:60" outlineLevel="2" x14ac:dyDescent="0.2">
      <c r="A1718" s="220"/>
      <c r="B1718" s="221"/>
      <c r="C1718" s="257"/>
      <c r="D1718" s="250"/>
      <c r="E1718" s="250"/>
      <c r="F1718" s="250"/>
      <c r="G1718" s="250"/>
      <c r="H1718" s="224"/>
      <c r="I1718" s="224"/>
      <c r="J1718" s="224"/>
      <c r="K1718" s="224"/>
      <c r="L1718" s="224"/>
      <c r="M1718" s="224"/>
      <c r="N1718" s="223"/>
      <c r="O1718" s="223"/>
      <c r="P1718" s="223"/>
      <c r="Q1718" s="223"/>
      <c r="R1718" s="224"/>
      <c r="S1718" s="224"/>
      <c r="T1718" s="224"/>
      <c r="U1718" s="224"/>
      <c r="V1718" s="224"/>
      <c r="W1718" s="224"/>
      <c r="X1718" s="224"/>
      <c r="Y1718" s="224"/>
      <c r="Z1718" s="213"/>
      <c r="AA1718" s="213"/>
      <c r="AB1718" s="213"/>
      <c r="AC1718" s="213"/>
      <c r="AD1718" s="213"/>
      <c r="AE1718" s="213"/>
      <c r="AF1718" s="213"/>
      <c r="AG1718" s="213" t="s">
        <v>515</v>
      </c>
      <c r="AH1718" s="213"/>
      <c r="AI1718" s="213"/>
      <c r="AJ1718" s="213"/>
      <c r="AK1718" s="213"/>
      <c r="AL1718" s="213"/>
      <c r="AM1718" s="213"/>
      <c r="AN1718" s="213"/>
      <c r="AO1718" s="213"/>
      <c r="AP1718" s="213"/>
      <c r="AQ1718" s="213"/>
      <c r="AR1718" s="213"/>
      <c r="AS1718" s="213"/>
      <c r="AT1718" s="213"/>
      <c r="AU1718" s="213"/>
      <c r="AV1718" s="213"/>
      <c r="AW1718" s="213"/>
      <c r="AX1718" s="213"/>
      <c r="AY1718" s="213"/>
      <c r="AZ1718" s="213"/>
      <c r="BA1718" s="213"/>
      <c r="BB1718" s="213"/>
      <c r="BC1718" s="213"/>
      <c r="BD1718" s="213"/>
      <c r="BE1718" s="213"/>
      <c r="BF1718" s="213"/>
      <c r="BG1718" s="213"/>
      <c r="BH1718" s="213"/>
    </row>
    <row r="1719" spans="1:60" ht="22.5" outlineLevel="1" x14ac:dyDescent="0.2">
      <c r="A1719" s="242">
        <v>211</v>
      </c>
      <c r="B1719" s="243" t="s">
        <v>2042</v>
      </c>
      <c r="C1719" s="254" t="s">
        <v>2043</v>
      </c>
      <c r="D1719" s="244" t="s">
        <v>1356</v>
      </c>
      <c r="E1719" s="245">
        <v>52.5</v>
      </c>
      <c r="F1719" s="246"/>
      <c r="G1719" s="247">
        <f>ROUND(E1719*F1719,2)</f>
        <v>0</v>
      </c>
      <c r="H1719" s="246"/>
      <c r="I1719" s="247">
        <f>ROUND(E1719*H1719,2)</f>
        <v>0</v>
      </c>
      <c r="J1719" s="246"/>
      <c r="K1719" s="247">
        <f>ROUND(E1719*J1719,2)</f>
        <v>0</v>
      </c>
      <c r="L1719" s="247">
        <v>21</v>
      </c>
      <c r="M1719" s="247">
        <f>G1719*(1+L1719/100)</f>
        <v>0</v>
      </c>
      <c r="N1719" s="245">
        <v>3.46E-3</v>
      </c>
      <c r="O1719" s="245">
        <f>ROUND(E1719*N1719,2)</f>
        <v>0.18</v>
      </c>
      <c r="P1719" s="245">
        <v>0</v>
      </c>
      <c r="Q1719" s="245">
        <f>ROUND(E1719*P1719,2)</f>
        <v>0</v>
      </c>
      <c r="R1719" s="247" t="s">
        <v>2003</v>
      </c>
      <c r="S1719" s="247" t="s">
        <v>511</v>
      </c>
      <c r="T1719" s="248" t="s">
        <v>511</v>
      </c>
      <c r="U1719" s="224">
        <v>0.62519999999999998</v>
      </c>
      <c r="V1719" s="224">
        <f>ROUND(E1719*U1719,2)</f>
        <v>32.82</v>
      </c>
      <c r="W1719" s="224"/>
      <c r="X1719" s="224" t="s">
        <v>557</v>
      </c>
      <c r="Y1719" s="224" t="s">
        <v>513</v>
      </c>
      <c r="Z1719" s="213"/>
      <c r="AA1719" s="213"/>
      <c r="AB1719" s="213"/>
      <c r="AC1719" s="213"/>
      <c r="AD1719" s="213"/>
      <c r="AE1719" s="213"/>
      <c r="AF1719" s="213"/>
      <c r="AG1719" s="213" t="s">
        <v>571</v>
      </c>
      <c r="AH1719" s="213"/>
      <c r="AI1719" s="213"/>
      <c r="AJ1719" s="213"/>
      <c r="AK1719" s="213"/>
      <c r="AL1719" s="213"/>
      <c r="AM1719" s="213"/>
      <c r="AN1719" s="213"/>
      <c r="AO1719" s="213"/>
      <c r="AP1719" s="213"/>
      <c r="AQ1719" s="213"/>
      <c r="AR1719" s="213"/>
      <c r="AS1719" s="213"/>
      <c r="AT1719" s="213"/>
      <c r="AU1719" s="213"/>
      <c r="AV1719" s="213"/>
      <c r="AW1719" s="213"/>
      <c r="AX1719" s="213"/>
      <c r="AY1719" s="213"/>
      <c r="AZ1719" s="213"/>
      <c r="BA1719" s="213"/>
      <c r="BB1719" s="213"/>
      <c r="BC1719" s="213"/>
      <c r="BD1719" s="213"/>
      <c r="BE1719" s="213"/>
      <c r="BF1719" s="213"/>
      <c r="BG1719" s="213"/>
      <c r="BH1719" s="213"/>
    </row>
    <row r="1720" spans="1:60" outlineLevel="2" x14ac:dyDescent="0.2">
      <c r="A1720" s="220"/>
      <c r="B1720" s="221"/>
      <c r="C1720" s="258" t="s">
        <v>1689</v>
      </c>
      <c r="D1720" s="229"/>
      <c r="E1720" s="230"/>
      <c r="F1720" s="224"/>
      <c r="G1720" s="224"/>
      <c r="H1720" s="224"/>
      <c r="I1720" s="224"/>
      <c r="J1720" s="224"/>
      <c r="K1720" s="224"/>
      <c r="L1720" s="224"/>
      <c r="M1720" s="224"/>
      <c r="N1720" s="223"/>
      <c r="O1720" s="223"/>
      <c r="P1720" s="223"/>
      <c r="Q1720" s="223"/>
      <c r="R1720" s="224"/>
      <c r="S1720" s="224"/>
      <c r="T1720" s="224"/>
      <c r="U1720" s="224"/>
      <c r="V1720" s="224"/>
      <c r="W1720" s="224"/>
      <c r="X1720" s="224"/>
      <c r="Y1720" s="224"/>
      <c r="Z1720" s="213"/>
      <c r="AA1720" s="213"/>
      <c r="AB1720" s="213"/>
      <c r="AC1720" s="213"/>
      <c r="AD1720" s="213"/>
      <c r="AE1720" s="213"/>
      <c r="AF1720" s="213"/>
      <c r="AG1720" s="213" t="s">
        <v>573</v>
      </c>
      <c r="AH1720" s="213">
        <v>0</v>
      </c>
      <c r="AI1720" s="213"/>
      <c r="AJ1720" s="213"/>
      <c r="AK1720" s="213"/>
      <c r="AL1720" s="213"/>
      <c r="AM1720" s="213"/>
      <c r="AN1720" s="213"/>
      <c r="AO1720" s="213"/>
      <c r="AP1720" s="213"/>
      <c r="AQ1720" s="213"/>
      <c r="AR1720" s="213"/>
      <c r="AS1720" s="213"/>
      <c r="AT1720" s="213"/>
      <c r="AU1720" s="213"/>
      <c r="AV1720" s="213"/>
      <c r="AW1720" s="213"/>
      <c r="AX1720" s="213"/>
      <c r="AY1720" s="213"/>
      <c r="AZ1720" s="213"/>
      <c r="BA1720" s="213"/>
      <c r="BB1720" s="213"/>
      <c r="BC1720" s="213"/>
      <c r="BD1720" s="213"/>
      <c r="BE1720" s="213"/>
      <c r="BF1720" s="213"/>
      <c r="BG1720" s="213"/>
      <c r="BH1720" s="213"/>
    </row>
    <row r="1721" spans="1:60" outlineLevel="3" x14ac:dyDescent="0.2">
      <c r="A1721" s="220"/>
      <c r="B1721" s="221"/>
      <c r="C1721" s="258" t="s">
        <v>2044</v>
      </c>
      <c r="D1721" s="229"/>
      <c r="E1721" s="230">
        <v>52.5</v>
      </c>
      <c r="F1721" s="224"/>
      <c r="G1721" s="224"/>
      <c r="H1721" s="224"/>
      <c r="I1721" s="224"/>
      <c r="J1721" s="224"/>
      <c r="K1721" s="224"/>
      <c r="L1721" s="224"/>
      <c r="M1721" s="224"/>
      <c r="N1721" s="223"/>
      <c r="O1721" s="223"/>
      <c r="P1721" s="223"/>
      <c r="Q1721" s="223"/>
      <c r="R1721" s="224"/>
      <c r="S1721" s="224"/>
      <c r="T1721" s="224"/>
      <c r="U1721" s="224"/>
      <c r="V1721" s="224"/>
      <c r="W1721" s="224"/>
      <c r="X1721" s="224"/>
      <c r="Y1721" s="224"/>
      <c r="Z1721" s="213"/>
      <c r="AA1721" s="213"/>
      <c r="AB1721" s="213"/>
      <c r="AC1721" s="213"/>
      <c r="AD1721" s="213"/>
      <c r="AE1721" s="213"/>
      <c r="AF1721" s="213"/>
      <c r="AG1721" s="213" t="s">
        <v>573</v>
      </c>
      <c r="AH1721" s="213">
        <v>0</v>
      </c>
      <c r="AI1721" s="213"/>
      <c r="AJ1721" s="213"/>
      <c r="AK1721" s="213"/>
      <c r="AL1721" s="213"/>
      <c r="AM1721" s="213"/>
      <c r="AN1721" s="213"/>
      <c r="AO1721" s="213"/>
      <c r="AP1721" s="213"/>
      <c r="AQ1721" s="213"/>
      <c r="AR1721" s="213"/>
      <c r="AS1721" s="213"/>
      <c r="AT1721" s="213"/>
      <c r="AU1721" s="213"/>
      <c r="AV1721" s="213"/>
      <c r="AW1721" s="213"/>
      <c r="AX1721" s="213"/>
      <c r="AY1721" s="213"/>
      <c r="AZ1721" s="213"/>
      <c r="BA1721" s="213"/>
      <c r="BB1721" s="213"/>
      <c r="BC1721" s="213"/>
      <c r="BD1721" s="213"/>
      <c r="BE1721" s="213"/>
      <c r="BF1721" s="213"/>
      <c r="BG1721" s="213"/>
      <c r="BH1721" s="213"/>
    </row>
    <row r="1722" spans="1:60" outlineLevel="2" x14ac:dyDescent="0.2">
      <c r="A1722" s="220"/>
      <c r="B1722" s="221"/>
      <c r="C1722" s="257"/>
      <c r="D1722" s="250"/>
      <c r="E1722" s="250"/>
      <c r="F1722" s="250"/>
      <c r="G1722" s="250"/>
      <c r="H1722" s="224"/>
      <c r="I1722" s="224"/>
      <c r="J1722" s="224"/>
      <c r="K1722" s="224"/>
      <c r="L1722" s="224"/>
      <c r="M1722" s="224"/>
      <c r="N1722" s="223"/>
      <c r="O1722" s="223"/>
      <c r="P1722" s="223"/>
      <c r="Q1722" s="223"/>
      <c r="R1722" s="224"/>
      <c r="S1722" s="224"/>
      <c r="T1722" s="224"/>
      <c r="U1722" s="224"/>
      <c r="V1722" s="224"/>
      <c r="W1722" s="224"/>
      <c r="X1722" s="224"/>
      <c r="Y1722" s="224"/>
      <c r="Z1722" s="213"/>
      <c r="AA1722" s="213"/>
      <c r="AB1722" s="213"/>
      <c r="AC1722" s="213"/>
      <c r="AD1722" s="213"/>
      <c r="AE1722" s="213"/>
      <c r="AF1722" s="213"/>
      <c r="AG1722" s="213" t="s">
        <v>515</v>
      </c>
      <c r="AH1722" s="213"/>
      <c r="AI1722" s="213"/>
      <c r="AJ1722" s="213"/>
      <c r="AK1722" s="213"/>
      <c r="AL1722" s="213"/>
      <c r="AM1722" s="213"/>
      <c r="AN1722" s="213"/>
      <c r="AO1722" s="213"/>
      <c r="AP1722" s="213"/>
      <c r="AQ1722" s="213"/>
      <c r="AR1722" s="213"/>
      <c r="AS1722" s="213"/>
      <c r="AT1722" s="213"/>
      <c r="AU1722" s="213"/>
      <c r="AV1722" s="213"/>
      <c r="AW1722" s="213"/>
      <c r="AX1722" s="213"/>
      <c r="AY1722" s="213"/>
      <c r="AZ1722" s="213"/>
      <c r="BA1722" s="213"/>
      <c r="BB1722" s="213"/>
      <c r="BC1722" s="213"/>
      <c r="BD1722" s="213"/>
      <c r="BE1722" s="213"/>
      <c r="BF1722" s="213"/>
      <c r="BG1722" s="213"/>
      <c r="BH1722" s="213"/>
    </row>
    <row r="1723" spans="1:60" ht="22.5" outlineLevel="1" x14ac:dyDescent="0.2">
      <c r="A1723" s="242">
        <v>212</v>
      </c>
      <c r="B1723" s="243" t="s">
        <v>2045</v>
      </c>
      <c r="C1723" s="254" t="s">
        <v>2046</v>
      </c>
      <c r="D1723" s="244" t="s">
        <v>582</v>
      </c>
      <c r="E1723" s="245">
        <v>1</v>
      </c>
      <c r="F1723" s="246"/>
      <c r="G1723" s="247">
        <f>ROUND(E1723*F1723,2)</f>
        <v>0</v>
      </c>
      <c r="H1723" s="246"/>
      <c r="I1723" s="247">
        <f>ROUND(E1723*H1723,2)</f>
        <v>0</v>
      </c>
      <c r="J1723" s="246"/>
      <c r="K1723" s="247">
        <f>ROUND(E1723*J1723,2)</f>
        <v>0</v>
      </c>
      <c r="L1723" s="247">
        <v>21</v>
      </c>
      <c r="M1723" s="247">
        <f>G1723*(1+L1723/100)</f>
        <v>0</v>
      </c>
      <c r="N1723" s="245">
        <v>2.9099999999999998E-3</v>
      </c>
      <c r="O1723" s="245">
        <f>ROUND(E1723*N1723,2)</f>
        <v>0</v>
      </c>
      <c r="P1723" s="245">
        <v>0</v>
      </c>
      <c r="Q1723" s="245">
        <f>ROUND(E1723*P1723,2)</f>
        <v>0</v>
      </c>
      <c r="R1723" s="247" t="s">
        <v>2003</v>
      </c>
      <c r="S1723" s="247" t="s">
        <v>511</v>
      </c>
      <c r="T1723" s="248" t="s">
        <v>511</v>
      </c>
      <c r="U1723" s="224">
        <v>1.3234999999999999</v>
      </c>
      <c r="V1723" s="224">
        <f>ROUND(E1723*U1723,2)</f>
        <v>1.32</v>
      </c>
      <c r="W1723" s="224"/>
      <c r="X1723" s="224" t="s">
        <v>557</v>
      </c>
      <c r="Y1723" s="224" t="s">
        <v>513</v>
      </c>
      <c r="Z1723" s="213"/>
      <c r="AA1723" s="213"/>
      <c r="AB1723" s="213"/>
      <c r="AC1723" s="213"/>
      <c r="AD1723" s="213"/>
      <c r="AE1723" s="213"/>
      <c r="AF1723" s="213"/>
      <c r="AG1723" s="213" t="s">
        <v>571</v>
      </c>
      <c r="AH1723" s="213"/>
      <c r="AI1723" s="213"/>
      <c r="AJ1723" s="213"/>
      <c r="AK1723" s="213"/>
      <c r="AL1723" s="213"/>
      <c r="AM1723" s="213"/>
      <c r="AN1723" s="213"/>
      <c r="AO1723" s="213"/>
      <c r="AP1723" s="213"/>
      <c r="AQ1723" s="213"/>
      <c r="AR1723" s="213"/>
      <c r="AS1723" s="213"/>
      <c r="AT1723" s="213"/>
      <c r="AU1723" s="213"/>
      <c r="AV1723" s="213"/>
      <c r="AW1723" s="213"/>
      <c r="AX1723" s="213"/>
      <c r="AY1723" s="213"/>
      <c r="AZ1723" s="213"/>
      <c r="BA1723" s="213"/>
      <c r="BB1723" s="213"/>
      <c r="BC1723" s="213"/>
      <c r="BD1723" s="213"/>
      <c r="BE1723" s="213"/>
      <c r="BF1723" s="213"/>
      <c r="BG1723" s="213"/>
      <c r="BH1723" s="213"/>
    </row>
    <row r="1724" spans="1:60" outlineLevel="2" x14ac:dyDescent="0.2">
      <c r="A1724" s="220"/>
      <c r="B1724" s="221"/>
      <c r="C1724" s="258" t="s">
        <v>1689</v>
      </c>
      <c r="D1724" s="229"/>
      <c r="E1724" s="230"/>
      <c r="F1724" s="224"/>
      <c r="G1724" s="224"/>
      <c r="H1724" s="224"/>
      <c r="I1724" s="224"/>
      <c r="J1724" s="224"/>
      <c r="K1724" s="224"/>
      <c r="L1724" s="224"/>
      <c r="M1724" s="224"/>
      <c r="N1724" s="223"/>
      <c r="O1724" s="223"/>
      <c r="P1724" s="223"/>
      <c r="Q1724" s="223"/>
      <c r="R1724" s="224"/>
      <c r="S1724" s="224"/>
      <c r="T1724" s="224"/>
      <c r="U1724" s="224"/>
      <c r="V1724" s="224"/>
      <c r="W1724" s="224"/>
      <c r="X1724" s="224"/>
      <c r="Y1724" s="224"/>
      <c r="Z1724" s="213"/>
      <c r="AA1724" s="213"/>
      <c r="AB1724" s="213"/>
      <c r="AC1724" s="213"/>
      <c r="AD1724" s="213"/>
      <c r="AE1724" s="213"/>
      <c r="AF1724" s="213"/>
      <c r="AG1724" s="213" t="s">
        <v>573</v>
      </c>
      <c r="AH1724" s="213">
        <v>0</v>
      </c>
      <c r="AI1724" s="213"/>
      <c r="AJ1724" s="213"/>
      <c r="AK1724" s="213"/>
      <c r="AL1724" s="213"/>
      <c r="AM1724" s="213"/>
      <c r="AN1724" s="213"/>
      <c r="AO1724" s="213"/>
      <c r="AP1724" s="213"/>
      <c r="AQ1724" s="213"/>
      <c r="AR1724" s="213"/>
      <c r="AS1724" s="213"/>
      <c r="AT1724" s="213"/>
      <c r="AU1724" s="213"/>
      <c r="AV1724" s="213"/>
      <c r="AW1724" s="213"/>
      <c r="AX1724" s="213"/>
      <c r="AY1724" s="213"/>
      <c r="AZ1724" s="213"/>
      <c r="BA1724" s="213"/>
      <c r="BB1724" s="213"/>
      <c r="BC1724" s="213"/>
      <c r="BD1724" s="213"/>
      <c r="BE1724" s="213"/>
      <c r="BF1724" s="213"/>
      <c r="BG1724" s="213"/>
      <c r="BH1724" s="213"/>
    </row>
    <row r="1725" spans="1:60" outlineLevel="3" x14ac:dyDescent="0.2">
      <c r="A1725" s="220"/>
      <c r="B1725" s="221"/>
      <c r="C1725" s="258" t="s">
        <v>2047</v>
      </c>
      <c r="D1725" s="229"/>
      <c r="E1725" s="230">
        <v>1</v>
      </c>
      <c r="F1725" s="224"/>
      <c r="G1725" s="224"/>
      <c r="H1725" s="224"/>
      <c r="I1725" s="224"/>
      <c r="J1725" s="224"/>
      <c r="K1725" s="224"/>
      <c r="L1725" s="224"/>
      <c r="M1725" s="224"/>
      <c r="N1725" s="223"/>
      <c r="O1725" s="223"/>
      <c r="P1725" s="223"/>
      <c r="Q1725" s="223"/>
      <c r="R1725" s="224"/>
      <c r="S1725" s="224"/>
      <c r="T1725" s="224"/>
      <c r="U1725" s="224"/>
      <c r="V1725" s="224"/>
      <c r="W1725" s="224"/>
      <c r="X1725" s="224"/>
      <c r="Y1725" s="224"/>
      <c r="Z1725" s="213"/>
      <c r="AA1725" s="213"/>
      <c r="AB1725" s="213"/>
      <c r="AC1725" s="213"/>
      <c r="AD1725" s="213"/>
      <c r="AE1725" s="213"/>
      <c r="AF1725" s="213"/>
      <c r="AG1725" s="213" t="s">
        <v>573</v>
      </c>
      <c r="AH1725" s="213">
        <v>0</v>
      </c>
      <c r="AI1725" s="213"/>
      <c r="AJ1725" s="213"/>
      <c r="AK1725" s="213"/>
      <c r="AL1725" s="213"/>
      <c r="AM1725" s="213"/>
      <c r="AN1725" s="213"/>
      <c r="AO1725" s="213"/>
      <c r="AP1725" s="213"/>
      <c r="AQ1725" s="213"/>
      <c r="AR1725" s="213"/>
      <c r="AS1725" s="213"/>
      <c r="AT1725" s="213"/>
      <c r="AU1725" s="213"/>
      <c r="AV1725" s="213"/>
      <c r="AW1725" s="213"/>
      <c r="AX1725" s="213"/>
      <c r="AY1725" s="213"/>
      <c r="AZ1725" s="213"/>
      <c r="BA1725" s="213"/>
      <c r="BB1725" s="213"/>
      <c r="BC1725" s="213"/>
      <c r="BD1725" s="213"/>
      <c r="BE1725" s="213"/>
      <c r="BF1725" s="213"/>
      <c r="BG1725" s="213"/>
      <c r="BH1725" s="213"/>
    </row>
    <row r="1726" spans="1:60" outlineLevel="2" x14ac:dyDescent="0.2">
      <c r="A1726" s="220"/>
      <c r="B1726" s="221"/>
      <c r="C1726" s="257"/>
      <c r="D1726" s="250"/>
      <c r="E1726" s="250"/>
      <c r="F1726" s="250"/>
      <c r="G1726" s="250"/>
      <c r="H1726" s="224"/>
      <c r="I1726" s="224"/>
      <c r="J1726" s="224"/>
      <c r="K1726" s="224"/>
      <c r="L1726" s="224"/>
      <c r="M1726" s="224"/>
      <c r="N1726" s="223"/>
      <c r="O1726" s="223"/>
      <c r="P1726" s="223"/>
      <c r="Q1726" s="223"/>
      <c r="R1726" s="224"/>
      <c r="S1726" s="224"/>
      <c r="T1726" s="224"/>
      <c r="U1726" s="224"/>
      <c r="V1726" s="224"/>
      <c r="W1726" s="224"/>
      <c r="X1726" s="224"/>
      <c r="Y1726" s="224"/>
      <c r="Z1726" s="213"/>
      <c r="AA1726" s="213"/>
      <c r="AB1726" s="213"/>
      <c r="AC1726" s="213"/>
      <c r="AD1726" s="213"/>
      <c r="AE1726" s="213"/>
      <c r="AF1726" s="213"/>
      <c r="AG1726" s="213" t="s">
        <v>515</v>
      </c>
      <c r="AH1726" s="213"/>
      <c r="AI1726" s="213"/>
      <c r="AJ1726" s="213"/>
      <c r="AK1726" s="213"/>
      <c r="AL1726" s="213"/>
      <c r="AM1726" s="213"/>
      <c r="AN1726" s="213"/>
      <c r="AO1726" s="213"/>
      <c r="AP1726" s="213"/>
      <c r="AQ1726" s="213"/>
      <c r="AR1726" s="213"/>
      <c r="AS1726" s="213"/>
      <c r="AT1726" s="213"/>
      <c r="AU1726" s="213"/>
      <c r="AV1726" s="213"/>
      <c r="AW1726" s="213"/>
      <c r="AX1726" s="213"/>
      <c r="AY1726" s="213"/>
      <c r="AZ1726" s="213"/>
      <c r="BA1726" s="213"/>
      <c r="BB1726" s="213"/>
      <c r="BC1726" s="213"/>
      <c r="BD1726" s="213"/>
      <c r="BE1726" s="213"/>
      <c r="BF1726" s="213"/>
      <c r="BG1726" s="213"/>
      <c r="BH1726" s="213"/>
    </row>
    <row r="1727" spans="1:60" ht="22.5" outlineLevel="1" x14ac:dyDescent="0.2">
      <c r="A1727" s="242">
        <v>213</v>
      </c>
      <c r="B1727" s="243" t="s">
        <v>2048</v>
      </c>
      <c r="C1727" s="254" t="s">
        <v>2049</v>
      </c>
      <c r="D1727" s="244" t="s">
        <v>582</v>
      </c>
      <c r="E1727" s="245">
        <v>5</v>
      </c>
      <c r="F1727" s="246"/>
      <c r="G1727" s="247">
        <f>ROUND(E1727*F1727,2)</f>
        <v>0</v>
      </c>
      <c r="H1727" s="246"/>
      <c r="I1727" s="247">
        <f>ROUND(E1727*H1727,2)</f>
        <v>0</v>
      </c>
      <c r="J1727" s="246"/>
      <c r="K1727" s="247">
        <f>ROUND(E1727*J1727,2)</f>
        <v>0</v>
      </c>
      <c r="L1727" s="247">
        <v>21</v>
      </c>
      <c r="M1727" s="247">
        <f>G1727*(1+L1727/100)</f>
        <v>0</v>
      </c>
      <c r="N1727" s="245">
        <v>3.0000000000000001E-3</v>
      </c>
      <c r="O1727" s="245">
        <f>ROUND(E1727*N1727,2)</f>
        <v>0.02</v>
      </c>
      <c r="P1727" s="245">
        <v>0</v>
      </c>
      <c r="Q1727" s="245">
        <f>ROUND(E1727*P1727,2)</f>
        <v>0</v>
      </c>
      <c r="R1727" s="247" t="s">
        <v>2003</v>
      </c>
      <c r="S1727" s="247" t="s">
        <v>511</v>
      </c>
      <c r="T1727" s="248" t="s">
        <v>511</v>
      </c>
      <c r="U1727" s="224">
        <v>1.571</v>
      </c>
      <c r="V1727" s="224">
        <f>ROUND(E1727*U1727,2)</f>
        <v>7.86</v>
      </c>
      <c r="W1727" s="224"/>
      <c r="X1727" s="224" t="s">
        <v>557</v>
      </c>
      <c r="Y1727" s="224" t="s">
        <v>513</v>
      </c>
      <c r="Z1727" s="213"/>
      <c r="AA1727" s="213"/>
      <c r="AB1727" s="213"/>
      <c r="AC1727" s="213"/>
      <c r="AD1727" s="213"/>
      <c r="AE1727" s="213"/>
      <c r="AF1727" s="213"/>
      <c r="AG1727" s="213" t="s">
        <v>571</v>
      </c>
      <c r="AH1727" s="213"/>
      <c r="AI1727" s="213"/>
      <c r="AJ1727" s="213"/>
      <c r="AK1727" s="213"/>
      <c r="AL1727" s="213"/>
      <c r="AM1727" s="213"/>
      <c r="AN1727" s="213"/>
      <c r="AO1727" s="213"/>
      <c r="AP1727" s="213"/>
      <c r="AQ1727" s="213"/>
      <c r="AR1727" s="213"/>
      <c r="AS1727" s="213"/>
      <c r="AT1727" s="213"/>
      <c r="AU1727" s="213"/>
      <c r="AV1727" s="213"/>
      <c r="AW1727" s="213"/>
      <c r="AX1727" s="213"/>
      <c r="AY1727" s="213"/>
      <c r="AZ1727" s="213"/>
      <c r="BA1727" s="213"/>
      <c r="BB1727" s="213"/>
      <c r="BC1727" s="213"/>
      <c r="BD1727" s="213"/>
      <c r="BE1727" s="213"/>
      <c r="BF1727" s="213"/>
      <c r="BG1727" s="213"/>
      <c r="BH1727" s="213"/>
    </row>
    <row r="1728" spans="1:60" outlineLevel="2" x14ac:dyDescent="0.2">
      <c r="A1728" s="220"/>
      <c r="B1728" s="221"/>
      <c r="C1728" s="258" t="s">
        <v>1689</v>
      </c>
      <c r="D1728" s="229"/>
      <c r="E1728" s="230"/>
      <c r="F1728" s="224"/>
      <c r="G1728" s="224"/>
      <c r="H1728" s="224"/>
      <c r="I1728" s="224"/>
      <c r="J1728" s="224"/>
      <c r="K1728" s="224"/>
      <c r="L1728" s="224"/>
      <c r="M1728" s="224"/>
      <c r="N1728" s="223"/>
      <c r="O1728" s="223"/>
      <c r="P1728" s="223"/>
      <c r="Q1728" s="223"/>
      <c r="R1728" s="224"/>
      <c r="S1728" s="224"/>
      <c r="T1728" s="224"/>
      <c r="U1728" s="224"/>
      <c r="V1728" s="224"/>
      <c r="W1728" s="224"/>
      <c r="X1728" s="224"/>
      <c r="Y1728" s="224"/>
      <c r="Z1728" s="213"/>
      <c r="AA1728" s="213"/>
      <c r="AB1728" s="213"/>
      <c r="AC1728" s="213"/>
      <c r="AD1728" s="213"/>
      <c r="AE1728" s="213"/>
      <c r="AF1728" s="213"/>
      <c r="AG1728" s="213" t="s">
        <v>573</v>
      </c>
      <c r="AH1728" s="213">
        <v>0</v>
      </c>
      <c r="AI1728" s="213"/>
      <c r="AJ1728" s="213"/>
      <c r="AK1728" s="213"/>
      <c r="AL1728" s="213"/>
      <c r="AM1728" s="213"/>
      <c r="AN1728" s="213"/>
      <c r="AO1728" s="213"/>
      <c r="AP1728" s="213"/>
      <c r="AQ1728" s="213"/>
      <c r="AR1728" s="213"/>
      <c r="AS1728" s="213"/>
      <c r="AT1728" s="213"/>
      <c r="AU1728" s="213"/>
      <c r="AV1728" s="213"/>
      <c r="AW1728" s="213"/>
      <c r="AX1728" s="213"/>
      <c r="AY1728" s="213"/>
      <c r="AZ1728" s="213"/>
      <c r="BA1728" s="213"/>
      <c r="BB1728" s="213"/>
      <c r="BC1728" s="213"/>
      <c r="BD1728" s="213"/>
      <c r="BE1728" s="213"/>
      <c r="BF1728" s="213"/>
      <c r="BG1728" s="213"/>
      <c r="BH1728" s="213"/>
    </row>
    <row r="1729" spans="1:60" outlineLevel="3" x14ac:dyDescent="0.2">
      <c r="A1729" s="220"/>
      <c r="B1729" s="221"/>
      <c r="C1729" s="258" t="s">
        <v>2050</v>
      </c>
      <c r="D1729" s="229"/>
      <c r="E1729" s="230">
        <v>5</v>
      </c>
      <c r="F1729" s="224"/>
      <c r="G1729" s="224"/>
      <c r="H1729" s="224"/>
      <c r="I1729" s="224"/>
      <c r="J1729" s="224"/>
      <c r="K1729" s="224"/>
      <c r="L1729" s="224"/>
      <c r="M1729" s="224"/>
      <c r="N1729" s="223"/>
      <c r="O1729" s="223"/>
      <c r="P1729" s="223"/>
      <c r="Q1729" s="223"/>
      <c r="R1729" s="224"/>
      <c r="S1729" s="224"/>
      <c r="T1729" s="224"/>
      <c r="U1729" s="224"/>
      <c r="V1729" s="224"/>
      <c r="W1729" s="224"/>
      <c r="X1729" s="224"/>
      <c r="Y1729" s="224"/>
      <c r="Z1729" s="213"/>
      <c r="AA1729" s="213"/>
      <c r="AB1729" s="213"/>
      <c r="AC1729" s="213"/>
      <c r="AD1729" s="213"/>
      <c r="AE1729" s="213"/>
      <c r="AF1729" s="213"/>
      <c r="AG1729" s="213" t="s">
        <v>573</v>
      </c>
      <c r="AH1729" s="213">
        <v>0</v>
      </c>
      <c r="AI1729" s="213"/>
      <c r="AJ1729" s="213"/>
      <c r="AK1729" s="213"/>
      <c r="AL1729" s="213"/>
      <c r="AM1729" s="213"/>
      <c r="AN1729" s="213"/>
      <c r="AO1729" s="213"/>
      <c r="AP1729" s="213"/>
      <c r="AQ1729" s="213"/>
      <c r="AR1729" s="213"/>
      <c r="AS1729" s="213"/>
      <c r="AT1729" s="213"/>
      <c r="AU1729" s="213"/>
      <c r="AV1729" s="213"/>
      <c r="AW1729" s="213"/>
      <c r="AX1729" s="213"/>
      <c r="AY1729" s="213"/>
      <c r="AZ1729" s="213"/>
      <c r="BA1729" s="213"/>
      <c r="BB1729" s="213"/>
      <c r="BC1729" s="213"/>
      <c r="BD1729" s="213"/>
      <c r="BE1729" s="213"/>
      <c r="BF1729" s="213"/>
      <c r="BG1729" s="213"/>
      <c r="BH1729" s="213"/>
    </row>
    <row r="1730" spans="1:60" outlineLevel="2" x14ac:dyDescent="0.2">
      <c r="A1730" s="220"/>
      <c r="B1730" s="221"/>
      <c r="C1730" s="257"/>
      <c r="D1730" s="250"/>
      <c r="E1730" s="250"/>
      <c r="F1730" s="250"/>
      <c r="G1730" s="250"/>
      <c r="H1730" s="224"/>
      <c r="I1730" s="224"/>
      <c r="J1730" s="224"/>
      <c r="K1730" s="224"/>
      <c r="L1730" s="224"/>
      <c r="M1730" s="224"/>
      <c r="N1730" s="223"/>
      <c r="O1730" s="223"/>
      <c r="P1730" s="223"/>
      <c r="Q1730" s="223"/>
      <c r="R1730" s="224"/>
      <c r="S1730" s="224"/>
      <c r="T1730" s="224"/>
      <c r="U1730" s="224"/>
      <c r="V1730" s="224"/>
      <c r="W1730" s="224"/>
      <c r="X1730" s="224"/>
      <c r="Y1730" s="224"/>
      <c r="Z1730" s="213"/>
      <c r="AA1730" s="213"/>
      <c r="AB1730" s="213"/>
      <c r="AC1730" s="213"/>
      <c r="AD1730" s="213"/>
      <c r="AE1730" s="213"/>
      <c r="AF1730" s="213"/>
      <c r="AG1730" s="213" t="s">
        <v>515</v>
      </c>
      <c r="AH1730" s="213"/>
      <c r="AI1730" s="213"/>
      <c r="AJ1730" s="213"/>
      <c r="AK1730" s="213"/>
      <c r="AL1730" s="213"/>
      <c r="AM1730" s="213"/>
      <c r="AN1730" s="213"/>
      <c r="AO1730" s="213"/>
      <c r="AP1730" s="213"/>
      <c r="AQ1730" s="213"/>
      <c r="AR1730" s="213"/>
      <c r="AS1730" s="213"/>
      <c r="AT1730" s="213"/>
      <c r="AU1730" s="213"/>
      <c r="AV1730" s="213"/>
      <c r="AW1730" s="213"/>
      <c r="AX1730" s="213"/>
      <c r="AY1730" s="213"/>
      <c r="AZ1730" s="213"/>
      <c r="BA1730" s="213"/>
      <c r="BB1730" s="213"/>
      <c r="BC1730" s="213"/>
      <c r="BD1730" s="213"/>
      <c r="BE1730" s="213"/>
      <c r="BF1730" s="213"/>
      <c r="BG1730" s="213"/>
      <c r="BH1730" s="213"/>
    </row>
    <row r="1731" spans="1:60" ht="22.5" outlineLevel="1" x14ac:dyDescent="0.2">
      <c r="A1731" s="242">
        <v>214</v>
      </c>
      <c r="B1731" s="243" t="s">
        <v>2051</v>
      </c>
      <c r="C1731" s="254" t="s">
        <v>2052</v>
      </c>
      <c r="D1731" s="244" t="s">
        <v>582</v>
      </c>
      <c r="E1731" s="245">
        <v>1</v>
      </c>
      <c r="F1731" s="246"/>
      <c r="G1731" s="247">
        <f>ROUND(E1731*F1731,2)</f>
        <v>0</v>
      </c>
      <c r="H1731" s="246"/>
      <c r="I1731" s="247">
        <f>ROUND(E1731*H1731,2)</f>
        <v>0</v>
      </c>
      <c r="J1731" s="246"/>
      <c r="K1731" s="247">
        <f>ROUND(E1731*J1731,2)</f>
        <v>0</v>
      </c>
      <c r="L1731" s="247">
        <v>21</v>
      </c>
      <c r="M1731" s="247">
        <f>G1731*(1+L1731/100)</f>
        <v>0</v>
      </c>
      <c r="N1731" s="245">
        <v>1.2149999999999999E-2</v>
      </c>
      <c r="O1731" s="245">
        <f>ROUND(E1731*N1731,2)</f>
        <v>0.01</v>
      </c>
      <c r="P1731" s="245">
        <v>0</v>
      </c>
      <c r="Q1731" s="245">
        <f>ROUND(E1731*P1731,2)</f>
        <v>0</v>
      </c>
      <c r="R1731" s="247" t="s">
        <v>2003</v>
      </c>
      <c r="S1731" s="247" t="s">
        <v>511</v>
      </c>
      <c r="T1731" s="248" t="s">
        <v>511</v>
      </c>
      <c r="U1731" s="224">
        <v>1.9866299999999999</v>
      </c>
      <c r="V1731" s="224">
        <f>ROUND(E1731*U1731,2)</f>
        <v>1.99</v>
      </c>
      <c r="W1731" s="224"/>
      <c r="X1731" s="224" t="s">
        <v>557</v>
      </c>
      <c r="Y1731" s="224" t="s">
        <v>513</v>
      </c>
      <c r="Z1731" s="213"/>
      <c r="AA1731" s="213"/>
      <c r="AB1731" s="213"/>
      <c r="AC1731" s="213"/>
      <c r="AD1731" s="213"/>
      <c r="AE1731" s="213"/>
      <c r="AF1731" s="213"/>
      <c r="AG1731" s="213" t="s">
        <v>571</v>
      </c>
      <c r="AH1731" s="213"/>
      <c r="AI1731" s="213"/>
      <c r="AJ1731" s="213"/>
      <c r="AK1731" s="213"/>
      <c r="AL1731" s="213"/>
      <c r="AM1731" s="213"/>
      <c r="AN1731" s="213"/>
      <c r="AO1731" s="213"/>
      <c r="AP1731" s="213"/>
      <c r="AQ1731" s="213"/>
      <c r="AR1731" s="213"/>
      <c r="AS1731" s="213"/>
      <c r="AT1731" s="213"/>
      <c r="AU1731" s="213"/>
      <c r="AV1731" s="213"/>
      <c r="AW1731" s="213"/>
      <c r="AX1731" s="213"/>
      <c r="AY1731" s="213"/>
      <c r="AZ1731" s="213"/>
      <c r="BA1731" s="213"/>
      <c r="BB1731" s="213"/>
      <c r="BC1731" s="213"/>
      <c r="BD1731" s="213"/>
      <c r="BE1731" s="213"/>
      <c r="BF1731" s="213"/>
      <c r="BG1731" s="213"/>
      <c r="BH1731" s="213"/>
    </row>
    <row r="1732" spans="1:60" outlineLevel="2" x14ac:dyDescent="0.2">
      <c r="A1732" s="220"/>
      <c r="B1732" s="221"/>
      <c r="C1732" s="274" t="s">
        <v>2053</v>
      </c>
      <c r="D1732" s="272"/>
      <c r="E1732" s="272"/>
      <c r="F1732" s="272"/>
      <c r="G1732" s="272"/>
      <c r="H1732" s="224"/>
      <c r="I1732" s="224"/>
      <c r="J1732" s="224"/>
      <c r="K1732" s="224"/>
      <c r="L1732" s="224"/>
      <c r="M1732" s="224"/>
      <c r="N1732" s="223"/>
      <c r="O1732" s="223"/>
      <c r="P1732" s="223"/>
      <c r="Q1732" s="223"/>
      <c r="R1732" s="224"/>
      <c r="S1732" s="224"/>
      <c r="T1732" s="224"/>
      <c r="U1732" s="224"/>
      <c r="V1732" s="224"/>
      <c r="W1732" s="224"/>
      <c r="X1732" s="224"/>
      <c r="Y1732" s="224"/>
      <c r="Z1732" s="213"/>
      <c r="AA1732" s="213"/>
      <c r="AB1732" s="213"/>
      <c r="AC1732" s="213"/>
      <c r="AD1732" s="213"/>
      <c r="AE1732" s="213"/>
      <c r="AF1732" s="213"/>
      <c r="AG1732" s="213" t="s">
        <v>921</v>
      </c>
      <c r="AH1732" s="213"/>
      <c r="AI1732" s="213"/>
      <c r="AJ1732" s="213"/>
      <c r="AK1732" s="213"/>
      <c r="AL1732" s="213"/>
      <c r="AM1732" s="213"/>
      <c r="AN1732" s="213"/>
      <c r="AO1732" s="213"/>
      <c r="AP1732" s="213"/>
      <c r="AQ1732" s="213"/>
      <c r="AR1732" s="213"/>
      <c r="AS1732" s="213"/>
      <c r="AT1732" s="213"/>
      <c r="AU1732" s="213"/>
      <c r="AV1732" s="213"/>
      <c r="AW1732" s="213"/>
      <c r="AX1732" s="213"/>
      <c r="AY1732" s="213"/>
      <c r="AZ1732" s="213"/>
      <c r="BA1732" s="213"/>
      <c r="BB1732" s="213"/>
      <c r="BC1732" s="213"/>
      <c r="BD1732" s="213"/>
      <c r="BE1732" s="213"/>
      <c r="BF1732" s="213"/>
      <c r="BG1732" s="213"/>
      <c r="BH1732" s="213"/>
    </row>
    <row r="1733" spans="1:60" outlineLevel="2" x14ac:dyDescent="0.2">
      <c r="A1733" s="220"/>
      <c r="B1733" s="221"/>
      <c r="C1733" s="258" t="s">
        <v>1689</v>
      </c>
      <c r="D1733" s="229"/>
      <c r="E1733" s="230"/>
      <c r="F1733" s="224"/>
      <c r="G1733" s="224"/>
      <c r="H1733" s="224"/>
      <c r="I1733" s="224"/>
      <c r="J1733" s="224"/>
      <c r="K1733" s="224"/>
      <c r="L1733" s="224"/>
      <c r="M1733" s="224"/>
      <c r="N1733" s="223"/>
      <c r="O1733" s="223"/>
      <c r="P1733" s="223"/>
      <c r="Q1733" s="223"/>
      <c r="R1733" s="224"/>
      <c r="S1733" s="224"/>
      <c r="T1733" s="224"/>
      <c r="U1733" s="224"/>
      <c r="V1733" s="224"/>
      <c r="W1733" s="224"/>
      <c r="X1733" s="224"/>
      <c r="Y1733" s="224"/>
      <c r="Z1733" s="213"/>
      <c r="AA1733" s="213"/>
      <c r="AB1733" s="213"/>
      <c r="AC1733" s="213"/>
      <c r="AD1733" s="213"/>
      <c r="AE1733" s="213"/>
      <c r="AF1733" s="213"/>
      <c r="AG1733" s="213" t="s">
        <v>573</v>
      </c>
      <c r="AH1733" s="213">
        <v>0</v>
      </c>
      <c r="AI1733" s="213"/>
      <c r="AJ1733" s="213"/>
      <c r="AK1733" s="213"/>
      <c r="AL1733" s="213"/>
      <c r="AM1733" s="213"/>
      <c r="AN1733" s="213"/>
      <c r="AO1733" s="213"/>
      <c r="AP1733" s="213"/>
      <c r="AQ1733" s="213"/>
      <c r="AR1733" s="213"/>
      <c r="AS1733" s="213"/>
      <c r="AT1733" s="213"/>
      <c r="AU1733" s="213"/>
      <c r="AV1733" s="213"/>
      <c r="AW1733" s="213"/>
      <c r="AX1733" s="213"/>
      <c r="AY1733" s="213"/>
      <c r="AZ1733" s="213"/>
      <c r="BA1733" s="213"/>
      <c r="BB1733" s="213"/>
      <c r="BC1733" s="213"/>
      <c r="BD1733" s="213"/>
      <c r="BE1733" s="213"/>
      <c r="BF1733" s="213"/>
      <c r="BG1733" s="213"/>
      <c r="BH1733" s="213"/>
    </row>
    <row r="1734" spans="1:60" outlineLevel="3" x14ac:dyDescent="0.2">
      <c r="A1734" s="220"/>
      <c r="B1734" s="221"/>
      <c r="C1734" s="258" t="s">
        <v>2054</v>
      </c>
      <c r="D1734" s="229"/>
      <c r="E1734" s="230">
        <v>1</v>
      </c>
      <c r="F1734" s="224"/>
      <c r="G1734" s="224"/>
      <c r="H1734" s="224"/>
      <c r="I1734" s="224"/>
      <c r="J1734" s="224"/>
      <c r="K1734" s="224"/>
      <c r="L1734" s="224"/>
      <c r="M1734" s="224"/>
      <c r="N1734" s="223"/>
      <c r="O1734" s="223"/>
      <c r="P1734" s="223"/>
      <c r="Q1734" s="223"/>
      <c r="R1734" s="224"/>
      <c r="S1734" s="224"/>
      <c r="T1734" s="224"/>
      <c r="U1734" s="224"/>
      <c r="V1734" s="224"/>
      <c r="W1734" s="224"/>
      <c r="X1734" s="224"/>
      <c r="Y1734" s="224"/>
      <c r="Z1734" s="213"/>
      <c r="AA1734" s="213"/>
      <c r="AB1734" s="213"/>
      <c r="AC1734" s="213"/>
      <c r="AD1734" s="213"/>
      <c r="AE1734" s="213"/>
      <c r="AF1734" s="213"/>
      <c r="AG1734" s="213" t="s">
        <v>573</v>
      </c>
      <c r="AH1734" s="213">
        <v>0</v>
      </c>
      <c r="AI1734" s="213"/>
      <c r="AJ1734" s="213"/>
      <c r="AK1734" s="213"/>
      <c r="AL1734" s="213"/>
      <c r="AM1734" s="213"/>
      <c r="AN1734" s="213"/>
      <c r="AO1734" s="213"/>
      <c r="AP1734" s="213"/>
      <c r="AQ1734" s="213"/>
      <c r="AR1734" s="213"/>
      <c r="AS1734" s="213"/>
      <c r="AT1734" s="213"/>
      <c r="AU1734" s="213"/>
      <c r="AV1734" s="213"/>
      <c r="AW1734" s="213"/>
      <c r="AX1734" s="213"/>
      <c r="AY1734" s="213"/>
      <c r="AZ1734" s="213"/>
      <c r="BA1734" s="213"/>
      <c r="BB1734" s="213"/>
      <c r="BC1734" s="213"/>
      <c r="BD1734" s="213"/>
      <c r="BE1734" s="213"/>
      <c r="BF1734" s="213"/>
      <c r="BG1734" s="213"/>
      <c r="BH1734" s="213"/>
    </row>
    <row r="1735" spans="1:60" outlineLevel="2" x14ac:dyDescent="0.2">
      <c r="A1735" s="220"/>
      <c r="B1735" s="221"/>
      <c r="C1735" s="257"/>
      <c r="D1735" s="250"/>
      <c r="E1735" s="250"/>
      <c r="F1735" s="250"/>
      <c r="G1735" s="250"/>
      <c r="H1735" s="224"/>
      <c r="I1735" s="224"/>
      <c r="J1735" s="224"/>
      <c r="K1735" s="224"/>
      <c r="L1735" s="224"/>
      <c r="M1735" s="224"/>
      <c r="N1735" s="223"/>
      <c r="O1735" s="223"/>
      <c r="P1735" s="223"/>
      <c r="Q1735" s="223"/>
      <c r="R1735" s="224"/>
      <c r="S1735" s="224"/>
      <c r="T1735" s="224"/>
      <c r="U1735" s="224"/>
      <c r="V1735" s="224"/>
      <c r="W1735" s="224"/>
      <c r="X1735" s="224"/>
      <c r="Y1735" s="224"/>
      <c r="Z1735" s="213"/>
      <c r="AA1735" s="213"/>
      <c r="AB1735" s="213"/>
      <c r="AC1735" s="213"/>
      <c r="AD1735" s="213"/>
      <c r="AE1735" s="213"/>
      <c r="AF1735" s="213"/>
      <c r="AG1735" s="213" t="s">
        <v>515</v>
      </c>
      <c r="AH1735" s="213"/>
      <c r="AI1735" s="213"/>
      <c r="AJ1735" s="213"/>
      <c r="AK1735" s="213"/>
      <c r="AL1735" s="213"/>
      <c r="AM1735" s="213"/>
      <c r="AN1735" s="213"/>
      <c r="AO1735" s="213"/>
      <c r="AP1735" s="213"/>
      <c r="AQ1735" s="213"/>
      <c r="AR1735" s="213"/>
      <c r="AS1735" s="213"/>
      <c r="AT1735" s="213"/>
      <c r="AU1735" s="213"/>
      <c r="AV1735" s="213"/>
      <c r="AW1735" s="213"/>
      <c r="AX1735" s="213"/>
      <c r="AY1735" s="213"/>
      <c r="AZ1735" s="213"/>
      <c r="BA1735" s="213"/>
      <c r="BB1735" s="213"/>
      <c r="BC1735" s="213"/>
      <c r="BD1735" s="213"/>
      <c r="BE1735" s="213"/>
      <c r="BF1735" s="213"/>
      <c r="BG1735" s="213"/>
      <c r="BH1735" s="213"/>
    </row>
    <row r="1736" spans="1:60" ht="22.5" outlineLevel="1" x14ac:dyDescent="0.2">
      <c r="A1736" s="242">
        <v>215</v>
      </c>
      <c r="B1736" s="243" t="s">
        <v>2055</v>
      </c>
      <c r="C1736" s="254" t="s">
        <v>2056</v>
      </c>
      <c r="D1736" s="244" t="s">
        <v>1356</v>
      </c>
      <c r="E1736" s="245">
        <v>22</v>
      </c>
      <c r="F1736" s="246"/>
      <c r="G1736" s="247">
        <f>ROUND(E1736*F1736,2)</f>
        <v>0</v>
      </c>
      <c r="H1736" s="246"/>
      <c r="I1736" s="247">
        <f>ROUND(E1736*H1736,2)</f>
        <v>0</v>
      </c>
      <c r="J1736" s="246"/>
      <c r="K1736" s="247">
        <f>ROUND(E1736*J1736,2)</f>
        <v>0</v>
      </c>
      <c r="L1736" s="247">
        <v>21</v>
      </c>
      <c r="M1736" s="247">
        <f>G1736*(1+L1736/100)</f>
        <v>0</v>
      </c>
      <c r="N1736" s="245">
        <v>3.2499999999999999E-3</v>
      </c>
      <c r="O1736" s="245">
        <f>ROUND(E1736*N1736,2)</f>
        <v>7.0000000000000007E-2</v>
      </c>
      <c r="P1736" s="245">
        <v>0</v>
      </c>
      <c r="Q1736" s="245">
        <f>ROUND(E1736*P1736,2)</f>
        <v>0</v>
      </c>
      <c r="R1736" s="247" t="s">
        <v>2003</v>
      </c>
      <c r="S1736" s="247" t="s">
        <v>511</v>
      </c>
      <c r="T1736" s="248" t="s">
        <v>511</v>
      </c>
      <c r="U1736" s="224">
        <v>0.58174999999999999</v>
      </c>
      <c r="V1736" s="224">
        <f>ROUND(E1736*U1736,2)</f>
        <v>12.8</v>
      </c>
      <c r="W1736" s="224"/>
      <c r="X1736" s="224" t="s">
        <v>557</v>
      </c>
      <c r="Y1736" s="224" t="s">
        <v>513</v>
      </c>
      <c r="Z1736" s="213"/>
      <c r="AA1736" s="213"/>
      <c r="AB1736" s="213"/>
      <c r="AC1736" s="213"/>
      <c r="AD1736" s="213"/>
      <c r="AE1736" s="213"/>
      <c r="AF1736" s="213"/>
      <c r="AG1736" s="213" t="s">
        <v>571</v>
      </c>
      <c r="AH1736" s="213"/>
      <c r="AI1736" s="213"/>
      <c r="AJ1736" s="213"/>
      <c r="AK1736" s="213"/>
      <c r="AL1736" s="213"/>
      <c r="AM1736" s="213"/>
      <c r="AN1736" s="213"/>
      <c r="AO1736" s="213"/>
      <c r="AP1736" s="213"/>
      <c r="AQ1736" s="213"/>
      <c r="AR1736" s="213"/>
      <c r="AS1736" s="213"/>
      <c r="AT1736" s="213"/>
      <c r="AU1736" s="213"/>
      <c r="AV1736" s="213"/>
      <c r="AW1736" s="213"/>
      <c r="AX1736" s="213"/>
      <c r="AY1736" s="213"/>
      <c r="AZ1736" s="213"/>
      <c r="BA1736" s="213"/>
      <c r="BB1736" s="213"/>
      <c r="BC1736" s="213"/>
      <c r="BD1736" s="213"/>
      <c r="BE1736" s="213"/>
      <c r="BF1736" s="213"/>
      <c r="BG1736" s="213"/>
      <c r="BH1736" s="213"/>
    </row>
    <row r="1737" spans="1:60" outlineLevel="2" x14ac:dyDescent="0.2">
      <c r="A1737" s="220"/>
      <c r="B1737" s="221"/>
      <c r="C1737" s="258" t="s">
        <v>1689</v>
      </c>
      <c r="D1737" s="229"/>
      <c r="E1737" s="230"/>
      <c r="F1737" s="224"/>
      <c r="G1737" s="224"/>
      <c r="H1737" s="224"/>
      <c r="I1737" s="224"/>
      <c r="J1737" s="224"/>
      <c r="K1737" s="224"/>
      <c r="L1737" s="224"/>
      <c r="M1737" s="224"/>
      <c r="N1737" s="223"/>
      <c r="O1737" s="223"/>
      <c r="P1737" s="223"/>
      <c r="Q1737" s="223"/>
      <c r="R1737" s="224"/>
      <c r="S1737" s="224"/>
      <c r="T1737" s="224"/>
      <c r="U1737" s="224"/>
      <c r="V1737" s="224"/>
      <c r="W1737" s="224"/>
      <c r="X1737" s="224"/>
      <c r="Y1737" s="224"/>
      <c r="Z1737" s="213"/>
      <c r="AA1737" s="213"/>
      <c r="AB1737" s="213"/>
      <c r="AC1737" s="213"/>
      <c r="AD1737" s="213"/>
      <c r="AE1737" s="213"/>
      <c r="AF1737" s="213"/>
      <c r="AG1737" s="213" t="s">
        <v>573</v>
      </c>
      <c r="AH1737" s="213">
        <v>0</v>
      </c>
      <c r="AI1737" s="213"/>
      <c r="AJ1737" s="213"/>
      <c r="AK1737" s="213"/>
      <c r="AL1737" s="213"/>
      <c r="AM1737" s="213"/>
      <c r="AN1737" s="213"/>
      <c r="AO1737" s="213"/>
      <c r="AP1737" s="213"/>
      <c r="AQ1737" s="213"/>
      <c r="AR1737" s="213"/>
      <c r="AS1737" s="213"/>
      <c r="AT1737" s="213"/>
      <c r="AU1737" s="213"/>
      <c r="AV1737" s="213"/>
      <c r="AW1737" s="213"/>
      <c r="AX1737" s="213"/>
      <c r="AY1737" s="213"/>
      <c r="AZ1737" s="213"/>
      <c r="BA1737" s="213"/>
      <c r="BB1737" s="213"/>
      <c r="BC1737" s="213"/>
      <c r="BD1737" s="213"/>
      <c r="BE1737" s="213"/>
      <c r="BF1737" s="213"/>
      <c r="BG1737" s="213"/>
      <c r="BH1737" s="213"/>
    </row>
    <row r="1738" spans="1:60" outlineLevel="3" x14ac:dyDescent="0.2">
      <c r="A1738" s="220"/>
      <c r="B1738" s="221"/>
      <c r="C1738" s="258" t="s">
        <v>2057</v>
      </c>
      <c r="D1738" s="229"/>
      <c r="E1738" s="230">
        <v>22</v>
      </c>
      <c r="F1738" s="224"/>
      <c r="G1738" s="224"/>
      <c r="H1738" s="224"/>
      <c r="I1738" s="224"/>
      <c r="J1738" s="224"/>
      <c r="K1738" s="224"/>
      <c r="L1738" s="224"/>
      <c r="M1738" s="224"/>
      <c r="N1738" s="223"/>
      <c r="O1738" s="223"/>
      <c r="P1738" s="223"/>
      <c r="Q1738" s="223"/>
      <c r="R1738" s="224"/>
      <c r="S1738" s="224"/>
      <c r="T1738" s="224"/>
      <c r="U1738" s="224"/>
      <c r="V1738" s="224"/>
      <c r="W1738" s="224"/>
      <c r="X1738" s="224"/>
      <c r="Y1738" s="224"/>
      <c r="Z1738" s="213"/>
      <c r="AA1738" s="213"/>
      <c r="AB1738" s="213"/>
      <c r="AC1738" s="213"/>
      <c r="AD1738" s="213"/>
      <c r="AE1738" s="213"/>
      <c r="AF1738" s="213"/>
      <c r="AG1738" s="213" t="s">
        <v>573</v>
      </c>
      <c r="AH1738" s="213">
        <v>0</v>
      </c>
      <c r="AI1738" s="213"/>
      <c r="AJ1738" s="213"/>
      <c r="AK1738" s="213"/>
      <c r="AL1738" s="213"/>
      <c r="AM1738" s="213"/>
      <c r="AN1738" s="213"/>
      <c r="AO1738" s="213"/>
      <c r="AP1738" s="213"/>
      <c r="AQ1738" s="213"/>
      <c r="AR1738" s="213"/>
      <c r="AS1738" s="213"/>
      <c r="AT1738" s="213"/>
      <c r="AU1738" s="213"/>
      <c r="AV1738" s="213"/>
      <c r="AW1738" s="213"/>
      <c r="AX1738" s="213"/>
      <c r="AY1738" s="213"/>
      <c r="AZ1738" s="213"/>
      <c r="BA1738" s="213"/>
      <c r="BB1738" s="213"/>
      <c r="BC1738" s="213"/>
      <c r="BD1738" s="213"/>
      <c r="BE1738" s="213"/>
      <c r="BF1738" s="213"/>
      <c r="BG1738" s="213"/>
      <c r="BH1738" s="213"/>
    </row>
    <row r="1739" spans="1:60" outlineLevel="2" x14ac:dyDescent="0.2">
      <c r="A1739" s="220"/>
      <c r="B1739" s="221"/>
      <c r="C1739" s="257"/>
      <c r="D1739" s="250"/>
      <c r="E1739" s="250"/>
      <c r="F1739" s="250"/>
      <c r="G1739" s="250"/>
      <c r="H1739" s="224"/>
      <c r="I1739" s="224"/>
      <c r="J1739" s="224"/>
      <c r="K1739" s="224"/>
      <c r="L1739" s="224"/>
      <c r="M1739" s="224"/>
      <c r="N1739" s="223"/>
      <c r="O1739" s="223"/>
      <c r="P1739" s="223"/>
      <c r="Q1739" s="223"/>
      <c r="R1739" s="224"/>
      <c r="S1739" s="224"/>
      <c r="T1739" s="224"/>
      <c r="U1739" s="224"/>
      <c r="V1739" s="224"/>
      <c r="W1739" s="224"/>
      <c r="X1739" s="224"/>
      <c r="Y1739" s="224"/>
      <c r="Z1739" s="213"/>
      <c r="AA1739" s="213"/>
      <c r="AB1739" s="213"/>
      <c r="AC1739" s="213"/>
      <c r="AD1739" s="213"/>
      <c r="AE1739" s="213"/>
      <c r="AF1739" s="213"/>
      <c r="AG1739" s="213" t="s">
        <v>515</v>
      </c>
      <c r="AH1739" s="213"/>
      <c r="AI1739" s="213"/>
      <c r="AJ1739" s="213"/>
      <c r="AK1739" s="213"/>
      <c r="AL1739" s="213"/>
      <c r="AM1739" s="213"/>
      <c r="AN1739" s="213"/>
      <c r="AO1739" s="213"/>
      <c r="AP1739" s="213"/>
      <c r="AQ1739" s="213"/>
      <c r="AR1739" s="213"/>
      <c r="AS1739" s="213"/>
      <c r="AT1739" s="213"/>
      <c r="AU1739" s="213"/>
      <c r="AV1739" s="213"/>
      <c r="AW1739" s="213"/>
      <c r="AX1739" s="213"/>
      <c r="AY1739" s="213"/>
      <c r="AZ1739" s="213"/>
      <c r="BA1739" s="213"/>
      <c r="BB1739" s="213"/>
      <c r="BC1739" s="213"/>
      <c r="BD1739" s="213"/>
      <c r="BE1739" s="213"/>
      <c r="BF1739" s="213"/>
      <c r="BG1739" s="213"/>
      <c r="BH1739" s="213"/>
    </row>
    <row r="1740" spans="1:60" ht="22.5" outlineLevel="1" x14ac:dyDescent="0.2">
      <c r="A1740" s="242">
        <v>216</v>
      </c>
      <c r="B1740" s="243" t="s">
        <v>2058</v>
      </c>
      <c r="C1740" s="254" t="s">
        <v>2059</v>
      </c>
      <c r="D1740" s="244" t="s">
        <v>1356</v>
      </c>
      <c r="E1740" s="245">
        <v>40</v>
      </c>
      <c r="F1740" s="246"/>
      <c r="G1740" s="247">
        <f>ROUND(E1740*F1740,2)</f>
        <v>0</v>
      </c>
      <c r="H1740" s="246"/>
      <c r="I1740" s="247">
        <f>ROUND(E1740*H1740,2)</f>
        <v>0</v>
      </c>
      <c r="J1740" s="246"/>
      <c r="K1740" s="247">
        <f>ROUND(E1740*J1740,2)</f>
        <v>0</v>
      </c>
      <c r="L1740" s="247">
        <v>21</v>
      </c>
      <c r="M1740" s="247">
        <f>G1740*(1+L1740/100)</f>
        <v>0</v>
      </c>
      <c r="N1740" s="245">
        <v>2.7799999999999999E-3</v>
      </c>
      <c r="O1740" s="245">
        <f>ROUND(E1740*N1740,2)</f>
        <v>0.11</v>
      </c>
      <c r="P1740" s="245">
        <v>0</v>
      </c>
      <c r="Q1740" s="245">
        <f>ROUND(E1740*P1740,2)</f>
        <v>0</v>
      </c>
      <c r="R1740" s="247" t="s">
        <v>2003</v>
      </c>
      <c r="S1740" s="247" t="s">
        <v>511</v>
      </c>
      <c r="T1740" s="248" t="s">
        <v>511</v>
      </c>
      <c r="U1740" s="224">
        <v>0.25645000000000001</v>
      </c>
      <c r="V1740" s="224">
        <f>ROUND(E1740*U1740,2)</f>
        <v>10.26</v>
      </c>
      <c r="W1740" s="224"/>
      <c r="X1740" s="224" t="s">
        <v>557</v>
      </c>
      <c r="Y1740" s="224" t="s">
        <v>513</v>
      </c>
      <c r="Z1740" s="213"/>
      <c r="AA1740" s="213"/>
      <c r="AB1740" s="213"/>
      <c r="AC1740" s="213"/>
      <c r="AD1740" s="213"/>
      <c r="AE1740" s="213"/>
      <c r="AF1740" s="213"/>
      <c r="AG1740" s="213" t="s">
        <v>571</v>
      </c>
      <c r="AH1740" s="213"/>
      <c r="AI1740" s="213"/>
      <c r="AJ1740" s="213"/>
      <c r="AK1740" s="213"/>
      <c r="AL1740" s="213"/>
      <c r="AM1740" s="213"/>
      <c r="AN1740" s="213"/>
      <c r="AO1740" s="213"/>
      <c r="AP1740" s="213"/>
      <c r="AQ1740" s="213"/>
      <c r="AR1740" s="213"/>
      <c r="AS1740" s="213"/>
      <c r="AT1740" s="213"/>
      <c r="AU1740" s="213"/>
      <c r="AV1740" s="213"/>
      <c r="AW1740" s="213"/>
      <c r="AX1740" s="213"/>
      <c r="AY1740" s="213"/>
      <c r="AZ1740" s="213"/>
      <c r="BA1740" s="213"/>
      <c r="BB1740" s="213"/>
      <c r="BC1740" s="213"/>
      <c r="BD1740" s="213"/>
      <c r="BE1740" s="213"/>
      <c r="BF1740" s="213"/>
      <c r="BG1740" s="213"/>
      <c r="BH1740" s="213"/>
    </row>
    <row r="1741" spans="1:60" outlineLevel="2" x14ac:dyDescent="0.2">
      <c r="A1741" s="220"/>
      <c r="B1741" s="221"/>
      <c r="C1741" s="258" t="s">
        <v>1689</v>
      </c>
      <c r="D1741" s="229"/>
      <c r="E1741" s="230"/>
      <c r="F1741" s="224"/>
      <c r="G1741" s="224"/>
      <c r="H1741" s="224"/>
      <c r="I1741" s="224"/>
      <c r="J1741" s="224"/>
      <c r="K1741" s="224"/>
      <c r="L1741" s="224"/>
      <c r="M1741" s="224"/>
      <c r="N1741" s="223"/>
      <c r="O1741" s="223"/>
      <c r="P1741" s="223"/>
      <c r="Q1741" s="223"/>
      <c r="R1741" s="224"/>
      <c r="S1741" s="224"/>
      <c r="T1741" s="224"/>
      <c r="U1741" s="224"/>
      <c r="V1741" s="224"/>
      <c r="W1741" s="224"/>
      <c r="X1741" s="224"/>
      <c r="Y1741" s="224"/>
      <c r="Z1741" s="213"/>
      <c r="AA1741" s="213"/>
      <c r="AB1741" s="213"/>
      <c r="AC1741" s="213"/>
      <c r="AD1741" s="213"/>
      <c r="AE1741" s="213"/>
      <c r="AF1741" s="213"/>
      <c r="AG1741" s="213" t="s">
        <v>573</v>
      </c>
      <c r="AH1741" s="213">
        <v>0</v>
      </c>
      <c r="AI1741" s="213"/>
      <c r="AJ1741" s="213"/>
      <c r="AK1741" s="213"/>
      <c r="AL1741" s="213"/>
      <c r="AM1741" s="213"/>
      <c r="AN1741" s="213"/>
      <c r="AO1741" s="213"/>
      <c r="AP1741" s="213"/>
      <c r="AQ1741" s="213"/>
      <c r="AR1741" s="213"/>
      <c r="AS1741" s="213"/>
      <c r="AT1741" s="213"/>
      <c r="AU1741" s="213"/>
      <c r="AV1741" s="213"/>
      <c r="AW1741" s="213"/>
      <c r="AX1741" s="213"/>
      <c r="AY1741" s="213"/>
      <c r="AZ1741" s="213"/>
      <c r="BA1741" s="213"/>
      <c r="BB1741" s="213"/>
      <c r="BC1741" s="213"/>
      <c r="BD1741" s="213"/>
      <c r="BE1741" s="213"/>
      <c r="BF1741" s="213"/>
      <c r="BG1741" s="213"/>
      <c r="BH1741" s="213"/>
    </row>
    <row r="1742" spans="1:60" outlineLevel="3" x14ac:dyDescent="0.2">
      <c r="A1742" s="220"/>
      <c r="B1742" s="221"/>
      <c r="C1742" s="258" t="s">
        <v>2060</v>
      </c>
      <c r="D1742" s="229"/>
      <c r="E1742" s="230">
        <v>40</v>
      </c>
      <c r="F1742" s="224"/>
      <c r="G1742" s="224"/>
      <c r="H1742" s="224"/>
      <c r="I1742" s="224"/>
      <c r="J1742" s="224"/>
      <c r="K1742" s="224"/>
      <c r="L1742" s="224"/>
      <c r="M1742" s="224"/>
      <c r="N1742" s="223"/>
      <c r="O1742" s="223"/>
      <c r="P1742" s="223"/>
      <c r="Q1742" s="223"/>
      <c r="R1742" s="224"/>
      <c r="S1742" s="224"/>
      <c r="T1742" s="224"/>
      <c r="U1742" s="224"/>
      <c r="V1742" s="224"/>
      <c r="W1742" s="224"/>
      <c r="X1742" s="224"/>
      <c r="Y1742" s="224"/>
      <c r="Z1742" s="213"/>
      <c r="AA1742" s="213"/>
      <c r="AB1742" s="213"/>
      <c r="AC1742" s="213"/>
      <c r="AD1742" s="213"/>
      <c r="AE1742" s="213"/>
      <c r="AF1742" s="213"/>
      <c r="AG1742" s="213" t="s">
        <v>573</v>
      </c>
      <c r="AH1742" s="213">
        <v>0</v>
      </c>
      <c r="AI1742" s="213"/>
      <c r="AJ1742" s="213"/>
      <c r="AK1742" s="213"/>
      <c r="AL1742" s="213"/>
      <c r="AM1742" s="213"/>
      <c r="AN1742" s="213"/>
      <c r="AO1742" s="213"/>
      <c r="AP1742" s="213"/>
      <c r="AQ1742" s="213"/>
      <c r="AR1742" s="213"/>
      <c r="AS1742" s="213"/>
      <c r="AT1742" s="213"/>
      <c r="AU1742" s="213"/>
      <c r="AV1742" s="213"/>
      <c r="AW1742" s="213"/>
      <c r="AX1742" s="213"/>
      <c r="AY1742" s="213"/>
      <c r="AZ1742" s="213"/>
      <c r="BA1742" s="213"/>
      <c r="BB1742" s="213"/>
      <c r="BC1742" s="213"/>
      <c r="BD1742" s="213"/>
      <c r="BE1742" s="213"/>
      <c r="BF1742" s="213"/>
      <c r="BG1742" s="213"/>
      <c r="BH1742" s="213"/>
    </row>
    <row r="1743" spans="1:60" outlineLevel="2" x14ac:dyDescent="0.2">
      <c r="A1743" s="220"/>
      <c r="B1743" s="221"/>
      <c r="C1743" s="257"/>
      <c r="D1743" s="250"/>
      <c r="E1743" s="250"/>
      <c r="F1743" s="250"/>
      <c r="G1743" s="250"/>
      <c r="H1743" s="224"/>
      <c r="I1743" s="224"/>
      <c r="J1743" s="224"/>
      <c r="K1743" s="224"/>
      <c r="L1743" s="224"/>
      <c r="M1743" s="224"/>
      <c r="N1743" s="223"/>
      <c r="O1743" s="223"/>
      <c r="P1743" s="223"/>
      <c r="Q1743" s="223"/>
      <c r="R1743" s="224"/>
      <c r="S1743" s="224"/>
      <c r="T1743" s="224"/>
      <c r="U1743" s="224"/>
      <c r="V1743" s="224"/>
      <c r="W1743" s="224"/>
      <c r="X1743" s="224"/>
      <c r="Y1743" s="224"/>
      <c r="Z1743" s="213"/>
      <c r="AA1743" s="213"/>
      <c r="AB1743" s="213"/>
      <c r="AC1743" s="213"/>
      <c r="AD1743" s="213"/>
      <c r="AE1743" s="213"/>
      <c r="AF1743" s="213"/>
      <c r="AG1743" s="213" t="s">
        <v>515</v>
      </c>
      <c r="AH1743" s="213"/>
      <c r="AI1743" s="213"/>
      <c r="AJ1743" s="213"/>
      <c r="AK1743" s="213"/>
      <c r="AL1743" s="213"/>
      <c r="AM1743" s="213"/>
      <c r="AN1743" s="213"/>
      <c r="AO1743" s="213"/>
      <c r="AP1743" s="213"/>
      <c r="AQ1743" s="213"/>
      <c r="AR1743" s="213"/>
      <c r="AS1743" s="213"/>
      <c r="AT1743" s="213"/>
      <c r="AU1743" s="213"/>
      <c r="AV1743" s="213"/>
      <c r="AW1743" s="213"/>
      <c r="AX1743" s="213"/>
      <c r="AY1743" s="213"/>
      <c r="AZ1743" s="213"/>
      <c r="BA1743" s="213"/>
      <c r="BB1743" s="213"/>
      <c r="BC1743" s="213"/>
      <c r="BD1743" s="213"/>
      <c r="BE1743" s="213"/>
      <c r="BF1743" s="213"/>
      <c r="BG1743" s="213"/>
      <c r="BH1743" s="213"/>
    </row>
    <row r="1744" spans="1:60" ht="33.75" outlineLevel="1" x14ac:dyDescent="0.2">
      <c r="A1744" s="242">
        <v>217</v>
      </c>
      <c r="B1744" s="243" t="s">
        <v>2061</v>
      </c>
      <c r="C1744" s="254" t="s">
        <v>2062</v>
      </c>
      <c r="D1744" s="244" t="s">
        <v>1356</v>
      </c>
      <c r="E1744" s="245">
        <v>2.75</v>
      </c>
      <c r="F1744" s="246"/>
      <c r="G1744" s="247">
        <f>ROUND(E1744*F1744,2)</f>
        <v>0</v>
      </c>
      <c r="H1744" s="246"/>
      <c r="I1744" s="247">
        <f>ROUND(E1744*H1744,2)</f>
        <v>0</v>
      </c>
      <c r="J1744" s="246"/>
      <c r="K1744" s="247">
        <f>ROUND(E1744*J1744,2)</f>
        <v>0</v>
      </c>
      <c r="L1744" s="247">
        <v>21</v>
      </c>
      <c r="M1744" s="247">
        <f>G1744*(1+L1744/100)</f>
        <v>0</v>
      </c>
      <c r="N1744" s="245">
        <v>2.5999999999999999E-3</v>
      </c>
      <c r="O1744" s="245">
        <f>ROUND(E1744*N1744,2)</f>
        <v>0.01</v>
      </c>
      <c r="P1744" s="245">
        <v>0</v>
      </c>
      <c r="Q1744" s="245">
        <f>ROUND(E1744*P1744,2)</f>
        <v>0</v>
      </c>
      <c r="R1744" s="247" t="s">
        <v>2003</v>
      </c>
      <c r="S1744" s="247" t="s">
        <v>511</v>
      </c>
      <c r="T1744" s="248" t="s">
        <v>511</v>
      </c>
      <c r="U1744" s="224">
        <v>0.60299999999999998</v>
      </c>
      <c r="V1744" s="224">
        <f>ROUND(E1744*U1744,2)</f>
        <v>1.66</v>
      </c>
      <c r="W1744" s="224"/>
      <c r="X1744" s="224" t="s">
        <v>557</v>
      </c>
      <c r="Y1744" s="224" t="s">
        <v>513</v>
      </c>
      <c r="Z1744" s="213"/>
      <c r="AA1744" s="213"/>
      <c r="AB1744" s="213"/>
      <c r="AC1744" s="213"/>
      <c r="AD1744" s="213"/>
      <c r="AE1744" s="213"/>
      <c r="AF1744" s="213"/>
      <c r="AG1744" s="213" t="s">
        <v>571</v>
      </c>
      <c r="AH1744" s="213"/>
      <c r="AI1744" s="213"/>
      <c r="AJ1744" s="213"/>
      <c r="AK1744" s="213"/>
      <c r="AL1744" s="213"/>
      <c r="AM1744" s="213"/>
      <c r="AN1744" s="213"/>
      <c r="AO1744" s="213"/>
      <c r="AP1744" s="213"/>
      <c r="AQ1744" s="213"/>
      <c r="AR1744" s="213"/>
      <c r="AS1744" s="213"/>
      <c r="AT1744" s="213"/>
      <c r="AU1744" s="213"/>
      <c r="AV1744" s="213"/>
      <c r="AW1744" s="213"/>
      <c r="AX1744" s="213"/>
      <c r="AY1744" s="213"/>
      <c r="AZ1744" s="213"/>
      <c r="BA1744" s="213"/>
      <c r="BB1744" s="213"/>
      <c r="BC1744" s="213"/>
      <c r="BD1744" s="213"/>
      <c r="BE1744" s="213"/>
      <c r="BF1744" s="213"/>
      <c r="BG1744" s="213"/>
      <c r="BH1744" s="213"/>
    </row>
    <row r="1745" spans="1:60" outlineLevel="2" x14ac:dyDescent="0.2">
      <c r="A1745" s="220"/>
      <c r="B1745" s="221"/>
      <c r="C1745" s="258" t="s">
        <v>1689</v>
      </c>
      <c r="D1745" s="229"/>
      <c r="E1745" s="230"/>
      <c r="F1745" s="224"/>
      <c r="G1745" s="224"/>
      <c r="H1745" s="224"/>
      <c r="I1745" s="224"/>
      <c r="J1745" s="224"/>
      <c r="K1745" s="224"/>
      <c r="L1745" s="224"/>
      <c r="M1745" s="224"/>
      <c r="N1745" s="223"/>
      <c r="O1745" s="223"/>
      <c r="P1745" s="223"/>
      <c r="Q1745" s="223"/>
      <c r="R1745" s="224"/>
      <c r="S1745" s="224"/>
      <c r="T1745" s="224"/>
      <c r="U1745" s="224"/>
      <c r="V1745" s="224"/>
      <c r="W1745" s="224"/>
      <c r="X1745" s="224"/>
      <c r="Y1745" s="224"/>
      <c r="Z1745" s="213"/>
      <c r="AA1745" s="213"/>
      <c r="AB1745" s="213"/>
      <c r="AC1745" s="213"/>
      <c r="AD1745" s="213"/>
      <c r="AE1745" s="213"/>
      <c r="AF1745" s="213"/>
      <c r="AG1745" s="213" t="s">
        <v>573</v>
      </c>
      <c r="AH1745" s="213">
        <v>0</v>
      </c>
      <c r="AI1745" s="213"/>
      <c r="AJ1745" s="213"/>
      <c r="AK1745" s="213"/>
      <c r="AL1745" s="213"/>
      <c r="AM1745" s="213"/>
      <c r="AN1745" s="213"/>
      <c r="AO1745" s="213"/>
      <c r="AP1745" s="213"/>
      <c r="AQ1745" s="213"/>
      <c r="AR1745" s="213"/>
      <c r="AS1745" s="213"/>
      <c r="AT1745" s="213"/>
      <c r="AU1745" s="213"/>
      <c r="AV1745" s="213"/>
      <c r="AW1745" s="213"/>
      <c r="AX1745" s="213"/>
      <c r="AY1745" s="213"/>
      <c r="AZ1745" s="213"/>
      <c r="BA1745" s="213"/>
      <c r="BB1745" s="213"/>
      <c r="BC1745" s="213"/>
      <c r="BD1745" s="213"/>
      <c r="BE1745" s="213"/>
      <c r="BF1745" s="213"/>
      <c r="BG1745" s="213"/>
      <c r="BH1745" s="213"/>
    </row>
    <row r="1746" spans="1:60" outlineLevel="3" x14ac:dyDescent="0.2">
      <c r="A1746" s="220"/>
      <c r="B1746" s="221"/>
      <c r="C1746" s="258" t="s">
        <v>2063</v>
      </c>
      <c r="D1746" s="229"/>
      <c r="E1746" s="230">
        <v>2.75</v>
      </c>
      <c r="F1746" s="224"/>
      <c r="G1746" s="224"/>
      <c r="H1746" s="224"/>
      <c r="I1746" s="224"/>
      <c r="J1746" s="224"/>
      <c r="K1746" s="224"/>
      <c r="L1746" s="224"/>
      <c r="M1746" s="224"/>
      <c r="N1746" s="223"/>
      <c r="O1746" s="223"/>
      <c r="P1746" s="223"/>
      <c r="Q1746" s="223"/>
      <c r="R1746" s="224"/>
      <c r="S1746" s="224"/>
      <c r="T1746" s="224"/>
      <c r="U1746" s="224"/>
      <c r="V1746" s="224"/>
      <c r="W1746" s="224"/>
      <c r="X1746" s="224"/>
      <c r="Y1746" s="224"/>
      <c r="Z1746" s="213"/>
      <c r="AA1746" s="213"/>
      <c r="AB1746" s="213"/>
      <c r="AC1746" s="213"/>
      <c r="AD1746" s="213"/>
      <c r="AE1746" s="213"/>
      <c r="AF1746" s="213"/>
      <c r="AG1746" s="213" t="s">
        <v>573</v>
      </c>
      <c r="AH1746" s="213">
        <v>0</v>
      </c>
      <c r="AI1746" s="213"/>
      <c r="AJ1746" s="213"/>
      <c r="AK1746" s="213"/>
      <c r="AL1746" s="213"/>
      <c r="AM1746" s="213"/>
      <c r="AN1746" s="213"/>
      <c r="AO1746" s="213"/>
      <c r="AP1746" s="213"/>
      <c r="AQ1746" s="213"/>
      <c r="AR1746" s="213"/>
      <c r="AS1746" s="213"/>
      <c r="AT1746" s="213"/>
      <c r="AU1746" s="213"/>
      <c r="AV1746" s="213"/>
      <c r="AW1746" s="213"/>
      <c r="AX1746" s="213"/>
      <c r="AY1746" s="213"/>
      <c r="AZ1746" s="213"/>
      <c r="BA1746" s="213"/>
      <c r="BB1746" s="213"/>
      <c r="BC1746" s="213"/>
      <c r="BD1746" s="213"/>
      <c r="BE1746" s="213"/>
      <c r="BF1746" s="213"/>
      <c r="BG1746" s="213"/>
      <c r="BH1746" s="213"/>
    </row>
    <row r="1747" spans="1:60" outlineLevel="2" x14ac:dyDescent="0.2">
      <c r="A1747" s="220"/>
      <c r="B1747" s="221"/>
      <c r="C1747" s="257"/>
      <c r="D1747" s="250"/>
      <c r="E1747" s="250"/>
      <c r="F1747" s="250"/>
      <c r="G1747" s="250"/>
      <c r="H1747" s="224"/>
      <c r="I1747" s="224"/>
      <c r="J1747" s="224"/>
      <c r="K1747" s="224"/>
      <c r="L1747" s="224"/>
      <c r="M1747" s="224"/>
      <c r="N1747" s="223"/>
      <c r="O1747" s="223"/>
      <c r="P1747" s="223"/>
      <c r="Q1747" s="223"/>
      <c r="R1747" s="224"/>
      <c r="S1747" s="224"/>
      <c r="T1747" s="224"/>
      <c r="U1747" s="224"/>
      <c r="V1747" s="224"/>
      <c r="W1747" s="224"/>
      <c r="X1747" s="224"/>
      <c r="Y1747" s="224"/>
      <c r="Z1747" s="213"/>
      <c r="AA1747" s="213"/>
      <c r="AB1747" s="213"/>
      <c r="AC1747" s="213"/>
      <c r="AD1747" s="213"/>
      <c r="AE1747" s="213"/>
      <c r="AF1747" s="213"/>
      <c r="AG1747" s="213" t="s">
        <v>515</v>
      </c>
      <c r="AH1747" s="213"/>
      <c r="AI1747" s="213"/>
      <c r="AJ1747" s="213"/>
      <c r="AK1747" s="213"/>
      <c r="AL1747" s="213"/>
      <c r="AM1747" s="213"/>
      <c r="AN1747" s="213"/>
      <c r="AO1747" s="213"/>
      <c r="AP1747" s="213"/>
      <c r="AQ1747" s="213"/>
      <c r="AR1747" s="213"/>
      <c r="AS1747" s="213"/>
      <c r="AT1747" s="213"/>
      <c r="AU1747" s="213"/>
      <c r="AV1747" s="213"/>
      <c r="AW1747" s="213"/>
      <c r="AX1747" s="213"/>
      <c r="AY1747" s="213"/>
      <c r="AZ1747" s="213"/>
      <c r="BA1747" s="213"/>
      <c r="BB1747" s="213"/>
      <c r="BC1747" s="213"/>
      <c r="BD1747" s="213"/>
      <c r="BE1747" s="213"/>
      <c r="BF1747" s="213"/>
      <c r="BG1747" s="213"/>
      <c r="BH1747" s="213"/>
    </row>
    <row r="1748" spans="1:60" ht="33.75" outlineLevel="1" x14ac:dyDescent="0.2">
      <c r="A1748" s="242">
        <v>218</v>
      </c>
      <c r="B1748" s="243" t="s">
        <v>2064</v>
      </c>
      <c r="C1748" s="254" t="s">
        <v>2065</v>
      </c>
      <c r="D1748" s="244" t="s">
        <v>1356</v>
      </c>
      <c r="E1748" s="245">
        <v>40</v>
      </c>
      <c r="F1748" s="246"/>
      <c r="G1748" s="247">
        <f>ROUND(E1748*F1748,2)</f>
        <v>0</v>
      </c>
      <c r="H1748" s="246"/>
      <c r="I1748" s="247">
        <f>ROUND(E1748*H1748,2)</f>
        <v>0</v>
      </c>
      <c r="J1748" s="246"/>
      <c r="K1748" s="247">
        <f>ROUND(E1748*J1748,2)</f>
        <v>0</v>
      </c>
      <c r="L1748" s="247">
        <v>21</v>
      </c>
      <c r="M1748" s="247">
        <f>G1748*(1+L1748/100)</f>
        <v>0</v>
      </c>
      <c r="N1748" s="245">
        <v>3.2200000000000002E-3</v>
      </c>
      <c r="O1748" s="245">
        <f>ROUND(E1748*N1748,2)</f>
        <v>0.13</v>
      </c>
      <c r="P1748" s="245">
        <v>0</v>
      </c>
      <c r="Q1748" s="245">
        <f>ROUND(E1748*P1748,2)</f>
        <v>0</v>
      </c>
      <c r="R1748" s="247" t="s">
        <v>2003</v>
      </c>
      <c r="S1748" s="247" t="s">
        <v>511</v>
      </c>
      <c r="T1748" s="248" t="s">
        <v>511</v>
      </c>
      <c r="U1748" s="224">
        <v>0.60599999999999998</v>
      </c>
      <c r="V1748" s="224">
        <f>ROUND(E1748*U1748,2)</f>
        <v>24.24</v>
      </c>
      <c r="W1748" s="224"/>
      <c r="X1748" s="224" t="s">
        <v>557</v>
      </c>
      <c r="Y1748" s="224" t="s">
        <v>513</v>
      </c>
      <c r="Z1748" s="213"/>
      <c r="AA1748" s="213"/>
      <c r="AB1748" s="213"/>
      <c r="AC1748" s="213"/>
      <c r="AD1748" s="213"/>
      <c r="AE1748" s="213"/>
      <c r="AF1748" s="213"/>
      <c r="AG1748" s="213" t="s">
        <v>571</v>
      </c>
      <c r="AH1748" s="213"/>
      <c r="AI1748" s="213"/>
      <c r="AJ1748" s="213"/>
      <c r="AK1748" s="213"/>
      <c r="AL1748" s="213"/>
      <c r="AM1748" s="213"/>
      <c r="AN1748" s="213"/>
      <c r="AO1748" s="213"/>
      <c r="AP1748" s="213"/>
      <c r="AQ1748" s="213"/>
      <c r="AR1748" s="213"/>
      <c r="AS1748" s="213"/>
      <c r="AT1748" s="213"/>
      <c r="AU1748" s="213"/>
      <c r="AV1748" s="213"/>
      <c r="AW1748" s="213"/>
      <c r="AX1748" s="213"/>
      <c r="AY1748" s="213"/>
      <c r="AZ1748" s="213"/>
      <c r="BA1748" s="213"/>
      <c r="BB1748" s="213"/>
      <c r="BC1748" s="213"/>
      <c r="BD1748" s="213"/>
      <c r="BE1748" s="213"/>
      <c r="BF1748" s="213"/>
      <c r="BG1748" s="213"/>
      <c r="BH1748" s="213"/>
    </row>
    <row r="1749" spans="1:60" outlineLevel="2" x14ac:dyDescent="0.2">
      <c r="A1749" s="220"/>
      <c r="B1749" s="221"/>
      <c r="C1749" s="258" t="s">
        <v>1689</v>
      </c>
      <c r="D1749" s="229"/>
      <c r="E1749" s="230"/>
      <c r="F1749" s="224"/>
      <c r="G1749" s="224"/>
      <c r="H1749" s="224"/>
      <c r="I1749" s="224"/>
      <c r="J1749" s="224"/>
      <c r="K1749" s="224"/>
      <c r="L1749" s="224"/>
      <c r="M1749" s="224"/>
      <c r="N1749" s="223"/>
      <c r="O1749" s="223"/>
      <c r="P1749" s="223"/>
      <c r="Q1749" s="223"/>
      <c r="R1749" s="224"/>
      <c r="S1749" s="224"/>
      <c r="T1749" s="224"/>
      <c r="U1749" s="224"/>
      <c r="V1749" s="224"/>
      <c r="W1749" s="224"/>
      <c r="X1749" s="224"/>
      <c r="Y1749" s="224"/>
      <c r="Z1749" s="213"/>
      <c r="AA1749" s="213"/>
      <c r="AB1749" s="213"/>
      <c r="AC1749" s="213"/>
      <c r="AD1749" s="213"/>
      <c r="AE1749" s="213"/>
      <c r="AF1749" s="213"/>
      <c r="AG1749" s="213" t="s">
        <v>573</v>
      </c>
      <c r="AH1749" s="213">
        <v>0</v>
      </c>
      <c r="AI1749" s="213"/>
      <c r="AJ1749" s="213"/>
      <c r="AK1749" s="213"/>
      <c r="AL1749" s="213"/>
      <c r="AM1749" s="213"/>
      <c r="AN1749" s="213"/>
      <c r="AO1749" s="213"/>
      <c r="AP1749" s="213"/>
      <c r="AQ1749" s="213"/>
      <c r="AR1749" s="213"/>
      <c r="AS1749" s="213"/>
      <c r="AT1749" s="213"/>
      <c r="AU1749" s="213"/>
      <c r="AV1749" s="213"/>
      <c r="AW1749" s="213"/>
      <c r="AX1749" s="213"/>
      <c r="AY1749" s="213"/>
      <c r="AZ1749" s="213"/>
      <c r="BA1749" s="213"/>
      <c r="BB1749" s="213"/>
      <c r="BC1749" s="213"/>
      <c r="BD1749" s="213"/>
      <c r="BE1749" s="213"/>
      <c r="BF1749" s="213"/>
      <c r="BG1749" s="213"/>
      <c r="BH1749" s="213"/>
    </row>
    <row r="1750" spans="1:60" outlineLevel="3" x14ac:dyDescent="0.2">
      <c r="A1750" s="220"/>
      <c r="B1750" s="221"/>
      <c r="C1750" s="258" t="s">
        <v>2066</v>
      </c>
      <c r="D1750" s="229"/>
      <c r="E1750" s="230">
        <v>40</v>
      </c>
      <c r="F1750" s="224"/>
      <c r="G1750" s="224"/>
      <c r="H1750" s="224"/>
      <c r="I1750" s="224"/>
      <c r="J1750" s="224"/>
      <c r="K1750" s="224"/>
      <c r="L1750" s="224"/>
      <c r="M1750" s="224"/>
      <c r="N1750" s="223"/>
      <c r="O1750" s="223"/>
      <c r="P1750" s="223"/>
      <c r="Q1750" s="223"/>
      <c r="R1750" s="224"/>
      <c r="S1750" s="224"/>
      <c r="T1750" s="224"/>
      <c r="U1750" s="224"/>
      <c r="V1750" s="224"/>
      <c r="W1750" s="224"/>
      <c r="X1750" s="224"/>
      <c r="Y1750" s="224"/>
      <c r="Z1750" s="213"/>
      <c r="AA1750" s="213"/>
      <c r="AB1750" s="213"/>
      <c r="AC1750" s="213"/>
      <c r="AD1750" s="213"/>
      <c r="AE1750" s="213"/>
      <c r="AF1750" s="213"/>
      <c r="AG1750" s="213" t="s">
        <v>573</v>
      </c>
      <c r="AH1750" s="213">
        <v>0</v>
      </c>
      <c r="AI1750" s="213"/>
      <c r="AJ1750" s="213"/>
      <c r="AK1750" s="213"/>
      <c r="AL1750" s="213"/>
      <c r="AM1750" s="213"/>
      <c r="AN1750" s="213"/>
      <c r="AO1750" s="213"/>
      <c r="AP1750" s="213"/>
      <c r="AQ1750" s="213"/>
      <c r="AR1750" s="213"/>
      <c r="AS1750" s="213"/>
      <c r="AT1750" s="213"/>
      <c r="AU1750" s="213"/>
      <c r="AV1750" s="213"/>
      <c r="AW1750" s="213"/>
      <c r="AX1750" s="213"/>
      <c r="AY1750" s="213"/>
      <c r="AZ1750" s="213"/>
      <c r="BA1750" s="213"/>
      <c r="BB1750" s="213"/>
      <c r="BC1750" s="213"/>
      <c r="BD1750" s="213"/>
      <c r="BE1750" s="213"/>
      <c r="BF1750" s="213"/>
      <c r="BG1750" s="213"/>
      <c r="BH1750" s="213"/>
    </row>
    <row r="1751" spans="1:60" outlineLevel="2" x14ac:dyDescent="0.2">
      <c r="A1751" s="220"/>
      <c r="B1751" s="221"/>
      <c r="C1751" s="257"/>
      <c r="D1751" s="250"/>
      <c r="E1751" s="250"/>
      <c r="F1751" s="250"/>
      <c r="G1751" s="250"/>
      <c r="H1751" s="224"/>
      <c r="I1751" s="224"/>
      <c r="J1751" s="224"/>
      <c r="K1751" s="224"/>
      <c r="L1751" s="224"/>
      <c r="M1751" s="224"/>
      <c r="N1751" s="223"/>
      <c r="O1751" s="223"/>
      <c r="P1751" s="223"/>
      <c r="Q1751" s="223"/>
      <c r="R1751" s="224"/>
      <c r="S1751" s="224"/>
      <c r="T1751" s="224"/>
      <c r="U1751" s="224"/>
      <c r="V1751" s="224"/>
      <c r="W1751" s="224"/>
      <c r="X1751" s="224"/>
      <c r="Y1751" s="224"/>
      <c r="Z1751" s="213"/>
      <c r="AA1751" s="213"/>
      <c r="AB1751" s="213"/>
      <c r="AC1751" s="213"/>
      <c r="AD1751" s="213"/>
      <c r="AE1751" s="213"/>
      <c r="AF1751" s="213"/>
      <c r="AG1751" s="213" t="s">
        <v>515</v>
      </c>
      <c r="AH1751" s="213"/>
      <c r="AI1751" s="213"/>
      <c r="AJ1751" s="213"/>
      <c r="AK1751" s="213"/>
      <c r="AL1751" s="213"/>
      <c r="AM1751" s="213"/>
      <c r="AN1751" s="213"/>
      <c r="AO1751" s="213"/>
      <c r="AP1751" s="213"/>
      <c r="AQ1751" s="213"/>
      <c r="AR1751" s="213"/>
      <c r="AS1751" s="213"/>
      <c r="AT1751" s="213"/>
      <c r="AU1751" s="213"/>
      <c r="AV1751" s="213"/>
      <c r="AW1751" s="213"/>
      <c r="AX1751" s="213"/>
      <c r="AY1751" s="213"/>
      <c r="AZ1751" s="213"/>
      <c r="BA1751" s="213"/>
      <c r="BB1751" s="213"/>
      <c r="BC1751" s="213"/>
      <c r="BD1751" s="213"/>
      <c r="BE1751" s="213"/>
      <c r="BF1751" s="213"/>
      <c r="BG1751" s="213"/>
      <c r="BH1751" s="213"/>
    </row>
    <row r="1752" spans="1:60" outlineLevel="1" x14ac:dyDescent="0.2">
      <c r="A1752" s="242">
        <v>219</v>
      </c>
      <c r="B1752" s="243" t="s">
        <v>2067</v>
      </c>
      <c r="C1752" s="254" t="s">
        <v>2068</v>
      </c>
      <c r="D1752" s="244" t="s">
        <v>1356</v>
      </c>
      <c r="E1752" s="245">
        <v>11</v>
      </c>
      <c r="F1752" s="246"/>
      <c r="G1752" s="247">
        <f>ROUND(E1752*F1752,2)</f>
        <v>0</v>
      </c>
      <c r="H1752" s="246"/>
      <c r="I1752" s="247">
        <f>ROUND(E1752*H1752,2)</f>
        <v>0</v>
      </c>
      <c r="J1752" s="246"/>
      <c r="K1752" s="247">
        <f>ROUND(E1752*J1752,2)</f>
        <v>0</v>
      </c>
      <c r="L1752" s="247">
        <v>21</v>
      </c>
      <c r="M1752" s="247">
        <f>G1752*(1+L1752/100)</f>
        <v>0</v>
      </c>
      <c r="N1752" s="245">
        <v>4.5500000000000002E-3</v>
      </c>
      <c r="O1752" s="245">
        <f>ROUND(E1752*N1752,2)</f>
        <v>0.05</v>
      </c>
      <c r="P1752" s="245">
        <v>0</v>
      </c>
      <c r="Q1752" s="245">
        <f>ROUND(E1752*P1752,2)</f>
        <v>0</v>
      </c>
      <c r="R1752" s="247"/>
      <c r="S1752" s="247" t="s">
        <v>527</v>
      </c>
      <c r="T1752" s="248" t="s">
        <v>512</v>
      </c>
      <c r="U1752" s="224">
        <v>0.36282999999999999</v>
      </c>
      <c r="V1752" s="224">
        <f>ROUND(E1752*U1752,2)</f>
        <v>3.99</v>
      </c>
      <c r="W1752" s="224"/>
      <c r="X1752" s="224" t="s">
        <v>557</v>
      </c>
      <c r="Y1752" s="224" t="s">
        <v>513</v>
      </c>
      <c r="Z1752" s="213"/>
      <c r="AA1752" s="213"/>
      <c r="AB1752" s="213"/>
      <c r="AC1752" s="213"/>
      <c r="AD1752" s="213"/>
      <c r="AE1752" s="213"/>
      <c r="AF1752" s="213"/>
      <c r="AG1752" s="213" t="s">
        <v>571</v>
      </c>
      <c r="AH1752" s="213"/>
      <c r="AI1752" s="213"/>
      <c r="AJ1752" s="213"/>
      <c r="AK1752" s="213"/>
      <c r="AL1752" s="213"/>
      <c r="AM1752" s="213"/>
      <c r="AN1752" s="213"/>
      <c r="AO1752" s="213"/>
      <c r="AP1752" s="213"/>
      <c r="AQ1752" s="213"/>
      <c r="AR1752" s="213"/>
      <c r="AS1752" s="213"/>
      <c r="AT1752" s="213"/>
      <c r="AU1752" s="213"/>
      <c r="AV1752" s="213"/>
      <c r="AW1752" s="213"/>
      <c r="AX1752" s="213"/>
      <c r="AY1752" s="213"/>
      <c r="AZ1752" s="213"/>
      <c r="BA1752" s="213"/>
      <c r="BB1752" s="213"/>
      <c r="BC1752" s="213"/>
      <c r="BD1752" s="213"/>
      <c r="BE1752" s="213"/>
      <c r="BF1752" s="213"/>
      <c r="BG1752" s="213"/>
      <c r="BH1752" s="213"/>
    </row>
    <row r="1753" spans="1:60" outlineLevel="2" x14ac:dyDescent="0.2">
      <c r="A1753" s="220"/>
      <c r="B1753" s="221"/>
      <c r="C1753" s="258" t="s">
        <v>1689</v>
      </c>
      <c r="D1753" s="229"/>
      <c r="E1753" s="230"/>
      <c r="F1753" s="224"/>
      <c r="G1753" s="224"/>
      <c r="H1753" s="224"/>
      <c r="I1753" s="224"/>
      <c r="J1753" s="224"/>
      <c r="K1753" s="224"/>
      <c r="L1753" s="224"/>
      <c r="M1753" s="224"/>
      <c r="N1753" s="223"/>
      <c r="O1753" s="223"/>
      <c r="P1753" s="223"/>
      <c r="Q1753" s="223"/>
      <c r="R1753" s="224"/>
      <c r="S1753" s="224"/>
      <c r="T1753" s="224"/>
      <c r="U1753" s="224"/>
      <c r="V1753" s="224"/>
      <c r="W1753" s="224"/>
      <c r="X1753" s="224"/>
      <c r="Y1753" s="224"/>
      <c r="Z1753" s="213"/>
      <c r="AA1753" s="213"/>
      <c r="AB1753" s="213"/>
      <c r="AC1753" s="213"/>
      <c r="AD1753" s="213"/>
      <c r="AE1753" s="213"/>
      <c r="AF1753" s="213"/>
      <c r="AG1753" s="213" t="s">
        <v>573</v>
      </c>
      <c r="AH1753" s="213">
        <v>0</v>
      </c>
      <c r="AI1753" s="213"/>
      <c r="AJ1753" s="213"/>
      <c r="AK1753" s="213"/>
      <c r="AL1753" s="213"/>
      <c r="AM1753" s="213"/>
      <c r="AN1753" s="213"/>
      <c r="AO1753" s="213"/>
      <c r="AP1753" s="213"/>
      <c r="AQ1753" s="213"/>
      <c r="AR1753" s="213"/>
      <c r="AS1753" s="213"/>
      <c r="AT1753" s="213"/>
      <c r="AU1753" s="213"/>
      <c r="AV1753" s="213"/>
      <c r="AW1753" s="213"/>
      <c r="AX1753" s="213"/>
      <c r="AY1753" s="213"/>
      <c r="AZ1753" s="213"/>
      <c r="BA1753" s="213"/>
      <c r="BB1753" s="213"/>
      <c r="BC1753" s="213"/>
      <c r="BD1753" s="213"/>
      <c r="BE1753" s="213"/>
      <c r="BF1753" s="213"/>
      <c r="BG1753" s="213"/>
      <c r="BH1753" s="213"/>
    </row>
    <row r="1754" spans="1:60" outlineLevel="3" x14ac:dyDescent="0.2">
      <c r="A1754" s="220"/>
      <c r="B1754" s="221"/>
      <c r="C1754" s="258" t="s">
        <v>2069</v>
      </c>
      <c r="D1754" s="229"/>
      <c r="E1754" s="230">
        <v>11</v>
      </c>
      <c r="F1754" s="224"/>
      <c r="G1754" s="224"/>
      <c r="H1754" s="224"/>
      <c r="I1754" s="224"/>
      <c r="J1754" s="224"/>
      <c r="K1754" s="224"/>
      <c r="L1754" s="224"/>
      <c r="M1754" s="224"/>
      <c r="N1754" s="223"/>
      <c r="O1754" s="223"/>
      <c r="P1754" s="223"/>
      <c r="Q1754" s="223"/>
      <c r="R1754" s="224"/>
      <c r="S1754" s="224"/>
      <c r="T1754" s="224"/>
      <c r="U1754" s="224"/>
      <c r="V1754" s="224"/>
      <c r="W1754" s="224"/>
      <c r="X1754" s="224"/>
      <c r="Y1754" s="224"/>
      <c r="Z1754" s="213"/>
      <c r="AA1754" s="213"/>
      <c r="AB1754" s="213"/>
      <c r="AC1754" s="213"/>
      <c r="AD1754" s="213"/>
      <c r="AE1754" s="213"/>
      <c r="AF1754" s="213"/>
      <c r="AG1754" s="213" t="s">
        <v>573</v>
      </c>
      <c r="AH1754" s="213">
        <v>0</v>
      </c>
      <c r="AI1754" s="213"/>
      <c r="AJ1754" s="213"/>
      <c r="AK1754" s="213"/>
      <c r="AL1754" s="213"/>
      <c r="AM1754" s="213"/>
      <c r="AN1754" s="213"/>
      <c r="AO1754" s="213"/>
      <c r="AP1754" s="213"/>
      <c r="AQ1754" s="213"/>
      <c r="AR1754" s="213"/>
      <c r="AS1754" s="213"/>
      <c r="AT1754" s="213"/>
      <c r="AU1754" s="213"/>
      <c r="AV1754" s="213"/>
      <c r="AW1754" s="213"/>
      <c r="AX1754" s="213"/>
      <c r="AY1754" s="213"/>
      <c r="AZ1754" s="213"/>
      <c r="BA1754" s="213"/>
      <c r="BB1754" s="213"/>
      <c r="BC1754" s="213"/>
      <c r="BD1754" s="213"/>
      <c r="BE1754" s="213"/>
      <c r="BF1754" s="213"/>
      <c r="BG1754" s="213"/>
      <c r="BH1754" s="213"/>
    </row>
    <row r="1755" spans="1:60" outlineLevel="2" x14ac:dyDescent="0.2">
      <c r="A1755" s="220"/>
      <c r="B1755" s="221"/>
      <c r="C1755" s="257"/>
      <c r="D1755" s="250"/>
      <c r="E1755" s="250"/>
      <c r="F1755" s="250"/>
      <c r="G1755" s="250"/>
      <c r="H1755" s="224"/>
      <c r="I1755" s="224"/>
      <c r="J1755" s="224"/>
      <c r="K1755" s="224"/>
      <c r="L1755" s="224"/>
      <c r="M1755" s="224"/>
      <c r="N1755" s="223"/>
      <c r="O1755" s="223"/>
      <c r="P1755" s="223"/>
      <c r="Q1755" s="223"/>
      <c r="R1755" s="224"/>
      <c r="S1755" s="224"/>
      <c r="T1755" s="224"/>
      <c r="U1755" s="224"/>
      <c r="V1755" s="224"/>
      <c r="W1755" s="224"/>
      <c r="X1755" s="224"/>
      <c r="Y1755" s="224"/>
      <c r="Z1755" s="213"/>
      <c r="AA1755" s="213"/>
      <c r="AB1755" s="213"/>
      <c r="AC1755" s="213"/>
      <c r="AD1755" s="213"/>
      <c r="AE1755" s="213"/>
      <c r="AF1755" s="213"/>
      <c r="AG1755" s="213" t="s">
        <v>515</v>
      </c>
      <c r="AH1755" s="213"/>
      <c r="AI1755" s="213"/>
      <c r="AJ1755" s="213"/>
      <c r="AK1755" s="213"/>
      <c r="AL1755" s="213"/>
      <c r="AM1755" s="213"/>
      <c r="AN1755" s="213"/>
      <c r="AO1755" s="213"/>
      <c r="AP1755" s="213"/>
      <c r="AQ1755" s="213"/>
      <c r="AR1755" s="213"/>
      <c r="AS1755" s="213"/>
      <c r="AT1755" s="213"/>
      <c r="AU1755" s="213"/>
      <c r="AV1755" s="213"/>
      <c r="AW1755" s="213"/>
      <c r="AX1755" s="213"/>
      <c r="AY1755" s="213"/>
      <c r="AZ1755" s="213"/>
      <c r="BA1755" s="213"/>
      <c r="BB1755" s="213"/>
      <c r="BC1755" s="213"/>
      <c r="BD1755" s="213"/>
      <c r="BE1755" s="213"/>
      <c r="BF1755" s="213"/>
      <c r="BG1755" s="213"/>
      <c r="BH1755" s="213"/>
    </row>
    <row r="1756" spans="1:60" outlineLevel="1" x14ac:dyDescent="0.2">
      <c r="A1756" s="242">
        <v>220</v>
      </c>
      <c r="B1756" s="243" t="s">
        <v>2070</v>
      </c>
      <c r="C1756" s="254" t="s">
        <v>2071</v>
      </c>
      <c r="D1756" s="244" t="s">
        <v>1356</v>
      </c>
      <c r="E1756" s="245">
        <v>6.5</v>
      </c>
      <c r="F1756" s="246"/>
      <c r="G1756" s="247">
        <f>ROUND(E1756*F1756,2)</f>
        <v>0</v>
      </c>
      <c r="H1756" s="246"/>
      <c r="I1756" s="247">
        <f>ROUND(E1756*H1756,2)</f>
        <v>0</v>
      </c>
      <c r="J1756" s="246"/>
      <c r="K1756" s="247">
        <f>ROUND(E1756*J1756,2)</f>
        <v>0</v>
      </c>
      <c r="L1756" s="247">
        <v>21</v>
      </c>
      <c r="M1756" s="247">
        <f>G1756*(1+L1756/100)</f>
        <v>0</v>
      </c>
      <c r="N1756" s="245">
        <v>7.2999999999999996E-4</v>
      </c>
      <c r="O1756" s="245">
        <f>ROUND(E1756*N1756,2)</f>
        <v>0</v>
      </c>
      <c r="P1756" s="245">
        <v>0</v>
      </c>
      <c r="Q1756" s="245">
        <f>ROUND(E1756*P1756,2)</f>
        <v>0</v>
      </c>
      <c r="R1756" s="247"/>
      <c r="S1756" s="247" t="s">
        <v>527</v>
      </c>
      <c r="T1756" s="248" t="s">
        <v>512</v>
      </c>
      <c r="U1756" s="224">
        <v>0.10005</v>
      </c>
      <c r="V1756" s="224">
        <f>ROUND(E1756*U1756,2)</f>
        <v>0.65</v>
      </c>
      <c r="W1756" s="224"/>
      <c r="X1756" s="224" t="s">
        <v>557</v>
      </c>
      <c r="Y1756" s="224" t="s">
        <v>513</v>
      </c>
      <c r="Z1756" s="213"/>
      <c r="AA1756" s="213"/>
      <c r="AB1756" s="213"/>
      <c r="AC1756" s="213"/>
      <c r="AD1756" s="213"/>
      <c r="AE1756" s="213"/>
      <c r="AF1756" s="213"/>
      <c r="AG1756" s="213" t="s">
        <v>571</v>
      </c>
      <c r="AH1756" s="213"/>
      <c r="AI1756" s="213"/>
      <c r="AJ1756" s="213"/>
      <c r="AK1756" s="213"/>
      <c r="AL1756" s="213"/>
      <c r="AM1756" s="213"/>
      <c r="AN1756" s="213"/>
      <c r="AO1756" s="213"/>
      <c r="AP1756" s="213"/>
      <c r="AQ1756" s="213"/>
      <c r="AR1756" s="213"/>
      <c r="AS1756" s="213"/>
      <c r="AT1756" s="213"/>
      <c r="AU1756" s="213"/>
      <c r="AV1756" s="213"/>
      <c r="AW1756" s="213"/>
      <c r="AX1756" s="213"/>
      <c r="AY1756" s="213"/>
      <c r="AZ1756" s="213"/>
      <c r="BA1756" s="213"/>
      <c r="BB1756" s="213"/>
      <c r="BC1756" s="213"/>
      <c r="BD1756" s="213"/>
      <c r="BE1756" s="213"/>
      <c r="BF1756" s="213"/>
      <c r="BG1756" s="213"/>
      <c r="BH1756" s="213"/>
    </row>
    <row r="1757" spans="1:60" outlineLevel="2" x14ac:dyDescent="0.2">
      <c r="A1757" s="220"/>
      <c r="B1757" s="221"/>
      <c r="C1757" s="258" t="s">
        <v>1689</v>
      </c>
      <c r="D1757" s="229"/>
      <c r="E1757" s="230"/>
      <c r="F1757" s="224"/>
      <c r="G1757" s="224"/>
      <c r="H1757" s="224"/>
      <c r="I1757" s="224"/>
      <c r="J1757" s="224"/>
      <c r="K1757" s="224"/>
      <c r="L1757" s="224"/>
      <c r="M1757" s="224"/>
      <c r="N1757" s="223"/>
      <c r="O1757" s="223"/>
      <c r="P1757" s="223"/>
      <c r="Q1757" s="223"/>
      <c r="R1757" s="224"/>
      <c r="S1757" s="224"/>
      <c r="T1757" s="224"/>
      <c r="U1757" s="224"/>
      <c r="V1757" s="224"/>
      <c r="W1757" s="224"/>
      <c r="X1757" s="224"/>
      <c r="Y1757" s="224"/>
      <c r="Z1757" s="213"/>
      <c r="AA1757" s="213"/>
      <c r="AB1757" s="213"/>
      <c r="AC1757" s="213"/>
      <c r="AD1757" s="213"/>
      <c r="AE1757" s="213"/>
      <c r="AF1757" s="213"/>
      <c r="AG1757" s="213" t="s">
        <v>573</v>
      </c>
      <c r="AH1757" s="213">
        <v>0</v>
      </c>
      <c r="AI1757" s="213"/>
      <c r="AJ1757" s="213"/>
      <c r="AK1757" s="213"/>
      <c r="AL1757" s="213"/>
      <c r="AM1757" s="213"/>
      <c r="AN1757" s="213"/>
      <c r="AO1757" s="213"/>
      <c r="AP1757" s="213"/>
      <c r="AQ1757" s="213"/>
      <c r="AR1757" s="213"/>
      <c r="AS1757" s="213"/>
      <c r="AT1757" s="213"/>
      <c r="AU1757" s="213"/>
      <c r="AV1757" s="213"/>
      <c r="AW1757" s="213"/>
      <c r="AX1757" s="213"/>
      <c r="AY1757" s="213"/>
      <c r="AZ1757" s="213"/>
      <c r="BA1757" s="213"/>
      <c r="BB1757" s="213"/>
      <c r="BC1757" s="213"/>
      <c r="BD1757" s="213"/>
      <c r="BE1757" s="213"/>
      <c r="BF1757" s="213"/>
      <c r="BG1757" s="213"/>
      <c r="BH1757" s="213"/>
    </row>
    <row r="1758" spans="1:60" outlineLevel="3" x14ac:dyDescent="0.2">
      <c r="A1758" s="220"/>
      <c r="B1758" s="221"/>
      <c r="C1758" s="258" t="s">
        <v>2072</v>
      </c>
      <c r="D1758" s="229"/>
      <c r="E1758" s="230">
        <v>6.5</v>
      </c>
      <c r="F1758" s="224"/>
      <c r="G1758" s="224"/>
      <c r="H1758" s="224"/>
      <c r="I1758" s="224"/>
      <c r="J1758" s="224"/>
      <c r="K1758" s="224"/>
      <c r="L1758" s="224"/>
      <c r="M1758" s="224"/>
      <c r="N1758" s="223"/>
      <c r="O1758" s="223"/>
      <c r="P1758" s="223"/>
      <c r="Q1758" s="223"/>
      <c r="R1758" s="224"/>
      <c r="S1758" s="224"/>
      <c r="T1758" s="224"/>
      <c r="U1758" s="224"/>
      <c r="V1758" s="224"/>
      <c r="W1758" s="224"/>
      <c r="X1758" s="224"/>
      <c r="Y1758" s="224"/>
      <c r="Z1758" s="213"/>
      <c r="AA1758" s="213"/>
      <c r="AB1758" s="213"/>
      <c r="AC1758" s="213"/>
      <c r="AD1758" s="213"/>
      <c r="AE1758" s="213"/>
      <c r="AF1758" s="213"/>
      <c r="AG1758" s="213" t="s">
        <v>573</v>
      </c>
      <c r="AH1758" s="213">
        <v>0</v>
      </c>
      <c r="AI1758" s="213"/>
      <c r="AJ1758" s="213"/>
      <c r="AK1758" s="213"/>
      <c r="AL1758" s="213"/>
      <c r="AM1758" s="213"/>
      <c r="AN1758" s="213"/>
      <c r="AO1758" s="213"/>
      <c r="AP1758" s="213"/>
      <c r="AQ1758" s="213"/>
      <c r="AR1758" s="213"/>
      <c r="AS1758" s="213"/>
      <c r="AT1758" s="213"/>
      <c r="AU1758" s="213"/>
      <c r="AV1758" s="213"/>
      <c r="AW1758" s="213"/>
      <c r="AX1758" s="213"/>
      <c r="AY1758" s="213"/>
      <c r="AZ1758" s="213"/>
      <c r="BA1758" s="213"/>
      <c r="BB1758" s="213"/>
      <c r="BC1758" s="213"/>
      <c r="BD1758" s="213"/>
      <c r="BE1758" s="213"/>
      <c r="BF1758" s="213"/>
      <c r="BG1758" s="213"/>
      <c r="BH1758" s="213"/>
    </row>
    <row r="1759" spans="1:60" outlineLevel="2" x14ac:dyDescent="0.2">
      <c r="A1759" s="220"/>
      <c r="B1759" s="221"/>
      <c r="C1759" s="257"/>
      <c r="D1759" s="250"/>
      <c r="E1759" s="250"/>
      <c r="F1759" s="250"/>
      <c r="G1759" s="250"/>
      <c r="H1759" s="224"/>
      <c r="I1759" s="224"/>
      <c r="J1759" s="224"/>
      <c r="K1759" s="224"/>
      <c r="L1759" s="224"/>
      <c r="M1759" s="224"/>
      <c r="N1759" s="223"/>
      <c r="O1759" s="223"/>
      <c r="P1759" s="223"/>
      <c r="Q1759" s="223"/>
      <c r="R1759" s="224"/>
      <c r="S1759" s="224"/>
      <c r="T1759" s="224"/>
      <c r="U1759" s="224"/>
      <c r="V1759" s="224"/>
      <c r="W1759" s="224"/>
      <c r="X1759" s="224"/>
      <c r="Y1759" s="224"/>
      <c r="Z1759" s="213"/>
      <c r="AA1759" s="213"/>
      <c r="AB1759" s="213"/>
      <c r="AC1759" s="213"/>
      <c r="AD1759" s="213"/>
      <c r="AE1759" s="213"/>
      <c r="AF1759" s="213"/>
      <c r="AG1759" s="213" t="s">
        <v>515</v>
      </c>
      <c r="AH1759" s="213"/>
      <c r="AI1759" s="213"/>
      <c r="AJ1759" s="213"/>
      <c r="AK1759" s="213"/>
      <c r="AL1759" s="213"/>
      <c r="AM1759" s="213"/>
      <c r="AN1759" s="213"/>
      <c r="AO1759" s="213"/>
      <c r="AP1759" s="213"/>
      <c r="AQ1759" s="213"/>
      <c r="AR1759" s="213"/>
      <c r="AS1759" s="213"/>
      <c r="AT1759" s="213"/>
      <c r="AU1759" s="213"/>
      <c r="AV1759" s="213"/>
      <c r="AW1759" s="213"/>
      <c r="AX1759" s="213"/>
      <c r="AY1759" s="213"/>
      <c r="AZ1759" s="213"/>
      <c r="BA1759" s="213"/>
      <c r="BB1759" s="213"/>
      <c r="BC1759" s="213"/>
      <c r="BD1759" s="213"/>
      <c r="BE1759" s="213"/>
      <c r="BF1759" s="213"/>
      <c r="BG1759" s="213"/>
      <c r="BH1759" s="213"/>
    </row>
    <row r="1760" spans="1:60" outlineLevel="1" x14ac:dyDescent="0.2">
      <c r="A1760" s="242">
        <v>221</v>
      </c>
      <c r="B1760" s="243" t="s">
        <v>2073</v>
      </c>
      <c r="C1760" s="254" t="s">
        <v>2074</v>
      </c>
      <c r="D1760" s="244" t="s">
        <v>1356</v>
      </c>
      <c r="E1760" s="245">
        <v>7.25</v>
      </c>
      <c r="F1760" s="246"/>
      <c r="G1760" s="247">
        <f>ROUND(E1760*F1760,2)</f>
        <v>0</v>
      </c>
      <c r="H1760" s="246"/>
      <c r="I1760" s="247">
        <f>ROUND(E1760*H1760,2)</f>
        <v>0</v>
      </c>
      <c r="J1760" s="246"/>
      <c r="K1760" s="247">
        <f>ROUND(E1760*J1760,2)</f>
        <v>0</v>
      </c>
      <c r="L1760" s="247">
        <v>21</v>
      </c>
      <c r="M1760" s="247">
        <f>G1760*(1+L1760/100)</f>
        <v>0</v>
      </c>
      <c r="N1760" s="245">
        <v>0</v>
      </c>
      <c r="O1760" s="245">
        <f>ROUND(E1760*N1760,2)</f>
        <v>0</v>
      </c>
      <c r="P1760" s="245">
        <v>0</v>
      </c>
      <c r="Q1760" s="245">
        <f>ROUND(E1760*P1760,2)</f>
        <v>0</v>
      </c>
      <c r="R1760" s="247"/>
      <c r="S1760" s="247" t="s">
        <v>527</v>
      </c>
      <c r="T1760" s="248" t="s">
        <v>512</v>
      </c>
      <c r="U1760" s="224">
        <v>0</v>
      </c>
      <c r="V1760" s="224">
        <f>ROUND(E1760*U1760,2)</f>
        <v>0</v>
      </c>
      <c r="W1760" s="224"/>
      <c r="X1760" s="224" t="s">
        <v>557</v>
      </c>
      <c r="Y1760" s="224" t="s">
        <v>513</v>
      </c>
      <c r="Z1760" s="213"/>
      <c r="AA1760" s="213"/>
      <c r="AB1760" s="213"/>
      <c r="AC1760" s="213"/>
      <c r="AD1760" s="213"/>
      <c r="AE1760" s="213"/>
      <c r="AF1760" s="213"/>
      <c r="AG1760" s="213" t="s">
        <v>571</v>
      </c>
      <c r="AH1760" s="213"/>
      <c r="AI1760" s="213"/>
      <c r="AJ1760" s="213"/>
      <c r="AK1760" s="213"/>
      <c r="AL1760" s="213"/>
      <c r="AM1760" s="213"/>
      <c r="AN1760" s="213"/>
      <c r="AO1760" s="213"/>
      <c r="AP1760" s="213"/>
      <c r="AQ1760" s="213"/>
      <c r="AR1760" s="213"/>
      <c r="AS1760" s="213"/>
      <c r="AT1760" s="213"/>
      <c r="AU1760" s="213"/>
      <c r="AV1760" s="213"/>
      <c r="AW1760" s="213"/>
      <c r="AX1760" s="213"/>
      <c r="AY1760" s="213"/>
      <c r="AZ1760" s="213"/>
      <c r="BA1760" s="213"/>
      <c r="BB1760" s="213"/>
      <c r="BC1760" s="213"/>
      <c r="BD1760" s="213"/>
      <c r="BE1760" s="213"/>
      <c r="BF1760" s="213"/>
      <c r="BG1760" s="213"/>
      <c r="BH1760" s="213"/>
    </row>
    <row r="1761" spans="1:60" outlineLevel="2" x14ac:dyDescent="0.2">
      <c r="A1761" s="220"/>
      <c r="B1761" s="221"/>
      <c r="C1761" s="258" t="s">
        <v>1689</v>
      </c>
      <c r="D1761" s="229"/>
      <c r="E1761" s="230"/>
      <c r="F1761" s="224"/>
      <c r="G1761" s="224"/>
      <c r="H1761" s="224"/>
      <c r="I1761" s="224"/>
      <c r="J1761" s="224"/>
      <c r="K1761" s="224"/>
      <c r="L1761" s="224"/>
      <c r="M1761" s="224"/>
      <c r="N1761" s="223"/>
      <c r="O1761" s="223"/>
      <c r="P1761" s="223"/>
      <c r="Q1761" s="223"/>
      <c r="R1761" s="224"/>
      <c r="S1761" s="224"/>
      <c r="T1761" s="224"/>
      <c r="U1761" s="224"/>
      <c r="V1761" s="224"/>
      <c r="W1761" s="224"/>
      <c r="X1761" s="224"/>
      <c r="Y1761" s="224"/>
      <c r="Z1761" s="213"/>
      <c r="AA1761" s="213"/>
      <c r="AB1761" s="213"/>
      <c r="AC1761" s="213"/>
      <c r="AD1761" s="213"/>
      <c r="AE1761" s="213"/>
      <c r="AF1761" s="213"/>
      <c r="AG1761" s="213" t="s">
        <v>573</v>
      </c>
      <c r="AH1761" s="213">
        <v>0</v>
      </c>
      <c r="AI1761" s="213"/>
      <c r="AJ1761" s="213"/>
      <c r="AK1761" s="213"/>
      <c r="AL1761" s="213"/>
      <c r="AM1761" s="213"/>
      <c r="AN1761" s="213"/>
      <c r="AO1761" s="213"/>
      <c r="AP1761" s="213"/>
      <c r="AQ1761" s="213"/>
      <c r="AR1761" s="213"/>
      <c r="AS1761" s="213"/>
      <c r="AT1761" s="213"/>
      <c r="AU1761" s="213"/>
      <c r="AV1761" s="213"/>
      <c r="AW1761" s="213"/>
      <c r="AX1761" s="213"/>
      <c r="AY1761" s="213"/>
      <c r="AZ1761" s="213"/>
      <c r="BA1761" s="213"/>
      <c r="BB1761" s="213"/>
      <c r="BC1761" s="213"/>
      <c r="BD1761" s="213"/>
      <c r="BE1761" s="213"/>
      <c r="BF1761" s="213"/>
      <c r="BG1761" s="213"/>
      <c r="BH1761" s="213"/>
    </row>
    <row r="1762" spans="1:60" outlineLevel="3" x14ac:dyDescent="0.2">
      <c r="A1762" s="220"/>
      <c r="B1762" s="221"/>
      <c r="C1762" s="258" t="s">
        <v>2075</v>
      </c>
      <c r="D1762" s="229"/>
      <c r="E1762" s="230">
        <v>7.25</v>
      </c>
      <c r="F1762" s="224"/>
      <c r="G1762" s="224"/>
      <c r="H1762" s="224"/>
      <c r="I1762" s="224"/>
      <c r="J1762" s="224"/>
      <c r="K1762" s="224"/>
      <c r="L1762" s="224"/>
      <c r="M1762" s="224"/>
      <c r="N1762" s="223"/>
      <c r="O1762" s="223"/>
      <c r="P1762" s="223"/>
      <c r="Q1762" s="223"/>
      <c r="R1762" s="224"/>
      <c r="S1762" s="224"/>
      <c r="T1762" s="224"/>
      <c r="U1762" s="224"/>
      <c r="V1762" s="224"/>
      <c r="W1762" s="224"/>
      <c r="X1762" s="224"/>
      <c r="Y1762" s="224"/>
      <c r="Z1762" s="213"/>
      <c r="AA1762" s="213"/>
      <c r="AB1762" s="213"/>
      <c r="AC1762" s="213"/>
      <c r="AD1762" s="213"/>
      <c r="AE1762" s="213"/>
      <c r="AF1762" s="213"/>
      <c r="AG1762" s="213" t="s">
        <v>573</v>
      </c>
      <c r="AH1762" s="213">
        <v>0</v>
      </c>
      <c r="AI1762" s="213"/>
      <c r="AJ1762" s="213"/>
      <c r="AK1762" s="213"/>
      <c r="AL1762" s="213"/>
      <c r="AM1762" s="213"/>
      <c r="AN1762" s="213"/>
      <c r="AO1762" s="213"/>
      <c r="AP1762" s="213"/>
      <c r="AQ1762" s="213"/>
      <c r="AR1762" s="213"/>
      <c r="AS1762" s="213"/>
      <c r="AT1762" s="213"/>
      <c r="AU1762" s="213"/>
      <c r="AV1762" s="213"/>
      <c r="AW1762" s="213"/>
      <c r="AX1762" s="213"/>
      <c r="AY1762" s="213"/>
      <c r="AZ1762" s="213"/>
      <c r="BA1762" s="213"/>
      <c r="BB1762" s="213"/>
      <c r="BC1762" s="213"/>
      <c r="BD1762" s="213"/>
      <c r="BE1762" s="213"/>
      <c r="BF1762" s="213"/>
      <c r="BG1762" s="213"/>
      <c r="BH1762" s="213"/>
    </row>
    <row r="1763" spans="1:60" outlineLevel="2" x14ac:dyDescent="0.2">
      <c r="A1763" s="220"/>
      <c r="B1763" s="221"/>
      <c r="C1763" s="257"/>
      <c r="D1763" s="250"/>
      <c r="E1763" s="250"/>
      <c r="F1763" s="250"/>
      <c r="G1763" s="250"/>
      <c r="H1763" s="224"/>
      <c r="I1763" s="224"/>
      <c r="J1763" s="224"/>
      <c r="K1763" s="224"/>
      <c r="L1763" s="224"/>
      <c r="M1763" s="224"/>
      <c r="N1763" s="223"/>
      <c r="O1763" s="223"/>
      <c r="P1763" s="223"/>
      <c r="Q1763" s="223"/>
      <c r="R1763" s="224"/>
      <c r="S1763" s="224"/>
      <c r="T1763" s="224"/>
      <c r="U1763" s="224"/>
      <c r="V1763" s="224"/>
      <c r="W1763" s="224"/>
      <c r="X1763" s="224"/>
      <c r="Y1763" s="224"/>
      <c r="Z1763" s="213"/>
      <c r="AA1763" s="213"/>
      <c r="AB1763" s="213"/>
      <c r="AC1763" s="213"/>
      <c r="AD1763" s="213"/>
      <c r="AE1763" s="213"/>
      <c r="AF1763" s="213"/>
      <c r="AG1763" s="213" t="s">
        <v>515</v>
      </c>
      <c r="AH1763" s="213"/>
      <c r="AI1763" s="213"/>
      <c r="AJ1763" s="213"/>
      <c r="AK1763" s="213"/>
      <c r="AL1763" s="213"/>
      <c r="AM1763" s="213"/>
      <c r="AN1763" s="213"/>
      <c r="AO1763" s="213"/>
      <c r="AP1763" s="213"/>
      <c r="AQ1763" s="213"/>
      <c r="AR1763" s="213"/>
      <c r="AS1763" s="213"/>
      <c r="AT1763" s="213"/>
      <c r="AU1763" s="213"/>
      <c r="AV1763" s="213"/>
      <c r="AW1763" s="213"/>
      <c r="AX1763" s="213"/>
      <c r="AY1763" s="213"/>
      <c r="AZ1763" s="213"/>
      <c r="BA1763" s="213"/>
      <c r="BB1763" s="213"/>
      <c r="BC1763" s="213"/>
      <c r="BD1763" s="213"/>
      <c r="BE1763" s="213"/>
      <c r="BF1763" s="213"/>
      <c r="BG1763" s="213"/>
      <c r="BH1763" s="213"/>
    </row>
    <row r="1764" spans="1:60" outlineLevel="1" x14ac:dyDescent="0.2">
      <c r="A1764" s="242">
        <v>222</v>
      </c>
      <c r="B1764" s="243" t="s">
        <v>2076</v>
      </c>
      <c r="C1764" s="254" t="s">
        <v>2077</v>
      </c>
      <c r="D1764" s="244" t="s">
        <v>582</v>
      </c>
      <c r="E1764" s="245">
        <v>1</v>
      </c>
      <c r="F1764" s="246"/>
      <c r="G1764" s="247">
        <f>ROUND(E1764*F1764,2)</f>
        <v>0</v>
      </c>
      <c r="H1764" s="246"/>
      <c r="I1764" s="247">
        <f>ROUND(E1764*H1764,2)</f>
        <v>0</v>
      </c>
      <c r="J1764" s="246"/>
      <c r="K1764" s="247">
        <f>ROUND(E1764*J1764,2)</f>
        <v>0</v>
      </c>
      <c r="L1764" s="247">
        <v>21</v>
      </c>
      <c r="M1764" s="247">
        <f>G1764*(1+L1764/100)</f>
        <v>0</v>
      </c>
      <c r="N1764" s="245">
        <v>4.0000000000000002E-4</v>
      </c>
      <c r="O1764" s="245">
        <f>ROUND(E1764*N1764,2)</f>
        <v>0</v>
      </c>
      <c r="P1764" s="245">
        <v>0</v>
      </c>
      <c r="Q1764" s="245">
        <f>ROUND(E1764*P1764,2)</f>
        <v>0</v>
      </c>
      <c r="R1764" s="247"/>
      <c r="S1764" s="247" t="s">
        <v>527</v>
      </c>
      <c r="T1764" s="248" t="s">
        <v>512</v>
      </c>
      <c r="U1764" s="224">
        <v>0</v>
      </c>
      <c r="V1764" s="224">
        <f>ROUND(E1764*U1764,2)</f>
        <v>0</v>
      </c>
      <c r="W1764" s="224"/>
      <c r="X1764" s="224" t="s">
        <v>531</v>
      </c>
      <c r="Y1764" s="224" t="s">
        <v>513</v>
      </c>
      <c r="Z1764" s="213"/>
      <c r="AA1764" s="213"/>
      <c r="AB1764" s="213"/>
      <c r="AC1764" s="213"/>
      <c r="AD1764" s="213"/>
      <c r="AE1764" s="213"/>
      <c r="AF1764" s="213"/>
      <c r="AG1764" s="213" t="s">
        <v>541</v>
      </c>
      <c r="AH1764" s="213"/>
      <c r="AI1764" s="213"/>
      <c r="AJ1764" s="213"/>
      <c r="AK1764" s="213"/>
      <c r="AL1764" s="213"/>
      <c r="AM1764" s="213"/>
      <c r="AN1764" s="213"/>
      <c r="AO1764" s="213"/>
      <c r="AP1764" s="213"/>
      <c r="AQ1764" s="213"/>
      <c r="AR1764" s="213"/>
      <c r="AS1764" s="213"/>
      <c r="AT1764" s="213"/>
      <c r="AU1764" s="213"/>
      <c r="AV1764" s="213"/>
      <c r="AW1764" s="213"/>
      <c r="AX1764" s="213"/>
      <c r="AY1764" s="213"/>
      <c r="AZ1764" s="213"/>
      <c r="BA1764" s="213"/>
      <c r="BB1764" s="213"/>
      <c r="BC1764" s="213"/>
      <c r="BD1764" s="213"/>
      <c r="BE1764" s="213"/>
      <c r="BF1764" s="213"/>
      <c r="BG1764" s="213"/>
      <c r="BH1764" s="213"/>
    </row>
    <row r="1765" spans="1:60" outlineLevel="2" x14ac:dyDescent="0.2">
      <c r="A1765" s="220"/>
      <c r="B1765" s="221"/>
      <c r="C1765" s="258" t="s">
        <v>1689</v>
      </c>
      <c r="D1765" s="229"/>
      <c r="E1765" s="230"/>
      <c r="F1765" s="224"/>
      <c r="G1765" s="224"/>
      <c r="H1765" s="224"/>
      <c r="I1765" s="224"/>
      <c r="J1765" s="224"/>
      <c r="K1765" s="224"/>
      <c r="L1765" s="224"/>
      <c r="M1765" s="224"/>
      <c r="N1765" s="223"/>
      <c r="O1765" s="223"/>
      <c r="P1765" s="223"/>
      <c r="Q1765" s="223"/>
      <c r="R1765" s="224"/>
      <c r="S1765" s="224"/>
      <c r="T1765" s="224"/>
      <c r="U1765" s="224"/>
      <c r="V1765" s="224"/>
      <c r="W1765" s="224"/>
      <c r="X1765" s="224"/>
      <c r="Y1765" s="224"/>
      <c r="Z1765" s="213"/>
      <c r="AA1765" s="213"/>
      <c r="AB1765" s="213"/>
      <c r="AC1765" s="213"/>
      <c r="AD1765" s="213"/>
      <c r="AE1765" s="213"/>
      <c r="AF1765" s="213"/>
      <c r="AG1765" s="213" t="s">
        <v>573</v>
      </c>
      <c r="AH1765" s="213">
        <v>0</v>
      </c>
      <c r="AI1765" s="213"/>
      <c r="AJ1765" s="213"/>
      <c r="AK1765" s="213"/>
      <c r="AL1765" s="213"/>
      <c r="AM1765" s="213"/>
      <c r="AN1765" s="213"/>
      <c r="AO1765" s="213"/>
      <c r="AP1765" s="213"/>
      <c r="AQ1765" s="213"/>
      <c r="AR1765" s="213"/>
      <c r="AS1765" s="213"/>
      <c r="AT1765" s="213"/>
      <c r="AU1765" s="213"/>
      <c r="AV1765" s="213"/>
      <c r="AW1765" s="213"/>
      <c r="AX1765" s="213"/>
      <c r="AY1765" s="213"/>
      <c r="AZ1765" s="213"/>
      <c r="BA1765" s="213"/>
      <c r="BB1765" s="213"/>
      <c r="BC1765" s="213"/>
      <c r="BD1765" s="213"/>
      <c r="BE1765" s="213"/>
      <c r="BF1765" s="213"/>
      <c r="BG1765" s="213"/>
      <c r="BH1765" s="213"/>
    </row>
    <row r="1766" spans="1:60" outlineLevel="3" x14ac:dyDescent="0.2">
      <c r="A1766" s="220"/>
      <c r="B1766" s="221"/>
      <c r="C1766" s="258" t="s">
        <v>2078</v>
      </c>
      <c r="D1766" s="229"/>
      <c r="E1766" s="230">
        <v>1</v>
      </c>
      <c r="F1766" s="224"/>
      <c r="G1766" s="224"/>
      <c r="H1766" s="224"/>
      <c r="I1766" s="224"/>
      <c r="J1766" s="224"/>
      <c r="K1766" s="224"/>
      <c r="L1766" s="224"/>
      <c r="M1766" s="224"/>
      <c r="N1766" s="223"/>
      <c r="O1766" s="223"/>
      <c r="P1766" s="223"/>
      <c r="Q1766" s="223"/>
      <c r="R1766" s="224"/>
      <c r="S1766" s="224"/>
      <c r="T1766" s="224"/>
      <c r="U1766" s="224"/>
      <c r="V1766" s="224"/>
      <c r="W1766" s="224"/>
      <c r="X1766" s="224"/>
      <c r="Y1766" s="224"/>
      <c r="Z1766" s="213"/>
      <c r="AA1766" s="213"/>
      <c r="AB1766" s="213"/>
      <c r="AC1766" s="213"/>
      <c r="AD1766" s="213"/>
      <c r="AE1766" s="213"/>
      <c r="AF1766" s="213"/>
      <c r="AG1766" s="213" t="s">
        <v>573</v>
      </c>
      <c r="AH1766" s="213">
        <v>0</v>
      </c>
      <c r="AI1766" s="213"/>
      <c r="AJ1766" s="213"/>
      <c r="AK1766" s="213"/>
      <c r="AL1766" s="213"/>
      <c r="AM1766" s="213"/>
      <c r="AN1766" s="213"/>
      <c r="AO1766" s="213"/>
      <c r="AP1766" s="213"/>
      <c r="AQ1766" s="213"/>
      <c r="AR1766" s="213"/>
      <c r="AS1766" s="213"/>
      <c r="AT1766" s="213"/>
      <c r="AU1766" s="213"/>
      <c r="AV1766" s="213"/>
      <c r="AW1766" s="213"/>
      <c r="AX1766" s="213"/>
      <c r="AY1766" s="213"/>
      <c r="AZ1766" s="213"/>
      <c r="BA1766" s="213"/>
      <c r="BB1766" s="213"/>
      <c r="BC1766" s="213"/>
      <c r="BD1766" s="213"/>
      <c r="BE1766" s="213"/>
      <c r="BF1766" s="213"/>
      <c r="BG1766" s="213"/>
      <c r="BH1766" s="213"/>
    </row>
    <row r="1767" spans="1:60" outlineLevel="2" x14ac:dyDescent="0.2">
      <c r="A1767" s="220"/>
      <c r="B1767" s="221"/>
      <c r="C1767" s="257"/>
      <c r="D1767" s="250"/>
      <c r="E1767" s="250"/>
      <c r="F1767" s="250"/>
      <c r="G1767" s="250"/>
      <c r="H1767" s="224"/>
      <c r="I1767" s="224"/>
      <c r="J1767" s="224"/>
      <c r="K1767" s="224"/>
      <c r="L1767" s="224"/>
      <c r="M1767" s="224"/>
      <c r="N1767" s="223"/>
      <c r="O1767" s="223"/>
      <c r="P1767" s="223"/>
      <c r="Q1767" s="223"/>
      <c r="R1767" s="224"/>
      <c r="S1767" s="224"/>
      <c r="T1767" s="224"/>
      <c r="U1767" s="224"/>
      <c r="V1767" s="224"/>
      <c r="W1767" s="224"/>
      <c r="X1767" s="224"/>
      <c r="Y1767" s="224"/>
      <c r="Z1767" s="213"/>
      <c r="AA1767" s="213"/>
      <c r="AB1767" s="213"/>
      <c r="AC1767" s="213"/>
      <c r="AD1767" s="213"/>
      <c r="AE1767" s="213"/>
      <c r="AF1767" s="213"/>
      <c r="AG1767" s="213" t="s">
        <v>515</v>
      </c>
      <c r="AH1767" s="213"/>
      <c r="AI1767" s="213"/>
      <c r="AJ1767" s="213"/>
      <c r="AK1767" s="213"/>
      <c r="AL1767" s="213"/>
      <c r="AM1767" s="213"/>
      <c r="AN1767" s="213"/>
      <c r="AO1767" s="213"/>
      <c r="AP1767" s="213"/>
      <c r="AQ1767" s="213"/>
      <c r="AR1767" s="213"/>
      <c r="AS1767" s="213"/>
      <c r="AT1767" s="213"/>
      <c r="AU1767" s="213"/>
      <c r="AV1767" s="213"/>
      <c r="AW1767" s="213"/>
      <c r="AX1767" s="213"/>
      <c r="AY1767" s="213"/>
      <c r="AZ1767" s="213"/>
      <c r="BA1767" s="213"/>
      <c r="BB1767" s="213"/>
      <c r="BC1767" s="213"/>
      <c r="BD1767" s="213"/>
      <c r="BE1767" s="213"/>
      <c r="BF1767" s="213"/>
      <c r="BG1767" s="213"/>
      <c r="BH1767" s="213"/>
    </row>
    <row r="1768" spans="1:60" outlineLevel="1" x14ac:dyDescent="0.2">
      <c r="A1768" s="242">
        <v>223</v>
      </c>
      <c r="B1768" s="243" t="s">
        <v>2079</v>
      </c>
      <c r="C1768" s="254" t="s">
        <v>2077</v>
      </c>
      <c r="D1768" s="244" t="s">
        <v>582</v>
      </c>
      <c r="E1768" s="245">
        <v>5</v>
      </c>
      <c r="F1768" s="246"/>
      <c r="G1768" s="247">
        <f>ROUND(E1768*F1768,2)</f>
        <v>0</v>
      </c>
      <c r="H1768" s="246"/>
      <c r="I1768" s="247">
        <f>ROUND(E1768*H1768,2)</f>
        <v>0</v>
      </c>
      <c r="J1768" s="246"/>
      <c r="K1768" s="247">
        <f>ROUND(E1768*J1768,2)</f>
        <v>0</v>
      </c>
      <c r="L1768" s="247">
        <v>21</v>
      </c>
      <c r="M1768" s="247">
        <f>G1768*(1+L1768/100)</f>
        <v>0</v>
      </c>
      <c r="N1768" s="245">
        <v>5.0000000000000001E-4</v>
      </c>
      <c r="O1768" s="245">
        <f>ROUND(E1768*N1768,2)</f>
        <v>0</v>
      </c>
      <c r="P1768" s="245">
        <v>0</v>
      </c>
      <c r="Q1768" s="245">
        <f>ROUND(E1768*P1768,2)</f>
        <v>0</v>
      </c>
      <c r="R1768" s="247"/>
      <c r="S1768" s="247" t="s">
        <v>527</v>
      </c>
      <c r="T1768" s="248" t="s">
        <v>512</v>
      </c>
      <c r="U1768" s="224">
        <v>0</v>
      </c>
      <c r="V1768" s="224">
        <f>ROUND(E1768*U1768,2)</f>
        <v>0</v>
      </c>
      <c r="W1768" s="224"/>
      <c r="X1768" s="224" t="s">
        <v>531</v>
      </c>
      <c r="Y1768" s="224" t="s">
        <v>513</v>
      </c>
      <c r="Z1768" s="213"/>
      <c r="AA1768" s="213"/>
      <c r="AB1768" s="213"/>
      <c r="AC1768" s="213"/>
      <c r="AD1768" s="213"/>
      <c r="AE1768" s="213"/>
      <c r="AF1768" s="213"/>
      <c r="AG1768" s="213" t="s">
        <v>541</v>
      </c>
      <c r="AH1768" s="213"/>
      <c r="AI1768" s="213"/>
      <c r="AJ1768" s="213"/>
      <c r="AK1768" s="213"/>
      <c r="AL1768" s="213"/>
      <c r="AM1768" s="213"/>
      <c r="AN1768" s="213"/>
      <c r="AO1768" s="213"/>
      <c r="AP1768" s="213"/>
      <c r="AQ1768" s="213"/>
      <c r="AR1768" s="213"/>
      <c r="AS1768" s="213"/>
      <c r="AT1768" s="213"/>
      <c r="AU1768" s="213"/>
      <c r="AV1768" s="213"/>
      <c r="AW1768" s="213"/>
      <c r="AX1768" s="213"/>
      <c r="AY1768" s="213"/>
      <c r="AZ1768" s="213"/>
      <c r="BA1768" s="213"/>
      <c r="BB1768" s="213"/>
      <c r="BC1768" s="213"/>
      <c r="BD1768" s="213"/>
      <c r="BE1768" s="213"/>
      <c r="BF1768" s="213"/>
      <c r="BG1768" s="213"/>
      <c r="BH1768" s="213"/>
    </row>
    <row r="1769" spans="1:60" outlineLevel="2" x14ac:dyDescent="0.2">
      <c r="A1769" s="220"/>
      <c r="B1769" s="221"/>
      <c r="C1769" s="258" t="s">
        <v>1689</v>
      </c>
      <c r="D1769" s="229"/>
      <c r="E1769" s="230"/>
      <c r="F1769" s="224"/>
      <c r="G1769" s="224"/>
      <c r="H1769" s="224"/>
      <c r="I1769" s="224"/>
      <c r="J1769" s="224"/>
      <c r="K1769" s="224"/>
      <c r="L1769" s="224"/>
      <c r="M1769" s="224"/>
      <c r="N1769" s="223"/>
      <c r="O1769" s="223"/>
      <c r="P1769" s="223"/>
      <c r="Q1769" s="223"/>
      <c r="R1769" s="224"/>
      <c r="S1769" s="224"/>
      <c r="T1769" s="224"/>
      <c r="U1769" s="224"/>
      <c r="V1769" s="224"/>
      <c r="W1769" s="224"/>
      <c r="X1769" s="224"/>
      <c r="Y1769" s="224"/>
      <c r="Z1769" s="213"/>
      <c r="AA1769" s="213"/>
      <c r="AB1769" s="213"/>
      <c r="AC1769" s="213"/>
      <c r="AD1769" s="213"/>
      <c r="AE1769" s="213"/>
      <c r="AF1769" s="213"/>
      <c r="AG1769" s="213" t="s">
        <v>573</v>
      </c>
      <c r="AH1769" s="213">
        <v>0</v>
      </c>
      <c r="AI1769" s="213"/>
      <c r="AJ1769" s="213"/>
      <c r="AK1769" s="213"/>
      <c r="AL1769" s="213"/>
      <c r="AM1769" s="213"/>
      <c r="AN1769" s="213"/>
      <c r="AO1769" s="213"/>
      <c r="AP1769" s="213"/>
      <c r="AQ1769" s="213"/>
      <c r="AR1769" s="213"/>
      <c r="AS1769" s="213"/>
      <c r="AT1769" s="213"/>
      <c r="AU1769" s="213"/>
      <c r="AV1769" s="213"/>
      <c r="AW1769" s="213"/>
      <c r="AX1769" s="213"/>
      <c r="AY1769" s="213"/>
      <c r="AZ1769" s="213"/>
      <c r="BA1769" s="213"/>
      <c r="BB1769" s="213"/>
      <c r="BC1769" s="213"/>
      <c r="BD1769" s="213"/>
      <c r="BE1769" s="213"/>
      <c r="BF1769" s="213"/>
      <c r="BG1769" s="213"/>
      <c r="BH1769" s="213"/>
    </row>
    <row r="1770" spans="1:60" outlineLevel="3" x14ac:dyDescent="0.2">
      <c r="A1770" s="220"/>
      <c r="B1770" s="221"/>
      <c r="C1770" s="258" t="s">
        <v>2080</v>
      </c>
      <c r="D1770" s="229"/>
      <c r="E1770" s="230">
        <v>5</v>
      </c>
      <c r="F1770" s="224"/>
      <c r="G1770" s="224"/>
      <c r="H1770" s="224"/>
      <c r="I1770" s="224"/>
      <c r="J1770" s="224"/>
      <c r="K1770" s="224"/>
      <c r="L1770" s="224"/>
      <c r="M1770" s="224"/>
      <c r="N1770" s="223"/>
      <c r="O1770" s="223"/>
      <c r="P1770" s="223"/>
      <c r="Q1770" s="223"/>
      <c r="R1770" s="224"/>
      <c r="S1770" s="224"/>
      <c r="T1770" s="224"/>
      <c r="U1770" s="224"/>
      <c r="V1770" s="224"/>
      <c r="W1770" s="224"/>
      <c r="X1770" s="224"/>
      <c r="Y1770" s="224"/>
      <c r="Z1770" s="213"/>
      <c r="AA1770" s="213"/>
      <c r="AB1770" s="213"/>
      <c r="AC1770" s="213"/>
      <c r="AD1770" s="213"/>
      <c r="AE1770" s="213"/>
      <c r="AF1770" s="213"/>
      <c r="AG1770" s="213" t="s">
        <v>573</v>
      </c>
      <c r="AH1770" s="213">
        <v>0</v>
      </c>
      <c r="AI1770" s="213"/>
      <c r="AJ1770" s="213"/>
      <c r="AK1770" s="213"/>
      <c r="AL1770" s="213"/>
      <c r="AM1770" s="213"/>
      <c r="AN1770" s="213"/>
      <c r="AO1770" s="213"/>
      <c r="AP1770" s="213"/>
      <c r="AQ1770" s="213"/>
      <c r="AR1770" s="213"/>
      <c r="AS1770" s="213"/>
      <c r="AT1770" s="213"/>
      <c r="AU1770" s="213"/>
      <c r="AV1770" s="213"/>
      <c r="AW1770" s="213"/>
      <c r="AX1770" s="213"/>
      <c r="AY1770" s="213"/>
      <c r="AZ1770" s="213"/>
      <c r="BA1770" s="213"/>
      <c r="BB1770" s="213"/>
      <c r="BC1770" s="213"/>
      <c r="BD1770" s="213"/>
      <c r="BE1770" s="213"/>
      <c r="BF1770" s="213"/>
      <c r="BG1770" s="213"/>
      <c r="BH1770" s="213"/>
    </row>
    <row r="1771" spans="1:60" outlineLevel="2" x14ac:dyDescent="0.2">
      <c r="A1771" s="220"/>
      <c r="B1771" s="221"/>
      <c r="C1771" s="257"/>
      <c r="D1771" s="250"/>
      <c r="E1771" s="250"/>
      <c r="F1771" s="250"/>
      <c r="G1771" s="250"/>
      <c r="H1771" s="224"/>
      <c r="I1771" s="224"/>
      <c r="J1771" s="224"/>
      <c r="K1771" s="224"/>
      <c r="L1771" s="224"/>
      <c r="M1771" s="224"/>
      <c r="N1771" s="223"/>
      <c r="O1771" s="223"/>
      <c r="P1771" s="223"/>
      <c r="Q1771" s="223"/>
      <c r="R1771" s="224"/>
      <c r="S1771" s="224"/>
      <c r="T1771" s="224"/>
      <c r="U1771" s="224"/>
      <c r="V1771" s="224"/>
      <c r="W1771" s="224"/>
      <c r="X1771" s="224"/>
      <c r="Y1771" s="224"/>
      <c r="Z1771" s="213"/>
      <c r="AA1771" s="213"/>
      <c r="AB1771" s="213"/>
      <c r="AC1771" s="213"/>
      <c r="AD1771" s="213"/>
      <c r="AE1771" s="213"/>
      <c r="AF1771" s="213"/>
      <c r="AG1771" s="213" t="s">
        <v>515</v>
      </c>
      <c r="AH1771" s="213"/>
      <c r="AI1771" s="213"/>
      <c r="AJ1771" s="213"/>
      <c r="AK1771" s="213"/>
      <c r="AL1771" s="213"/>
      <c r="AM1771" s="213"/>
      <c r="AN1771" s="213"/>
      <c r="AO1771" s="213"/>
      <c r="AP1771" s="213"/>
      <c r="AQ1771" s="213"/>
      <c r="AR1771" s="213"/>
      <c r="AS1771" s="213"/>
      <c r="AT1771" s="213"/>
      <c r="AU1771" s="213"/>
      <c r="AV1771" s="213"/>
      <c r="AW1771" s="213"/>
      <c r="AX1771" s="213"/>
      <c r="AY1771" s="213"/>
      <c r="AZ1771" s="213"/>
      <c r="BA1771" s="213"/>
      <c r="BB1771" s="213"/>
      <c r="BC1771" s="213"/>
      <c r="BD1771" s="213"/>
      <c r="BE1771" s="213"/>
      <c r="BF1771" s="213"/>
      <c r="BG1771" s="213"/>
      <c r="BH1771" s="213"/>
    </row>
    <row r="1772" spans="1:60" ht="22.5" outlineLevel="1" x14ac:dyDescent="0.2">
      <c r="A1772" s="242">
        <v>224</v>
      </c>
      <c r="B1772" s="243" t="s">
        <v>2081</v>
      </c>
      <c r="C1772" s="254" t="s">
        <v>2082</v>
      </c>
      <c r="D1772" s="244" t="s">
        <v>582</v>
      </c>
      <c r="E1772" s="245">
        <v>30.213329999999999</v>
      </c>
      <c r="F1772" s="246"/>
      <c r="G1772" s="247">
        <f>ROUND(E1772*F1772,2)</f>
        <v>0</v>
      </c>
      <c r="H1772" s="246"/>
      <c r="I1772" s="247">
        <f>ROUND(E1772*H1772,2)</f>
        <v>0</v>
      </c>
      <c r="J1772" s="246"/>
      <c r="K1772" s="247">
        <f>ROUND(E1772*J1772,2)</f>
        <v>0</v>
      </c>
      <c r="L1772" s="247">
        <v>21</v>
      </c>
      <c r="M1772" s="247">
        <f>G1772*(1+L1772/100)</f>
        <v>0</v>
      </c>
      <c r="N1772" s="245">
        <v>2.9999999999999997E-4</v>
      </c>
      <c r="O1772" s="245">
        <f>ROUND(E1772*N1772,2)</f>
        <v>0.01</v>
      </c>
      <c r="P1772" s="245">
        <v>0</v>
      </c>
      <c r="Q1772" s="245">
        <f>ROUND(E1772*P1772,2)</f>
        <v>0</v>
      </c>
      <c r="R1772" s="247" t="s">
        <v>970</v>
      </c>
      <c r="S1772" s="247" t="s">
        <v>511</v>
      </c>
      <c r="T1772" s="248" t="s">
        <v>511</v>
      </c>
      <c r="U1772" s="224">
        <v>0</v>
      </c>
      <c r="V1772" s="224">
        <f>ROUND(E1772*U1772,2)</f>
        <v>0</v>
      </c>
      <c r="W1772" s="224"/>
      <c r="X1772" s="224" t="s">
        <v>531</v>
      </c>
      <c r="Y1772" s="224" t="s">
        <v>513</v>
      </c>
      <c r="Z1772" s="213"/>
      <c r="AA1772" s="213"/>
      <c r="AB1772" s="213"/>
      <c r="AC1772" s="213"/>
      <c r="AD1772" s="213"/>
      <c r="AE1772" s="213"/>
      <c r="AF1772" s="213"/>
      <c r="AG1772" s="213" t="s">
        <v>541</v>
      </c>
      <c r="AH1772" s="213"/>
      <c r="AI1772" s="213"/>
      <c r="AJ1772" s="213"/>
      <c r="AK1772" s="213"/>
      <c r="AL1772" s="213"/>
      <c r="AM1772" s="213"/>
      <c r="AN1772" s="213"/>
      <c r="AO1772" s="213"/>
      <c r="AP1772" s="213"/>
      <c r="AQ1772" s="213"/>
      <c r="AR1772" s="213"/>
      <c r="AS1772" s="213"/>
      <c r="AT1772" s="213"/>
      <c r="AU1772" s="213"/>
      <c r="AV1772" s="213"/>
      <c r="AW1772" s="213"/>
      <c r="AX1772" s="213"/>
      <c r="AY1772" s="213"/>
      <c r="AZ1772" s="213"/>
      <c r="BA1772" s="213"/>
      <c r="BB1772" s="213"/>
      <c r="BC1772" s="213"/>
      <c r="BD1772" s="213"/>
      <c r="BE1772" s="213"/>
      <c r="BF1772" s="213"/>
      <c r="BG1772" s="213"/>
      <c r="BH1772" s="213"/>
    </row>
    <row r="1773" spans="1:60" outlineLevel="2" x14ac:dyDescent="0.2">
      <c r="A1773" s="220"/>
      <c r="B1773" s="221"/>
      <c r="C1773" s="258" t="s">
        <v>1561</v>
      </c>
      <c r="D1773" s="229"/>
      <c r="E1773" s="230"/>
      <c r="F1773" s="224"/>
      <c r="G1773" s="224"/>
      <c r="H1773" s="224"/>
      <c r="I1773" s="224"/>
      <c r="J1773" s="224"/>
      <c r="K1773" s="224"/>
      <c r="L1773" s="224"/>
      <c r="M1773" s="224"/>
      <c r="N1773" s="223"/>
      <c r="O1773" s="223"/>
      <c r="P1773" s="223"/>
      <c r="Q1773" s="223"/>
      <c r="R1773" s="224"/>
      <c r="S1773" s="224"/>
      <c r="T1773" s="224"/>
      <c r="U1773" s="224"/>
      <c r="V1773" s="224"/>
      <c r="W1773" s="224"/>
      <c r="X1773" s="224"/>
      <c r="Y1773" s="224"/>
      <c r="Z1773" s="213"/>
      <c r="AA1773" s="213"/>
      <c r="AB1773" s="213"/>
      <c r="AC1773" s="213"/>
      <c r="AD1773" s="213"/>
      <c r="AE1773" s="213"/>
      <c r="AF1773" s="213"/>
      <c r="AG1773" s="213" t="s">
        <v>573</v>
      </c>
      <c r="AH1773" s="213">
        <v>0</v>
      </c>
      <c r="AI1773" s="213"/>
      <c r="AJ1773" s="213"/>
      <c r="AK1773" s="213"/>
      <c r="AL1773" s="213"/>
      <c r="AM1773" s="213"/>
      <c r="AN1773" s="213"/>
      <c r="AO1773" s="213"/>
      <c r="AP1773" s="213"/>
      <c r="AQ1773" s="213"/>
      <c r="AR1773" s="213"/>
      <c r="AS1773" s="213"/>
      <c r="AT1773" s="213"/>
      <c r="AU1773" s="213"/>
      <c r="AV1773" s="213"/>
      <c r="AW1773" s="213"/>
      <c r="AX1773" s="213"/>
      <c r="AY1773" s="213"/>
      <c r="AZ1773" s="213"/>
      <c r="BA1773" s="213"/>
      <c r="BB1773" s="213"/>
      <c r="BC1773" s="213"/>
      <c r="BD1773" s="213"/>
      <c r="BE1773" s="213"/>
      <c r="BF1773" s="213"/>
      <c r="BG1773" s="213"/>
      <c r="BH1773" s="213"/>
    </row>
    <row r="1774" spans="1:60" outlineLevel="3" x14ac:dyDescent="0.2">
      <c r="A1774" s="220"/>
      <c r="B1774" s="221"/>
      <c r="C1774" s="258" t="s">
        <v>2083</v>
      </c>
      <c r="D1774" s="229"/>
      <c r="E1774" s="230">
        <v>23.83333</v>
      </c>
      <c r="F1774" s="224"/>
      <c r="G1774" s="224"/>
      <c r="H1774" s="224"/>
      <c r="I1774" s="224"/>
      <c r="J1774" s="224"/>
      <c r="K1774" s="224"/>
      <c r="L1774" s="224"/>
      <c r="M1774" s="224"/>
      <c r="N1774" s="223"/>
      <c r="O1774" s="223"/>
      <c r="P1774" s="223"/>
      <c r="Q1774" s="223"/>
      <c r="R1774" s="224"/>
      <c r="S1774" s="224"/>
      <c r="T1774" s="224"/>
      <c r="U1774" s="224"/>
      <c r="V1774" s="224"/>
      <c r="W1774" s="224"/>
      <c r="X1774" s="224"/>
      <c r="Y1774" s="224"/>
      <c r="Z1774" s="213"/>
      <c r="AA1774" s="213"/>
      <c r="AB1774" s="213"/>
      <c r="AC1774" s="213"/>
      <c r="AD1774" s="213"/>
      <c r="AE1774" s="213"/>
      <c r="AF1774" s="213"/>
      <c r="AG1774" s="213" t="s">
        <v>573</v>
      </c>
      <c r="AH1774" s="213">
        <v>0</v>
      </c>
      <c r="AI1774" s="213"/>
      <c r="AJ1774" s="213"/>
      <c r="AK1774" s="213"/>
      <c r="AL1774" s="213"/>
      <c r="AM1774" s="213"/>
      <c r="AN1774" s="213"/>
      <c r="AO1774" s="213"/>
      <c r="AP1774" s="213"/>
      <c r="AQ1774" s="213"/>
      <c r="AR1774" s="213"/>
      <c r="AS1774" s="213"/>
      <c r="AT1774" s="213"/>
      <c r="AU1774" s="213"/>
      <c r="AV1774" s="213"/>
      <c r="AW1774" s="213"/>
      <c r="AX1774" s="213"/>
      <c r="AY1774" s="213"/>
      <c r="AZ1774" s="213"/>
      <c r="BA1774" s="213"/>
      <c r="BB1774" s="213"/>
      <c r="BC1774" s="213"/>
      <c r="BD1774" s="213"/>
      <c r="BE1774" s="213"/>
      <c r="BF1774" s="213"/>
      <c r="BG1774" s="213"/>
      <c r="BH1774" s="213"/>
    </row>
    <row r="1775" spans="1:60" outlineLevel="3" x14ac:dyDescent="0.2">
      <c r="A1775" s="220"/>
      <c r="B1775" s="221"/>
      <c r="C1775" s="275" t="s">
        <v>955</v>
      </c>
      <c r="D1775" s="266"/>
      <c r="E1775" s="267"/>
      <c r="F1775" s="224"/>
      <c r="G1775" s="224"/>
      <c r="H1775" s="224"/>
      <c r="I1775" s="224"/>
      <c r="J1775" s="224"/>
      <c r="K1775" s="224"/>
      <c r="L1775" s="224"/>
      <c r="M1775" s="224"/>
      <c r="N1775" s="223"/>
      <c r="O1775" s="223"/>
      <c r="P1775" s="223"/>
      <c r="Q1775" s="223"/>
      <c r="R1775" s="224"/>
      <c r="S1775" s="224"/>
      <c r="T1775" s="224"/>
      <c r="U1775" s="224"/>
      <c r="V1775" s="224"/>
      <c r="W1775" s="224"/>
      <c r="X1775" s="224"/>
      <c r="Y1775" s="224"/>
      <c r="Z1775" s="213"/>
      <c r="AA1775" s="213"/>
      <c r="AB1775" s="213"/>
      <c r="AC1775" s="213"/>
      <c r="AD1775" s="213"/>
      <c r="AE1775" s="213"/>
      <c r="AF1775" s="213"/>
      <c r="AG1775" s="213" t="s">
        <v>573</v>
      </c>
      <c r="AH1775" s="213"/>
      <c r="AI1775" s="213"/>
      <c r="AJ1775" s="213"/>
      <c r="AK1775" s="213"/>
      <c r="AL1775" s="213"/>
      <c r="AM1775" s="213"/>
      <c r="AN1775" s="213"/>
      <c r="AO1775" s="213"/>
      <c r="AP1775" s="213"/>
      <c r="AQ1775" s="213"/>
      <c r="AR1775" s="213"/>
      <c r="AS1775" s="213"/>
      <c r="AT1775" s="213"/>
      <c r="AU1775" s="213"/>
      <c r="AV1775" s="213"/>
      <c r="AW1775" s="213"/>
      <c r="AX1775" s="213"/>
      <c r="AY1775" s="213"/>
      <c r="AZ1775" s="213"/>
      <c r="BA1775" s="213"/>
      <c r="BB1775" s="213"/>
      <c r="BC1775" s="213"/>
      <c r="BD1775" s="213"/>
      <c r="BE1775" s="213"/>
      <c r="BF1775" s="213"/>
      <c r="BG1775" s="213"/>
      <c r="BH1775" s="213"/>
    </row>
    <row r="1776" spans="1:60" outlineLevel="3" x14ac:dyDescent="0.2">
      <c r="A1776" s="220"/>
      <c r="B1776" s="221"/>
      <c r="C1776" s="276" t="s">
        <v>2084</v>
      </c>
      <c r="D1776" s="266"/>
      <c r="E1776" s="267">
        <v>541.66666999999995</v>
      </c>
      <c r="F1776" s="224"/>
      <c r="G1776" s="224"/>
      <c r="H1776" s="224"/>
      <c r="I1776" s="224"/>
      <c r="J1776" s="224"/>
      <c r="K1776" s="224"/>
      <c r="L1776" s="224"/>
      <c r="M1776" s="224"/>
      <c r="N1776" s="223"/>
      <c r="O1776" s="223"/>
      <c r="P1776" s="223"/>
      <c r="Q1776" s="223"/>
      <c r="R1776" s="224"/>
      <c r="S1776" s="224"/>
      <c r="T1776" s="224"/>
      <c r="U1776" s="224"/>
      <c r="V1776" s="224"/>
      <c r="W1776" s="224"/>
      <c r="X1776" s="224"/>
      <c r="Y1776" s="224"/>
      <c r="Z1776" s="213"/>
      <c r="AA1776" s="213"/>
      <c r="AB1776" s="213"/>
      <c r="AC1776" s="213"/>
      <c r="AD1776" s="213"/>
      <c r="AE1776" s="213"/>
      <c r="AF1776" s="213"/>
      <c r="AG1776" s="213" t="s">
        <v>573</v>
      </c>
      <c r="AH1776" s="213">
        <v>2</v>
      </c>
      <c r="AI1776" s="213"/>
      <c r="AJ1776" s="213"/>
      <c r="AK1776" s="213"/>
      <c r="AL1776" s="213"/>
      <c r="AM1776" s="213"/>
      <c r="AN1776" s="213"/>
      <c r="AO1776" s="213"/>
      <c r="AP1776" s="213"/>
      <c r="AQ1776" s="213"/>
      <c r="AR1776" s="213"/>
      <c r="AS1776" s="213"/>
      <c r="AT1776" s="213"/>
      <c r="AU1776" s="213"/>
      <c r="AV1776" s="213"/>
      <c r="AW1776" s="213"/>
      <c r="AX1776" s="213"/>
      <c r="AY1776" s="213"/>
      <c r="AZ1776" s="213"/>
      <c r="BA1776" s="213"/>
      <c r="BB1776" s="213"/>
      <c r="BC1776" s="213"/>
      <c r="BD1776" s="213"/>
      <c r="BE1776" s="213"/>
      <c r="BF1776" s="213"/>
      <c r="BG1776" s="213"/>
      <c r="BH1776" s="213"/>
    </row>
    <row r="1777" spans="1:60" outlineLevel="3" x14ac:dyDescent="0.2">
      <c r="A1777" s="220"/>
      <c r="B1777" s="221"/>
      <c r="C1777" s="275" t="s">
        <v>958</v>
      </c>
      <c r="D1777" s="266"/>
      <c r="E1777" s="267"/>
      <c r="F1777" s="224"/>
      <c r="G1777" s="224"/>
      <c r="H1777" s="224"/>
      <c r="I1777" s="224"/>
      <c r="J1777" s="224"/>
      <c r="K1777" s="224"/>
      <c r="L1777" s="224"/>
      <c r="M1777" s="224"/>
      <c r="N1777" s="223"/>
      <c r="O1777" s="223"/>
      <c r="P1777" s="223"/>
      <c r="Q1777" s="223"/>
      <c r="R1777" s="224"/>
      <c r="S1777" s="224"/>
      <c r="T1777" s="224"/>
      <c r="U1777" s="224"/>
      <c r="V1777" s="224"/>
      <c r="W1777" s="224"/>
      <c r="X1777" s="224"/>
      <c r="Y1777" s="224"/>
      <c r="Z1777" s="213"/>
      <c r="AA1777" s="213"/>
      <c r="AB1777" s="213"/>
      <c r="AC1777" s="213"/>
      <c r="AD1777" s="213"/>
      <c r="AE1777" s="213"/>
      <c r="AF1777" s="213"/>
      <c r="AG1777" s="213" t="s">
        <v>573</v>
      </c>
      <c r="AH1777" s="213"/>
      <c r="AI1777" s="213"/>
      <c r="AJ1777" s="213"/>
      <c r="AK1777" s="213"/>
      <c r="AL1777" s="213"/>
      <c r="AM1777" s="213"/>
      <c r="AN1777" s="213"/>
      <c r="AO1777" s="213"/>
      <c r="AP1777" s="213"/>
      <c r="AQ1777" s="213"/>
      <c r="AR1777" s="213"/>
      <c r="AS1777" s="213"/>
      <c r="AT1777" s="213"/>
      <c r="AU1777" s="213"/>
      <c r="AV1777" s="213"/>
      <c r="AW1777" s="213"/>
      <c r="AX1777" s="213"/>
      <c r="AY1777" s="213"/>
      <c r="AZ1777" s="213"/>
      <c r="BA1777" s="213"/>
      <c r="BB1777" s="213"/>
      <c r="BC1777" s="213"/>
      <c r="BD1777" s="213"/>
      <c r="BE1777" s="213"/>
      <c r="BF1777" s="213"/>
      <c r="BG1777" s="213"/>
      <c r="BH1777" s="213"/>
    </row>
    <row r="1778" spans="1:60" outlineLevel="3" x14ac:dyDescent="0.2">
      <c r="A1778" s="220"/>
      <c r="B1778" s="221"/>
      <c r="C1778" s="258" t="s">
        <v>2085</v>
      </c>
      <c r="D1778" s="229"/>
      <c r="E1778" s="230">
        <v>3.08</v>
      </c>
      <c r="F1778" s="224"/>
      <c r="G1778" s="224"/>
      <c r="H1778" s="224"/>
      <c r="I1778" s="224"/>
      <c r="J1778" s="224"/>
      <c r="K1778" s="224"/>
      <c r="L1778" s="224"/>
      <c r="M1778" s="224"/>
      <c r="N1778" s="223"/>
      <c r="O1778" s="223"/>
      <c r="P1778" s="223"/>
      <c r="Q1778" s="223"/>
      <c r="R1778" s="224"/>
      <c r="S1778" s="224"/>
      <c r="T1778" s="224"/>
      <c r="U1778" s="224"/>
      <c r="V1778" s="224"/>
      <c r="W1778" s="224"/>
      <c r="X1778" s="224"/>
      <c r="Y1778" s="224"/>
      <c r="Z1778" s="213"/>
      <c r="AA1778" s="213"/>
      <c r="AB1778" s="213"/>
      <c r="AC1778" s="213"/>
      <c r="AD1778" s="213"/>
      <c r="AE1778" s="213"/>
      <c r="AF1778" s="213"/>
      <c r="AG1778" s="213" t="s">
        <v>573</v>
      </c>
      <c r="AH1778" s="213">
        <v>0</v>
      </c>
      <c r="AI1778" s="213"/>
      <c r="AJ1778" s="213"/>
      <c r="AK1778" s="213"/>
      <c r="AL1778" s="213"/>
      <c r="AM1778" s="213"/>
      <c r="AN1778" s="213"/>
      <c r="AO1778" s="213"/>
      <c r="AP1778" s="213"/>
      <c r="AQ1778" s="213"/>
      <c r="AR1778" s="213"/>
      <c r="AS1778" s="213"/>
      <c r="AT1778" s="213"/>
      <c r="AU1778" s="213"/>
      <c r="AV1778" s="213"/>
      <c r="AW1778" s="213"/>
      <c r="AX1778" s="213"/>
      <c r="AY1778" s="213"/>
      <c r="AZ1778" s="213"/>
      <c r="BA1778" s="213"/>
      <c r="BB1778" s="213"/>
      <c r="BC1778" s="213"/>
      <c r="BD1778" s="213"/>
      <c r="BE1778" s="213"/>
      <c r="BF1778" s="213"/>
      <c r="BG1778" s="213"/>
      <c r="BH1778" s="213"/>
    </row>
    <row r="1779" spans="1:60" outlineLevel="3" x14ac:dyDescent="0.2">
      <c r="A1779" s="220"/>
      <c r="B1779" s="221"/>
      <c r="C1779" s="275" t="s">
        <v>955</v>
      </c>
      <c r="D1779" s="266"/>
      <c r="E1779" s="267"/>
      <c r="F1779" s="224"/>
      <c r="G1779" s="224"/>
      <c r="H1779" s="224"/>
      <c r="I1779" s="224"/>
      <c r="J1779" s="224"/>
      <c r="K1779" s="224"/>
      <c r="L1779" s="224"/>
      <c r="M1779" s="224"/>
      <c r="N1779" s="223"/>
      <c r="O1779" s="223"/>
      <c r="P1779" s="223"/>
      <c r="Q1779" s="223"/>
      <c r="R1779" s="224"/>
      <c r="S1779" s="224"/>
      <c r="T1779" s="224"/>
      <c r="U1779" s="224"/>
      <c r="V1779" s="224"/>
      <c r="W1779" s="224"/>
      <c r="X1779" s="224"/>
      <c r="Y1779" s="224"/>
      <c r="Z1779" s="213"/>
      <c r="AA1779" s="213"/>
      <c r="AB1779" s="213"/>
      <c r="AC1779" s="213"/>
      <c r="AD1779" s="213"/>
      <c r="AE1779" s="213"/>
      <c r="AF1779" s="213"/>
      <c r="AG1779" s="213" t="s">
        <v>573</v>
      </c>
      <c r="AH1779" s="213"/>
      <c r="AI1779" s="213"/>
      <c r="AJ1779" s="213"/>
      <c r="AK1779" s="213"/>
      <c r="AL1779" s="213"/>
      <c r="AM1779" s="213"/>
      <c r="AN1779" s="213"/>
      <c r="AO1779" s="213"/>
      <c r="AP1779" s="213"/>
      <c r="AQ1779" s="213"/>
      <c r="AR1779" s="213"/>
      <c r="AS1779" s="213"/>
      <c r="AT1779" s="213"/>
      <c r="AU1779" s="213"/>
      <c r="AV1779" s="213"/>
      <c r="AW1779" s="213"/>
      <c r="AX1779" s="213"/>
      <c r="AY1779" s="213"/>
      <c r="AZ1779" s="213"/>
      <c r="BA1779" s="213"/>
      <c r="BB1779" s="213"/>
      <c r="BC1779" s="213"/>
      <c r="BD1779" s="213"/>
      <c r="BE1779" s="213"/>
      <c r="BF1779" s="213"/>
      <c r="BG1779" s="213"/>
      <c r="BH1779" s="213"/>
    </row>
    <row r="1780" spans="1:60" outlineLevel="3" x14ac:dyDescent="0.2">
      <c r="A1780" s="220"/>
      <c r="B1780" s="221"/>
      <c r="C1780" s="276" t="s">
        <v>2086</v>
      </c>
      <c r="D1780" s="266"/>
      <c r="E1780" s="267">
        <v>70</v>
      </c>
      <c r="F1780" s="224"/>
      <c r="G1780" s="224"/>
      <c r="H1780" s="224"/>
      <c r="I1780" s="224"/>
      <c r="J1780" s="224"/>
      <c r="K1780" s="224"/>
      <c r="L1780" s="224"/>
      <c r="M1780" s="224"/>
      <c r="N1780" s="223"/>
      <c r="O1780" s="223"/>
      <c r="P1780" s="223"/>
      <c r="Q1780" s="223"/>
      <c r="R1780" s="224"/>
      <c r="S1780" s="224"/>
      <c r="T1780" s="224"/>
      <c r="U1780" s="224"/>
      <c r="V1780" s="224"/>
      <c r="W1780" s="224"/>
      <c r="X1780" s="224"/>
      <c r="Y1780" s="224"/>
      <c r="Z1780" s="213"/>
      <c r="AA1780" s="213"/>
      <c r="AB1780" s="213"/>
      <c r="AC1780" s="213"/>
      <c r="AD1780" s="213"/>
      <c r="AE1780" s="213"/>
      <c r="AF1780" s="213"/>
      <c r="AG1780" s="213" t="s">
        <v>573</v>
      </c>
      <c r="AH1780" s="213">
        <v>2</v>
      </c>
      <c r="AI1780" s="213"/>
      <c r="AJ1780" s="213"/>
      <c r="AK1780" s="213"/>
      <c r="AL1780" s="213"/>
      <c r="AM1780" s="213"/>
      <c r="AN1780" s="213"/>
      <c r="AO1780" s="213"/>
      <c r="AP1780" s="213"/>
      <c r="AQ1780" s="213"/>
      <c r="AR1780" s="213"/>
      <c r="AS1780" s="213"/>
      <c r="AT1780" s="213"/>
      <c r="AU1780" s="213"/>
      <c r="AV1780" s="213"/>
      <c r="AW1780" s="213"/>
      <c r="AX1780" s="213"/>
      <c r="AY1780" s="213"/>
      <c r="AZ1780" s="213"/>
      <c r="BA1780" s="213"/>
      <c r="BB1780" s="213"/>
      <c r="BC1780" s="213"/>
      <c r="BD1780" s="213"/>
      <c r="BE1780" s="213"/>
      <c r="BF1780" s="213"/>
      <c r="BG1780" s="213"/>
      <c r="BH1780" s="213"/>
    </row>
    <row r="1781" spans="1:60" outlineLevel="3" x14ac:dyDescent="0.2">
      <c r="A1781" s="220"/>
      <c r="B1781" s="221"/>
      <c r="C1781" s="275" t="s">
        <v>958</v>
      </c>
      <c r="D1781" s="266"/>
      <c r="E1781" s="267"/>
      <c r="F1781" s="224"/>
      <c r="G1781" s="224"/>
      <c r="H1781" s="224"/>
      <c r="I1781" s="224"/>
      <c r="J1781" s="224"/>
      <c r="K1781" s="224"/>
      <c r="L1781" s="224"/>
      <c r="M1781" s="224"/>
      <c r="N1781" s="223"/>
      <c r="O1781" s="223"/>
      <c r="P1781" s="223"/>
      <c r="Q1781" s="223"/>
      <c r="R1781" s="224"/>
      <c r="S1781" s="224"/>
      <c r="T1781" s="224"/>
      <c r="U1781" s="224"/>
      <c r="V1781" s="224"/>
      <c r="W1781" s="224"/>
      <c r="X1781" s="224"/>
      <c r="Y1781" s="224"/>
      <c r="Z1781" s="213"/>
      <c r="AA1781" s="213"/>
      <c r="AB1781" s="213"/>
      <c r="AC1781" s="213"/>
      <c r="AD1781" s="213"/>
      <c r="AE1781" s="213"/>
      <c r="AF1781" s="213"/>
      <c r="AG1781" s="213" t="s">
        <v>573</v>
      </c>
      <c r="AH1781" s="213"/>
      <c r="AI1781" s="213"/>
      <c r="AJ1781" s="213"/>
      <c r="AK1781" s="213"/>
      <c r="AL1781" s="213"/>
      <c r="AM1781" s="213"/>
      <c r="AN1781" s="213"/>
      <c r="AO1781" s="213"/>
      <c r="AP1781" s="213"/>
      <c r="AQ1781" s="213"/>
      <c r="AR1781" s="213"/>
      <c r="AS1781" s="213"/>
      <c r="AT1781" s="213"/>
      <c r="AU1781" s="213"/>
      <c r="AV1781" s="213"/>
      <c r="AW1781" s="213"/>
      <c r="AX1781" s="213"/>
      <c r="AY1781" s="213"/>
      <c r="AZ1781" s="213"/>
      <c r="BA1781" s="213"/>
      <c r="BB1781" s="213"/>
      <c r="BC1781" s="213"/>
      <c r="BD1781" s="213"/>
      <c r="BE1781" s="213"/>
      <c r="BF1781" s="213"/>
      <c r="BG1781" s="213"/>
      <c r="BH1781" s="213"/>
    </row>
    <row r="1782" spans="1:60" outlineLevel="3" x14ac:dyDescent="0.2">
      <c r="A1782" s="220"/>
      <c r="B1782" s="221"/>
      <c r="C1782" s="258" t="s">
        <v>2087</v>
      </c>
      <c r="D1782" s="229"/>
      <c r="E1782" s="230">
        <v>3.3</v>
      </c>
      <c r="F1782" s="224"/>
      <c r="G1782" s="224"/>
      <c r="H1782" s="224"/>
      <c r="I1782" s="224"/>
      <c r="J1782" s="224"/>
      <c r="K1782" s="224"/>
      <c r="L1782" s="224"/>
      <c r="M1782" s="224"/>
      <c r="N1782" s="223"/>
      <c r="O1782" s="223"/>
      <c r="P1782" s="223"/>
      <c r="Q1782" s="223"/>
      <c r="R1782" s="224"/>
      <c r="S1782" s="224"/>
      <c r="T1782" s="224"/>
      <c r="U1782" s="224"/>
      <c r="V1782" s="224"/>
      <c r="W1782" s="224"/>
      <c r="X1782" s="224"/>
      <c r="Y1782" s="224"/>
      <c r="Z1782" s="213"/>
      <c r="AA1782" s="213"/>
      <c r="AB1782" s="213"/>
      <c r="AC1782" s="213"/>
      <c r="AD1782" s="213"/>
      <c r="AE1782" s="213"/>
      <c r="AF1782" s="213"/>
      <c r="AG1782" s="213" t="s">
        <v>573</v>
      </c>
      <c r="AH1782" s="213">
        <v>0</v>
      </c>
      <c r="AI1782" s="213"/>
      <c r="AJ1782" s="213"/>
      <c r="AK1782" s="213"/>
      <c r="AL1782" s="213"/>
      <c r="AM1782" s="213"/>
      <c r="AN1782" s="213"/>
      <c r="AO1782" s="213"/>
      <c r="AP1782" s="213"/>
      <c r="AQ1782" s="213"/>
      <c r="AR1782" s="213"/>
      <c r="AS1782" s="213"/>
      <c r="AT1782" s="213"/>
      <c r="AU1782" s="213"/>
      <c r="AV1782" s="213"/>
      <c r="AW1782" s="213"/>
      <c r="AX1782" s="213"/>
      <c r="AY1782" s="213"/>
      <c r="AZ1782" s="213"/>
      <c r="BA1782" s="213"/>
      <c r="BB1782" s="213"/>
      <c r="BC1782" s="213"/>
      <c r="BD1782" s="213"/>
      <c r="BE1782" s="213"/>
      <c r="BF1782" s="213"/>
      <c r="BG1782" s="213"/>
      <c r="BH1782" s="213"/>
    </row>
    <row r="1783" spans="1:60" outlineLevel="3" x14ac:dyDescent="0.2">
      <c r="A1783" s="220"/>
      <c r="B1783" s="221"/>
      <c r="C1783" s="275" t="s">
        <v>955</v>
      </c>
      <c r="D1783" s="266"/>
      <c r="E1783" s="267"/>
      <c r="F1783" s="224"/>
      <c r="G1783" s="224"/>
      <c r="H1783" s="224"/>
      <c r="I1783" s="224"/>
      <c r="J1783" s="224"/>
      <c r="K1783" s="224"/>
      <c r="L1783" s="224"/>
      <c r="M1783" s="224"/>
      <c r="N1783" s="223"/>
      <c r="O1783" s="223"/>
      <c r="P1783" s="223"/>
      <c r="Q1783" s="223"/>
      <c r="R1783" s="224"/>
      <c r="S1783" s="224"/>
      <c r="T1783" s="224"/>
      <c r="U1783" s="224"/>
      <c r="V1783" s="224"/>
      <c r="W1783" s="224"/>
      <c r="X1783" s="224"/>
      <c r="Y1783" s="224"/>
      <c r="Z1783" s="213"/>
      <c r="AA1783" s="213"/>
      <c r="AB1783" s="213"/>
      <c r="AC1783" s="213"/>
      <c r="AD1783" s="213"/>
      <c r="AE1783" s="213"/>
      <c r="AF1783" s="213"/>
      <c r="AG1783" s="213" t="s">
        <v>573</v>
      </c>
      <c r="AH1783" s="213"/>
      <c r="AI1783" s="213"/>
      <c r="AJ1783" s="213"/>
      <c r="AK1783" s="213"/>
      <c r="AL1783" s="213"/>
      <c r="AM1783" s="213"/>
      <c r="AN1783" s="213"/>
      <c r="AO1783" s="213"/>
      <c r="AP1783" s="213"/>
      <c r="AQ1783" s="213"/>
      <c r="AR1783" s="213"/>
      <c r="AS1783" s="213"/>
      <c r="AT1783" s="213"/>
      <c r="AU1783" s="213"/>
      <c r="AV1783" s="213"/>
      <c r="AW1783" s="213"/>
      <c r="AX1783" s="213"/>
      <c r="AY1783" s="213"/>
      <c r="AZ1783" s="213"/>
      <c r="BA1783" s="213"/>
      <c r="BB1783" s="213"/>
      <c r="BC1783" s="213"/>
      <c r="BD1783" s="213"/>
      <c r="BE1783" s="213"/>
      <c r="BF1783" s="213"/>
      <c r="BG1783" s="213"/>
      <c r="BH1783" s="213"/>
    </row>
    <row r="1784" spans="1:60" outlineLevel="3" x14ac:dyDescent="0.2">
      <c r="A1784" s="220"/>
      <c r="B1784" s="221"/>
      <c r="C1784" s="276" t="s">
        <v>2088</v>
      </c>
      <c r="D1784" s="266"/>
      <c r="E1784" s="267">
        <v>75</v>
      </c>
      <c r="F1784" s="224"/>
      <c r="G1784" s="224"/>
      <c r="H1784" s="224"/>
      <c r="I1784" s="224"/>
      <c r="J1784" s="224"/>
      <c r="K1784" s="224"/>
      <c r="L1784" s="224"/>
      <c r="M1784" s="224"/>
      <c r="N1784" s="223"/>
      <c r="O1784" s="223"/>
      <c r="P1784" s="223"/>
      <c r="Q1784" s="223"/>
      <c r="R1784" s="224"/>
      <c r="S1784" s="224"/>
      <c r="T1784" s="224"/>
      <c r="U1784" s="224"/>
      <c r="V1784" s="224"/>
      <c r="W1784" s="224"/>
      <c r="X1784" s="224"/>
      <c r="Y1784" s="224"/>
      <c r="Z1784" s="213"/>
      <c r="AA1784" s="213"/>
      <c r="AB1784" s="213"/>
      <c r="AC1784" s="213"/>
      <c r="AD1784" s="213"/>
      <c r="AE1784" s="213"/>
      <c r="AF1784" s="213"/>
      <c r="AG1784" s="213" t="s">
        <v>573</v>
      </c>
      <c r="AH1784" s="213">
        <v>2</v>
      </c>
      <c r="AI1784" s="213"/>
      <c r="AJ1784" s="213"/>
      <c r="AK1784" s="213"/>
      <c r="AL1784" s="213"/>
      <c r="AM1784" s="213"/>
      <c r="AN1784" s="213"/>
      <c r="AO1784" s="213"/>
      <c r="AP1784" s="213"/>
      <c r="AQ1784" s="213"/>
      <c r="AR1784" s="213"/>
      <c r="AS1784" s="213"/>
      <c r="AT1784" s="213"/>
      <c r="AU1784" s="213"/>
      <c r="AV1784" s="213"/>
      <c r="AW1784" s="213"/>
      <c r="AX1784" s="213"/>
      <c r="AY1784" s="213"/>
      <c r="AZ1784" s="213"/>
      <c r="BA1784" s="213"/>
      <c r="BB1784" s="213"/>
      <c r="BC1784" s="213"/>
      <c r="BD1784" s="213"/>
      <c r="BE1784" s="213"/>
      <c r="BF1784" s="213"/>
      <c r="BG1784" s="213"/>
      <c r="BH1784" s="213"/>
    </row>
    <row r="1785" spans="1:60" outlineLevel="3" x14ac:dyDescent="0.2">
      <c r="A1785" s="220"/>
      <c r="B1785" s="221"/>
      <c r="C1785" s="275" t="s">
        <v>958</v>
      </c>
      <c r="D1785" s="266"/>
      <c r="E1785" s="267"/>
      <c r="F1785" s="224"/>
      <c r="G1785" s="224"/>
      <c r="H1785" s="224"/>
      <c r="I1785" s="224"/>
      <c r="J1785" s="224"/>
      <c r="K1785" s="224"/>
      <c r="L1785" s="224"/>
      <c r="M1785" s="224"/>
      <c r="N1785" s="223"/>
      <c r="O1785" s="223"/>
      <c r="P1785" s="223"/>
      <c r="Q1785" s="223"/>
      <c r="R1785" s="224"/>
      <c r="S1785" s="224"/>
      <c r="T1785" s="224"/>
      <c r="U1785" s="224"/>
      <c r="V1785" s="224"/>
      <c r="W1785" s="224"/>
      <c r="X1785" s="224"/>
      <c r="Y1785" s="224"/>
      <c r="Z1785" s="213"/>
      <c r="AA1785" s="213"/>
      <c r="AB1785" s="213"/>
      <c r="AC1785" s="213"/>
      <c r="AD1785" s="213"/>
      <c r="AE1785" s="213"/>
      <c r="AF1785" s="213"/>
      <c r="AG1785" s="213" t="s">
        <v>573</v>
      </c>
      <c r="AH1785" s="213"/>
      <c r="AI1785" s="213"/>
      <c r="AJ1785" s="213"/>
      <c r="AK1785" s="213"/>
      <c r="AL1785" s="213"/>
      <c r="AM1785" s="213"/>
      <c r="AN1785" s="213"/>
      <c r="AO1785" s="213"/>
      <c r="AP1785" s="213"/>
      <c r="AQ1785" s="213"/>
      <c r="AR1785" s="213"/>
      <c r="AS1785" s="213"/>
      <c r="AT1785" s="213"/>
      <c r="AU1785" s="213"/>
      <c r="AV1785" s="213"/>
      <c r="AW1785" s="213"/>
      <c r="AX1785" s="213"/>
      <c r="AY1785" s="213"/>
      <c r="AZ1785" s="213"/>
      <c r="BA1785" s="213"/>
      <c r="BB1785" s="213"/>
      <c r="BC1785" s="213"/>
      <c r="BD1785" s="213"/>
      <c r="BE1785" s="213"/>
      <c r="BF1785" s="213"/>
      <c r="BG1785" s="213"/>
      <c r="BH1785" s="213"/>
    </row>
    <row r="1786" spans="1:60" outlineLevel="2" x14ac:dyDescent="0.2">
      <c r="A1786" s="220"/>
      <c r="B1786" s="221"/>
      <c r="C1786" s="257"/>
      <c r="D1786" s="250"/>
      <c r="E1786" s="250"/>
      <c r="F1786" s="250"/>
      <c r="G1786" s="250"/>
      <c r="H1786" s="224"/>
      <c r="I1786" s="224"/>
      <c r="J1786" s="224"/>
      <c r="K1786" s="224"/>
      <c r="L1786" s="224"/>
      <c r="M1786" s="224"/>
      <c r="N1786" s="223"/>
      <c r="O1786" s="223"/>
      <c r="P1786" s="223"/>
      <c r="Q1786" s="223"/>
      <c r="R1786" s="224"/>
      <c r="S1786" s="224"/>
      <c r="T1786" s="224"/>
      <c r="U1786" s="224"/>
      <c r="V1786" s="224"/>
      <c r="W1786" s="224"/>
      <c r="X1786" s="224"/>
      <c r="Y1786" s="224"/>
      <c r="Z1786" s="213"/>
      <c r="AA1786" s="213"/>
      <c r="AB1786" s="213"/>
      <c r="AC1786" s="213"/>
      <c r="AD1786" s="213"/>
      <c r="AE1786" s="213"/>
      <c r="AF1786" s="213"/>
      <c r="AG1786" s="213" t="s">
        <v>515</v>
      </c>
      <c r="AH1786" s="213"/>
      <c r="AI1786" s="213"/>
      <c r="AJ1786" s="213"/>
      <c r="AK1786" s="213"/>
      <c r="AL1786" s="213"/>
      <c r="AM1786" s="213"/>
      <c r="AN1786" s="213"/>
      <c r="AO1786" s="213"/>
      <c r="AP1786" s="213"/>
      <c r="AQ1786" s="213"/>
      <c r="AR1786" s="213"/>
      <c r="AS1786" s="213"/>
      <c r="AT1786" s="213"/>
      <c r="AU1786" s="213"/>
      <c r="AV1786" s="213"/>
      <c r="AW1786" s="213"/>
      <c r="AX1786" s="213"/>
      <c r="AY1786" s="213"/>
      <c r="AZ1786" s="213"/>
      <c r="BA1786" s="213"/>
      <c r="BB1786" s="213"/>
      <c r="BC1786" s="213"/>
      <c r="BD1786" s="213"/>
      <c r="BE1786" s="213"/>
      <c r="BF1786" s="213"/>
      <c r="BG1786" s="213"/>
      <c r="BH1786" s="213"/>
    </row>
    <row r="1787" spans="1:60" outlineLevel="1" x14ac:dyDescent="0.2">
      <c r="A1787" s="220">
        <v>225</v>
      </c>
      <c r="B1787" s="221" t="s">
        <v>2089</v>
      </c>
      <c r="C1787" s="279" t="s">
        <v>2090</v>
      </c>
      <c r="D1787" s="222" t="s">
        <v>0</v>
      </c>
      <c r="E1787" s="249"/>
      <c r="F1787" s="225"/>
      <c r="G1787" s="224">
        <f>ROUND(E1787*F1787,2)</f>
        <v>0</v>
      </c>
      <c r="H1787" s="225"/>
      <c r="I1787" s="224">
        <f>ROUND(E1787*H1787,2)</f>
        <v>0</v>
      </c>
      <c r="J1787" s="225"/>
      <c r="K1787" s="224">
        <f>ROUND(E1787*J1787,2)</f>
        <v>0</v>
      </c>
      <c r="L1787" s="224">
        <v>21</v>
      </c>
      <c r="M1787" s="224">
        <f>G1787*(1+L1787/100)</f>
        <v>0</v>
      </c>
      <c r="N1787" s="223">
        <v>0</v>
      </c>
      <c r="O1787" s="223">
        <f>ROUND(E1787*N1787,2)</f>
        <v>0</v>
      </c>
      <c r="P1787" s="223">
        <v>0</v>
      </c>
      <c r="Q1787" s="223">
        <f>ROUND(E1787*P1787,2)</f>
        <v>0</v>
      </c>
      <c r="R1787" s="224" t="s">
        <v>2003</v>
      </c>
      <c r="S1787" s="224" t="s">
        <v>511</v>
      </c>
      <c r="T1787" s="224" t="s">
        <v>511</v>
      </c>
      <c r="U1787" s="224">
        <v>0</v>
      </c>
      <c r="V1787" s="224">
        <f>ROUND(E1787*U1787,2)</f>
        <v>0</v>
      </c>
      <c r="W1787" s="224"/>
      <c r="X1787" s="224" t="s">
        <v>353</v>
      </c>
      <c r="Y1787" s="224" t="s">
        <v>513</v>
      </c>
      <c r="Z1787" s="213"/>
      <c r="AA1787" s="213"/>
      <c r="AB1787" s="213"/>
      <c r="AC1787" s="213"/>
      <c r="AD1787" s="213"/>
      <c r="AE1787" s="213"/>
      <c r="AF1787" s="213"/>
      <c r="AG1787" s="213" t="s">
        <v>1593</v>
      </c>
      <c r="AH1787" s="213"/>
      <c r="AI1787" s="213"/>
      <c r="AJ1787" s="213"/>
      <c r="AK1787" s="213"/>
      <c r="AL1787" s="213"/>
      <c r="AM1787" s="213"/>
      <c r="AN1787" s="213"/>
      <c r="AO1787" s="213"/>
      <c r="AP1787" s="213"/>
      <c r="AQ1787" s="213"/>
      <c r="AR1787" s="213"/>
      <c r="AS1787" s="213"/>
      <c r="AT1787" s="213"/>
      <c r="AU1787" s="213"/>
      <c r="AV1787" s="213"/>
      <c r="AW1787" s="213"/>
      <c r="AX1787" s="213"/>
      <c r="AY1787" s="213"/>
      <c r="AZ1787" s="213"/>
      <c r="BA1787" s="213"/>
      <c r="BB1787" s="213"/>
      <c r="BC1787" s="213"/>
      <c r="BD1787" s="213"/>
      <c r="BE1787" s="213"/>
      <c r="BF1787" s="213"/>
      <c r="BG1787" s="213"/>
      <c r="BH1787" s="213"/>
    </row>
    <row r="1788" spans="1:60" outlineLevel="2" x14ac:dyDescent="0.2">
      <c r="A1788" s="220"/>
      <c r="B1788" s="221"/>
      <c r="C1788" s="277" t="s">
        <v>1698</v>
      </c>
      <c r="D1788" s="273"/>
      <c r="E1788" s="273"/>
      <c r="F1788" s="273"/>
      <c r="G1788" s="273"/>
      <c r="H1788" s="224"/>
      <c r="I1788" s="224"/>
      <c r="J1788" s="224"/>
      <c r="K1788" s="224"/>
      <c r="L1788" s="224"/>
      <c r="M1788" s="224"/>
      <c r="N1788" s="223"/>
      <c r="O1788" s="223"/>
      <c r="P1788" s="223"/>
      <c r="Q1788" s="223"/>
      <c r="R1788" s="224"/>
      <c r="S1788" s="224"/>
      <c r="T1788" s="224"/>
      <c r="U1788" s="224"/>
      <c r="V1788" s="224"/>
      <c r="W1788" s="224"/>
      <c r="X1788" s="224"/>
      <c r="Y1788" s="224"/>
      <c r="Z1788" s="213"/>
      <c r="AA1788" s="213"/>
      <c r="AB1788" s="213"/>
      <c r="AC1788" s="213"/>
      <c r="AD1788" s="213"/>
      <c r="AE1788" s="213"/>
      <c r="AF1788" s="213"/>
      <c r="AG1788" s="213" t="s">
        <v>921</v>
      </c>
      <c r="AH1788" s="213"/>
      <c r="AI1788" s="213"/>
      <c r="AJ1788" s="213"/>
      <c r="AK1788" s="213"/>
      <c r="AL1788" s="213"/>
      <c r="AM1788" s="213"/>
      <c r="AN1788" s="213"/>
      <c r="AO1788" s="213"/>
      <c r="AP1788" s="213"/>
      <c r="AQ1788" s="213"/>
      <c r="AR1788" s="213"/>
      <c r="AS1788" s="213"/>
      <c r="AT1788" s="213"/>
      <c r="AU1788" s="213"/>
      <c r="AV1788" s="213"/>
      <c r="AW1788" s="213"/>
      <c r="AX1788" s="213"/>
      <c r="AY1788" s="213"/>
      <c r="AZ1788" s="213"/>
      <c r="BA1788" s="213"/>
      <c r="BB1788" s="213"/>
      <c r="BC1788" s="213"/>
      <c r="BD1788" s="213"/>
      <c r="BE1788" s="213"/>
      <c r="BF1788" s="213"/>
      <c r="BG1788" s="213"/>
      <c r="BH1788" s="213"/>
    </row>
    <row r="1789" spans="1:60" outlineLevel="2" x14ac:dyDescent="0.2">
      <c r="A1789" s="220"/>
      <c r="B1789" s="221"/>
      <c r="C1789" s="257"/>
      <c r="D1789" s="250"/>
      <c r="E1789" s="250"/>
      <c r="F1789" s="250"/>
      <c r="G1789" s="250"/>
      <c r="H1789" s="224"/>
      <c r="I1789" s="224"/>
      <c r="J1789" s="224"/>
      <c r="K1789" s="224"/>
      <c r="L1789" s="224"/>
      <c r="M1789" s="224"/>
      <c r="N1789" s="223"/>
      <c r="O1789" s="223"/>
      <c r="P1789" s="223"/>
      <c r="Q1789" s="223"/>
      <c r="R1789" s="224"/>
      <c r="S1789" s="224"/>
      <c r="T1789" s="224"/>
      <c r="U1789" s="224"/>
      <c r="V1789" s="224"/>
      <c r="W1789" s="224"/>
      <c r="X1789" s="224"/>
      <c r="Y1789" s="224"/>
      <c r="Z1789" s="213"/>
      <c r="AA1789" s="213"/>
      <c r="AB1789" s="213"/>
      <c r="AC1789" s="213"/>
      <c r="AD1789" s="213"/>
      <c r="AE1789" s="213"/>
      <c r="AF1789" s="213"/>
      <c r="AG1789" s="213" t="s">
        <v>515</v>
      </c>
      <c r="AH1789" s="213"/>
      <c r="AI1789" s="213"/>
      <c r="AJ1789" s="213"/>
      <c r="AK1789" s="213"/>
      <c r="AL1789" s="213"/>
      <c r="AM1789" s="213"/>
      <c r="AN1789" s="213"/>
      <c r="AO1789" s="213"/>
      <c r="AP1789" s="213"/>
      <c r="AQ1789" s="213"/>
      <c r="AR1789" s="213"/>
      <c r="AS1789" s="213"/>
      <c r="AT1789" s="213"/>
      <c r="AU1789" s="213"/>
      <c r="AV1789" s="213"/>
      <c r="AW1789" s="213"/>
      <c r="AX1789" s="213"/>
      <c r="AY1789" s="213"/>
      <c r="AZ1789" s="213"/>
      <c r="BA1789" s="213"/>
      <c r="BB1789" s="213"/>
      <c r="BC1789" s="213"/>
      <c r="BD1789" s="213"/>
      <c r="BE1789" s="213"/>
      <c r="BF1789" s="213"/>
      <c r="BG1789" s="213"/>
      <c r="BH1789" s="213"/>
    </row>
    <row r="1790" spans="1:60" x14ac:dyDescent="0.2">
      <c r="A1790" s="232" t="s">
        <v>506</v>
      </c>
      <c r="B1790" s="233" t="s">
        <v>398</v>
      </c>
      <c r="C1790" s="253" t="s">
        <v>399</v>
      </c>
      <c r="D1790" s="234"/>
      <c r="E1790" s="235"/>
      <c r="F1790" s="236"/>
      <c r="G1790" s="236">
        <f>SUMIF(AG1791:AG1825,"&lt;&gt;NOR",G1791:G1825)</f>
        <v>0</v>
      </c>
      <c r="H1790" s="236"/>
      <c r="I1790" s="236">
        <f>SUM(I1791:I1825)</f>
        <v>0</v>
      </c>
      <c r="J1790" s="236"/>
      <c r="K1790" s="236">
        <f>SUM(K1791:K1825)</f>
        <v>0</v>
      </c>
      <c r="L1790" s="236"/>
      <c r="M1790" s="236">
        <f>SUM(M1791:M1825)</f>
        <v>0</v>
      </c>
      <c r="N1790" s="235"/>
      <c r="O1790" s="235">
        <f>SUM(O1791:O1825)</f>
        <v>1.29</v>
      </c>
      <c r="P1790" s="235"/>
      <c r="Q1790" s="235">
        <f>SUM(Q1791:Q1825)</f>
        <v>0</v>
      </c>
      <c r="R1790" s="236"/>
      <c r="S1790" s="236"/>
      <c r="T1790" s="237"/>
      <c r="U1790" s="231"/>
      <c r="V1790" s="231">
        <f>SUM(V1791:V1825)</f>
        <v>148.32</v>
      </c>
      <c r="W1790" s="231"/>
      <c r="X1790" s="231"/>
      <c r="Y1790" s="231"/>
      <c r="AG1790" t="s">
        <v>507</v>
      </c>
    </row>
    <row r="1791" spans="1:60" outlineLevel="1" x14ac:dyDescent="0.2">
      <c r="A1791" s="242">
        <v>226</v>
      </c>
      <c r="B1791" s="243" t="s">
        <v>2091</v>
      </c>
      <c r="C1791" s="254" t="s">
        <v>2092</v>
      </c>
      <c r="D1791" s="244" t="s">
        <v>1356</v>
      </c>
      <c r="E1791" s="245">
        <v>99.8</v>
      </c>
      <c r="F1791" s="246"/>
      <c r="G1791" s="247">
        <f>ROUND(E1791*F1791,2)</f>
        <v>0</v>
      </c>
      <c r="H1791" s="246"/>
      <c r="I1791" s="247">
        <f>ROUND(E1791*H1791,2)</f>
        <v>0</v>
      </c>
      <c r="J1791" s="246"/>
      <c r="K1791" s="247">
        <f>ROUND(E1791*J1791,2)</f>
        <v>0</v>
      </c>
      <c r="L1791" s="247">
        <v>21</v>
      </c>
      <c r="M1791" s="247">
        <f>G1791*(1+L1791/100)</f>
        <v>0</v>
      </c>
      <c r="N1791" s="245">
        <v>5.1000000000000004E-4</v>
      </c>
      <c r="O1791" s="245">
        <f>ROUND(E1791*N1791,2)</f>
        <v>0.05</v>
      </c>
      <c r="P1791" s="245">
        <v>0</v>
      </c>
      <c r="Q1791" s="245">
        <f>ROUND(E1791*P1791,2)</f>
        <v>0</v>
      </c>
      <c r="R1791" s="247" t="s">
        <v>2093</v>
      </c>
      <c r="S1791" s="247" t="s">
        <v>511</v>
      </c>
      <c r="T1791" s="248" t="s">
        <v>511</v>
      </c>
      <c r="U1791" s="224">
        <v>6.7000000000000004E-2</v>
      </c>
      <c r="V1791" s="224">
        <f>ROUND(E1791*U1791,2)</f>
        <v>6.69</v>
      </c>
      <c r="W1791" s="224"/>
      <c r="X1791" s="224" t="s">
        <v>557</v>
      </c>
      <c r="Y1791" s="224" t="s">
        <v>513</v>
      </c>
      <c r="Z1791" s="213"/>
      <c r="AA1791" s="213"/>
      <c r="AB1791" s="213"/>
      <c r="AC1791" s="213"/>
      <c r="AD1791" s="213"/>
      <c r="AE1791" s="213"/>
      <c r="AF1791" s="213"/>
      <c r="AG1791" s="213" t="s">
        <v>571</v>
      </c>
      <c r="AH1791" s="213"/>
      <c r="AI1791" s="213"/>
      <c r="AJ1791" s="213"/>
      <c r="AK1791" s="213"/>
      <c r="AL1791" s="213"/>
      <c r="AM1791" s="213"/>
      <c r="AN1791" s="213"/>
      <c r="AO1791" s="213"/>
      <c r="AP1791" s="213"/>
      <c r="AQ1791" s="213"/>
      <c r="AR1791" s="213"/>
      <c r="AS1791" s="213"/>
      <c r="AT1791" s="213"/>
      <c r="AU1791" s="213"/>
      <c r="AV1791" s="213"/>
      <c r="AW1791" s="213"/>
      <c r="AX1791" s="213"/>
      <c r="AY1791" s="213"/>
      <c r="AZ1791" s="213"/>
      <c r="BA1791" s="213"/>
      <c r="BB1791" s="213"/>
      <c r="BC1791" s="213"/>
      <c r="BD1791" s="213"/>
      <c r="BE1791" s="213"/>
      <c r="BF1791" s="213"/>
      <c r="BG1791" s="213"/>
      <c r="BH1791" s="213"/>
    </row>
    <row r="1792" spans="1:60" outlineLevel="2" x14ac:dyDescent="0.2">
      <c r="A1792" s="220"/>
      <c r="B1792" s="221"/>
      <c r="C1792" s="258" t="s">
        <v>1561</v>
      </c>
      <c r="D1792" s="229"/>
      <c r="E1792" s="230"/>
      <c r="F1792" s="224"/>
      <c r="G1792" s="224"/>
      <c r="H1792" s="224"/>
      <c r="I1792" s="224"/>
      <c r="J1792" s="224"/>
      <c r="K1792" s="224"/>
      <c r="L1792" s="224"/>
      <c r="M1792" s="224"/>
      <c r="N1792" s="223"/>
      <c r="O1792" s="223"/>
      <c r="P1792" s="223"/>
      <c r="Q1792" s="223"/>
      <c r="R1792" s="224"/>
      <c r="S1792" s="224"/>
      <c r="T1792" s="224"/>
      <c r="U1792" s="224"/>
      <c r="V1792" s="224"/>
      <c r="W1792" s="224"/>
      <c r="X1792" s="224"/>
      <c r="Y1792" s="224"/>
      <c r="Z1792" s="213"/>
      <c r="AA1792" s="213"/>
      <c r="AB1792" s="213"/>
      <c r="AC1792" s="213"/>
      <c r="AD1792" s="213"/>
      <c r="AE1792" s="213"/>
      <c r="AF1792" s="213"/>
      <c r="AG1792" s="213" t="s">
        <v>573</v>
      </c>
      <c r="AH1792" s="213">
        <v>0</v>
      </c>
      <c r="AI1792" s="213"/>
      <c r="AJ1792" s="213"/>
      <c r="AK1792" s="213"/>
      <c r="AL1792" s="213"/>
      <c r="AM1792" s="213"/>
      <c r="AN1792" s="213"/>
      <c r="AO1792" s="213"/>
      <c r="AP1792" s="213"/>
      <c r="AQ1792" s="213"/>
      <c r="AR1792" s="213"/>
      <c r="AS1792" s="213"/>
      <c r="AT1792" s="213"/>
      <c r="AU1792" s="213"/>
      <c r="AV1792" s="213"/>
      <c r="AW1792" s="213"/>
      <c r="AX1792" s="213"/>
      <c r="AY1792" s="213"/>
      <c r="AZ1792" s="213"/>
      <c r="BA1792" s="213"/>
      <c r="BB1792" s="213"/>
      <c r="BC1792" s="213"/>
      <c r="BD1792" s="213"/>
      <c r="BE1792" s="213"/>
      <c r="BF1792" s="213"/>
      <c r="BG1792" s="213"/>
      <c r="BH1792" s="213"/>
    </row>
    <row r="1793" spans="1:60" outlineLevel="3" x14ac:dyDescent="0.2">
      <c r="A1793" s="220"/>
      <c r="B1793" s="221"/>
      <c r="C1793" s="258" t="s">
        <v>2094</v>
      </c>
      <c r="D1793" s="229"/>
      <c r="E1793" s="230">
        <v>13.9</v>
      </c>
      <c r="F1793" s="224"/>
      <c r="G1793" s="224"/>
      <c r="H1793" s="224"/>
      <c r="I1793" s="224"/>
      <c r="J1793" s="224"/>
      <c r="K1793" s="224"/>
      <c r="L1793" s="224"/>
      <c r="M1793" s="224"/>
      <c r="N1793" s="223"/>
      <c r="O1793" s="223"/>
      <c r="P1793" s="223"/>
      <c r="Q1793" s="223"/>
      <c r="R1793" s="224"/>
      <c r="S1793" s="224"/>
      <c r="T1793" s="224"/>
      <c r="U1793" s="224"/>
      <c r="V1793" s="224"/>
      <c r="W1793" s="224"/>
      <c r="X1793" s="224"/>
      <c r="Y1793" s="224"/>
      <c r="Z1793" s="213"/>
      <c r="AA1793" s="213"/>
      <c r="AB1793" s="213"/>
      <c r="AC1793" s="213"/>
      <c r="AD1793" s="213"/>
      <c r="AE1793" s="213"/>
      <c r="AF1793" s="213"/>
      <c r="AG1793" s="213" t="s">
        <v>573</v>
      </c>
      <c r="AH1793" s="213">
        <v>0</v>
      </c>
      <c r="AI1793" s="213"/>
      <c r="AJ1793" s="213"/>
      <c r="AK1793" s="213"/>
      <c r="AL1793" s="213"/>
      <c r="AM1793" s="213"/>
      <c r="AN1793" s="213"/>
      <c r="AO1793" s="213"/>
      <c r="AP1793" s="213"/>
      <c r="AQ1793" s="213"/>
      <c r="AR1793" s="213"/>
      <c r="AS1793" s="213"/>
      <c r="AT1793" s="213"/>
      <c r="AU1793" s="213"/>
      <c r="AV1793" s="213"/>
      <c r="AW1793" s="213"/>
      <c r="AX1793" s="213"/>
      <c r="AY1793" s="213"/>
      <c r="AZ1793" s="213"/>
      <c r="BA1793" s="213"/>
      <c r="BB1793" s="213"/>
      <c r="BC1793" s="213"/>
      <c r="BD1793" s="213"/>
      <c r="BE1793" s="213"/>
      <c r="BF1793" s="213"/>
      <c r="BG1793" s="213"/>
      <c r="BH1793" s="213"/>
    </row>
    <row r="1794" spans="1:60" outlineLevel="3" x14ac:dyDescent="0.2">
      <c r="A1794" s="220"/>
      <c r="B1794" s="221"/>
      <c r="C1794" s="275" t="s">
        <v>955</v>
      </c>
      <c r="D1794" s="266"/>
      <c r="E1794" s="267"/>
      <c r="F1794" s="224"/>
      <c r="G1794" s="224"/>
      <c r="H1794" s="224"/>
      <c r="I1794" s="224"/>
      <c r="J1794" s="224"/>
      <c r="K1794" s="224"/>
      <c r="L1794" s="224"/>
      <c r="M1794" s="224"/>
      <c r="N1794" s="223"/>
      <c r="O1794" s="223"/>
      <c r="P1794" s="223"/>
      <c r="Q1794" s="223"/>
      <c r="R1794" s="224"/>
      <c r="S1794" s="224"/>
      <c r="T1794" s="224"/>
      <c r="U1794" s="224"/>
      <c r="V1794" s="224"/>
      <c r="W1794" s="224"/>
      <c r="X1794" s="224"/>
      <c r="Y1794" s="224"/>
      <c r="Z1794" s="213"/>
      <c r="AA1794" s="213"/>
      <c r="AB1794" s="213"/>
      <c r="AC1794" s="213"/>
      <c r="AD1794" s="213"/>
      <c r="AE1794" s="213"/>
      <c r="AF1794" s="213"/>
      <c r="AG1794" s="213" t="s">
        <v>573</v>
      </c>
      <c r="AH1794" s="213"/>
      <c r="AI1794" s="213"/>
      <c r="AJ1794" s="213"/>
      <c r="AK1794" s="213"/>
      <c r="AL1794" s="213"/>
      <c r="AM1794" s="213"/>
      <c r="AN1794" s="213"/>
      <c r="AO1794" s="213"/>
      <c r="AP1794" s="213"/>
      <c r="AQ1794" s="213"/>
      <c r="AR1794" s="213"/>
      <c r="AS1794" s="213"/>
      <c r="AT1794" s="213"/>
      <c r="AU1794" s="213"/>
      <c r="AV1794" s="213"/>
      <c r="AW1794" s="213"/>
      <c r="AX1794" s="213"/>
      <c r="AY1794" s="213"/>
      <c r="AZ1794" s="213"/>
      <c r="BA1794" s="213"/>
      <c r="BB1794" s="213"/>
      <c r="BC1794" s="213"/>
      <c r="BD1794" s="213"/>
      <c r="BE1794" s="213"/>
      <c r="BF1794" s="213"/>
      <c r="BG1794" s="213"/>
      <c r="BH1794" s="213"/>
    </row>
    <row r="1795" spans="1:60" outlineLevel="3" x14ac:dyDescent="0.2">
      <c r="A1795" s="220"/>
      <c r="B1795" s="221"/>
      <c r="C1795" s="276" t="s">
        <v>2095</v>
      </c>
      <c r="D1795" s="266"/>
      <c r="E1795" s="267">
        <v>7.5</v>
      </c>
      <c r="F1795" s="224"/>
      <c r="G1795" s="224"/>
      <c r="H1795" s="224"/>
      <c r="I1795" s="224"/>
      <c r="J1795" s="224"/>
      <c r="K1795" s="224"/>
      <c r="L1795" s="224"/>
      <c r="M1795" s="224"/>
      <c r="N1795" s="223"/>
      <c r="O1795" s="223"/>
      <c r="P1795" s="223"/>
      <c r="Q1795" s="223"/>
      <c r="R1795" s="224"/>
      <c r="S1795" s="224"/>
      <c r="T1795" s="224"/>
      <c r="U1795" s="224"/>
      <c r="V1795" s="224"/>
      <c r="W1795" s="224"/>
      <c r="X1795" s="224"/>
      <c r="Y1795" s="224"/>
      <c r="Z1795" s="213"/>
      <c r="AA1795" s="213"/>
      <c r="AB1795" s="213"/>
      <c r="AC1795" s="213"/>
      <c r="AD1795" s="213"/>
      <c r="AE1795" s="213"/>
      <c r="AF1795" s="213"/>
      <c r="AG1795" s="213" t="s">
        <v>573</v>
      </c>
      <c r="AH1795" s="213">
        <v>2</v>
      </c>
      <c r="AI1795" s="213"/>
      <c r="AJ1795" s="213"/>
      <c r="AK1795" s="213"/>
      <c r="AL1795" s="213"/>
      <c r="AM1795" s="213"/>
      <c r="AN1795" s="213"/>
      <c r="AO1795" s="213"/>
      <c r="AP1795" s="213"/>
      <c r="AQ1795" s="213"/>
      <c r="AR1795" s="213"/>
      <c r="AS1795" s="213"/>
      <c r="AT1795" s="213"/>
      <c r="AU1795" s="213"/>
      <c r="AV1795" s="213"/>
      <c r="AW1795" s="213"/>
      <c r="AX1795" s="213"/>
      <c r="AY1795" s="213"/>
      <c r="AZ1795" s="213"/>
      <c r="BA1795" s="213"/>
      <c r="BB1795" s="213"/>
      <c r="BC1795" s="213"/>
      <c r="BD1795" s="213"/>
      <c r="BE1795" s="213"/>
      <c r="BF1795" s="213"/>
      <c r="BG1795" s="213"/>
      <c r="BH1795" s="213"/>
    </row>
    <row r="1796" spans="1:60" outlineLevel="3" x14ac:dyDescent="0.2">
      <c r="A1796" s="220"/>
      <c r="B1796" s="221"/>
      <c r="C1796" s="276" t="s">
        <v>2096</v>
      </c>
      <c r="D1796" s="266"/>
      <c r="E1796" s="267">
        <v>6.4</v>
      </c>
      <c r="F1796" s="224"/>
      <c r="G1796" s="224"/>
      <c r="H1796" s="224"/>
      <c r="I1796" s="224"/>
      <c r="J1796" s="224"/>
      <c r="K1796" s="224"/>
      <c r="L1796" s="224"/>
      <c r="M1796" s="224"/>
      <c r="N1796" s="223"/>
      <c r="O1796" s="223"/>
      <c r="P1796" s="223"/>
      <c r="Q1796" s="223"/>
      <c r="R1796" s="224"/>
      <c r="S1796" s="224"/>
      <c r="T1796" s="224"/>
      <c r="U1796" s="224"/>
      <c r="V1796" s="224"/>
      <c r="W1796" s="224"/>
      <c r="X1796" s="224"/>
      <c r="Y1796" s="224"/>
      <c r="Z1796" s="213"/>
      <c r="AA1796" s="213"/>
      <c r="AB1796" s="213"/>
      <c r="AC1796" s="213"/>
      <c r="AD1796" s="213"/>
      <c r="AE1796" s="213"/>
      <c r="AF1796" s="213"/>
      <c r="AG1796" s="213" t="s">
        <v>573</v>
      </c>
      <c r="AH1796" s="213">
        <v>2</v>
      </c>
      <c r="AI1796" s="213"/>
      <c r="AJ1796" s="213"/>
      <c r="AK1796" s="213"/>
      <c r="AL1796" s="213"/>
      <c r="AM1796" s="213"/>
      <c r="AN1796" s="213"/>
      <c r="AO1796" s="213"/>
      <c r="AP1796" s="213"/>
      <c r="AQ1796" s="213"/>
      <c r="AR1796" s="213"/>
      <c r="AS1796" s="213"/>
      <c r="AT1796" s="213"/>
      <c r="AU1796" s="213"/>
      <c r="AV1796" s="213"/>
      <c r="AW1796" s="213"/>
      <c r="AX1796" s="213"/>
      <c r="AY1796" s="213"/>
      <c r="AZ1796" s="213"/>
      <c r="BA1796" s="213"/>
      <c r="BB1796" s="213"/>
      <c r="BC1796" s="213"/>
      <c r="BD1796" s="213"/>
      <c r="BE1796" s="213"/>
      <c r="BF1796" s="213"/>
      <c r="BG1796" s="213"/>
      <c r="BH1796" s="213"/>
    </row>
    <row r="1797" spans="1:60" outlineLevel="3" x14ac:dyDescent="0.2">
      <c r="A1797" s="220"/>
      <c r="B1797" s="221"/>
      <c r="C1797" s="275" t="s">
        <v>958</v>
      </c>
      <c r="D1797" s="266"/>
      <c r="E1797" s="267"/>
      <c r="F1797" s="224"/>
      <c r="G1797" s="224"/>
      <c r="H1797" s="224"/>
      <c r="I1797" s="224"/>
      <c r="J1797" s="224"/>
      <c r="K1797" s="224"/>
      <c r="L1797" s="224"/>
      <c r="M1797" s="224"/>
      <c r="N1797" s="223"/>
      <c r="O1797" s="223"/>
      <c r="P1797" s="223"/>
      <c r="Q1797" s="223"/>
      <c r="R1797" s="224"/>
      <c r="S1797" s="224"/>
      <c r="T1797" s="224"/>
      <c r="U1797" s="224"/>
      <c r="V1797" s="224"/>
      <c r="W1797" s="224"/>
      <c r="X1797" s="224"/>
      <c r="Y1797" s="224"/>
      <c r="Z1797" s="213"/>
      <c r="AA1797" s="213"/>
      <c r="AB1797" s="213"/>
      <c r="AC1797" s="213"/>
      <c r="AD1797" s="213"/>
      <c r="AE1797" s="213"/>
      <c r="AF1797" s="213"/>
      <c r="AG1797" s="213" t="s">
        <v>573</v>
      </c>
      <c r="AH1797" s="213"/>
      <c r="AI1797" s="213"/>
      <c r="AJ1797" s="213"/>
      <c r="AK1797" s="213"/>
      <c r="AL1797" s="213"/>
      <c r="AM1797" s="213"/>
      <c r="AN1797" s="213"/>
      <c r="AO1797" s="213"/>
      <c r="AP1797" s="213"/>
      <c r="AQ1797" s="213"/>
      <c r="AR1797" s="213"/>
      <c r="AS1797" s="213"/>
      <c r="AT1797" s="213"/>
      <c r="AU1797" s="213"/>
      <c r="AV1797" s="213"/>
      <c r="AW1797" s="213"/>
      <c r="AX1797" s="213"/>
      <c r="AY1797" s="213"/>
      <c r="AZ1797" s="213"/>
      <c r="BA1797" s="213"/>
      <c r="BB1797" s="213"/>
      <c r="BC1797" s="213"/>
      <c r="BD1797" s="213"/>
      <c r="BE1797" s="213"/>
      <c r="BF1797" s="213"/>
      <c r="BG1797" s="213"/>
      <c r="BH1797" s="213"/>
    </row>
    <row r="1798" spans="1:60" outlineLevel="3" x14ac:dyDescent="0.2">
      <c r="A1798" s="220"/>
      <c r="B1798" s="221"/>
      <c r="C1798" s="258" t="s">
        <v>2097</v>
      </c>
      <c r="D1798" s="229"/>
      <c r="E1798" s="230">
        <v>72.5</v>
      </c>
      <c r="F1798" s="224"/>
      <c r="G1798" s="224"/>
      <c r="H1798" s="224"/>
      <c r="I1798" s="224"/>
      <c r="J1798" s="224"/>
      <c r="K1798" s="224"/>
      <c r="L1798" s="224"/>
      <c r="M1798" s="224"/>
      <c r="N1798" s="223"/>
      <c r="O1798" s="223"/>
      <c r="P1798" s="223"/>
      <c r="Q1798" s="223"/>
      <c r="R1798" s="224"/>
      <c r="S1798" s="224"/>
      <c r="T1798" s="224"/>
      <c r="U1798" s="224"/>
      <c r="V1798" s="224"/>
      <c r="W1798" s="224"/>
      <c r="X1798" s="224"/>
      <c r="Y1798" s="224"/>
      <c r="Z1798" s="213"/>
      <c r="AA1798" s="213"/>
      <c r="AB1798" s="213"/>
      <c r="AC1798" s="213"/>
      <c r="AD1798" s="213"/>
      <c r="AE1798" s="213"/>
      <c r="AF1798" s="213"/>
      <c r="AG1798" s="213" t="s">
        <v>573</v>
      </c>
      <c r="AH1798" s="213">
        <v>0</v>
      </c>
      <c r="AI1798" s="213"/>
      <c r="AJ1798" s="213"/>
      <c r="AK1798" s="213"/>
      <c r="AL1798" s="213"/>
      <c r="AM1798" s="213"/>
      <c r="AN1798" s="213"/>
      <c r="AO1798" s="213"/>
      <c r="AP1798" s="213"/>
      <c r="AQ1798" s="213"/>
      <c r="AR1798" s="213"/>
      <c r="AS1798" s="213"/>
      <c r="AT1798" s="213"/>
      <c r="AU1798" s="213"/>
      <c r="AV1798" s="213"/>
      <c r="AW1798" s="213"/>
      <c r="AX1798" s="213"/>
      <c r="AY1798" s="213"/>
      <c r="AZ1798" s="213"/>
      <c r="BA1798" s="213"/>
      <c r="BB1798" s="213"/>
      <c r="BC1798" s="213"/>
      <c r="BD1798" s="213"/>
      <c r="BE1798" s="213"/>
      <c r="BF1798" s="213"/>
      <c r="BG1798" s="213"/>
      <c r="BH1798" s="213"/>
    </row>
    <row r="1799" spans="1:60" outlineLevel="3" x14ac:dyDescent="0.2">
      <c r="A1799" s="220"/>
      <c r="B1799" s="221"/>
      <c r="C1799" s="275" t="s">
        <v>955</v>
      </c>
      <c r="D1799" s="266"/>
      <c r="E1799" s="267"/>
      <c r="F1799" s="224"/>
      <c r="G1799" s="224"/>
      <c r="H1799" s="224"/>
      <c r="I1799" s="224"/>
      <c r="J1799" s="224"/>
      <c r="K1799" s="224"/>
      <c r="L1799" s="224"/>
      <c r="M1799" s="224"/>
      <c r="N1799" s="223"/>
      <c r="O1799" s="223"/>
      <c r="P1799" s="223"/>
      <c r="Q1799" s="223"/>
      <c r="R1799" s="224"/>
      <c r="S1799" s="224"/>
      <c r="T1799" s="224"/>
      <c r="U1799" s="224"/>
      <c r="V1799" s="224"/>
      <c r="W1799" s="224"/>
      <c r="X1799" s="224"/>
      <c r="Y1799" s="224"/>
      <c r="Z1799" s="213"/>
      <c r="AA1799" s="213"/>
      <c r="AB1799" s="213"/>
      <c r="AC1799" s="213"/>
      <c r="AD1799" s="213"/>
      <c r="AE1799" s="213"/>
      <c r="AF1799" s="213"/>
      <c r="AG1799" s="213" t="s">
        <v>573</v>
      </c>
      <c r="AH1799" s="213"/>
      <c r="AI1799" s="213"/>
      <c r="AJ1799" s="213"/>
      <c r="AK1799" s="213"/>
      <c r="AL1799" s="213"/>
      <c r="AM1799" s="213"/>
      <c r="AN1799" s="213"/>
      <c r="AO1799" s="213"/>
      <c r="AP1799" s="213"/>
      <c r="AQ1799" s="213"/>
      <c r="AR1799" s="213"/>
      <c r="AS1799" s="213"/>
      <c r="AT1799" s="213"/>
      <c r="AU1799" s="213"/>
      <c r="AV1799" s="213"/>
      <c r="AW1799" s="213"/>
      <c r="AX1799" s="213"/>
      <c r="AY1799" s="213"/>
      <c r="AZ1799" s="213"/>
      <c r="BA1799" s="213"/>
      <c r="BB1799" s="213"/>
      <c r="BC1799" s="213"/>
      <c r="BD1799" s="213"/>
      <c r="BE1799" s="213"/>
      <c r="BF1799" s="213"/>
      <c r="BG1799" s="213"/>
      <c r="BH1799" s="213"/>
    </row>
    <row r="1800" spans="1:60" outlineLevel="3" x14ac:dyDescent="0.2">
      <c r="A1800" s="220"/>
      <c r="B1800" s="221"/>
      <c r="C1800" s="276" t="s">
        <v>2098</v>
      </c>
      <c r="D1800" s="266"/>
      <c r="E1800" s="267">
        <v>35.5</v>
      </c>
      <c r="F1800" s="224"/>
      <c r="G1800" s="224"/>
      <c r="H1800" s="224"/>
      <c r="I1800" s="224"/>
      <c r="J1800" s="224"/>
      <c r="K1800" s="224"/>
      <c r="L1800" s="224"/>
      <c r="M1800" s="224"/>
      <c r="N1800" s="223"/>
      <c r="O1800" s="223"/>
      <c r="P1800" s="223"/>
      <c r="Q1800" s="223"/>
      <c r="R1800" s="224"/>
      <c r="S1800" s="224"/>
      <c r="T1800" s="224"/>
      <c r="U1800" s="224"/>
      <c r="V1800" s="224"/>
      <c r="W1800" s="224"/>
      <c r="X1800" s="224"/>
      <c r="Y1800" s="224"/>
      <c r="Z1800" s="213"/>
      <c r="AA1800" s="213"/>
      <c r="AB1800" s="213"/>
      <c r="AC1800" s="213"/>
      <c r="AD1800" s="213"/>
      <c r="AE1800" s="213"/>
      <c r="AF1800" s="213"/>
      <c r="AG1800" s="213" t="s">
        <v>573</v>
      </c>
      <c r="AH1800" s="213">
        <v>2</v>
      </c>
      <c r="AI1800" s="213"/>
      <c r="AJ1800" s="213"/>
      <c r="AK1800" s="213"/>
      <c r="AL1800" s="213"/>
      <c r="AM1800" s="213"/>
      <c r="AN1800" s="213"/>
      <c r="AO1800" s="213"/>
      <c r="AP1800" s="213"/>
      <c r="AQ1800" s="213"/>
      <c r="AR1800" s="213"/>
      <c r="AS1800" s="213"/>
      <c r="AT1800" s="213"/>
      <c r="AU1800" s="213"/>
      <c r="AV1800" s="213"/>
      <c r="AW1800" s="213"/>
      <c r="AX1800" s="213"/>
      <c r="AY1800" s="213"/>
      <c r="AZ1800" s="213"/>
      <c r="BA1800" s="213"/>
      <c r="BB1800" s="213"/>
      <c r="BC1800" s="213"/>
      <c r="BD1800" s="213"/>
      <c r="BE1800" s="213"/>
      <c r="BF1800" s="213"/>
      <c r="BG1800" s="213"/>
      <c r="BH1800" s="213"/>
    </row>
    <row r="1801" spans="1:60" outlineLevel="3" x14ac:dyDescent="0.2">
      <c r="A1801" s="220"/>
      <c r="B1801" s="221"/>
      <c r="C1801" s="276" t="s">
        <v>2099</v>
      </c>
      <c r="D1801" s="266"/>
      <c r="E1801" s="267">
        <v>37</v>
      </c>
      <c r="F1801" s="224"/>
      <c r="G1801" s="224"/>
      <c r="H1801" s="224"/>
      <c r="I1801" s="224"/>
      <c r="J1801" s="224"/>
      <c r="K1801" s="224"/>
      <c r="L1801" s="224"/>
      <c r="M1801" s="224"/>
      <c r="N1801" s="223"/>
      <c r="O1801" s="223"/>
      <c r="P1801" s="223"/>
      <c r="Q1801" s="223"/>
      <c r="R1801" s="224"/>
      <c r="S1801" s="224"/>
      <c r="T1801" s="224"/>
      <c r="U1801" s="224"/>
      <c r="V1801" s="224"/>
      <c r="W1801" s="224"/>
      <c r="X1801" s="224"/>
      <c r="Y1801" s="224"/>
      <c r="Z1801" s="213"/>
      <c r="AA1801" s="213"/>
      <c r="AB1801" s="213"/>
      <c r="AC1801" s="213"/>
      <c r="AD1801" s="213"/>
      <c r="AE1801" s="213"/>
      <c r="AF1801" s="213"/>
      <c r="AG1801" s="213" t="s">
        <v>573</v>
      </c>
      <c r="AH1801" s="213">
        <v>2</v>
      </c>
      <c r="AI1801" s="213"/>
      <c r="AJ1801" s="213"/>
      <c r="AK1801" s="213"/>
      <c r="AL1801" s="213"/>
      <c r="AM1801" s="213"/>
      <c r="AN1801" s="213"/>
      <c r="AO1801" s="213"/>
      <c r="AP1801" s="213"/>
      <c r="AQ1801" s="213"/>
      <c r="AR1801" s="213"/>
      <c r="AS1801" s="213"/>
      <c r="AT1801" s="213"/>
      <c r="AU1801" s="213"/>
      <c r="AV1801" s="213"/>
      <c r="AW1801" s="213"/>
      <c r="AX1801" s="213"/>
      <c r="AY1801" s="213"/>
      <c r="AZ1801" s="213"/>
      <c r="BA1801" s="213"/>
      <c r="BB1801" s="213"/>
      <c r="BC1801" s="213"/>
      <c r="BD1801" s="213"/>
      <c r="BE1801" s="213"/>
      <c r="BF1801" s="213"/>
      <c r="BG1801" s="213"/>
      <c r="BH1801" s="213"/>
    </row>
    <row r="1802" spans="1:60" outlineLevel="3" x14ac:dyDescent="0.2">
      <c r="A1802" s="220"/>
      <c r="B1802" s="221"/>
      <c r="C1802" s="275" t="s">
        <v>958</v>
      </c>
      <c r="D1802" s="266"/>
      <c r="E1802" s="267"/>
      <c r="F1802" s="224"/>
      <c r="G1802" s="224"/>
      <c r="H1802" s="224"/>
      <c r="I1802" s="224"/>
      <c r="J1802" s="224"/>
      <c r="K1802" s="224"/>
      <c r="L1802" s="224"/>
      <c r="M1802" s="224"/>
      <c r="N1802" s="223"/>
      <c r="O1802" s="223"/>
      <c r="P1802" s="223"/>
      <c r="Q1802" s="223"/>
      <c r="R1802" s="224"/>
      <c r="S1802" s="224"/>
      <c r="T1802" s="224"/>
      <c r="U1802" s="224"/>
      <c r="V1802" s="224"/>
      <c r="W1802" s="224"/>
      <c r="X1802" s="224"/>
      <c r="Y1802" s="224"/>
      <c r="Z1802" s="213"/>
      <c r="AA1802" s="213"/>
      <c r="AB1802" s="213"/>
      <c r="AC1802" s="213"/>
      <c r="AD1802" s="213"/>
      <c r="AE1802" s="213"/>
      <c r="AF1802" s="213"/>
      <c r="AG1802" s="213" t="s">
        <v>573</v>
      </c>
      <c r="AH1802" s="213"/>
      <c r="AI1802" s="213"/>
      <c r="AJ1802" s="213"/>
      <c r="AK1802" s="213"/>
      <c r="AL1802" s="213"/>
      <c r="AM1802" s="213"/>
      <c r="AN1802" s="213"/>
      <c r="AO1802" s="213"/>
      <c r="AP1802" s="213"/>
      <c r="AQ1802" s="213"/>
      <c r="AR1802" s="213"/>
      <c r="AS1802" s="213"/>
      <c r="AT1802" s="213"/>
      <c r="AU1802" s="213"/>
      <c r="AV1802" s="213"/>
      <c r="AW1802" s="213"/>
      <c r="AX1802" s="213"/>
      <c r="AY1802" s="213"/>
      <c r="AZ1802" s="213"/>
      <c r="BA1802" s="213"/>
      <c r="BB1802" s="213"/>
      <c r="BC1802" s="213"/>
      <c r="BD1802" s="213"/>
      <c r="BE1802" s="213"/>
      <c r="BF1802" s="213"/>
      <c r="BG1802" s="213"/>
      <c r="BH1802" s="213"/>
    </row>
    <row r="1803" spans="1:60" outlineLevel="3" x14ac:dyDescent="0.2">
      <c r="A1803" s="220"/>
      <c r="B1803" s="221"/>
      <c r="C1803" s="258" t="s">
        <v>2100</v>
      </c>
      <c r="D1803" s="229"/>
      <c r="E1803" s="230">
        <v>13.4</v>
      </c>
      <c r="F1803" s="224"/>
      <c r="G1803" s="224"/>
      <c r="H1803" s="224"/>
      <c r="I1803" s="224"/>
      <c r="J1803" s="224"/>
      <c r="K1803" s="224"/>
      <c r="L1803" s="224"/>
      <c r="M1803" s="224"/>
      <c r="N1803" s="223"/>
      <c r="O1803" s="223"/>
      <c r="P1803" s="223"/>
      <c r="Q1803" s="223"/>
      <c r="R1803" s="224"/>
      <c r="S1803" s="224"/>
      <c r="T1803" s="224"/>
      <c r="U1803" s="224"/>
      <c r="V1803" s="224"/>
      <c r="W1803" s="224"/>
      <c r="X1803" s="224"/>
      <c r="Y1803" s="224"/>
      <c r="Z1803" s="213"/>
      <c r="AA1803" s="213"/>
      <c r="AB1803" s="213"/>
      <c r="AC1803" s="213"/>
      <c r="AD1803" s="213"/>
      <c r="AE1803" s="213"/>
      <c r="AF1803" s="213"/>
      <c r="AG1803" s="213" t="s">
        <v>573</v>
      </c>
      <c r="AH1803" s="213">
        <v>0</v>
      </c>
      <c r="AI1803" s="213"/>
      <c r="AJ1803" s="213"/>
      <c r="AK1803" s="213"/>
      <c r="AL1803" s="213"/>
      <c r="AM1803" s="213"/>
      <c r="AN1803" s="213"/>
      <c r="AO1803" s="213"/>
      <c r="AP1803" s="213"/>
      <c r="AQ1803" s="213"/>
      <c r="AR1803" s="213"/>
      <c r="AS1803" s="213"/>
      <c r="AT1803" s="213"/>
      <c r="AU1803" s="213"/>
      <c r="AV1803" s="213"/>
      <c r="AW1803" s="213"/>
      <c r="AX1803" s="213"/>
      <c r="AY1803" s="213"/>
      <c r="AZ1803" s="213"/>
      <c r="BA1803" s="213"/>
      <c r="BB1803" s="213"/>
      <c r="BC1803" s="213"/>
      <c r="BD1803" s="213"/>
      <c r="BE1803" s="213"/>
      <c r="BF1803" s="213"/>
      <c r="BG1803" s="213"/>
      <c r="BH1803" s="213"/>
    </row>
    <row r="1804" spans="1:60" outlineLevel="3" x14ac:dyDescent="0.2">
      <c r="A1804" s="220"/>
      <c r="B1804" s="221"/>
      <c r="C1804" s="275" t="s">
        <v>955</v>
      </c>
      <c r="D1804" s="266"/>
      <c r="E1804" s="267"/>
      <c r="F1804" s="224"/>
      <c r="G1804" s="224"/>
      <c r="H1804" s="224"/>
      <c r="I1804" s="224"/>
      <c r="J1804" s="224"/>
      <c r="K1804" s="224"/>
      <c r="L1804" s="224"/>
      <c r="M1804" s="224"/>
      <c r="N1804" s="223"/>
      <c r="O1804" s="223"/>
      <c r="P1804" s="223"/>
      <c r="Q1804" s="223"/>
      <c r="R1804" s="224"/>
      <c r="S1804" s="224"/>
      <c r="T1804" s="224"/>
      <c r="U1804" s="224"/>
      <c r="V1804" s="224"/>
      <c r="W1804" s="224"/>
      <c r="X1804" s="224"/>
      <c r="Y1804" s="224"/>
      <c r="Z1804" s="213"/>
      <c r="AA1804" s="213"/>
      <c r="AB1804" s="213"/>
      <c r="AC1804" s="213"/>
      <c r="AD1804" s="213"/>
      <c r="AE1804" s="213"/>
      <c r="AF1804" s="213"/>
      <c r="AG1804" s="213" t="s">
        <v>573</v>
      </c>
      <c r="AH1804" s="213"/>
      <c r="AI1804" s="213"/>
      <c r="AJ1804" s="213"/>
      <c r="AK1804" s="213"/>
      <c r="AL1804" s="213"/>
      <c r="AM1804" s="213"/>
      <c r="AN1804" s="213"/>
      <c r="AO1804" s="213"/>
      <c r="AP1804" s="213"/>
      <c r="AQ1804" s="213"/>
      <c r="AR1804" s="213"/>
      <c r="AS1804" s="213"/>
      <c r="AT1804" s="213"/>
      <c r="AU1804" s="213"/>
      <c r="AV1804" s="213"/>
      <c r="AW1804" s="213"/>
      <c r="AX1804" s="213"/>
      <c r="AY1804" s="213"/>
      <c r="AZ1804" s="213"/>
      <c r="BA1804" s="213"/>
      <c r="BB1804" s="213"/>
      <c r="BC1804" s="213"/>
      <c r="BD1804" s="213"/>
      <c r="BE1804" s="213"/>
      <c r="BF1804" s="213"/>
      <c r="BG1804" s="213"/>
      <c r="BH1804" s="213"/>
    </row>
    <row r="1805" spans="1:60" outlineLevel="3" x14ac:dyDescent="0.2">
      <c r="A1805" s="220"/>
      <c r="B1805" s="221"/>
      <c r="C1805" s="276" t="s">
        <v>2101</v>
      </c>
      <c r="D1805" s="266"/>
      <c r="E1805" s="267">
        <v>13.4</v>
      </c>
      <c r="F1805" s="224"/>
      <c r="G1805" s="224"/>
      <c r="H1805" s="224"/>
      <c r="I1805" s="224"/>
      <c r="J1805" s="224"/>
      <c r="K1805" s="224"/>
      <c r="L1805" s="224"/>
      <c r="M1805" s="224"/>
      <c r="N1805" s="223"/>
      <c r="O1805" s="223"/>
      <c r="P1805" s="223"/>
      <c r="Q1805" s="223"/>
      <c r="R1805" s="224"/>
      <c r="S1805" s="224"/>
      <c r="T1805" s="224"/>
      <c r="U1805" s="224"/>
      <c r="V1805" s="224"/>
      <c r="W1805" s="224"/>
      <c r="X1805" s="224"/>
      <c r="Y1805" s="224"/>
      <c r="Z1805" s="213"/>
      <c r="AA1805" s="213"/>
      <c r="AB1805" s="213"/>
      <c r="AC1805" s="213"/>
      <c r="AD1805" s="213"/>
      <c r="AE1805" s="213"/>
      <c r="AF1805" s="213"/>
      <c r="AG1805" s="213" t="s">
        <v>573</v>
      </c>
      <c r="AH1805" s="213">
        <v>2</v>
      </c>
      <c r="AI1805" s="213"/>
      <c r="AJ1805" s="213"/>
      <c r="AK1805" s="213"/>
      <c r="AL1805" s="213"/>
      <c r="AM1805" s="213"/>
      <c r="AN1805" s="213"/>
      <c r="AO1805" s="213"/>
      <c r="AP1805" s="213"/>
      <c r="AQ1805" s="213"/>
      <c r="AR1805" s="213"/>
      <c r="AS1805" s="213"/>
      <c r="AT1805" s="213"/>
      <c r="AU1805" s="213"/>
      <c r="AV1805" s="213"/>
      <c r="AW1805" s="213"/>
      <c r="AX1805" s="213"/>
      <c r="AY1805" s="213"/>
      <c r="AZ1805" s="213"/>
      <c r="BA1805" s="213"/>
      <c r="BB1805" s="213"/>
      <c r="BC1805" s="213"/>
      <c r="BD1805" s="213"/>
      <c r="BE1805" s="213"/>
      <c r="BF1805" s="213"/>
      <c r="BG1805" s="213"/>
      <c r="BH1805" s="213"/>
    </row>
    <row r="1806" spans="1:60" outlineLevel="3" x14ac:dyDescent="0.2">
      <c r="A1806" s="220"/>
      <c r="B1806" s="221"/>
      <c r="C1806" s="276" t="s">
        <v>2102</v>
      </c>
      <c r="D1806" s="266"/>
      <c r="E1806" s="267"/>
      <c r="F1806" s="224"/>
      <c r="G1806" s="224"/>
      <c r="H1806" s="224"/>
      <c r="I1806" s="224"/>
      <c r="J1806" s="224"/>
      <c r="K1806" s="224"/>
      <c r="L1806" s="224"/>
      <c r="M1806" s="224"/>
      <c r="N1806" s="223"/>
      <c r="O1806" s="223"/>
      <c r="P1806" s="223"/>
      <c r="Q1806" s="223"/>
      <c r="R1806" s="224"/>
      <c r="S1806" s="224"/>
      <c r="T1806" s="224"/>
      <c r="U1806" s="224"/>
      <c r="V1806" s="224"/>
      <c r="W1806" s="224"/>
      <c r="X1806" s="224"/>
      <c r="Y1806" s="224"/>
      <c r="Z1806" s="213"/>
      <c r="AA1806" s="213"/>
      <c r="AB1806" s="213"/>
      <c r="AC1806" s="213"/>
      <c r="AD1806" s="213"/>
      <c r="AE1806" s="213"/>
      <c r="AF1806" s="213"/>
      <c r="AG1806" s="213" t="s">
        <v>573</v>
      </c>
      <c r="AH1806" s="213">
        <v>2</v>
      </c>
      <c r="AI1806" s="213"/>
      <c r="AJ1806" s="213"/>
      <c r="AK1806" s="213"/>
      <c r="AL1806" s="213"/>
      <c r="AM1806" s="213"/>
      <c r="AN1806" s="213"/>
      <c r="AO1806" s="213"/>
      <c r="AP1806" s="213"/>
      <c r="AQ1806" s="213"/>
      <c r="AR1806" s="213"/>
      <c r="AS1806" s="213"/>
      <c r="AT1806" s="213"/>
      <c r="AU1806" s="213"/>
      <c r="AV1806" s="213"/>
      <c r="AW1806" s="213"/>
      <c r="AX1806" s="213"/>
      <c r="AY1806" s="213"/>
      <c r="AZ1806" s="213"/>
      <c r="BA1806" s="213"/>
      <c r="BB1806" s="213"/>
      <c r="BC1806" s="213"/>
      <c r="BD1806" s="213"/>
      <c r="BE1806" s="213"/>
      <c r="BF1806" s="213"/>
      <c r="BG1806" s="213"/>
      <c r="BH1806" s="213"/>
    </row>
    <row r="1807" spans="1:60" outlineLevel="3" x14ac:dyDescent="0.2">
      <c r="A1807" s="220"/>
      <c r="B1807" s="221"/>
      <c r="C1807" s="275" t="s">
        <v>958</v>
      </c>
      <c r="D1807" s="266"/>
      <c r="E1807" s="267"/>
      <c r="F1807" s="224"/>
      <c r="G1807" s="224"/>
      <c r="H1807" s="224"/>
      <c r="I1807" s="224"/>
      <c r="J1807" s="224"/>
      <c r="K1807" s="224"/>
      <c r="L1807" s="224"/>
      <c r="M1807" s="224"/>
      <c r="N1807" s="223"/>
      <c r="O1807" s="223"/>
      <c r="P1807" s="223"/>
      <c r="Q1807" s="223"/>
      <c r="R1807" s="224"/>
      <c r="S1807" s="224"/>
      <c r="T1807" s="224"/>
      <c r="U1807" s="224"/>
      <c r="V1807" s="224"/>
      <c r="W1807" s="224"/>
      <c r="X1807" s="224"/>
      <c r="Y1807" s="224"/>
      <c r="Z1807" s="213"/>
      <c r="AA1807" s="213"/>
      <c r="AB1807" s="213"/>
      <c r="AC1807" s="213"/>
      <c r="AD1807" s="213"/>
      <c r="AE1807" s="213"/>
      <c r="AF1807" s="213"/>
      <c r="AG1807" s="213" t="s">
        <v>573</v>
      </c>
      <c r="AH1807" s="213"/>
      <c r="AI1807" s="213"/>
      <c r="AJ1807" s="213"/>
      <c r="AK1807" s="213"/>
      <c r="AL1807" s="213"/>
      <c r="AM1807" s="213"/>
      <c r="AN1807" s="213"/>
      <c r="AO1807" s="213"/>
      <c r="AP1807" s="213"/>
      <c r="AQ1807" s="213"/>
      <c r="AR1807" s="213"/>
      <c r="AS1807" s="213"/>
      <c r="AT1807" s="213"/>
      <c r="AU1807" s="213"/>
      <c r="AV1807" s="213"/>
      <c r="AW1807" s="213"/>
      <c r="AX1807" s="213"/>
      <c r="AY1807" s="213"/>
      <c r="AZ1807" s="213"/>
      <c r="BA1807" s="213"/>
      <c r="BB1807" s="213"/>
      <c r="BC1807" s="213"/>
      <c r="BD1807" s="213"/>
      <c r="BE1807" s="213"/>
      <c r="BF1807" s="213"/>
      <c r="BG1807" s="213"/>
      <c r="BH1807" s="213"/>
    </row>
    <row r="1808" spans="1:60" outlineLevel="2" x14ac:dyDescent="0.2">
      <c r="A1808" s="220"/>
      <c r="B1808" s="221"/>
      <c r="C1808" s="257"/>
      <c r="D1808" s="250"/>
      <c r="E1808" s="250"/>
      <c r="F1808" s="250"/>
      <c r="G1808" s="250"/>
      <c r="H1808" s="224"/>
      <c r="I1808" s="224"/>
      <c r="J1808" s="224"/>
      <c r="K1808" s="224"/>
      <c r="L1808" s="224"/>
      <c r="M1808" s="224"/>
      <c r="N1808" s="223"/>
      <c r="O1808" s="223"/>
      <c r="P1808" s="223"/>
      <c r="Q1808" s="223"/>
      <c r="R1808" s="224"/>
      <c r="S1808" s="224"/>
      <c r="T1808" s="224"/>
      <c r="U1808" s="224"/>
      <c r="V1808" s="224"/>
      <c r="W1808" s="224"/>
      <c r="X1808" s="224"/>
      <c r="Y1808" s="224"/>
      <c r="Z1808" s="213"/>
      <c r="AA1808" s="213"/>
      <c r="AB1808" s="213"/>
      <c r="AC1808" s="213"/>
      <c r="AD1808" s="213"/>
      <c r="AE1808" s="213"/>
      <c r="AF1808" s="213"/>
      <c r="AG1808" s="213" t="s">
        <v>515</v>
      </c>
      <c r="AH1808" s="213"/>
      <c r="AI1808" s="213"/>
      <c r="AJ1808" s="213"/>
      <c r="AK1808" s="213"/>
      <c r="AL1808" s="213"/>
      <c r="AM1808" s="213"/>
      <c r="AN1808" s="213"/>
      <c r="AO1808" s="213"/>
      <c r="AP1808" s="213"/>
      <c r="AQ1808" s="213"/>
      <c r="AR1808" s="213"/>
      <c r="AS1808" s="213"/>
      <c r="AT1808" s="213"/>
      <c r="AU1808" s="213"/>
      <c r="AV1808" s="213"/>
      <c r="AW1808" s="213"/>
      <c r="AX1808" s="213"/>
      <c r="AY1808" s="213"/>
      <c r="AZ1808" s="213"/>
      <c r="BA1808" s="213"/>
      <c r="BB1808" s="213"/>
      <c r="BC1808" s="213"/>
      <c r="BD1808" s="213"/>
      <c r="BE1808" s="213"/>
      <c r="BF1808" s="213"/>
      <c r="BG1808" s="213"/>
      <c r="BH1808" s="213"/>
    </row>
    <row r="1809" spans="1:60" ht="22.5" outlineLevel="1" x14ac:dyDescent="0.2">
      <c r="A1809" s="242">
        <v>227</v>
      </c>
      <c r="B1809" s="243" t="s">
        <v>2103</v>
      </c>
      <c r="C1809" s="254" t="s">
        <v>2104</v>
      </c>
      <c r="D1809" s="244" t="s">
        <v>974</v>
      </c>
      <c r="E1809" s="245">
        <v>412</v>
      </c>
      <c r="F1809" s="246"/>
      <c r="G1809" s="247">
        <f>ROUND(E1809*F1809,2)</f>
        <v>0</v>
      </c>
      <c r="H1809" s="246"/>
      <c r="I1809" s="247">
        <f>ROUND(E1809*H1809,2)</f>
        <v>0</v>
      </c>
      <c r="J1809" s="246"/>
      <c r="K1809" s="247">
        <f>ROUND(E1809*J1809,2)</f>
        <v>0</v>
      </c>
      <c r="L1809" s="247">
        <v>21</v>
      </c>
      <c r="M1809" s="247">
        <f>G1809*(1+L1809/100)</f>
        <v>0</v>
      </c>
      <c r="N1809" s="245">
        <v>1.9000000000000001E-4</v>
      </c>
      <c r="O1809" s="245">
        <f>ROUND(E1809*N1809,2)</f>
        <v>0.08</v>
      </c>
      <c r="P1809" s="245">
        <v>0</v>
      </c>
      <c r="Q1809" s="245">
        <f>ROUND(E1809*P1809,2)</f>
        <v>0</v>
      </c>
      <c r="R1809" s="247" t="s">
        <v>2093</v>
      </c>
      <c r="S1809" s="247" t="s">
        <v>511</v>
      </c>
      <c r="T1809" s="248" t="s">
        <v>511</v>
      </c>
      <c r="U1809" s="224">
        <v>0.12</v>
      </c>
      <c r="V1809" s="224">
        <f>ROUND(E1809*U1809,2)</f>
        <v>49.44</v>
      </c>
      <c r="W1809" s="224"/>
      <c r="X1809" s="224" t="s">
        <v>557</v>
      </c>
      <c r="Y1809" s="224" t="s">
        <v>513</v>
      </c>
      <c r="Z1809" s="213"/>
      <c r="AA1809" s="213"/>
      <c r="AB1809" s="213"/>
      <c r="AC1809" s="213"/>
      <c r="AD1809" s="213"/>
      <c r="AE1809" s="213"/>
      <c r="AF1809" s="213"/>
      <c r="AG1809" s="213" t="s">
        <v>571</v>
      </c>
      <c r="AH1809" s="213"/>
      <c r="AI1809" s="213"/>
      <c r="AJ1809" s="213"/>
      <c r="AK1809" s="213"/>
      <c r="AL1809" s="213"/>
      <c r="AM1809" s="213"/>
      <c r="AN1809" s="213"/>
      <c r="AO1809" s="213"/>
      <c r="AP1809" s="213"/>
      <c r="AQ1809" s="213"/>
      <c r="AR1809" s="213"/>
      <c r="AS1809" s="213"/>
      <c r="AT1809" s="213"/>
      <c r="AU1809" s="213"/>
      <c r="AV1809" s="213"/>
      <c r="AW1809" s="213"/>
      <c r="AX1809" s="213"/>
      <c r="AY1809" s="213"/>
      <c r="AZ1809" s="213"/>
      <c r="BA1809" s="213"/>
      <c r="BB1809" s="213"/>
      <c r="BC1809" s="213"/>
      <c r="BD1809" s="213"/>
      <c r="BE1809" s="213"/>
      <c r="BF1809" s="213"/>
      <c r="BG1809" s="213"/>
      <c r="BH1809" s="213"/>
    </row>
    <row r="1810" spans="1:60" outlineLevel="2" x14ac:dyDescent="0.2">
      <c r="A1810" s="220"/>
      <c r="B1810" s="221"/>
      <c r="C1810" s="258" t="s">
        <v>1943</v>
      </c>
      <c r="D1810" s="229"/>
      <c r="E1810" s="230">
        <v>412</v>
      </c>
      <c r="F1810" s="224"/>
      <c r="G1810" s="224"/>
      <c r="H1810" s="224"/>
      <c r="I1810" s="224"/>
      <c r="J1810" s="224"/>
      <c r="K1810" s="224"/>
      <c r="L1810" s="224"/>
      <c r="M1810" s="224"/>
      <c r="N1810" s="223"/>
      <c r="O1810" s="223"/>
      <c r="P1810" s="223"/>
      <c r="Q1810" s="223"/>
      <c r="R1810" s="224"/>
      <c r="S1810" s="224"/>
      <c r="T1810" s="224"/>
      <c r="U1810" s="224"/>
      <c r="V1810" s="224"/>
      <c r="W1810" s="224"/>
      <c r="X1810" s="224"/>
      <c r="Y1810" s="224"/>
      <c r="Z1810" s="213"/>
      <c r="AA1810" s="213"/>
      <c r="AB1810" s="213"/>
      <c r="AC1810" s="213"/>
      <c r="AD1810" s="213"/>
      <c r="AE1810" s="213"/>
      <c r="AF1810" s="213"/>
      <c r="AG1810" s="213" t="s">
        <v>573</v>
      </c>
      <c r="AH1810" s="213">
        <v>5</v>
      </c>
      <c r="AI1810" s="213"/>
      <c r="AJ1810" s="213"/>
      <c r="AK1810" s="213"/>
      <c r="AL1810" s="213"/>
      <c r="AM1810" s="213"/>
      <c r="AN1810" s="213"/>
      <c r="AO1810" s="213"/>
      <c r="AP1810" s="213"/>
      <c r="AQ1810" s="213"/>
      <c r="AR1810" s="213"/>
      <c r="AS1810" s="213"/>
      <c r="AT1810" s="213"/>
      <c r="AU1810" s="213"/>
      <c r="AV1810" s="213"/>
      <c r="AW1810" s="213"/>
      <c r="AX1810" s="213"/>
      <c r="AY1810" s="213"/>
      <c r="AZ1810" s="213"/>
      <c r="BA1810" s="213"/>
      <c r="BB1810" s="213"/>
      <c r="BC1810" s="213"/>
      <c r="BD1810" s="213"/>
      <c r="BE1810" s="213"/>
      <c r="BF1810" s="213"/>
      <c r="BG1810" s="213"/>
      <c r="BH1810" s="213"/>
    </row>
    <row r="1811" spans="1:60" outlineLevel="2" x14ac:dyDescent="0.2">
      <c r="A1811" s="220"/>
      <c r="B1811" s="221"/>
      <c r="C1811" s="257"/>
      <c r="D1811" s="250"/>
      <c r="E1811" s="250"/>
      <c r="F1811" s="250"/>
      <c r="G1811" s="250"/>
      <c r="H1811" s="224"/>
      <c r="I1811" s="224"/>
      <c r="J1811" s="224"/>
      <c r="K1811" s="224"/>
      <c r="L1811" s="224"/>
      <c r="M1811" s="224"/>
      <c r="N1811" s="223"/>
      <c r="O1811" s="223"/>
      <c r="P1811" s="223"/>
      <c r="Q1811" s="223"/>
      <c r="R1811" s="224"/>
      <c r="S1811" s="224"/>
      <c r="T1811" s="224"/>
      <c r="U1811" s="224"/>
      <c r="V1811" s="224"/>
      <c r="W1811" s="224"/>
      <c r="X1811" s="224"/>
      <c r="Y1811" s="224"/>
      <c r="Z1811" s="213"/>
      <c r="AA1811" s="213"/>
      <c r="AB1811" s="213"/>
      <c r="AC1811" s="213"/>
      <c r="AD1811" s="213"/>
      <c r="AE1811" s="213"/>
      <c r="AF1811" s="213"/>
      <c r="AG1811" s="213" t="s">
        <v>515</v>
      </c>
      <c r="AH1811" s="213"/>
      <c r="AI1811" s="213"/>
      <c r="AJ1811" s="213"/>
      <c r="AK1811" s="213"/>
      <c r="AL1811" s="213"/>
      <c r="AM1811" s="213"/>
      <c r="AN1811" s="213"/>
      <c r="AO1811" s="213"/>
      <c r="AP1811" s="213"/>
      <c r="AQ1811" s="213"/>
      <c r="AR1811" s="213"/>
      <c r="AS1811" s="213"/>
      <c r="AT1811" s="213"/>
      <c r="AU1811" s="213"/>
      <c r="AV1811" s="213"/>
      <c r="AW1811" s="213"/>
      <c r="AX1811" s="213"/>
      <c r="AY1811" s="213"/>
      <c r="AZ1811" s="213"/>
      <c r="BA1811" s="213"/>
      <c r="BB1811" s="213"/>
      <c r="BC1811" s="213"/>
      <c r="BD1811" s="213"/>
      <c r="BE1811" s="213"/>
      <c r="BF1811" s="213"/>
      <c r="BG1811" s="213"/>
      <c r="BH1811" s="213"/>
    </row>
    <row r="1812" spans="1:60" ht="22.5" outlineLevel="1" x14ac:dyDescent="0.2">
      <c r="A1812" s="242">
        <v>228</v>
      </c>
      <c r="B1812" s="243" t="s">
        <v>2105</v>
      </c>
      <c r="C1812" s="254" t="s">
        <v>2104</v>
      </c>
      <c r="D1812" s="244" t="s">
        <v>974</v>
      </c>
      <c r="E1812" s="245">
        <v>412</v>
      </c>
      <c r="F1812" s="246"/>
      <c r="G1812" s="247">
        <f>ROUND(E1812*F1812,2)</f>
        <v>0</v>
      </c>
      <c r="H1812" s="246"/>
      <c r="I1812" s="247">
        <f>ROUND(E1812*H1812,2)</f>
        <v>0</v>
      </c>
      <c r="J1812" s="246"/>
      <c r="K1812" s="247">
        <f>ROUND(E1812*J1812,2)</f>
        <v>0</v>
      </c>
      <c r="L1812" s="247">
        <v>21</v>
      </c>
      <c r="M1812" s="247">
        <f>G1812*(1+L1812/100)</f>
        <v>0</v>
      </c>
      <c r="N1812" s="245">
        <v>2.4199999999999998E-3</v>
      </c>
      <c r="O1812" s="245">
        <f>ROUND(E1812*N1812,2)</f>
        <v>1</v>
      </c>
      <c r="P1812" s="245">
        <v>0</v>
      </c>
      <c r="Q1812" s="245">
        <f>ROUND(E1812*P1812,2)</f>
        <v>0</v>
      </c>
      <c r="R1812" s="247" t="s">
        <v>2093</v>
      </c>
      <c r="S1812" s="247" t="s">
        <v>511</v>
      </c>
      <c r="T1812" s="248" t="s">
        <v>511</v>
      </c>
      <c r="U1812" s="224">
        <v>0.12</v>
      </c>
      <c r="V1812" s="224">
        <f>ROUND(E1812*U1812,2)</f>
        <v>49.44</v>
      </c>
      <c r="W1812" s="224"/>
      <c r="X1812" s="224" t="s">
        <v>557</v>
      </c>
      <c r="Y1812" s="224" t="s">
        <v>513</v>
      </c>
      <c r="Z1812" s="213"/>
      <c r="AA1812" s="213"/>
      <c r="AB1812" s="213"/>
      <c r="AC1812" s="213"/>
      <c r="AD1812" s="213"/>
      <c r="AE1812" s="213"/>
      <c r="AF1812" s="213"/>
      <c r="AG1812" s="213" t="s">
        <v>571</v>
      </c>
      <c r="AH1812" s="213"/>
      <c r="AI1812" s="213"/>
      <c r="AJ1812" s="213"/>
      <c r="AK1812" s="213"/>
      <c r="AL1812" s="213"/>
      <c r="AM1812" s="213"/>
      <c r="AN1812" s="213"/>
      <c r="AO1812" s="213"/>
      <c r="AP1812" s="213"/>
      <c r="AQ1812" s="213"/>
      <c r="AR1812" s="213"/>
      <c r="AS1812" s="213"/>
      <c r="AT1812" s="213"/>
      <c r="AU1812" s="213"/>
      <c r="AV1812" s="213"/>
      <c r="AW1812" s="213"/>
      <c r="AX1812" s="213"/>
      <c r="AY1812" s="213"/>
      <c r="AZ1812" s="213"/>
      <c r="BA1812" s="213"/>
      <c r="BB1812" s="213"/>
      <c r="BC1812" s="213"/>
      <c r="BD1812" s="213"/>
      <c r="BE1812" s="213"/>
      <c r="BF1812" s="213"/>
      <c r="BG1812" s="213"/>
      <c r="BH1812" s="213"/>
    </row>
    <row r="1813" spans="1:60" outlineLevel="2" x14ac:dyDescent="0.2">
      <c r="A1813" s="220"/>
      <c r="B1813" s="221"/>
      <c r="C1813" s="258" t="s">
        <v>1943</v>
      </c>
      <c r="D1813" s="229"/>
      <c r="E1813" s="230">
        <v>412</v>
      </c>
      <c r="F1813" s="224"/>
      <c r="G1813" s="224"/>
      <c r="H1813" s="224"/>
      <c r="I1813" s="224"/>
      <c r="J1813" s="224"/>
      <c r="K1813" s="224"/>
      <c r="L1813" s="224"/>
      <c r="M1813" s="224"/>
      <c r="N1813" s="223"/>
      <c r="O1813" s="223"/>
      <c r="P1813" s="223"/>
      <c r="Q1813" s="223"/>
      <c r="R1813" s="224"/>
      <c r="S1813" s="224"/>
      <c r="T1813" s="224"/>
      <c r="U1813" s="224"/>
      <c r="V1813" s="224"/>
      <c r="W1813" s="224"/>
      <c r="X1813" s="224"/>
      <c r="Y1813" s="224"/>
      <c r="Z1813" s="213"/>
      <c r="AA1813" s="213"/>
      <c r="AB1813" s="213"/>
      <c r="AC1813" s="213"/>
      <c r="AD1813" s="213"/>
      <c r="AE1813" s="213"/>
      <c r="AF1813" s="213"/>
      <c r="AG1813" s="213" t="s">
        <v>573</v>
      </c>
      <c r="AH1813" s="213">
        <v>5</v>
      </c>
      <c r="AI1813" s="213"/>
      <c r="AJ1813" s="213"/>
      <c r="AK1813" s="213"/>
      <c r="AL1813" s="213"/>
      <c r="AM1813" s="213"/>
      <c r="AN1813" s="213"/>
      <c r="AO1813" s="213"/>
      <c r="AP1813" s="213"/>
      <c r="AQ1813" s="213"/>
      <c r="AR1813" s="213"/>
      <c r="AS1813" s="213"/>
      <c r="AT1813" s="213"/>
      <c r="AU1813" s="213"/>
      <c r="AV1813" s="213"/>
      <c r="AW1813" s="213"/>
      <c r="AX1813" s="213"/>
      <c r="AY1813" s="213"/>
      <c r="AZ1813" s="213"/>
      <c r="BA1813" s="213"/>
      <c r="BB1813" s="213"/>
      <c r="BC1813" s="213"/>
      <c r="BD1813" s="213"/>
      <c r="BE1813" s="213"/>
      <c r="BF1813" s="213"/>
      <c r="BG1813" s="213"/>
      <c r="BH1813" s="213"/>
    </row>
    <row r="1814" spans="1:60" outlineLevel="2" x14ac:dyDescent="0.2">
      <c r="A1814" s="220"/>
      <c r="B1814" s="221"/>
      <c r="C1814" s="257"/>
      <c r="D1814" s="250"/>
      <c r="E1814" s="250"/>
      <c r="F1814" s="250"/>
      <c r="G1814" s="250"/>
      <c r="H1814" s="224"/>
      <c r="I1814" s="224"/>
      <c r="J1814" s="224"/>
      <c r="K1814" s="224"/>
      <c r="L1814" s="224"/>
      <c r="M1814" s="224"/>
      <c r="N1814" s="223"/>
      <c r="O1814" s="223"/>
      <c r="P1814" s="223"/>
      <c r="Q1814" s="223"/>
      <c r="R1814" s="224"/>
      <c r="S1814" s="224"/>
      <c r="T1814" s="224"/>
      <c r="U1814" s="224"/>
      <c r="V1814" s="224"/>
      <c r="W1814" s="224"/>
      <c r="X1814" s="224"/>
      <c r="Y1814" s="224"/>
      <c r="Z1814" s="213"/>
      <c r="AA1814" s="213"/>
      <c r="AB1814" s="213"/>
      <c r="AC1814" s="213"/>
      <c r="AD1814" s="213"/>
      <c r="AE1814" s="213"/>
      <c r="AF1814" s="213"/>
      <c r="AG1814" s="213" t="s">
        <v>515</v>
      </c>
      <c r="AH1814" s="213"/>
      <c r="AI1814" s="213"/>
      <c r="AJ1814" s="213"/>
      <c r="AK1814" s="213"/>
      <c r="AL1814" s="213"/>
      <c r="AM1814" s="213"/>
      <c r="AN1814" s="213"/>
      <c r="AO1814" s="213"/>
      <c r="AP1814" s="213"/>
      <c r="AQ1814" s="213"/>
      <c r="AR1814" s="213"/>
      <c r="AS1814" s="213"/>
      <c r="AT1814" s="213"/>
      <c r="AU1814" s="213"/>
      <c r="AV1814" s="213"/>
      <c r="AW1814" s="213"/>
      <c r="AX1814" s="213"/>
      <c r="AY1814" s="213"/>
      <c r="AZ1814" s="213"/>
      <c r="BA1814" s="213"/>
      <c r="BB1814" s="213"/>
      <c r="BC1814" s="213"/>
      <c r="BD1814" s="213"/>
      <c r="BE1814" s="213"/>
      <c r="BF1814" s="213"/>
      <c r="BG1814" s="213"/>
      <c r="BH1814" s="213"/>
    </row>
    <row r="1815" spans="1:60" ht="22.5" outlineLevel="1" x14ac:dyDescent="0.2">
      <c r="A1815" s="242">
        <v>229</v>
      </c>
      <c r="B1815" s="243" t="s">
        <v>2106</v>
      </c>
      <c r="C1815" s="254" t="s">
        <v>2107</v>
      </c>
      <c r="D1815" s="244" t="s">
        <v>1356</v>
      </c>
      <c r="E1815" s="245">
        <v>196</v>
      </c>
      <c r="F1815" s="246"/>
      <c r="G1815" s="247">
        <f>ROUND(E1815*F1815,2)</f>
        <v>0</v>
      </c>
      <c r="H1815" s="246"/>
      <c r="I1815" s="247">
        <f>ROUND(E1815*H1815,2)</f>
        <v>0</v>
      </c>
      <c r="J1815" s="246"/>
      <c r="K1815" s="247">
        <f>ROUND(E1815*J1815,2)</f>
        <v>0</v>
      </c>
      <c r="L1815" s="247">
        <v>21</v>
      </c>
      <c r="M1815" s="247">
        <f>G1815*(1+L1815/100)</f>
        <v>0</v>
      </c>
      <c r="N1815" s="245">
        <v>2.5000000000000001E-4</v>
      </c>
      <c r="O1815" s="245">
        <f>ROUND(E1815*N1815,2)</f>
        <v>0.05</v>
      </c>
      <c r="P1815" s="245">
        <v>0</v>
      </c>
      <c r="Q1815" s="245">
        <f>ROUND(E1815*P1815,2)</f>
        <v>0</v>
      </c>
      <c r="R1815" s="247"/>
      <c r="S1815" s="247" t="s">
        <v>527</v>
      </c>
      <c r="T1815" s="248" t="s">
        <v>512</v>
      </c>
      <c r="U1815" s="224">
        <v>0.05</v>
      </c>
      <c r="V1815" s="224">
        <f>ROUND(E1815*U1815,2)</f>
        <v>9.8000000000000007</v>
      </c>
      <c r="W1815" s="224"/>
      <c r="X1815" s="224" t="s">
        <v>557</v>
      </c>
      <c r="Y1815" s="224" t="s">
        <v>513</v>
      </c>
      <c r="Z1815" s="213"/>
      <c r="AA1815" s="213"/>
      <c r="AB1815" s="213"/>
      <c r="AC1815" s="213"/>
      <c r="AD1815" s="213"/>
      <c r="AE1815" s="213"/>
      <c r="AF1815" s="213"/>
      <c r="AG1815" s="213" t="s">
        <v>571</v>
      </c>
      <c r="AH1815" s="213"/>
      <c r="AI1815" s="213"/>
      <c r="AJ1815" s="213"/>
      <c r="AK1815" s="213"/>
      <c r="AL1815" s="213"/>
      <c r="AM1815" s="213"/>
      <c r="AN1815" s="213"/>
      <c r="AO1815" s="213"/>
      <c r="AP1815" s="213"/>
      <c r="AQ1815" s="213"/>
      <c r="AR1815" s="213"/>
      <c r="AS1815" s="213"/>
      <c r="AT1815" s="213"/>
      <c r="AU1815" s="213"/>
      <c r="AV1815" s="213"/>
      <c r="AW1815" s="213"/>
      <c r="AX1815" s="213"/>
      <c r="AY1815" s="213"/>
      <c r="AZ1815" s="213"/>
      <c r="BA1815" s="213"/>
      <c r="BB1815" s="213"/>
      <c r="BC1815" s="213"/>
      <c r="BD1815" s="213"/>
      <c r="BE1815" s="213"/>
      <c r="BF1815" s="213"/>
      <c r="BG1815" s="213"/>
      <c r="BH1815" s="213"/>
    </row>
    <row r="1816" spans="1:60" outlineLevel="2" x14ac:dyDescent="0.2">
      <c r="A1816" s="220"/>
      <c r="B1816" s="221"/>
      <c r="C1816" s="258" t="s">
        <v>1689</v>
      </c>
      <c r="D1816" s="229"/>
      <c r="E1816" s="230"/>
      <c r="F1816" s="224"/>
      <c r="G1816" s="224"/>
      <c r="H1816" s="224"/>
      <c r="I1816" s="224"/>
      <c r="J1816" s="224"/>
      <c r="K1816" s="224"/>
      <c r="L1816" s="224"/>
      <c r="M1816" s="224"/>
      <c r="N1816" s="223"/>
      <c r="O1816" s="223"/>
      <c r="P1816" s="223"/>
      <c r="Q1816" s="223"/>
      <c r="R1816" s="224"/>
      <c r="S1816" s="224"/>
      <c r="T1816" s="224"/>
      <c r="U1816" s="224"/>
      <c r="V1816" s="224"/>
      <c r="W1816" s="224"/>
      <c r="X1816" s="224"/>
      <c r="Y1816" s="224"/>
      <c r="Z1816" s="213"/>
      <c r="AA1816" s="213"/>
      <c r="AB1816" s="213"/>
      <c r="AC1816" s="213"/>
      <c r="AD1816" s="213"/>
      <c r="AE1816" s="213"/>
      <c r="AF1816" s="213"/>
      <c r="AG1816" s="213" t="s">
        <v>573</v>
      </c>
      <c r="AH1816" s="213">
        <v>0</v>
      </c>
      <c r="AI1816" s="213"/>
      <c r="AJ1816" s="213"/>
      <c r="AK1816" s="213"/>
      <c r="AL1816" s="213"/>
      <c r="AM1816" s="213"/>
      <c r="AN1816" s="213"/>
      <c r="AO1816" s="213"/>
      <c r="AP1816" s="213"/>
      <c r="AQ1816" s="213"/>
      <c r="AR1816" s="213"/>
      <c r="AS1816" s="213"/>
      <c r="AT1816" s="213"/>
      <c r="AU1816" s="213"/>
      <c r="AV1816" s="213"/>
      <c r="AW1816" s="213"/>
      <c r="AX1816" s="213"/>
      <c r="AY1816" s="213"/>
      <c r="AZ1816" s="213"/>
      <c r="BA1816" s="213"/>
      <c r="BB1816" s="213"/>
      <c r="BC1816" s="213"/>
      <c r="BD1816" s="213"/>
      <c r="BE1816" s="213"/>
      <c r="BF1816" s="213"/>
      <c r="BG1816" s="213"/>
      <c r="BH1816" s="213"/>
    </row>
    <row r="1817" spans="1:60" outlineLevel="3" x14ac:dyDescent="0.2">
      <c r="A1817" s="220"/>
      <c r="B1817" s="221"/>
      <c r="C1817" s="258" t="s">
        <v>2108</v>
      </c>
      <c r="D1817" s="229"/>
      <c r="E1817" s="230">
        <v>196</v>
      </c>
      <c r="F1817" s="224"/>
      <c r="G1817" s="224"/>
      <c r="H1817" s="224"/>
      <c r="I1817" s="224"/>
      <c r="J1817" s="224"/>
      <c r="K1817" s="224"/>
      <c r="L1817" s="224"/>
      <c r="M1817" s="224"/>
      <c r="N1817" s="223"/>
      <c r="O1817" s="223"/>
      <c r="P1817" s="223"/>
      <c r="Q1817" s="223"/>
      <c r="R1817" s="224"/>
      <c r="S1817" s="224"/>
      <c r="T1817" s="224"/>
      <c r="U1817" s="224"/>
      <c r="V1817" s="224"/>
      <c r="W1817" s="224"/>
      <c r="X1817" s="224"/>
      <c r="Y1817" s="224"/>
      <c r="Z1817" s="213"/>
      <c r="AA1817" s="213"/>
      <c r="AB1817" s="213"/>
      <c r="AC1817" s="213"/>
      <c r="AD1817" s="213"/>
      <c r="AE1817" s="213"/>
      <c r="AF1817" s="213"/>
      <c r="AG1817" s="213" t="s">
        <v>573</v>
      </c>
      <c r="AH1817" s="213">
        <v>0</v>
      </c>
      <c r="AI1817" s="213"/>
      <c r="AJ1817" s="213"/>
      <c r="AK1817" s="213"/>
      <c r="AL1817" s="213"/>
      <c r="AM1817" s="213"/>
      <c r="AN1817" s="213"/>
      <c r="AO1817" s="213"/>
      <c r="AP1817" s="213"/>
      <c r="AQ1817" s="213"/>
      <c r="AR1817" s="213"/>
      <c r="AS1817" s="213"/>
      <c r="AT1817" s="213"/>
      <c r="AU1817" s="213"/>
      <c r="AV1817" s="213"/>
      <c r="AW1817" s="213"/>
      <c r="AX1817" s="213"/>
      <c r="AY1817" s="213"/>
      <c r="AZ1817" s="213"/>
      <c r="BA1817" s="213"/>
      <c r="BB1817" s="213"/>
      <c r="BC1817" s="213"/>
      <c r="BD1817" s="213"/>
      <c r="BE1817" s="213"/>
      <c r="BF1817" s="213"/>
      <c r="BG1817" s="213"/>
      <c r="BH1817" s="213"/>
    </row>
    <row r="1818" spans="1:60" outlineLevel="2" x14ac:dyDescent="0.2">
      <c r="A1818" s="220"/>
      <c r="B1818" s="221"/>
      <c r="C1818" s="257"/>
      <c r="D1818" s="250"/>
      <c r="E1818" s="250"/>
      <c r="F1818" s="250"/>
      <c r="G1818" s="250"/>
      <c r="H1818" s="224"/>
      <c r="I1818" s="224"/>
      <c r="J1818" s="224"/>
      <c r="K1818" s="224"/>
      <c r="L1818" s="224"/>
      <c r="M1818" s="224"/>
      <c r="N1818" s="223"/>
      <c r="O1818" s="223"/>
      <c r="P1818" s="223"/>
      <c r="Q1818" s="223"/>
      <c r="R1818" s="224"/>
      <c r="S1818" s="224"/>
      <c r="T1818" s="224"/>
      <c r="U1818" s="224"/>
      <c r="V1818" s="224"/>
      <c r="W1818" s="224"/>
      <c r="X1818" s="224"/>
      <c r="Y1818" s="224"/>
      <c r="Z1818" s="213"/>
      <c r="AA1818" s="213"/>
      <c r="AB1818" s="213"/>
      <c r="AC1818" s="213"/>
      <c r="AD1818" s="213"/>
      <c r="AE1818" s="213"/>
      <c r="AF1818" s="213"/>
      <c r="AG1818" s="213" t="s">
        <v>515</v>
      </c>
      <c r="AH1818" s="213"/>
      <c r="AI1818" s="213"/>
      <c r="AJ1818" s="213"/>
      <c r="AK1818" s="213"/>
      <c r="AL1818" s="213"/>
      <c r="AM1818" s="213"/>
      <c r="AN1818" s="213"/>
      <c r="AO1818" s="213"/>
      <c r="AP1818" s="213"/>
      <c r="AQ1818" s="213"/>
      <c r="AR1818" s="213"/>
      <c r="AS1818" s="213"/>
      <c r="AT1818" s="213"/>
      <c r="AU1818" s="213"/>
      <c r="AV1818" s="213"/>
      <c r="AW1818" s="213"/>
      <c r="AX1818" s="213"/>
      <c r="AY1818" s="213"/>
      <c r="AZ1818" s="213"/>
      <c r="BA1818" s="213"/>
      <c r="BB1818" s="213"/>
      <c r="BC1818" s="213"/>
      <c r="BD1818" s="213"/>
      <c r="BE1818" s="213"/>
      <c r="BF1818" s="213"/>
      <c r="BG1818" s="213"/>
      <c r="BH1818" s="213"/>
    </row>
    <row r="1819" spans="1:60" outlineLevel="1" x14ac:dyDescent="0.2">
      <c r="A1819" s="242">
        <v>230</v>
      </c>
      <c r="B1819" s="243" t="s">
        <v>2109</v>
      </c>
      <c r="C1819" s="254" t="s">
        <v>2110</v>
      </c>
      <c r="D1819" s="244" t="s">
        <v>1356</v>
      </c>
      <c r="E1819" s="245">
        <v>50</v>
      </c>
      <c r="F1819" s="246"/>
      <c r="G1819" s="247">
        <f>ROUND(E1819*F1819,2)</f>
        <v>0</v>
      </c>
      <c r="H1819" s="246"/>
      <c r="I1819" s="247">
        <f>ROUND(E1819*H1819,2)</f>
        <v>0</v>
      </c>
      <c r="J1819" s="246"/>
      <c r="K1819" s="247">
        <f>ROUND(E1819*J1819,2)</f>
        <v>0</v>
      </c>
      <c r="L1819" s="247">
        <v>21</v>
      </c>
      <c r="M1819" s="247">
        <f>G1819*(1+L1819/100)</f>
        <v>0</v>
      </c>
      <c r="N1819" s="245">
        <v>2.14E-3</v>
      </c>
      <c r="O1819" s="245">
        <f>ROUND(E1819*N1819,2)</f>
        <v>0.11</v>
      </c>
      <c r="P1819" s="245">
        <v>0</v>
      </c>
      <c r="Q1819" s="245">
        <f>ROUND(E1819*P1819,2)</f>
        <v>0</v>
      </c>
      <c r="R1819" s="247"/>
      <c r="S1819" s="247" t="s">
        <v>527</v>
      </c>
      <c r="T1819" s="248" t="s">
        <v>512</v>
      </c>
      <c r="U1819" s="224">
        <v>0.65900000000000003</v>
      </c>
      <c r="V1819" s="224">
        <f>ROUND(E1819*U1819,2)</f>
        <v>32.950000000000003</v>
      </c>
      <c r="W1819" s="224"/>
      <c r="X1819" s="224" t="s">
        <v>557</v>
      </c>
      <c r="Y1819" s="224" t="s">
        <v>513</v>
      </c>
      <c r="Z1819" s="213"/>
      <c r="AA1819" s="213"/>
      <c r="AB1819" s="213"/>
      <c r="AC1819" s="213"/>
      <c r="AD1819" s="213"/>
      <c r="AE1819" s="213"/>
      <c r="AF1819" s="213"/>
      <c r="AG1819" s="213" t="s">
        <v>571</v>
      </c>
      <c r="AH1819" s="213"/>
      <c r="AI1819" s="213"/>
      <c r="AJ1819" s="213"/>
      <c r="AK1819" s="213"/>
      <c r="AL1819" s="213"/>
      <c r="AM1819" s="213"/>
      <c r="AN1819" s="213"/>
      <c r="AO1819" s="213"/>
      <c r="AP1819" s="213"/>
      <c r="AQ1819" s="213"/>
      <c r="AR1819" s="213"/>
      <c r="AS1819" s="213"/>
      <c r="AT1819" s="213"/>
      <c r="AU1819" s="213"/>
      <c r="AV1819" s="213"/>
      <c r="AW1819" s="213"/>
      <c r="AX1819" s="213"/>
      <c r="AY1819" s="213"/>
      <c r="AZ1819" s="213"/>
      <c r="BA1819" s="213"/>
      <c r="BB1819" s="213"/>
      <c r="BC1819" s="213"/>
      <c r="BD1819" s="213"/>
      <c r="BE1819" s="213"/>
      <c r="BF1819" s="213"/>
      <c r="BG1819" s="213"/>
      <c r="BH1819" s="213"/>
    </row>
    <row r="1820" spans="1:60" outlineLevel="2" x14ac:dyDescent="0.2">
      <c r="A1820" s="220"/>
      <c r="B1820" s="221"/>
      <c r="C1820" s="258" t="s">
        <v>1689</v>
      </c>
      <c r="D1820" s="229"/>
      <c r="E1820" s="230"/>
      <c r="F1820" s="224"/>
      <c r="G1820" s="224"/>
      <c r="H1820" s="224"/>
      <c r="I1820" s="224"/>
      <c r="J1820" s="224"/>
      <c r="K1820" s="224"/>
      <c r="L1820" s="224"/>
      <c r="M1820" s="224"/>
      <c r="N1820" s="223"/>
      <c r="O1820" s="223"/>
      <c r="P1820" s="223"/>
      <c r="Q1820" s="223"/>
      <c r="R1820" s="224"/>
      <c r="S1820" s="224"/>
      <c r="T1820" s="224"/>
      <c r="U1820" s="224"/>
      <c r="V1820" s="224"/>
      <c r="W1820" s="224"/>
      <c r="X1820" s="224"/>
      <c r="Y1820" s="224"/>
      <c r="Z1820" s="213"/>
      <c r="AA1820" s="213"/>
      <c r="AB1820" s="213"/>
      <c r="AC1820" s="213"/>
      <c r="AD1820" s="213"/>
      <c r="AE1820" s="213"/>
      <c r="AF1820" s="213"/>
      <c r="AG1820" s="213" t="s">
        <v>573</v>
      </c>
      <c r="AH1820" s="213">
        <v>0</v>
      </c>
      <c r="AI1820" s="213"/>
      <c r="AJ1820" s="213"/>
      <c r="AK1820" s="213"/>
      <c r="AL1820" s="213"/>
      <c r="AM1820" s="213"/>
      <c r="AN1820" s="213"/>
      <c r="AO1820" s="213"/>
      <c r="AP1820" s="213"/>
      <c r="AQ1820" s="213"/>
      <c r="AR1820" s="213"/>
      <c r="AS1820" s="213"/>
      <c r="AT1820" s="213"/>
      <c r="AU1820" s="213"/>
      <c r="AV1820" s="213"/>
      <c r="AW1820" s="213"/>
      <c r="AX1820" s="213"/>
      <c r="AY1820" s="213"/>
      <c r="AZ1820" s="213"/>
      <c r="BA1820" s="213"/>
      <c r="BB1820" s="213"/>
      <c r="BC1820" s="213"/>
      <c r="BD1820" s="213"/>
      <c r="BE1820" s="213"/>
      <c r="BF1820" s="213"/>
      <c r="BG1820" s="213"/>
      <c r="BH1820" s="213"/>
    </row>
    <row r="1821" spans="1:60" outlineLevel="3" x14ac:dyDescent="0.2">
      <c r="A1821" s="220"/>
      <c r="B1821" s="221"/>
      <c r="C1821" s="258" t="s">
        <v>2111</v>
      </c>
      <c r="D1821" s="229"/>
      <c r="E1821" s="230">
        <v>50</v>
      </c>
      <c r="F1821" s="224"/>
      <c r="G1821" s="224"/>
      <c r="H1821" s="224"/>
      <c r="I1821" s="224"/>
      <c r="J1821" s="224"/>
      <c r="K1821" s="224"/>
      <c r="L1821" s="224"/>
      <c r="M1821" s="224"/>
      <c r="N1821" s="223"/>
      <c r="O1821" s="223"/>
      <c r="P1821" s="223"/>
      <c r="Q1821" s="223"/>
      <c r="R1821" s="224"/>
      <c r="S1821" s="224"/>
      <c r="T1821" s="224"/>
      <c r="U1821" s="224"/>
      <c r="V1821" s="224"/>
      <c r="W1821" s="224"/>
      <c r="X1821" s="224"/>
      <c r="Y1821" s="224"/>
      <c r="Z1821" s="213"/>
      <c r="AA1821" s="213"/>
      <c r="AB1821" s="213"/>
      <c r="AC1821" s="213"/>
      <c r="AD1821" s="213"/>
      <c r="AE1821" s="213"/>
      <c r="AF1821" s="213"/>
      <c r="AG1821" s="213" t="s">
        <v>573</v>
      </c>
      <c r="AH1821" s="213">
        <v>0</v>
      </c>
      <c r="AI1821" s="213"/>
      <c r="AJ1821" s="213"/>
      <c r="AK1821" s="213"/>
      <c r="AL1821" s="213"/>
      <c r="AM1821" s="213"/>
      <c r="AN1821" s="213"/>
      <c r="AO1821" s="213"/>
      <c r="AP1821" s="213"/>
      <c r="AQ1821" s="213"/>
      <c r="AR1821" s="213"/>
      <c r="AS1821" s="213"/>
      <c r="AT1821" s="213"/>
      <c r="AU1821" s="213"/>
      <c r="AV1821" s="213"/>
      <c r="AW1821" s="213"/>
      <c r="AX1821" s="213"/>
      <c r="AY1821" s="213"/>
      <c r="AZ1821" s="213"/>
      <c r="BA1821" s="213"/>
      <c r="BB1821" s="213"/>
      <c r="BC1821" s="213"/>
      <c r="BD1821" s="213"/>
      <c r="BE1821" s="213"/>
      <c r="BF1821" s="213"/>
      <c r="BG1821" s="213"/>
      <c r="BH1821" s="213"/>
    </row>
    <row r="1822" spans="1:60" outlineLevel="2" x14ac:dyDescent="0.2">
      <c r="A1822" s="220"/>
      <c r="B1822" s="221"/>
      <c r="C1822" s="257"/>
      <c r="D1822" s="250"/>
      <c r="E1822" s="250"/>
      <c r="F1822" s="250"/>
      <c r="G1822" s="250"/>
      <c r="H1822" s="224"/>
      <c r="I1822" s="224"/>
      <c r="J1822" s="224"/>
      <c r="K1822" s="224"/>
      <c r="L1822" s="224"/>
      <c r="M1822" s="224"/>
      <c r="N1822" s="223"/>
      <c r="O1822" s="223"/>
      <c r="P1822" s="223"/>
      <c r="Q1822" s="223"/>
      <c r="R1822" s="224"/>
      <c r="S1822" s="224"/>
      <c r="T1822" s="224"/>
      <c r="U1822" s="224"/>
      <c r="V1822" s="224"/>
      <c r="W1822" s="224"/>
      <c r="X1822" s="224"/>
      <c r="Y1822" s="224"/>
      <c r="Z1822" s="213"/>
      <c r="AA1822" s="213"/>
      <c r="AB1822" s="213"/>
      <c r="AC1822" s="213"/>
      <c r="AD1822" s="213"/>
      <c r="AE1822" s="213"/>
      <c r="AF1822" s="213"/>
      <c r="AG1822" s="213" t="s">
        <v>515</v>
      </c>
      <c r="AH1822" s="213"/>
      <c r="AI1822" s="213"/>
      <c r="AJ1822" s="213"/>
      <c r="AK1822" s="213"/>
      <c r="AL1822" s="213"/>
      <c r="AM1822" s="213"/>
      <c r="AN1822" s="213"/>
      <c r="AO1822" s="213"/>
      <c r="AP1822" s="213"/>
      <c r="AQ1822" s="213"/>
      <c r="AR1822" s="213"/>
      <c r="AS1822" s="213"/>
      <c r="AT1822" s="213"/>
      <c r="AU1822" s="213"/>
      <c r="AV1822" s="213"/>
      <c r="AW1822" s="213"/>
      <c r="AX1822" s="213"/>
      <c r="AY1822" s="213"/>
      <c r="AZ1822" s="213"/>
      <c r="BA1822" s="213"/>
      <c r="BB1822" s="213"/>
      <c r="BC1822" s="213"/>
      <c r="BD1822" s="213"/>
      <c r="BE1822" s="213"/>
      <c r="BF1822" s="213"/>
      <c r="BG1822" s="213"/>
      <c r="BH1822" s="213"/>
    </row>
    <row r="1823" spans="1:60" outlineLevel="1" x14ac:dyDescent="0.2">
      <c r="A1823" s="220">
        <v>231</v>
      </c>
      <c r="B1823" s="221" t="s">
        <v>2112</v>
      </c>
      <c r="C1823" s="279" t="s">
        <v>2113</v>
      </c>
      <c r="D1823" s="222" t="s">
        <v>0</v>
      </c>
      <c r="E1823" s="249"/>
      <c r="F1823" s="225"/>
      <c r="G1823" s="224">
        <f>ROUND(E1823*F1823,2)</f>
        <v>0</v>
      </c>
      <c r="H1823" s="225"/>
      <c r="I1823" s="224">
        <f>ROUND(E1823*H1823,2)</f>
        <v>0</v>
      </c>
      <c r="J1823" s="225"/>
      <c r="K1823" s="224">
        <f>ROUND(E1823*J1823,2)</f>
        <v>0</v>
      </c>
      <c r="L1823" s="224">
        <v>21</v>
      </c>
      <c r="M1823" s="224">
        <f>G1823*(1+L1823/100)</f>
        <v>0</v>
      </c>
      <c r="N1823" s="223">
        <v>0</v>
      </c>
      <c r="O1823" s="223">
        <f>ROUND(E1823*N1823,2)</f>
        <v>0</v>
      </c>
      <c r="P1823" s="223">
        <v>0</v>
      </c>
      <c r="Q1823" s="223">
        <f>ROUND(E1823*P1823,2)</f>
        <v>0</v>
      </c>
      <c r="R1823" s="224" t="s">
        <v>2093</v>
      </c>
      <c r="S1823" s="224" t="s">
        <v>511</v>
      </c>
      <c r="T1823" s="224" t="s">
        <v>511</v>
      </c>
      <c r="U1823" s="224">
        <v>2.3E-2</v>
      </c>
      <c r="V1823" s="224">
        <f>ROUND(E1823*U1823,2)</f>
        <v>0</v>
      </c>
      <c r="W1823" s="224"/>
      <c r="X1823" s="224" t="s">
        <v>353</v>
      </c>
      <c r="Y1823" s="224" t="s">
        <v>513</v>
      </c>
      <c r="Z1823" s="213"/>
      <c r="AA1823" s="213"/>
      <c r="AB1823" s="213"/>
      <c r="AC1823" s="213"/>
      <c r="AD1823" s="213"/>
      <c r="AE1823" s="213"/>
      <c r="AF1823" s="213"/>
      <c r="AG1823" s="213" t="s">
        <v>1593</v>
      </c>
      <c r="AH1823" s="213"/>
      <c r="AI1823" s="213"/>
      <c r="AJ1823" s="213"/>
      <c r="AK1823" s="213"/>
      <c r="AL1823" s="213"/>
      <c r="AM1823" s="213"/>
      <c r="AN1823" s="213"/>
      <c r="AO1823" s="213"/>
      <c r="AP1823" s="213"/>
      <c r="AQ1823" s="213"/>
      <c r="AR1823" s="213"/>
      <c r="AS1823" s="213"/>
      <c r="AT1823" s="213"/>
      <c r="AU1823" s="213"/>
      <c r="AV1823" s="213"/>
      <c r="AW1823" s="213"/>
      <c r="AX1823" s="213"/>
      <c r="AY1823" s="213"/>
      <c r="AZ1823" s="213"/>
      <c r="BA1823" s="213"/>
      <c r="BB1823" s="213"/>
      <c r="BC1823" s="213"/>
      <c r="BD1823" s="213"/>
      <c r="BE1823" s="213"/>
      <c r="BF1823" s="213"/>
      <c r="BG1823" s="213"/>
      <c r="BH1823" s="213"/>
    </row>
    <row r="1824" spans="1:60" outlineLevel="2" x14ac:dyDescent="0.2">
      <c r="A1824" s="220"/>
      <c r="B1824" s="221"/>
      <c r="C1824" s="277" t="s">
        <v>1698</v>
      </c>
      <c r="D1824" s="273"/>
      <c r="E1824" s="273"/>
      <c r="F1824" s="273"/>
      <c r="G1824" s="273"/>
      <c r="H1824" s="224"/>
      <c r="I1824" s="224"/>
      <c r="J1824" s="224"/>
      <c r="K1824" s="224"/>
      <c r="L1824" s="224"/>
      <c r="M1824" s="224"/>
      <c r="N1824" s="223"/>
      <c r="O1824" s="223"/>
      <c r="P1824" s="223"/>
      <c r="Q1824" s="223"/>
      <c r="R1824" s="224"/>
      <c r="S1824" s="224"/>
      <c r="T1824" s="224"/>
      <c r="U1824" s="224"/>
      <c r="V1824" s="224"/>
      <c r="W1824" s="224"/>
      <c r="X1824" s="224"/>
      <c r="Y1824" s="224"/>
      <c r="Z1824" s="213"/>
      <c r="AA1824" s="213"/>
      <c r="AB1824" s="213"/>
      <c r="AC1824" s="213"/>
      <c r="AD1824" s="213"/>
      <c r="AE1824" s="213"/>
      <c r="AF1824" s="213"/>
      <c r="AG1824" s="213" t="s">
        <v>921</v>
      </c>
      <c r="AH1824" s="213"/>
      <c r="AI1824" s="213"/>
      <c r="AJ1824" s="213"/>
      <c r="AK1824" s="213"/>
      <c r="AL1824" s="213"/>
      <c r="AM1824" s="213"/>
      <c r="AN1824" s="213"/>
      <c r="AO1824" s="213"/>
      <c r="AP1824" s="213"/>
      <c r="AQ1824" s="213"/>
      <c r="AR1824" s="213"/>
      <c r="AS1824" s="213"/>
      <c r="AT1824" s="213"/>
      <c r="AU1824" s="213"/>
      <c r="AV1824" s="213"/>
      <c r="AW1824" s="213"/>
      <c r="AX1824" s="213"/>
      <c r="AY1824" s="213"/>
      <c r="AZ1824" s="213"/>
      <c r="BA1824" s="213"/>
      <c r="BB1824" s="213"/>
      <c r="BC1824" s="213"/>
      <c r="BD1824" s="213"/>
      <c r="BE1824" s="213"/>
      <c r="BF1824" s="213"/>
      <c r="BG1824" s="213"/>
      <c r="BH1824" s="213"/>
    </row>
    <row r="1825" spans="1:60" outlineLevel="2" x14ac:dyDescent="0.2">
      <c r="A1825" s="220"/>
      <c r="B1825" s="221"/>
      <c r="C1825" s="257"/>
      <c r="D1825" s="250"/>
      <c r="E1825" s="250"/>
      <c r="F1825" s="250"/>
      <c r="G1825" s="250"/>
      <c r="H1825" s="224"/>
      <c r="I1825" s="224"/>
      <c r="J1825" s="224"/>
      <c r="K1825" s="224"/>
      <c r="L1825" s="224"/>
      <c r="M1825" s="224"/>
      <c r="N1825" s="223"/>
      <c r="O1825" s="223"/>
      <c r="P1825" s="223"/>
      <c r="Q1825" s="223"/>
      <c r="R1825" s="224"/>
      <c r="S1825" s="224"/>
      <c r="T1825" s="224"/>
      <c r="U1825" s="224"/>
      <c r="V1825" s="224"/>
      <c r="W1825" s="224"/>
      <c r="X1825" s="224"/>
      <c r="Y1825" s="224"/>
      <c r="Z1825" s="213"/>
      <c r="AA1825" s="213"/>
      <c r="AB1825" s="213"/>
      <c r="AC1825" s="213"/>
      <c r="AD1825" s="213"/>
      <c r="AE1825" s="213"/>
      <c r="AF1825" s="213"/>
      <c r="AG1825" s="213" t="s">
        <v>515</v>
      </c>
      <c r="AH1825" s="213"/>
      <c r="AI1825" s="213"/>
      <c r="AJ1825" s="213"/>
      <c r="AK1825" s="213"/>
      <c r="AL1825" s="213"/>
      <c r="AM1825" s="213"/>
      <c r="AN1825" s="213"/>
      <c r="AO1825" s="213"/>
      <c r="AP1825" s="213"/>
      <c r="AQ1825" s="213"/>
      <c r="AR1825" s="213"/>
      <c r="AS1825" s="213"/>
      <c r="AT1825" s="213"/>
      <c r="AU1825" s="213"/>
      <c r="AV1825" s="213"/>
      <c r="AW1825" s="213"/>
      <c r="AX1825" s="213"/>
      <c r="AY1825" s="213"/>
      <c r="AZ1825" s="213"/>
      <c r="BA1825" s="213"/>
      <c r="BB1825" s="213"/>
      <c r="BC1825" s="213"/>
      <c r="BD1825" s="213"/>
      <c r="BE1825" s="213"/>
      <c r="BF1825" s="213"/>
      <c r="BG1825" s="213"/>
      <c r="BH1825" s="213"/>
    </row>
    <row r="1826" spans="1:60" x14ac:dyDescent="0.2">
      <c r="A1826" s="232" t="s">
        <v>506</v>
      </c>
      <c r="B1826" s="233" t="s">
        <v>400</v>
      </c>
      <c r="C1826" s="253" t="s">
        <v>401</v>
      </c>
      <c r="D1826" s="234"/>
      <c r="E1826" s="235"/>
      <c r="F1826" s="236"/>
      <c r="G1826" s="236">
        <f>SUMIF(AG1827:AG2060,"&lt;&gt;NOR",G1827:G2060)</f>
        <v>0</v>
      </c>
      <c r="H1826" s="236"/>
      <c r="I1826" s="236">
        <f>SUM(I1827:I2060)</f>
        <v>0</v>
      </c>
      <c r="J1826" s="236"/>
      <c r="K1826" s="236">
        <f>SUM(K1827:K2060)</f>
        <v>0</v>
      </c>
      <c r="L1826" s="236"/>
      <c r="M1826" s="236">
        <f>SUM(M1827:M2060)</f>
        <v>0</v>
      </c>
      <c r="N1826" s="235"/>
      <c r="O1826" s="235">
        <f>SUM(O1827:O2060)</f>
        <v>5.9799999999999995</v>
      </c>
      <c r="P1826" s="235"/>
      <c r="Q1826" s="235">
        <f>SUM(Q1827:Q2060)</f>
        <v>0</v>
      </c>
      <c r="R1826" s="236"/>
      <c r="S1826" s="236"/>
      <c r="T1826" s="237"/>
      <c r="U1826" s="231"/>
      <c r="V1826" s="231">
        <f>SUM(V1827:V2060)</f>
        <v>248.99999999999997</v>
      </c>
      <c r="W1826" s="231"/>
      <c r="X1826" s="231"/>
      <c r="Y1826" s="231"/>
      <c r="AG1826" t="s">
        <v>507</v>
      </c>
    </row>
    <row r="1827" spans="1:60" ht="22.5" outlineLevel="1" x14ac:dyDescent="0.2">
      <c r="A1827" s="242">
        <v>232</v>
      </c>
      <c r="B1827" s="243" t="s">
        <v>2114</v>
      </c>
      <c r="C1827" s="254" t="s">
        <v>2115</v>
      </c>
      <c r="D1827" s="244" t="s">
        <v>1356</v>
      </c>
      <c r="E1827" s="245">
        <v>195</v>
      </c>
      <c r="F1827" s="246"/>
      <c r="G1827" s="247">
        <f>ROUND(E1827*F1827,2)</f>
        <v>0</v>
      </c>
      <c r="H1827" s="246"/>
      <c r="I1827" s="247">
        <f>ROUND(E1827*H1827,2)</f>
        <v>0</v>
      </c>
      <c r="J1827" s="246"/>
      <c r="K1827" s="247">
        <f>ROUND(E1827*J1827,2)</f>
        <v>0</v>
      </c>
      <c r="L1827" s="247">
        <v>21</v>
      </c>
      <c r="M1827" s="247">
        <f>G1827*(1+L1827/100)</f>
        <v>0</v>
      </c>
      <c r="N1827" s="245">
        <v>1.8000000000000001E-4</v>
      </c>
      <c r="O1827" s="245">
        <f>ROUND(E1827*N1827,2)</f>
        <v>0.04</v>
      </c>
      <c r="P1827" s="245">
        <v>0</v>
      </c>
      <c r="Q1827" s="245">
        <f>ROUND(E1827*P1827,2)</f>
        <v>0</v>
      </c>
      <c r="R1827" s="247" t="s">
        <v>2116</v>
      </c>
      <c r="S1827" s="247" t="s">
        <v>511</v>
      </c>
      <c r="T1827" s="248" t="s">
        <v>511</v>
      </c>
      <c r="U1827" s="224">
        <v>0.17249999999999999</v>
      </c>
      <c r="V1827" s="224">
        <f>ROUND(E1827*U1827,2)</f>
        <v>33.64</v>
      </c>
      <c r="W1827" s="224"/>
      <c r="X1827" s="224" t="s">
        <v>557</v>
      </c>
      <c r="Y1827" s="224" t="s">
        <v>513</v>
      </c>
      <c r="Z1827" s="213"/>
      <c r="AA1827" s="213"/>
      <c r="AB1827" s="213"/>
      <c r="AC1827" s="213"/>
      <c r="AD1827" s="213"/>
      <c r="AE1827" s="213"/>
      <c r="AF1827" s="213"/>
      <c r="AG1827" s="213" t="s">
        <v>571</v>
      </c>
      <c r="AH1827" s="213"/>
      <c r="AI1827" s="213"/>
      <c r="AJ1827" s="213"/>
      <c r="AK1827" s="213"/>
      <c r="AL1827" s="213"/>
      <c r="AM1827" s="213"/>
      <c r="AN1827" s="213"/>
      <c r="AO1827" s="213"/>
      <c r="AP1827" s="213"/>
      <c r="AQ1827" s="213"/>
      <c r="AR1827" s="213"/>
      <c r="AS1827" s="213"/>
      <c r="AT1827" s="213"/>
      <c r="AU1827" s="213"/>
      <c r="AV1827" s="213"/>
      <c r="AW1827" s="213"/>
      <c r="AX1827" s="213"/>
      <c r="AY1827" s="213"/>
      <c r="AZ1827" s="213"/>
      <c r="BA1827" s="213"/>
      <c r="BB1827" s="213"/>
      <c r="BC1827" s="213"/>
      <c r="BD1827" s="213"/>
      <c r="BE1827" s="213"/>
      <c r="BF1827" s="213"/>
      <c r="BG1827" s="213"/>
      <c r="BH1827" s="213"/>
    </row>
    <row r="1828" spans="1:60" outlineLevel="2" x14ac:dyDescent="0.2">
      <c r="A1828" s="220"/>
      <c r="B1828" s="221"/>
      <c r="C1828" s="258" t="s">
        <v>1098</v>
      </c>
      <c r="D1828" s="229"/>
      <c r="E1828" s="230"/>
      <c r="F1828" s="224"/>
      <c r="G1828" s="224"/>
      <c r="H1828" s="224"/>
      <c r="I1828" s="224"/>
      <c r="J1828" s="224"/>
      <c r="K1828" s="224"/>
      <c r="L1828" s="224"/>
      <c r="M1828" s="224"/>
      <c r="N1828" s="223"/>
      <c r="O1828" s="223"/>
      <c r="P1828" s="223"/>
      <c r="Q1828" s="223"/>
      <c r="R1828" s="224"/>
      <c r="S1828" s="224"/>
      <c r="T1828" s="224"/>
      <c r="U1828" s="224"/>
      <c r="V1828" s="224"/>
      <c r="W1828" s="224"/>
      <c r="X1828" s="224"/>
      <c r="Y1828" s="224"/>
      <c r="Z1828" s="213"/>
      <c r="AA1828" s="213"/>
      <c r="AB1828" s="213"/>
      <c r="AC1828" s="213"/>
      <c r="AD1828" s="213"/>
      <c r="AE1828" s="213"/>
      <c r="AF1828" s="213"/>
      <c r="AG1828" s="213" t="s">
        <v>573</v>
      </c>
      <c r="AH1828" s="213">
        <v>0</v>
      </c>
      <c r="AI1828" s="213"/>
      <c r="AJ1828" s="213"/>
      <c r="AK1828" s="213"/>
      <c r="AL1828" s="213"/>
      <c r="AM1828" s="213"/>
      <c r="AN1828" s="213"/>
      <c r="AO1828" s="213"/>
      <c r="AP1828" s="213"/>
      <c r="AQ1828" s="213"/>
      <c r="AR1828" s="213"/>
      <c r="AS1828" s="213"/>
      <c r="AT1828" s="213"/>
      <c r="AU1828" s="213"/>
      <c r="AV1828" s="213"/>
      <c r="AW1828" s="213"/>
      <c r="AX1828" s="213"/>
      <c r="AY1828" s="213"/>
      <c r="AZ1828" s="213"/>
      <c r="BA1828" s="213"/>
      <c r="BB1828" s="213"/>
      <c r="BC1828" s="213"/>
      <c r="BD1828" s="213"/>
      <c r="BE1828" s="213"/>
      <c r="BF1828" s="213"/>
      <c r="BG1828" s="213"/>
      <c r="BH1828" s="213"/>
    </row>
    <row r="1829" spans="1:60" outlineLevel="3" x14ac:dyDescent="0.2">
      <c r="A1829" s="220"/>
      <c r="B1829" s="221"/>
      <c r="C1829" s="258" t="s">
        <v>2117</v>
      </c>
      <c r="D1829" s="229"/>
      <c r="E1829" s="230">
        <v>140</v>
      </c>
      <c r="F1829" s="224"/>
      <c r="G1829" s="224"/>
      <c r="H1829" s="224"/>
      <c r="I1829" s="224"/>
      <c r="J1829" s="224"/>
      <c r="K1829" s="224"/>
      <c r="L1829" s="224"/>
      <c r="M1829" s="224"/>
      <c r="N1829" s="223"/>
      <c r="O1829" s="223"/>
      <c r="P1829" s="223"/>
      <c r="Q1829" s="223"/>
      <c r="R1829" s="224"/>
      <c r="S1829" s="224"/>
      <c r="T1829" s="224"/>
      <c r="U1829" s="224"/>
      <c r="V1829" s="224"/>
      <c r="W1829" s="224"/>
      <c r="X1829" s="224"/>
      <c r="Y1829" s="224"/>
      <c r="Z1829" s="213"/>
      <c r="AA1829" s="213"/>
      <c r="AB1829" s="213"/>
      <c r="AC1829" s="213"/>
      <c r="AD1829" s="213"/>
      <c r="AE1829" s="213"/>
      <c r="AF1829" s="213"/>
      <c r="AG1829" s="213" t="s">
        <v>573</v>
      </c>
      <c r="AH1829" s="213">
        <v>0</v>
      </c>
      <c r="AI1829" s="213"/>
      <c r="AJ1829" s="213"/>
      <c r="AK1829" s="213"/>
      <c r="AL1829" s="213"/>
      <c r="AM1829" s="213"/>
      <c r="AN1829" s="213"/>
      <c r="AO1829" s="213"/>
      <c r="AP1829" s="213"/>
      <c r="AQ1829" s="213"/>
      <c r="AR1829" s="213"/>
      <c r="AS1829" s="213"/>
      <c r="AT1829" s="213"/>
      <c r="AU1829" s="213"/>
      <c r="AV1829" s="213"/>
      <c r="AW1829" s="213"/>
      <c r="AX1829" s="213"/>
      <c r="AY1829" s="213"/>
      <c r="AZ1829" s="213"/>
      <c r="BA1829" s="213"/>
      <c r="BB1829" s="213"/>
      <c r="BC1829" s="213"/>
      <c r="BD1829" s="213"/>
      <c r="BE1829" s="213"/>
      <c r="BF1829" s="213"/>
      <c r="BG1829" s="213"/>
      <c r="BH1829" s="213"/>
    </row>
    <row r="1830" spans="1:60" outlineLevel="3" x14ac:dyDescent="0.2">
      <c r="A1830" s="220"/>
      <c r="B1830" s="221"/>
      <c r="C1830" s="258" t="s">
        <v>2118</v>
      </c>
      <c r="D1830" s="229"/>
      <c r="E1830" s="230">
        <v>40</v>
      </c>
      <c r="F1830" s="224"/>
      <c r="G1830" s="224"/>
      <c r="H1830" s="224"/>
      <c r="I1830" s="224"/>
      <c r="J1830" s="224"/>
      <c r="K1830" s="224"/>
      <c r="L1830" s="224"/>
      <c r="M1830" s="224"/>
      <c r="N1830" s="223"/>
      <c r="O1830" s="223"/>
      <c r="P1830" s="223"/>
      <c r="Q1830" s="223"/>
      <c r="R1830" s="224"/>
      <c r="S1830" s="224"/>
      <c r="T1830" s="224"/>
      <c r="U1830" s="224"/>
      <c r="V1830" s="224"/>
      <c r="W1830" s="224"/>
      <c r="X1830" s="224"/>
      <c r="Y1830" s="224"/>
      <c r="Z1830" s="213"/>
      <c r="AA1830" s="213"/>
      <c r="AB1830" s="213"/>
      <c r="AC1830" s="213"/>
      <c r="AD1830" s="213"/>
      <c r="AE1830" s="213"/>
      <c r="AF1830" s="213"/>
      <c r="AG1830" s="213" t="s">
        <v>573</v>
      </c>
      <c r="AH1830" s="213">
        <v>0</v>
      </c>
      <c r="AI1830" s="213"/>
      <c r="AJ1830" s="213"/>
      <c r="AK1830" s="213"/>
      <c r="AL1830" s="213"/>
      <c r="AM1830" s="213"/>
      <c r="AN1830" s="213"/>
      <c r="AO1830" s="213"/>
      <c r="AP1830" s="213"/>
      <c r="AQ1830" s="213"/>
      <c r="AR1830" s="213"/>
      <c r="AS1830" s="213"/>
      <c r="AT1830" s="213"/>
      <c r="AU1830" s="213"/>
      <c r="AV1830" s="213"/>
      <c r="AW1830" s="213"/>
      <c r="AX1830" s="213"/>
      <c r="AY1830" s="213"/>
      <c r="AZ1830" s="213"/>
      <c r="BA1830" s="213"/>
      <c r="BB1830" s="213"/>
      <c r="BC1830" s="213"/>
      <c r="BD1830" s="213"/>
      <c r="BE1830" s="213"/>
      <c r="BF1830" s="213"/>
      <c r="BG1830" s="213"/>
      <c r="BH1830" s="213"/>
    </row>
    <row r="1831" spans="1:60" outlineLevel="3" x14ac:dyDescent="0.2">
      <c r="A1831" s="220"/>
      <c r="B1831" s="221"/>
      <c r="C1831" s="258" t="s">
        <v>2119</v>
      </c>
      <c r="D1831" s="229"/>
      <c r="E1831" s="230">
        <v>5</v>
      </c>
      <c r="F1831" s="224"/>
      <c r="G1831" s="224"/>
      <c r="H1831" s="224"/>
      <c r="I1831" s="224"/>
      <c r="J1831" s="224"/>
      <c r="K1831" s="224"/>
      <c r="L1831" s="224"/>
      <c r="M1831" s="224"/>
      <c r="N1831" s="223"/>
      <c r="O1831" s="223"/>
      <c r="P1831" s="223"/>
      <c r="Q1831" s="223"/>
      <c r="R1831" s="224"/>
      <c r="S1831" s="224"/>
      <c r="T1831" s="224"/>
      <c r="U1831" s="224"/>
      <c r="V1831" s="224"/>
      <c r="W1831" s="224"/>
      <c r="X1831" s="224"/>
      <c r="Y1831" s="224"/>
      <c r="Z1831" s="213"/>
      <c r="AA1831" s="213"/>
      <c r="AB1831" s="213"/>
      <c r="AC1831" s="213"/>
      <c r="AD1831" s="213"/>
      <c r="AE1831" s="213"/>
      <c r="AF1831" s="213"/>
      <c r="AG1831" s="213" t="s">
        <v>573</v>
      </c>
      <c r="AH1831" s="213">
        <v>0</v>
      </c>
      <c r="AI1831" s="213"/>
      <c r="AJ1831" s="213"/>
      <c r="AK1831" s="213"/>
      <c r="AL1831" s="213"/>
      <c r="AM1831" s="213"/>
      <c r="AN1831" s="213"/>
      <c r="AO1831" s="213"/>
      <c r="AP1831" s="213"/>
      <c r="AQ1831" s="213"/>
      <c r="AR1831" s="213"/>
      <c r="AS1831" s="213"/>
      <c r="AT1831" s="213"/>
      <c r="AU1831" s="213"/>
      <c r="AV1831" s="213"/>
      <c r="AW1831" s="213"/>
      <c r="AX1831" s="213"/>
      <c r="AY1831" s="213"/>
      <c r="AZ1831" s="213"/>
      <c r="BA1831" s="213"/>
      <c r="BB1831" s="213"/>
      <c r="BC1831" s="213"/>
      <c r="BD1831" s="213"/>
      <c r="BE1831" s="213"/>
      <c r="BF1831" s="213"/>
      <c r="BG1831" s="213"/>
      <c r="BH1831" s="213"/>
    </row>
    <row r="1832" spans="1:60" outlineLevel="3" x14ac:dyDescent="0.2">
      <c r="A1832" s="220"/>
      <c r="B1832" s="221"/>
      <c r="C1832" s="278" t="s">
        <v>1438</v>
      </c>
      <c r="D1832" s="268"/>
      <c r="E1832" s="269">
        <v>185</v>
      </c>
      <c r="F1832" s="224"/>
      <c r="G1832" s="224"/>
      <c r="H1832" s="224"/>
      <c r="I1832" s="224"/>
      <c r="J1832" s="224"/>
      <c r="K1832" s="224"/>
      <c r="L1832" s="224"/>
      <c r="M1832" s="224"/>
      <c r="N1832" s="223"/>
      <c r="O1832" s="223"/>
      <c r="P1832" s="223"/>
      <c r="Q1832" s="223"/>
      <c r="R1832" s="224"/>
      <c r="S1832" s="224"/>
      <c r="T1832" s="224"/>
      <c r="U1832" s="224"/>
      <c r="V1832" s="224"/>
      <c r="W1832" s="224"/>
      <c r="X1832" s="224"/>
      <c r="Y1832" s="224"/>
      <c r="Z1832" s="213"/>
      <c r="AA1832" s="213"/>
      <c r="AB1832" s="213"/>
      <c r="AC1832" s="213"/>
      <c r="AD1832" s="213"/>
      <c r="AE1832" s="213"/>
      <c r="AF1832" s="213"/>
      <c r="AG1832" s="213" t="s">
        <v>573</v>
      </c>
      <c r="AH1832" s="213">
        <v>1</v>
      </c>
      <c r="AI1832" s="213"/>
      <c r="AJ1832" s="213"/>
      <c r="AK1832" s="213"/>
      <c r="AL1832" s="213"/>
      <c r="AM1832" s="213"/>
      <c r="AN1832" s="213"/>
      <c r="AO1832" s="213"/>
      <c r="AP1832" s="213"/>
      <c r="AQ1832" s="213"/>
      <c r="AR1832" s="213"/>
      <c r="AS1832" s="213"/>
      <c r="AT1832" s="213"/>
      <c r="AU1832" s="213"/>
      <c r="AV1832" s="213"/>
      <c r="AW1832" s="213"/>
      <c r="AX1832" s="213"/>
      <c r="AY1832" s="213"/>
      <c r="AZ1832" s="213"/>
      <c r="BA1832" s="213"/>
      <c r="BB1832" s="213"/>
      <c r="BC1832" s="213"/>
      <c r="BD1832" s="213"/>
      <c r="BE1832" s="213"/>
      <c r="BF1832" s="213"/>
      <c r="BG1832" s="213"/>
      <c r="BH1832" s="213"/>
    </row>
    <row r="1833" spans="1:60" outlineLevel="3" x14ac:dyDescent="0.2">
      <c r="A1833" s="220"/>
      <c r="B1833" s="221"/>
      <c r="C1833" s="258" t="s">
        <v>2120</v>
      </c>
      <c r="D1833" s="229"/>
      <c r="E1833" s="230">
        <v>10</v>
      </c>
      <c r="F1833" s="224"/>
      <c r="G1833" s="224"/>
      <c r="H1833" s="224"/>
      <c r="I1833" s="224"/>
      <c r="J1833" s="224"/>
      <c r="K1833" s="224"/>
      <c r="L1833" s="224"/>
      <c r="M1833" s="224"/>
      <c r="N1833" s="223"/>
      <c r="O1833" s="223"/>
      <c r="P1833" s="223"/>
      <c r="Q1833" s="223"/>
      <c r="R1833" s="224"/>
      <c r="S1833" s="224"/>
      <c r="T1833" s="224"/>
      <c r="U1833" s="224"/>
      <c r="V1833" s="224"/>
      <c r="W1833" s="224"/>
      <c r="X1833" s="224"/>
      <c r="Y1833" s="224"/>
      <c r="Z1833" s="213"/>
      <c r="AA1833" s="213"/>
      <c r="AB1833" s="213"/>
      <c r="AC1833" s="213"/>
      <c r="AD1833" s="213"/>
      <c r="AE1833" s="213"/>
      <c r="AF1833" s="213"/>
      <c r="AG1833" s="213" t="s">
        <v>573</v>
      </c>
      <c r="AH1833" s="213">
        <v>0</v>
      </c>
      <c r="AI1833" s="213"/>
      <c r="AJ1833" s="213"/>
      <c r="AK1833" s="213"/>
      <c r="AL1833" s="213"/>
      <c r="AM1833" s="213"/>
      <c r="AN1833" s="213"/>
      <c r="AO1833" s="213"/>
      <c r="AP1833" s="213"/>
      <c r="AQ1833" s="213"/>
      <c r="AR1833" s="213"/>
      <c r="AS1833" s="213"/>
      <c r="AT1833" s="213"/>
      <c r="AU1833" s="213"/>
      <c r="AV1833" s="213"/>
      <c r="AW1833" s="213"/>
      <c r="AX1833" s="213"/>
      <c r="AY1833" s="213"/>
      <c r="AZ1833" s="213"/>
      <c r="BA1833" s="213"/>
      <c r="BB1833" s="213"/>
      <c r="BC1833" s="213"/>
      <c r="BD1833" s="213"/>
      <c r="BE1833" s="213"/>
      <c r="BF1833" s="213"/>
      <c r="BG1833" s="213"/>
      <c r="BH1833" s="213"/>
    </row>
    <row r="1834" spans="1:60" outlineLevel="3" x14ac:dyDescent="0.2">
      <c r="A1834" s="220"/>
      <c r="B1834" s="221"/>
      <c r="C1834" s="258" t="s">
        <v>2121</v>
      </c>
      <c r="D1834" s="229"/>
      <c r="E1834" s="230"/>
      <c r="F1834" s="224"/>
      <c r="G1834" s="224"/>
      <c r="H1834" s="224"/>
      <c r="I1834" s="224"/>
      <c r="J1834" s="224"/>
      <c r="K1834" s="224"/>
      <c r="L1834" s="224"/>
      <c r="M1834" s="224"/>
      <c r="N1834" s="223"/>
      <c r="O1834" s="223"/>
      <c r="P1834" s="223"/>
      <c r="Q1834" s="223"/>
      <c r="R1834" s="224"/>
      <c r="S1834" s="224"/>
      <c r="T1834" s="224"/>
      <c r="U1834" s="224"/>
      <c r="V1834" s="224"/>
      <c r="W1834" s="224"/>
      <c r="X1834" s="224"/>
      <c r="Y1834" s="224"/>
      <c r="Z1834" s="213"/>
      <c r="AA1834" s="213"/>
      <c r="AB1834" s="213"/>
      <c r="AC1834" s="213"/>
      <c r="AD1834" s="213"/>
      <c r="AE1834" s="213"/>
      <c r="AF1834" s="213"/>
      <c r="AG1834" s="213" t="s">
        <v>573</v>
      </c>
      <c r="AH1834" s="213">
        <v>0</v>
      </c>
      <c r="AI1834" s="213"/>
      <c r="AJ1834" s="213"/>
      <c r="AK1834" s="213"/>
      <c r="AL1834" s="213"/>
      <c r="AM1834" s="213"/>
      <c r="AN1834" s="213"/>
      <c r="AO1834" s="213"/>
      <c r="AP1834" s="213"/>
      <c r="AQ1834" s="213"/>
      <c r="AR1834" s="213"/>
      <c r="AS1834" s="213"/>
      <c r="AT1834" s="213"/>
      <c r="AU1834" s="213"/>
      <c r="AV1834" s="213"/>
      <c r="AW1834" s="213"/>
      <c r="AX1834" s="213"/>
      <c r="AY1834" s="213"/>
      <c r="AZ1834" s="213"/>
      <c r="BA1834" s="213"/>
      <c r="BB1834" s="213"/>
      <c r="BC1834" s="213"/>
      <c r="BD1834" s="213"/>
      <c r="BE1834" s="213"/>
      <c r="BF1834" s="213"/>
      <c r="BG1834" s="213"/>
      <c r="BH1834" s="213"/>
    </row>
    <row r="1835" spans="1:60" outlineLevel="3" x14ac:dyDescent="0.2">
      <c r="A1835" s="220"/>
      <c r="B1835" s="221"/>
      <c r="C1835" s="278" t="s">
        <v>1438</v>
      </c>
      <c r="D1835" s="268"/>
      <c r="E1835" s="269">
        <v>10</v>
      </c>
      <c r="F1835" s="224"/>
      <c r="G1835" s="224"/>
      <c r="H1835" s="224"/>
      <c r="I1835" s="224"/>
      <c r="J1835" s="224"/>
      <c r="K1835" s="224"/>
      <c r="L1835" s="224"/>
      <c r="M1835" s="224"/>
      <c r="N1835" s="223"/>
      <c r="O1835" s="223"/>
      <c r="P1835" s="223"/>
      <c r="Q1835" s="223"/>
      <c r="R1835" s="224"/>
      <c r="S1835" s="224"/>
      <c r="T1835" s="224"/>
      <c r="U1835" s="224"/>
      <c r="V1835" s="224"/>
      <c r="W1835" s="224"/>
      <c r="X1835" s="224"/>
      <c r="Y1835" s="224"/>
      <c r="Z1835" s="213"/>
      <c r="AA1835" s="213"/>
      <c r="AB1835" s="213"/>
      <c r="AC1835" s="213"/>
      <c r="AD1835" s="213"/>
      <c r="AE1835" s="213"/>
      <c r="AF1835" s="213"/>
      <c r="AG1835" s="213" t="s">
        <v>573</v>
      </c>
      <c r="AH1835" s="213">
        <v>1</v>
      </c>
      <c r="AI1835" s="213"/>
      <c r="AJ1835" s="213"/>
      <c r="AK1835" s="213"/>
      <c r="AL1835" s="213"/>
      <c r="AM1835" s="213"/>
      <c r="AN1835" s="213"/>
      <c r="AO1835" s="213"/>
      <c r="AP1835" s="213"/>
      <c r="AQ1835" s="213"/>
      <c r="AR1835" s="213"/>
      <c r="AS1835" s="213"/>
      <c r="AT1835" s="213"/>
      <c r="AU1835" s="213"/>
      <c r="AV1835" s="213"/>
      <c r="AW1835" s="213"/>
      <c r="AX1835" s="213"/>
      <c r="AY1835" s="213"/>
      <c r="AZ1835" s="213"/>
      <c r="BA1835" s="213"/>
      <c r="BB1835" s="213"/>
      <c r="BC1835" s="213"/>
      <c r="BD1835" s="213"/>
      <c r="BE1835" s="213"/>
      <c r="BF1835" s="213"/>
      <c r="BG1835" s="213"/>
      <c r="BH1835" s="213"/>
    </row>
    <row r="1836" spans="1:60" outlineLevel="2" x14ac:dyDescent="0.2">
      <c r="A1836" s="220"/>
      <c r="B1836" s="221"/>
      <c r="C1836" s="257"/>
      <c r="D1836" s="250"/>
      <c r="E1836" s="250"/>
      <c r="F1836" s="250"/>
      <c r="G1836" s="250"/>
      <c r="H1836" s="224"/>
      <c r="I1836" s="224"/>
      <c r="J1836" s="224"/>
      <c r="K1836" s="224"/>
      <c r="L1836" s="224"/>
      <c r="M1836" s="224"/>
      <c r="N1836" s="223"/>
      <c r="O1836" s="223"/>
      <c r="P1836" s="223"/>
      <c r="Q1836" s="223"/>
      <c r="R1836" s="224"/>
      <c r="S1836" s="224"/>
      <c r="T1836" s="224"/>
      <c r="U1836" s="224"/>
      <c r="V1836" s="224"/>
      <c r="W1836" s="224"/>
      <c r="X1836" s="224"/>
      <c r="Y1836" s="224"/>
      <c r="Z1836" s="213"/>
      <c r="AA1836" s="213"/>
      <c r="AB1836" s="213"/>
      <c r="AC1836" s="213"/>
      <c r="AD1836" s="213"/>
      <c r="AE1836" s="213"/>
      <c r="AF1836" s="213"/>
      <c r="AG1836" s="213" t="s">
        <v>515</v>
      </c>
      <c r="AH1836" s="213"/>
      <c r="AI1836" s="213"/>
      <c r="AJ1836" s="213"/>
      <c r="AK1836" s="213"/>
      <c r="AL1836" s="213"/>
      <c r="AM1836" s="213"/>
      <c r="AN1836" s="213"/>
      <c r="AO1836" s="213"/>
      <c r="AP1836" s="213"/>
      <c r="AQ1836" s="213"/>
      <c r="AR1836" s="213"/>
      <c r="AS1836" s="213"/>
      <c r="AT1836" s="213"/>
      <c r="AU1836" s="213"/>
      <c r="AV1836" s="213"/>
      <c r="AW1836" s="213"/>
      <c r="AX1836" s="213"/>
      <c r="AY1836" s="213"/>
      <c r="AZ1836" s="213"/>
      <c r="BA1836" s="213"/>
      <c r="BB1836" s="213"/>
      <c r="BC1836" s="213"/>
      <c r="BD1836" s="213"/>
      <c r="BE1836" s="213"/>
      <c r="BF1836" s="213"/>
      <c r="BG1836" s="213"/>
      <c r="BH1836" s="213"/>
    </row>
    <row r="1837" spans="1:60" outlineLevel="1" x14ac:dyDescent="0.2">
      <c r="A1837" s="242">
        <v>233</v>
      </c>
      <c r="B1837" s="243" t="s">
        <v>2122</v>
      </c>
      <c r="C1837" s="254" t="s">
        <v>2123</v>
      </c>
      <c r="D1837" s="244" t="s">
        <v>1356</v>
      </c>
      <c r="E1837" s="245">
        <v>70</v>
      </c>
      <c r="F1837" s="246"/>
      <c r="G1837" s="247">
        <f>ROUND(E1837*F1837,2)</f>
        <v>0</v>
      </c>
      <c r="H1837" s="246"/>
      <c r="I1837" s="247">
        <f>ROUND(E1837*H1837,2)</f>
        <v>0</v>
      </c>
      <c r="J1837" s="246"/>
      <c r="K1837" s="247">
        <f>ROUND(E1837*J1837,2)</f>
        <v>0</v>
      </c>
      <c r="L1837" s="247">
        <v>21</v>
      </c>
      <c r="M1837" s="247">
        <f>G1837*(1+L1837/100)</f>
        <v>0</v>
      </c>
      <c r="N1837" s="245">
        <v>2.7999999999999998E-4</v>
      </c>
      <c r="O1837" s="245">
        <f>ROUND(E1837*N1837,2)</f>
        <v>0.02</v>
      </c>
      <c r="P1837" s="245">
        <v>0</v>
      </c>
      <c r="Q1837" s="245">
        <f>ROUND(E1837*P1837,2)</f>
        <v>0</v>
      </c>
      <c r="R1837" s="247" t="s">
        <v>2116</v>
      </c>
      <c r="S1837" s="247" t="s">
        <v>511</v>
      </c>
      <c r="T1837" s="248" t="s">
        <v>511</v>
      </c>
      <c r="U1837" s="224">
        <v>0.1855</v>
      </c>
      <c r="V1837" s="224">
        <f>ROUND(E1837*U1837,2)</f>
        <v>12.99</v>
      </c>
      <c r="W1837" s="224"/>
      <c r="X1837" s="224" t="s">
        <v>557</v>
      </c>
      <c r="Y1837" s="224" t="s">
        <v>513</v>
      </c>
      <c r="Z1837" s="213"/>
      <c r="AA1837" s="213"/>
      <c r="AB1837" s="213"/>
      <c r="AC1837" s="213"/>
      <c r="AD1837" s="213"/>
      <c r="AE1837" s="213"/>
      <c r="AF1837" s="213"/>
      <c r="AG1837" s="213" t="s">
        <v>571</v>
      </c>
      <c r="AH1837" s="213"/>
      <c r="AI1837" s="213"/>
      <c r="AJ1837" s="213"/>
      <c r="AK1837" s="213"/>
      <c r="AL1837" s="213"/>
      <c r="AM1837" s="213"/>
      <c r="AN1837" s="213"/>
      <c r="AO1837" s="213"/>
      <c r="AP1837" s="213"/>
      <c r="AQ1837" s="213"/>
      <c r="AR1837" s="213"/>
      <c r="AS1837" s="213"/>
      <c r="AT1837" s="213"/>
      <c r="AU1837" s="213"/>
      <c r="AV1837" s="213"/>
      <c r="AW1837" s="213"/>
      <c r="AX1837" s="213"/>
      <c r="AY1837" s="213"/>
      <c r="AZ1837" s="213"/>
      <c r="BA1837" s="213"/>
      <c r="BB1837" s="213"/>
      <c r="BC1837" s="213"/>
      <c r="BD1837" s="213"/>
      <c r="BE1837" s="213"/>
      <c r="BF1837" s="213"/>
      <c r="BG1837" s="213"/>
      <c r="BH1837" s="213"/>
    </row>
    <row r="1838" spans="1:60" outlineLevel="2" x14ac:dyDescent="0.2">
      <c r="A1838" s="220"/>
      <c r="B1838" s="221"/>
      <c r="C1838" s="258" t="s">
        <v>1561</v>
      </c>
      <c r="D1838" s="229"/>
      <c r="E1838" s="230"/>
      <c r="F1838" s="224"/>
      <c r="G1838" s="224"/>
      <c r="H1838" s="224"/>
      <c r="I1838" s="224"/>
      <c r="J1838" s="224"/>
      <c r="K1838" s="224"/>
      <c r="L1838" s="224"/>
      <c r="M1838" s="224"/>
      <c r="N1838" s="223"/>
      <c r="O1838" s="223"/>
      <c r="P1838" s="223"/>
      <c r="Q1838" s="223"/>
      <c r="R1838" s="224"/>
      <c r="S1838" s="224"/>
      <c r="T1838" s="224"/>
      <c r="U1838" s="224"/>
      <c r="V1838" s="224"/>
      <c r="W1838" s="224"/>
      <c r="X1838" s="224"/>
      <c r="Y1838" s="224"/>
      <c r="Z1838" s="213"/>
      <c r="AA1838" s="213"/>
      <c r="AB1838" s="213"/>
      <c r="AC1838" s="213"/>
      <c r="AD1838" s="213"/>
      <c r="AE1838" s="213"/>
      <c r="AF1838" s="213"/>
      <c r="AG1838" s="213" t="s">
        <v>573</v>
      </c>
      <c r="AH1838" s="213">
        <v>0</v>
      </c>
      <c r="AI1838" s="213"/>
      <c r="AJ1838" s="213"/>
      <c r="AK1838" s="213"/>
      <c r="AL1838" s="213"/>
      <c r="AM1838" s="213"/>
      <c r="AN1838" s="213"/>
      <c r="AO1838" s="213"/>
      <c r="AP1838" s="213"/>
      <c r="AQ1838" s="213"/>
      <c r="AR1838" s="213"/>
      <c r="AS1838" s="213"/>
      <c r="AT1838" s="213"/>
      <c r="AU1838" s="213"/>
      <c r="AV1838" s="213"/>
      <c r="AW1838" s="213"/>
      <c r="AX1838" s="213"/>
      <c r="AY1838" s="213"/>
      <c r="AZ1838" s="213"/>
      <c r="BA1838" s="213"/>
      <c r="BB1838" s="213"/>
      <c r="BC1838" s="213"/>
      <c r="BD1838" s="213"/>
      <c r="BE1838" s="213"/>
      <c r="BF1838" s="213"/>
      <c r="BG1838" s="213"/>
      <c r="BH1838" s="213"/>
    </row>
    <row r="1839" spans="1:60" outlineLevel="3" x14ac:dyDescent="0.2">
      <c r="A1839" s="220"/>
      <c r="B1839" s="221"/>
      <c r="C1839" s="258" t="s">
        <v>1893</v>
      </c>
      <c r="D1839" s="229"/>
      <c r="E1839" s="230">
        <v>70</v>
      </c>
      <c r="F1839" s="224"/>
      <c r="G1839" s="224"/>
      <c r="H1839" s="224"/>
      <c r="I1839" s="224"/>
      <c r="J1839" s="224"/>
      <c r="K1839" s="224"/>
      <c r="L1839" s="224"/>
      <c r="M1839" s="224"/>
      <c r="N1839" s="223"/>
      <c r="O1839" s="223"/>
      <c r="P1839" s="223"/>
      <c r="Q1839" s="223"/>
      <c r="R1839" s="224"/>
      <c r="S1839" s="224"/>
      <c r="T1839" s="224"/>
      <c r="U1839" s="224"/>
      <c r="V1839" s="224"/>
      <c r="W1839" s="224"/>
      <c r="X1839" s="224"/>
      <c r="Y1839" s="224"/>
      <c r="Z1839" s="213"/>
      <c r="AA1839" s="213"/>
      <c r="AB1839" s="213"/>
      <c r="AC1839" s="213"/>
      <c r="AD1839" s="213"/>
      <c r="AE1839" s="213"/>
      <c r="AF1839" s="213"/>
      <c r="AG1839" s="213" t="s">
        <v>573</v>
      </c>
      <c r="AH1839" s="213">
        <v>0</v>
      </c>
      <c r="AI1839" s="213"/>
      <c r="AJ1839" s="213"/>
      <c r="AK1839" s="213"/>
      <c r="AL1839" s="213"/>
      <c r="AM1839" s="213"/>
      <c r="AN1839" s="213"/>
      <c r="AO1839" s="213"/>
      <c r="AP1839" s="213"/>
      <c r="AQ1839" s="213"/>
      <c r="AR1839" s="213"/>
      <c r="AS1839" s="213"/>
      <c r="AT1839" s="213"/>
      <c r="AU1839" s="213"/>
      <c r="AV1839" s="213"/>
      <c r="AW1839" s="213"/>
      <c r="AX1839" s="213"/>
      <c r="AY1839" s="213"/>
      <c r="AZ1839" s="213"/>
      <c r="BA1839" s="213"/>
      <c r="BB1839" s="213"/>
      <c r="BC1839" s="213"/>
      <c r="BD1839" s="213"/>
      <c r="BE1839" s="213"/>
      <c r="BF1839" s="213"/>
      <c r="BG1839" s="213"/>
      <c r="BH1839" s="213"/>
    </row>
    <row r="1840" spans="1:60" outlineLevel="3" x14ac:dyDescent="0.2">
      <c r="A1840" s="220"/>
      <c r="B1840" s="221"/>
      <c r="C1840" s="275" t="s">
        <v>955</v>
      </c>
      <c r="D1840" s="266"/>
      <c r="E1840" s="267"/>
      <c r="F1840" s="224"/>
      <c r="G1840" s="224"/>
      <c r="H1840" s="224"/>
      <c r="I1840" s="224"/>
      <c r="J1840" s="224"/>
      <c r="K1840" s="224"/>
      <c r="L1840" s="224"/>
      <c r="M1840" s="224"/>
      <c r="N1840" s="223"/>
      <c r="O1840" s="223"/>
      <c r="P1840" s="223"/>
      <c r="Q1840" s="223"/>
      <c r="R1840" s="224"/>
      <c r="S1840" s="224"/>
      <c r="T1840" s="224"/>
      <c r="U1840" s="224"/>
      <c r="V1840" s="224"/>
      <c r="W1840" s="224"/>
      <c r="X1840" s="224"/>
      <c r="Y1840" s="224"/>
      <c r="Z1840" s="213"/>
      <c r="AA1840" s="213"/>
      <c r="AB1840" s="213"/>
      <c r="AC1840" s="213"/>
      <c r="AD1840" s="213"/>
      <c r="AE1840" s="213"/>
      <c r="AF1840" s="213"/>
      <c r="AG1840" s="213" t="s">
        <v>573</v>
      </c>
      <c r="AH1840" s="213"/>
      <c r="AI1840" s="213"/>
      <c r="AJ1840" s="213"/>
      <c r="AK1840" s="213"/>
      <c r="AL1840" s="213"/>
      <c r="AM1840" s="213"/>
      <c r="AN1840" s="213"/>
      <c r="AO1840" s="213"/>
      <c r="AP1840" s="213"/>
      <c r="AQ1840" s="213"/>
      <c r="AR1840" s="213"/>
      <c r="AS1840" s="213"/>
      <c r="AT1840" s="213"/>
      <c r="AU1840" s="213"/>
      <c r="AV1840" s="213"/>
      <c r="AW1840" s="213"/>
      <c r="AX1840" s="213"/>
      <c r="AY1840" s="213"/>
      <c r="AZ1840" s="213"/>
      <c r="BA1840" s="213"/>
      <c r="BB1840" s="213"/>
      <c r="BC1840" s="213"/>
      <c r="BD1840" s="213"/>
      <c r="BE1840" s="213"/>
      <c r="BF1840" s="213"/>
      <c r="BG1840" s="213"/>
      <c r="BH1840" s="213"/>
    </row>
    <row r="1841" spans="1:60" outlineLevel="3" x14ac:dyDescent="0.2">
      <c r="A1841" s="220"/>
      <c r="B1841" s="221"/>
      <c r="C1841" s="276" t="s">
        <v>2124</v>
      </c>
      <c r="D1841" s="266"/>
      <c r="E1841" s="267">
        <v>70</v>
      </c>
      <c r="F1841" s="224"/>
      <c r="G1841" s="224"/>
      <c r="H1841" s="224"/>
      <c r="I1841" s="224"/>
      <c r="J1841" s="224"/>
      <c r="K1841" s="224"/>
      <c r="L1841" s="224"/>
      <c r="M1841" s="224"/>
      <c r="N1841" s="223"/>
      <c r="O1841" s="223"/>
      <c r="P1841" s="223"/>
      <c r="Q1841" s="223"/>
      <c r="R1841" s="224"/>
      <c r="S1841" s="224"/>
      <c r="T1841" s="224"/>
      <c r="U1841" s="224"/>
      <c r="V1841" s="224"/>
      <c r="W1841" s="224"/>
      <c r="X1841" s="224"/>
      <c r="Y1841" s="224"/>
      <c r="Z1841" s="213"/>
      <c r="AA1841" s="213"/>
      <c r="AB1841" s="213"/>
      <c r="AC1841" s="213"/>
      <c r="AD1841" s="213"/>
      <c r="AE1841" s="213"/>
      <c r="AF1841" s="213"/>
      <c r="AG1841" s="213" t="s">
        <v>573</v>
      </c>
      <c r="AH1841" s="213">
        <v>2</v>
      </c>
      <c r="AI1841" s="213"/>
      <c r="AJ1841" s="213"/>
      <c r="AK1841" s="213"/>
      <c r="AL1841" s="213"/>
      <c r="AM1841" s="213"/>
      <c r="AN1841" s="213"/>
      <c r="AO1841" s="213"/>
      <c r="AP1841" s="213"/>
      <c r="AQ1841" s="213"/>
      <c r="AR1841" s="213"/>
      <c r="AS1841" s="213"/>
      <c r="AT1841" s="213"/>
      <c r="AU1841" s="213"/>
      <c r="AV1841" s="213"/>
      <c r="AW1841" s="213"/>
      <c r="AX1841" s="213"/>
      <c r="AY1841" s="213"/>
      <c r="AZ1841" s="213"/>
      <c r="BA1841" s="213"/>
      <c r="BB1841" s="213"/>
      <c r="BC1841" s="213"/>
      <c r="BD1841" s="213"/>
      <c r="BE1841" s="213"/>
      <c r="BF1841" s="213"/>
      <c r="BG1841" s="213"/>
      <c r="BH1841" s="213"/>
    </row>
    <row r="1842" spans="1:60" outlineLevel="3" x14ac:dyDescent="0.2">
      <c r="A1842" s="220"/>
      <c r="B1842" s="221"/>
      <c r="C1842" s="275" t="s">
        <v>958</v>
      </c>
      <c r="D1842" s="266"/>
      <c r="E1842" s="267"/>
      <c r="F1842" s="224"/>
      <c r="G1842" s="224"/>
      <c r="H1842" s="224"/>
      <c r="I1842" s="224"/>
      <c r="J1842" s="224"/>
      <c r="K1842" s="224"/>
      <c r="L1842" s="224"/>
      <c r="M1842" s="224"/>
      <c r="N1842" s="223"/>
      <c r="O1842" s="223"/>
      <c r="P1842" s="223"/>
      <c r="Q1842" s="223"/>
      <c r="R1842" s="224"/>
      <c r="S1842" s="224"/>
      <c r="T1842" s="224"/>
      <c r="U1842" s="224"/>
      <c r="V1842" s="224"/>
      <c r="W1842" s="224"/>
      <c r="X1842" s="224"/>
      <c r="Y1842" s="224"/>
      <c r="Z1842" s="213"/>
      <c r="AA1842" s="213"/>
      <c r="AB1842" s="213"/>
      <c r="AC1842" s="213"/>
      <c r="AD1842" s="213"/>
      <c r="AE1842" s="213"/>
      <c r="AF1842" s="213"/>
      <c r="AG1842" s="213" t="s">
        <v>573</v>
      </c>
      <c r="AH1842" s="213"/>
      <c r="AI1842" s="213"/>
      <c r="AJ1842" s="213"/>
      <c r="AK1842" s="213"/>
      <c r="AL1842" s="213"/>
      <c r="AM1842" s="213"/>
      <c r="AN1842" s="213"/>
      <c r="AO1842" s="213"/>
      <c r="AP1842" s="213"/>
      <c r="AQ1842" s="213"/>
      <c r="AR1842" s="213"/>
      <c r="AS1842" s="213"/>
      <c r="AT1842" s="213"/>
      <c r="AU1842" s="213"/>
      <c r="AV1842" s="213"/>
      <c r="AW1842" s="213"/>
      <c r="AX1842" s="213"/>
      <c r="AY1842" s="213"/>
      <c r="AZ1842" s="213"/>
      <c r="BA1842" s="213"/>
      <c r="BB1842" s="213"/>
      <c r="BC1842" s="213"/>
      <c r="BD1842" s="213"/>
      <c r="BE1842" s="213"/>
      <c r="BF1842" s="213"/>
      <c r="BG1842" s="213"/>
      <c r="BH1842" s="213"/>
    </row>
    <row r="1843" spans="1:60" outlineLevel="2" x14ac:dyDescent="0.2">
      <c r="A1843" s="220"/>
      <c r="B1843" s="221"/>
      <c r="C1843" s="257"/>
      <c r="D1843" s="250"/>
      <c r="E1843" s="250"/>
      <c r="F1843" s="250"/>
      <c r="G1843" s="250"/>
      <c r="H1843" s="224"/>
      <c r="I1843" s="224"/>
      <c r="J1843" s="224"/>
      <c r="K1843" s="224"/>
      <c r="L1843" s="224"/>
      <c r="M1843" s="224"/>
      <c r="N1843" s="223"/>
      <c r="O1843" s="223"/>
      <c r="P1843" s="223"/>
      <c r="Q1843" s="223"/>
      <c r="R1843" s="224"/>
      <c r="S1843" s="224"/>
      <c r="T1843" s="224"/>
      <c r="U1843" s="224"/>
      <c r="V1843" s="224"/>
      <c r="W1843" s="224"/>
      <c r="X1843" s="224"/>
      <c r="Y1843" s="224"/>
      <c r="Z1843" s="213"/>
      <c r="AA1843" s="213"/>
      <c r="AB1843" s="213"/>
      <c r="AC1843" s="213"/>
      <c r="AD1843" s="213"/>
      <c r="AE1843" s="213"/>
      <c r="AF1843" s="213"/>
      <c r="AG1843" s="213" t="s">
        <v>515</v>
      </c>
      <c r="AH1843" s="213"/>
      <c r="AI1843" s="213"/>
      <c r="AJ1843" s="213"/>
      <c r="AK1843" s="213"/>
      <c r="AL1843" s="213"/>
      <c r="AM1843" s="213"/>
      <c r="AN1843" s="213"/>
      <c r="AO1843" s="213"/>
      <c r="AP1843" s="213"/>
      <c r="AQ1843" s="213"/>
      <c r="AR1843" s="213"/>
      <c r="AS1843" s="213"/>
      <c r="AT1843" s="213"/>
      <c r="AU1843" s="213"/>
      <c r="AV1843" s="213"/>
      <c r="AW1843" s="213"/>
      <c r="AX1843" s="213"/>
      <c r="AY1843" s="213"/>
      <c r="AZ1843" s="213"/>
      <c r="BA1843" s="213"/>
      <c r="BB1843" s="213"/>
      <c r="BC1843" s="213"/>
      <c r="BD1843" s="213"/>
      <c r="BE1843" s="213"/>
      <c r="BF1843" s="213"/>
      <c r="BG1843" s="213"/>
      <c r="BH1843" s="213"/>
    </row>
    <row r="1844" spans="1:60" outlineLevel="1" x14ac:dyDescent="0.2">
      <c r="A1844" s="242">
        <v>234</v>
      </c>
      <c r="B1844" s="243" t="s">
        <v>2125</v>
      </c>
      <c r="C1844" s="254" t="s">
        <v>2126</v>
      </c>
      <c r="D1844" s="244" t="s">
        <v>974</v>
      </c>
      <c r="E1844" s="245">
        <v>71.5</v>
      </c>
      <c r="F1844" s="246"/>
      <c r="G1844" s="247">
        <f>ROUND(E1844*F1844,2)</f>
        <v>0</v>
      </c>
      <c r="H1844" s="246"/>
      <c r="I1844" s="247">
        <f>ROUND(E1844*H1844,2)</f>
        <v>0</v>
      </c>
      <c r="J1844" s="246"/>
      <c r="K1844" s="247">
        <f>ROUND(E1844*J1844,2)</f>
        <v>0</v>
      </c>
      <c r="L1844" s="247">
        <v>21</v>
      </c>
      <c r="M1844" s="247">
        <f>G1844*(1+L1844/100)</f>
        <v>0</v>
      </c>
      <c r="N1844" s="245">
        <v>1.9000000000000001E-4</v>
      </c>
      <c r="O1844" s="245">
        <f>ROUND(E1844*N1844,2)</f>
        <v>0.01</v>
      </c>
      <c r="P1844" s="245">
        <v>0</v>
      </c>
      <c r="Q1844" s="245">
        <f>ROUND(E1844*P1844,2)</f>
        <v>0</v>
      </c>
      <c r="R1844" s="247"/>
      <c r="S1844" s="247" t="s">
        <v>527</v>
      </c>
      <c r="T1844" s="248" t="s">
        <v>512</v>
      </c>
      <c r="U1844" s="224">
        <v>0.60299999999999998</v>
      </c>
      <c r="V1844" s="224">
        <f>ROUND(E1844*U1844,2)</f>
        <v>43.11</v>
      </c>
      <c r="W1844" s="224"/>
      <c r="X1844" s="224" t="s">
        <v>557</v>
      </c>
      <c r="Y1844" s="224" t="s">
        <v>513</v>
      </c>
      <c r="Z1844" s="213"/>
      <c r="AA1844" s="213"/>
      <c r="AB1844" s="213"/>
      <c r="AC1844" s="213"/>
      <c r="AD1844" s="213"/>
      <c r="AE1844" s="213"/>
      <c r="AF1844" s="213"/>
      <c r="AG1844" s="213" t="s">
        <v>571</v>
      </c>
      <c r="AH1844" s="213"/>
      <c r="AI1844" s="213"/>
      <c r="AJ1844" s="213"/>
      <c r="AK1844" s="213"/>
      <c r="AL1844" s="213"/>
      <c r="AM1844" s="213"/>
      <c r="AN1844" s="213"/>
      <c r="AO1844" s="213"/>
      <c r="AP1844" s="213"/>
      <c r="AQ1844" s="213"/>
      <c r="AR1844" s="213"/>
      <c r="AS1844" s="213"/>
      <c r="AT1844" s="213"/>
      <c r="AU1844" s="213"/>
      <c r="AV1844" s="213"/>
      <c r="AW1844" s="213"/>
      <c r="AX1844" s="213"/>
      <c r="AY1844" s="213"/>
      <c r="AZ1844" s="213"/>
      <c r="BA1844" s="213"/>
      <c r="BB1844" s="213"/>
      <c r="BC1844" s="213"/>
      <c r="BD1844" s="213"/>
      <c r="BE1844" s="213"/>
      <c r="BF1844" s="213"/>
      <c r="BG1844" s="213"/>
      <c r="BH1844" s="213"/>
    </row>
    <row r="1845" spans="1:60" outlineLevel="2" x14ac:dyDescent="0.2">
      <c r="A1845" s="220"/>
      <c r="B1845" s="221"/>
      <c r="C1845" s="258" t="s">
        <v>1098</v>
      </c>
      <c r="D1845" s="229"/>
      <c r="E1845" s="230"/>
      <c r="F1845" s="224"/>
      <c r="G1845" s="224"/>
      <c r="H1845" s="224"/>
      <c r="I1845" s="224"/>
      <c r="J1845" s="224"/>
      <c r="K1845" s="224"/>
      <c r="L1845" s="224"/>
      <c r="M1845" s="224"/>
      <c r="N1845" s="223"/>
      <c r="O1845" s="223"/>
      <c r="P1845" s="223"/>
      <c r="Q1845" s="223"/>
      <c r="R1845" s="224"/>
      <c r="S1845" s="224"/>
      <c r="T1845" s="224"/>
      <c r="U1845" s="224"/>
      <c r="V1845" s="224"/>
      <c r="W1845" s="224"/>
      <c r="X1845" s="224"/>
      <c r="Y1845" s="224"/>
      <c r="Z1845" s="213"/>
      <c r="AA1845" s="213"/>
      <c r="AB1845" s="213"/>
      <c r="AC1845" s="213"/>
      <c r="AD1845" s="213"/>
      <c r="AE1845" s="213"/>
      <c r="AF1845" s="213"/>
      <c r="AG1845" s="213" t="s">
        <v>573</v>
      </c>
      <c r="AH1845" s="213">
        <v>0</v>
      </c>
      <c r="AI1845" s="213"/>
      <c r="AJ1845" s="213"/>
      <c r="AK1845" s="213"/>
      <c r="AL1845" s="213"/>
      <c r="AM1845" s="213"/>
      <c r="AN1845" s="213"/>
      <c r="AO1845" s="213"/>
      <c r="AP1845" s="213"/>
      <c r="AQ1845" s="213"/>
      <c r="AR1845" s="213"/>
      <c r="AS1845" s="213"/>
      <c r="AT1845" s="213"/>
      <c r="AU1845" s="213"/>
      <c r="AV1845" s="213"/>
      <c r="AW1845" s="213"/>
      <c r="AX1845" s="213"/>
      <c r="AY1845" s="213"/>
      <c r="AZ1845" s="213"/>
      <c r="BA1845" s="213"/>
      <c r="BB1845" s="213"/>
      <c r="BC1845" s="213"/>
      <c r="BD1845" s="213"/>
      <c r="BE1845" s="213"/>
      <c r="BF1845" s="213"/>
      <c r="BG1845" s="213"/>
      <c r="BH1845" s="213"/>
    </row>
    <row r="1846" spans="1:60" outlineLevel="3" x14ac:dyDescent="0.2">
      <c r="A1846" s="220"/>
      <c r="B1846" s="221"/>
      <c r="C1846" s="258" t="s">
        <v>2127</v>
      </c>
      <c r="D1846" s="229"/>
      <c r="E1846" s="230">
        <v>60</v>
      </c>
      <c r="F1846" s="224"/>
      <c r="G1846" s="224"/>
      <c r="H1846" s="224"/>
      <c r="I1846" s="224"/>
      <c r="J1846" s="224"/>
      <c r="K1846" s="224"/>
      <c r="L1846" s="224"/>
      <c r="M1846" s="224"/>
      <c r="N1846" s="223"/>
      <c r="O1846" s="223"/>
      <c r="P1846" s="223"/>
      <c r="Q1846" s="223"/>
      <c r="R1846" s="224"/>
      <c r="S1846" s="224"/>
      <c r="T1846" s="224"/>
      <c r="U1846" s="224"/>
      <c r="V1846" s="224"/>
      <c r="W1846" s="224"/>
      <c r="X1846" s="224"/>
      <c r="Y1846" s="224"/>
      <c r="Z1846" s="213"/>
      <c r="AA1846" s="213"/>
      <c r="AB1846" s="213"/>
      <c r="AC1846" s="213"/>
      <c r="AD1846" s="213"/>
      <c r="AE1846" s="213"/>
      <c r="AF1846" s="213"/>
      <c r="AG1846" s="213" t="s">
        <v>573</v>
      </c>
      <c r="AH1846" s="213">
        <v>0</v>
      </c>
      <c r="AI1846" s="213"/>
      <c r="AJ1846" s="213"/>
      <c r="AK1846" s="213"/>
      <c r="AL1846" s="213"/>
      <c r="AM1846" s="213"/>
      <c r="AN1846" s="213"/>
      <c r="AO1846" s="213"/>
      <c r="AP1846" s="213"/>
      <c r="AQ1846" s="213"/>
      <c r="AR1846" s="213"/>
      <c r="AS1846" s="213"/>
      <c r="AT1846" s="213"/>
      <c r="AU1846" s="213"/>
      <c r="AV1846" s="213"/>
      <c r="AW1846" s="213"/>
      <c r="AX1846" s="213"/>
      <c r="AY1846" s="213"/>
      <c r="AZ1846" s="213"/>
      <c r="BA1846" s="213"/>
      <c r="BB1846" s="213"/>
      <c r="BC1846" s="213"/>
      <c r="BD1846" s="213"/>
      <c r="BE1846" s="213"/>
      <c r="BF1846" s="213"/>
      <c r="BG1846" s="213"/>
      <c r="BH1846" s="213"/>
    </row>
    <row r="1847" spans="1:60" outlineLevel="3" x14ac:dyDescent="0.2">
      <c r="A1847" s="220"/>
      <c r="B1847" s="221"/>
      <c r="C1847" s="258" t="s">
        <v>2128</v>
      </c>
      <c r="D1847" s="229"/>
      <c r="E1847" s="230">
        <v>8</v>
      </c>
      <c r="F1847" s="224"/>
      <c r="G1847" s="224"/>
      <c r="H1847" s="224"/>
      <c r="I1847" s="224"/>
      <c r="J1847" s="224"/>
      <c r="K1847" s="224"/>
      <c r="L1847" s="224"/>
      <c r="M1847" s="224"/>
      <c r="N1847" s="223"/>
      <c r="O1847" s="223"/>
      <c r="P1847" s="223"/>
      <c r="Q1847" s="223"/>
      <c r="R1847" s="224"/>
      <c r="S1847" s="224"/>
      <c r="T1847" s="224"/>
      <c r="U1847" s="224"/>
      <c r="V1847" s="224"/>
      <c r="W1847" s="224"/>
      <c r="X1847" s="224"/>
      <c r="Y1847" s="224"/>
      <c r="Z1847" s="213"/>
      <c r="AA1847" s="213"/>
      <c r="AB1847" s="213"/>
      <c r="AC1847" s="213"/>
      <c r="AD1847" s="213"/>
      <c r="AE1847" s="213"/>
      <c r="AF1847" s="213"/>
      <c r="AG1847" s="213" t="s">
        <v>573</v>
      </c>
      <c r="AH1847" s="213">
        <v>0</v>
      </c>
      <c r="AI1847" s="213"/>
      <c r="AJ1847" s="213"/>
      <c r="AK1847" s="213"/>
      <c r="AL1847" s="213"/>
      <c r="AM1847" s="213"/>
      <c r="AN1847" s="213"/>
      <c r="AO1847" s="213"/>
      <c r="AP1847" s="213"/>
      <c r="AQ1847" s="213"/>
      <c r="AR1847" s="213"/>
      <c r="AS1847" s="213"/>
      <c r="AT1847" s="213"/>
      <c r="AU1847" s="213"/>
      <c r="AV1847" s="213"/>
      <c r="AW1847" s="213"/>
      <c r="AX1847" s="213"/>
      <c r="AY1847" s="213"/>
      <c r="AZ1847" s="213"/>
      <c r="BA1847" s="213"/>
      <c r="BB1847" s="213"/>
      <c r="BC1847" s="213"/>
      <c r="BD1847" s="213"/>
      <c r="BE1847" s="213"/>
      <c r="BF1847" s="213"/>
      <c r="BG1847" s="213"/>
      <c r="BH1847" s="213"/>
    </row>
    <row r="1848" spans="1:60" outlineLevel="3" x14ac:dyDescent="0.2">
      <c r="A1848" s="220"/>
      <c r="B1848" s="221"/>
      <c r="C1848" s="258" t="s">
        <v>2129</v>
      </c>
      <c r="D1848" s="229"/>
      <c r="E1848" s="230">
        <v>3.5</v>
      </c>
      <c r="F1848" s="224"/>
      <c r="G1848" s="224"/>
      <c r="H1848" s="224"/>
      <c r="I1848" s="224"/>
      <c r="J1848" s="224"/>
      <c r="K1848" s="224"/>
      <c r="L1848" s="224"/>
      <c r="M1848" s="224"/>
      <c r="N1848" s="223"/>
      <c r="O1848" s="223"/>
      <c r="P1848" s="223"/>
      <c r="Q1848" s="223"/>
      <c r="R1848" s="224"/>
      <c r="S1848" s="224"/>
      <c r="T1848" s="224"/>
      <c r="U1848" s="224"/>
      <c r="V1848" s="224"/>
      <c r="W1848" s="224"/>
      <c r="X1848" s="224"/>
      <c r="Y1848" s="224"/>
      <c r="Z1848" s="213"/>
      <c r="AA1848" s="213"/>
      <c r="AB1848" s="213"/>
      <c r="AC1848" s="213"/>
      <c r="AD1848" s="213"/>
      <c r="AE1848" s="213"/>
      <c r="AF1848" s="213"/>
      <c r="AG1848" s="213" t="s">
        <v>573</v>
      </c>
      <c r="AH1848" s="213">
        <v>0</v>
      </c>
      <c r="AI1848" s="213"/>
      <c r="AJ1848" s="213"/>
      <c r="AK1848" s="213"/>
      <c r="AL1848" s="213"/>
      <c r="AM1848" s="213"/>
      <c r="AN1848" s="213"/>
      <c r="AO1848" s="213"/>
      <c r="AP1848" s="213"/>
      <c r="AQ1848" s="213"/>
      <c r="AR1848" s="213"/>
      <c r="AS1848" s="213"/>
      <c r="AT1848" s="213"/>
      <c r="AU1848" s="213"/>
      <c r="AV1848" s="213"/>
      <c r="AW1848" s="213"/>
      <c r="AX1848" s="213"/>
      <c r="AY1848" s="213"/>
      <c r="AZ1848" s="213"/>
      <c r="BA1848" s="213"/>
      <c r="BB1848" s="213"/>
      <c r="BC1848" s="213"/>
      <c r="BD1848" s="213"/>
      <c r="BE1848" s="213"/>
      <c r="BF1848" s="213"/>
      <c r="BG1848" s="213"/>
      <c r="BH1848" s="213"/>
    </row>
    <row r="1849" spans="1:60" outlineLevel="2" x14ac:dyDescent="0.2">
      <c r="A1849" s="220"/>
      <c r="B1849" s="221"/>
      <c r="C1849" s="257"/>
      <c r="D1849" s="250"/>
      <c r="E1849" s="250"/>
      <c r="F1849" s="250"/>
      <c r="G1849" s="250"/>
      <c r="H1849" s="224"/>
      <c r="I1849" s="224"/>
      <c r="J1849" s="224"/>
      <c r="K1849" s="224"/>
      <c r="L1849" s="224"/>
      <c r="M1849" s="224"/>
      <c r="N1849" s="223"/>
      <c r="O1849" s="223"/>
      <c r="P1849" s="223"/>
      <c r="Q1849" s="223"/>
      <c r="R1849" s="224"/>
      <c r="S1849" s="224"/>
      <c r="T1849" s="224"/>
      <c r="U1849" s="224"/>
      <c r="V1849" s="224"/>
      <c r="W1849" s="224"/>
      <c r="X1849" s="224"/>
      <c r="Y1849" s="224"/>
      <c r="Z1849" s="213"/>
      <c r="AA1849" s="213"/>
      <c r="AB1849" s="213"/>
      <c r="AC1849" s="213"/>
      <c r="AD1849" s="213"/>
      <c r="AE1849" s="213"/>
      <c r="AF1849" s="213"/>
      <c r="AG1849" s="213" t="s">
        <v>515</v>
      </c>
      <c r="AH1849" s="213"/>
      <c r="AI1849" s="213"/>
      <c r="AJ1849" s="213"/>
      <c r="AK1849" s="213"/>
      <c r="AL1849" s="213"/>
      <c r="AM1849" s="213"/>
      <c r="AN1849" s="213"/>
      <c r="AO1849" s="213"/>
      <c r="AP1849" s="213"/>
      <c r="AQ1849" s="213"/>
      <c r="AR1849" s="213"/>
      <c r="AS1849" s="213"/>
      <c r="AT1849" s="213"/>
      <c r="AU1849" s="213"/>
      <c r="AV1849" s="213"/>
      <c r="AW1849" s="213"/>
      <c r="AX1849" s="213"/>
      <c r="AY1849" s="213"/>
      <c r="AZ1849" s="213"/>
      <c r="BA1849" s="213"/>
      <c r="BB1849" s="213"/>
      <c r="BC1849" s="213"/>
      <c r="BD1849" s="213"/>
      <c r="BE1849" s="213"/>
      <c r="BF1849" s="213"/>
      <c r="BG1849" s="213"/>
      <c r="BH1849" s="213"/>
    </row>
    <row r="1850" spans="1:60" outlineLevel="1" x14ac:dyDescent="0.2">
      <c r="A1850" s="242">
        <v>235</v>
      </c>
      <c r="B1850" s="243" t="s">
        <v>2130</v>
      </c>
      <c r="C1850" s="254" t="s">
        <v>2131</v>
      </c>
      <c r="D1850" s="244" t="s">
        <v>974</v>
      </c>
      <c r="E1850" s="245">
        <v>14.5</v>
      </c>
      <c r="F1850" s="246"/>
      <c r="G1850" s="247">
        <f>ROUND(E1850*F1850,2)</f>
        <v>0</v>
      </c>
      <c r="H1850" s="246"/>
      <c r="I1850" s="247">
        <f>ROUND(E1850*H1850,2)</f>
        <v>0</v>
      </c>
      <c r="J1850" s="246"/>
      <c r="K1850" s="247">
        <f>ROUND(E1850*J1850,2)</f>
        <v>0</v>
      </c>
      <c r="L1850" s="247">
        <v>21</v>
      </c>
      <c r="M1850" s="247">
        <f>G1850*(1+L1850/100)</f>
        <v>0</v>
      </c>
      <c r="N1850" s="245">
        <v>1.9000000000000001E-4</v>
      </c>
      <c r="O1850" s="245">
        <f>ROUND(E1850*N1850,2)</f>
        <v>0</v>
      </c>
      <c r="P1850" s="245">
        <v>0</v>
      </c>
      <c r="Q1850" s="245">
        <f>ROUND(E1850*P1850,2)</f>
        <v>0</v>
      </c>
      <c r="R1850" s="247"/>
      <c r="S1850" s="247" t="s">
        <v>527</v>
      </c>
      <c r="T1850" s="248" t="s">
        <v>512</v>
      </c>
      <c r="U1850" s="224">
        <v>0.60299999999999998</v>
      </c>
      <c r="V1850" s="224">
        <f>ROUND(E1850*U1850,2)</f>
        <v>8.74</v>
      </c>
      <c r="W1850" s="224"/>
      <c r="X1850" s="224" t="s">
        <v>557</v>
      </c>
      <c r="Y1850" s="224" t="s">
        <v>513</v>
      </c>
      <c r="Z1850" s="213"/>
      <c r="AA1850" s="213"/>
      <c r="AB1850" s="213"/>
      <c r="AC1850" s="213"/>
      <c r="AD1850" s="213"/>
      <c r="AE1850" s="213"/>
      <c r="AF1850" s="213"/>
      <c r="AG1850" s="213" t="s">
        <v>571</v>
      </c>
      <c r="AH1850" s="213"/>
      <c r="AI1850" s="213"/>
      <c r="AJ1850" s="213"/>
      <c r="AK1850" s="213"/>
      <c r="AL1850" s="213"/>
      <c r="AM1850" s="213"/>
      <c r="AN1850" s="213"/>
      <c r="AO1850" s="213"/>
      <c r="AP1850" s="213"/>
      <c r="AQ1850" s="213"/>
      <c r="AR1850" s="213"/>
      <c r="AS1850" s="213"/>
      <c r="AT1850" s="213"/>
      <c r="AU1850" s="213"/>
      <c r="AV1850" s="213"/>
      <c r="AW1850" s="213"/>
      <c r="AX1850" s="213"/>
      <c r="AY1850" s="213"/>
      <c r="AZ1850" s="213"/>
      <c r="BA1850" s="213"/>
      <c r="BB1850" s="213"/>
      <c r="BC1850" s="213"/>
      <c r="BD1850" s="213"/>
      <c r="BE1850" s="213"/>
      <c r="BF1850" s="213"/>
      <c r="BG1850" s="213"/>
      <c r="BH1850" s="213"/>
    </row>
    <row r="1851" spans="1:60" outlineLevel="2" x14ac:dyDescent="0.2">
      <c r="A1851" s="220"/>
      <c r="B1851" s="221"/>
      <c r="C1851" s="258" t="s">
        <v>1098</v>
      </c>
      <c r="D1851" s="229"/>
      <c r="E1851" s="230"/>
      <c r="F1851" s="224"/>
      <c r="G1851" s="224"/>
      <c r="H1851" s="224"/>
      <c r="I1851" s="224"/>
      <c r="J1851" s="224"/>
      <c r="K1851" s="224"/>
      <c r="L1851" s="224"/>
      <c r="M1851" s="224"/>
      <c r="N1851" s="223"/>
      <c r="O1851" s="223"/>
      <c r="P1851" s="223"/>
      <c r="Q1851" s="223"/>
      <c r="R1851" s="224"/>
      <c r="S1851" s="224"/>
      <c r="T1851" s="224"/>
      <c r="U1851" s="224"/>
      <c r="V1851" s="224"/>
      <c r="W1851" s="224"/>
      <c r="X1851" s="224"/>
      <c r="Y1851" s="224"/>
      <c r="Z1851" s="213"/>
      <c r="AA1851" s="213"/>
      <c r="AB1851" s="213"/>
      <c r="AC1851" s="213"/>
      <c r="AD1851" s="213"/>
      <c r="AE1851" s="213"/>
      <c r="AF1851" s="213"/>
      <c r="AG1851" s="213" t="s">
        <v>573</v>
      </c>
      <c r="AH1851" s="213">
        <v>0</v>
      </c>
      <c r="AI1851" s="213"/>
      <c r="AJ1851" s="213"/>
      <c r="AK1851" s="213"/>
      <c r="AL1851" s="213"/>
      <c r="AM1851" s="213"/>
      <c r="AN1851" s="213"/>
      <c r="AO1851" s="213"/>
      <c r="AP1851" s="213"/>
      <c r="AQ1851" s="213"/>
      <c r="AR1851" s="213"/>
      <c r="AS1851" s="213"/>
      <c r="AT1851" s="213"/>
      <c r="AU1851" s="213"/>
      <c r="AV1851" s="213"/>
      <c r="AW1851" s="213"/>
      <c r="AX1851" s="213"/>
      <c r="AY1851" s="213"/>
      <c r="AZ1851" s="213"/>
      <c r="BA1851" s="213"/>
      <c r="BB1851" s="213"/>
      <c r="BC1851" s="213"/>
      <c r="BD1851" s="213"/>
      <c r="BE1851" s="213"/>
      <c r="BF1851" s="213"/>
      <c r="BG1851" s="213"/>
      <c r="BH1851" s="213"/>
    </row>
    <row r="1852" spans="1:60" outlineLevel="3" x14ac:dyDescent="0.2">
      <c r="A1852" s="220"/>
      <c r="B1852" s="221"/>
      <c r="C1852" s="258" t="s">
        <v>1100</v>
      </c>
      <c r="D1852" s="229"/>
      <c r="E1852" s="230">
        <v>2.5</v>
      </c>
      <c r="F1852" s="224"/>
      <c r="G1852" s="224"/>
      <c r="H1852" s="224"/>
      <c r="I1852" s="224"/>
      <c r="J1852" s="224"/>
      <c r="K1852" s="224"/>
      <c r="L1852" s="224"/>
      <c r="M1852" s="224"/>
      <c r="N1852" s="223"/>
      <c r="O1852" s="223"/>
      <c r="P1852" s="223"/>
      <c r="Q1852" s="223"/>
      <c r="R1852" s="224"/>
      <c r="S1852" s="224"/>
      <c r="T1852" s="224"/>
      <c r="U1852" s="224"/>
      <c r="V1852" s="224"/>
      <c r="W1852" s="224"/>
      <c r="X1852" s="224"/>
      <c r="Y1852" s="224"/>
      <c r="Z1852" s="213"/>
      <c r="AA1852" s="213"/>
      <c r="AB1852" s="213"/>
      <c r="AC1852" s="213"/>
      <c r="AD1852" s="213"/>
      <c r="AE1852" s="213"/>
      <c r="AF1852" s="213"/>
      <c r="AG1852" s="213" t="s">
        <v>573</v>
      </c>
      <c r="AH1852" s="213">
        <v>0</v>
      </c>
      <c r="AI1852" s="213"/>
      <c r="AJ1852" s="213"/>
      <c r="AK1852" s="213"/>
      <c r="AL1852" s="213"/>
      <c r="AM1852" s="213"/>
      <c r="AN1852" s="213"/>
      <c r="AO1852" s="213"/>
      <c r="AP1852" s="213"/>
      <c r="AQ1852" s="213"/>
      <c r="AR1852" s="213"/>
      <c r="AS1852" s="213"/>
      <c r="AT1852" s="213"/>
      <c r="AU1852" s="213"/>
      <c r="AV1852" s="213"/>
      <c r="AW1852" s="213"/>
      <c r="AX1852" s="213"/>
      <c r="AY1852" s="213"/>
      <c r="AZ1852" s="213"/>
      <c r="BA1852" s="213"/>
      <c r="BB1852" s="213"/>
      <c r="BC1852" s="213"/>
      <c r="BD1852" s="213"/>
      <c r="BE1852" s="213"/>
      <c r="BF1852" s="213"/>
      <c r="BG1852" s="213"/>
      <c r="BH1852" s="213"/>
    </row>
    <row r="1853" spans="1:60" outlineLevel="3" x14ac:dyDescent="0.2">
      <c r="A1853" s="220"/>
      <c r="B1853" s="221"/>
      <c r="C1853" s="258" t="s">
        <v>1273</v>
      </c>
      <c r="D1853" s="229"/>
      <c r="E1853" s="230">
        <v>12</v>
      </c>
      <c r="F1853" s="224"/>
      <c r="G1853" s="224"/>
      <c r="H1853" s="224"/>
      <c r="I1853" s="224"/>
      <c r="J1853" s="224"/>
      <c r="K1853" s="224"/>
      <c r="L1853" s="224"/>
      <c r="M1853" s="224"/>
      <c r="N1853" s="223"/>
      <c r="O1853" s="223"/>
      <c r="P1853" s="223"/>
      <c r="Q1853" s="223"/>
      <c r="R1853" s="224"/>
      <c r="S1853" s="224"/>
      <c r="T1853" s="224"/>
      <c r="U1853" s="224"/>
      <c r="V1853" s="224"/>
      <c r="W1853" s="224"/>
      <c r="X1853" s="224"/>
      <c r="Y1853" s="224"/>
      <c r="Z1853" s="213"/>
      <c r="AA1853" s="213"/>
      <c r="AB1853" s="213"/>
      <c r="AC1853" s="213"/>
      <c r="AD1853" s="213"/>
      <c r="AE1853" s="213"/>
      <c r="AF1853" s="213"/>
      <c r="AG1853" s="213" t="s">
        <v>573</v>
      </c>
      <c r="AH1853" s="213">
        <v>0</v>
      </c>
      <c r="AI1853" s="213"/>
      <c r="AJ1853" s="213"/>
      <c r="AK1853" s="213"/>
      <c r="AL1853" s="213"/>
      <c r="AM1853" s="213"/>
      <c r="AN1853" s="213"/>
      <c r="AO1853" s="213"/>
      <c r="AP1853" s="213"/>
      <c r="AQ1853" s="213"/>
      <c r="AR1853" s="213"/>
      <c r="AS1853" s="213"/>
      <c r="AT1853" s="213"/>
      <c r="AU1853" s="213"/>
      <c r="AV1853" s="213"/>
      <c r="AW1853" s="213"/>
      <c r="AX1853" s="213"/>
      <c r="AY1853" s="213"/>
      <c r="AZ1853" s="213"/>
      <c r="BA1853" s="213"/>
      <c r="BB1853" s="213"/>
      <c r="BC1853" s="213"/>
      <c r="BD1853" s="213"/>
      <c r="BE1853" s="213"/>
      <c r="BF1853" s="213"/>
      <c r="BG1853" s="213"/>
      <c r="BH1853" s="213"/>
    </row>
    <row r="1854" spans="1:60" outlineLevel="3" x14ac:dyDescent="0.2">
      <c r="A1854" s="220"/>
      <c r="B1854" s="221"/>
      <c r="C1854" s="278" t="s">
        <v>1438</v>
      </c>
      <c r="D1854" s="268"/>
      <c r="E1854" s="269">
        <v>14.5</v>
      </c>
      <c r="F1854" s="224"/>
      <c r="G1854" s="224"/>
      <c r="H1854" s="224"/>
      <c r="I1854" s="224"/>
      <c r="J1854" s="224"/>
      <c r="K1854" s="224"/>
      <c r="L1854" s="224"/>
      <c r="M1854" s="224"/>
      <c r="N1854" s="223"/>
      <c r="O1854" s="223"/>
      <c r="P1854" s="223"/>
      <c r="Q1854" s="223"/>
      <c r="R1854" s="224"/>
      <c r="S1854" s="224"/>
      <c r="T1854" s="224"/>
      <c r="U1854" s="224"/>
      <c r="V1854" s="224"/>
      <c r="W1854" s="224"/>
      <c r="X1854" s="224"/>
      <c r="Y1854" s="224"/>
      <c r="Z1854" s="213"/>
      <c r="AA1854" s="213"/>
      <c r="AB1854" s="213"/>
      <c r="AC1854" s="213"/>
      <c r="AD1854" s="213"/>
      <c r="AE1854" s="213"/>
      <c r="AF1854" s="213"/>
      <c r="AG1854" s="213" t="s">
        <v>573</v>
      </c>
      <c r="AH1854" s="213">
        <v>1</v>
      </c>
      <c r="AI1854" s="213"/>
      <c r="AJ1854" s="213"/>
      <c r="AK1854" s="213"/>
      <c r="AL1854" s="213"/>
      <c r="AM1854" s="213"/>
      <c r="AN1854" s="213"/>
      <c r="AO1854" s="213"/>
      <c r="AP1854" s="213"/>
      <c r="AQ1854" s="213"/>
      <c r="AR1854" s="213"/>
      <c r="AS1854" s="213"/>
      <c r="AT1854" s="213"/>
      <c r="AU1854" s="213"/>
      <c r="AV1854" s="213"/>
      <c r="AW1854" s="213"/>
      <c r="AX1854" s="213"/>
      <c r="AY1854" s="213"/>
      <c r="AZ1854" s="213"/>
      <c r="BA1854" s="213"/>
      <c r="BB1854" s="213"/>
      <c r="BC1854" s="213"/>
      <c r="BD1854" s="213"/>
      <c r="BE1854" s="213"/>
      <c r="BF1854" s="213"/>
      <c r="BG1854" s="213"/>
      <c r="BH1854" s="213"/>
    </row>
    <row r="1855" spans="1:60" outlineLevel="2" x14ac:dyDescent="0.2">
      <c r="A1855" s="220"/>
      <c r="B1855" s="221"/>
      <c r="C1855" s="257"/>
      <c r="D1855" s="250"/>
      <c r="E1855" s="250"/>
      <c r="F1855" s="250"/>
      <c r="G1855" s="250"/>
      <c r="H1855" s="224"/>
      <c r="I1855" s="224"/>
      <c r="J1855" s="224"/>
      <c r="K1855" s="224"/>
      <c r="L1855" s="224"/>
      <c r="M1855" s="224"/>
      <c r="N1855" s="223"/>
      <c r="O1855" s="223"/>
      <c r="P1855" s="223"/>
      <c r="Q1855" s="223"/>
      <c r="R1855" s="224"/>
      <c r="S1855" s="224"/>
      <c r="T1855" s="224"/>
      <c r="U1855" s="224"/>
      <c r="V1855" s="224"/>
      <c r="W1855" s="224"/>
      <c r="X1855" s="224"/>
      <c r="Y1855" s="224"/>
      <c r="Z1855" s="213"/>
      <c r="AA1855" s="213"/>
      <c r="AB1855" s="213"/>
      <c r="AC1855" s="213"/>
      <c r="AD1855" s="213"/>
      <c r="AE1855" s="213"/>
      <c r="AF1855" s="213"/>
      <c r="AG1855" s="213" t="s">
        <v>515</v>
      </c>
      <c r="AH1855" s="213"/>
      <c r="AI1855" s="213"/>
      <c r="AJ1855" s="213"/>
      <c r="AK1855" s="213"/>
      <c r="AL1855" s="213"/>
      <c r="AM1855" s="213"/>
      <c r="AN1855" s="213"/>
      <c r="AO1855" s="213"/>
      <c r="AP1855" s="213"/>
      <c r="AQ1855" s="213"/>
      <c r="AR1855" s="213"/>
      <c r="AS1855" s="213"/>
      <c r="AT1855" s="213"/>
      <c r="AU1855" s="213"/>
      <c r="AV1855" s="213"/>
      <c r="AW1855" s="213"/>
      <c r="AX1855" s="213"/>
      <c r="AY1855" s="213"/>
      <c r="AZ1855" s="213"/>
      <c r="BA1855" s="213"/>
      <c r="BB1855" s="213"/>
      <c r="BC1855" s="213"/>
      <c r="BD1855" s="213"/>
      <c r="BE1855" s="213"/>
      <c r="BF1855" s="213"/>
      <c r="BG1855" s="213"/>
      <c r="BH1855" s="213"/>
    </row>
    <row r="1856" spans="1:60" outlineLevel="1" x14ac:dyDescent="0.2">
      <c r="A1856" s="242">
        <v>236</v>
      </c>
      <c r="B1856" s="243" t="s">
        <v>2132</v>
      </c>
      <c r="C1856" s="254" t="s">
        <v>2133</v>
      </c>
      <c r="D1856" s="244" t="s">
        <v>974</v>
      </c>
      <c r="E1856" s="245">
        <v>120</v>
      </c>
      <c r="F1856" s="246"/>
      <c r="G1856" s="247">
        <f>ROUND(E1856*F1856,2)</f>
        <v>0</v>
      </c>
      <c r="H1856" s="246"/>
      <c r="I1856" s="247">
        <f>ROUND(E1856*H1856,2)</f>
        <v>0</v>
      </c>
      <c r="J1856" s="246"/>
      <c r="K1856" s="247">
        <f>ROUND(E1856*J1856,2)</f>
        <v>0</v>
      </c>
      <c r="L1856" s="247">
        <v>21</v>
      </c>
      <c r="M1856" s="247">
        <f>G1856*(1+L1856/100)</f>
        <v>0</v>
      </c>
      <c r="N1856" s="245">
        <v>2.9E-4</v>
      </c>
      <c r="O1856" s="245">
        <f>ROUND(E1856*N1856,2)</f>
        <v>0.03</v>
      </c>
      <c r="P1856" s="245">
        <v>0</v>
      </c>
      <c r="Q1856" s="245">
        <f>ROUND(E1856*P1856,2)</f>
        <v>0</v>
      </c>
      <c r="R1856" s="247"/>
      <c r="S1856" s="247" t="s">
        <v>527</v>
      </c>
      <c r="T1856" s="248" t="s">
        <v>512</v>
      </c>
      <c r="U1856" s="224">
        <v>0.54400000000000004</v>
      </c>
      <c r="V1856" s="224">
        <f>ROUND(E1856*U1856,2)</f>
        <v>65.28</v>
      </c>
      <c r="W1856" s="224"/>
      <c r="X1856" s="224" t="s">
        <v>557</v>
      </c>
      <c r="Y1856" s="224" t="s">
        <v>513</v>
      </c>
      <c r="Z1856" s="213"/>
      <c r="AA1856" s="213"/>
      <c r="AB1856" s="213"/>
      <c r="AC1856" s="213"/>
      <c r="AD1856" s="213"/>
      <c r="AE1856" s="213"/>
      <c r="AF1856" s="213"/>
      <c r="AG1856" s="213" t="s">
        <v>571</v>
      </c>
      <c r="AH1856" s="213"/>
      <c r="AI1856" s="213"/>
      <c r="AJ1856" s="213"/>
      <c r="AK1856" s="213"/>
      <c r="AL1856" s="213"/>
      <c r="AM1856" s="213"/>
      <c r="AN1856" s="213"/>
      <c r="AO1856" s="213"/>
      <c r="AP1856" s="213"/>
      <c r="AQ1856" s="213"/>
      <c r="AR1856" s="213"/>
      <c r="AS1856" s="213"/>
      <c r="AT1856" s="213"/>
      <c r="AU1856" s="213"/>
      <c r="AV1856" s="213"/>
      <c r="AW1856" s="213"/>
      <c r="AX1856" s="213"/>
      <c r="AY1856" s="213"/>
      <c r="AZ1856" s="213"/>
      <c r="BA1856" s="213"/>
      <c r="BB1856" s="213"/>
      <c r="BC1856" s="213"/>
      <c r="BD1856" s="213"/>
      <c r="BE1856" s="213"/>
      <c r="BF1856" s="213"/>
      <c r="BG1856" s="213"/>
      <c r="BH1856" s="213"/>
    </row>
    <row r="1857" spans="1:60" outlineLevel="2" x14ac:dyDescent="0.2">
      <c r="A1857" s="220"/>
      <c r="B1857" s="221"/>
      <c r="C1857" s="258" t="s">
        <v>1098</v>
      </c>
      <c r="D1857" s="229"/>
      <c r="E1857" s="230"/>
      <c r="F1857" s="224"/>
      <c r="G1857" s="224"/>
      <c r="H1857" s="224"/>
      <c r="I1857" s="224"/>
      <c r="J1857" s="224"/>
      <c r="K1857" s="224"/>
      <c r="L1857" s="224"/>
      <c r="M1857" s="224"/>
      <c r="N1857" s="223"/>
      <c r="O1857" s="223"/>
      <c r="P1857" s="223"/>
      <c r="Q1857" s="223"/>
      <c r="R1857" s="224"/>
      <c r="S1857" s="224"/>
      <c r="T1857" s="224"/>
      <c r="U1857" s="224"/>
      <c r="V1857" s="224"/>
      <c r="W1857" s="224"/>
      <c r="X1857" s="224"/>
      <c r="Y1857" s="224"/>
      <c r="Z1857" s="213"/>
      <c r="AA1857" s="213"/>
      <c r="AB1857" s="213"/>
      <c r="AC1857" s="213"/>
      <c r="AD1857" s="213"/>
      <c r="AE1857" s="213"/>
      <c r="AF1857" s="213"/>
      <c r="AG1857" s="213" t="s">
        <v>573</v>
      </c>
      <c r="AH1857" s="213">
        <v>0</v>
      </c>
      <c r="AI1857" s="213"/>
      <c r="AJ1857" s="213"/>
      <c r="AK1857" s="213"/>
      <c r="AL1857" s="213"/>
      <c r="AM1857" s="213"/>
      <c r="AN1857" s="213"/>
      <c r="AO1857" s="213"/>
      <c r="AP1857" s="213"/>
      <c r="AQ1857" s="213"/>
      <c r="AR1857" s="213"/>
      <c r="AS1857" s="213"/>
      <c r="AT1857" s="213"/>
      <c r="AU1857" s="213"/>
      <c r="AV1857" s="213"/>
      <c r="AW1857" s="213"/>
      <c r="AX1857" s="213"/>
      <c r="AY1857" s="213"/>
      <c r="AZ1857" s="213"/>
      <c r="BA1857" s="213"/>
      <c r="BB1857" s="213"/>
      <c r="BC1857" s="213"/>
      <c r="BD1857" s="213"/>
      <c r="BE1857" s="213"/>
      <c r="BF1857" s="213"/>
      <c r="BG1857" s="213"/>
      <c r="BH1857" s="213"/>
    </row>
    <row r="1858" spans="1:60" outlineLevel="3" x14ac:dyDescent="0.2">
      <c r="A1858" s="220"/>
      <c r="B1858" s="221"/>
      <c r="C1858" s="258" t="s">
        <v>1814</v>
      </c>
      <c r="D1858" s="229"/>
      <c r="E1858" s="230">
        <v>120</v>
      </c>
      <c r="F1858" s="224"/>
      <c r="G1858" s="224"/>
      <c r="H1858" s="224"/>
      <c r="I1858" s="224"/>
      <c r="J1858" s="224"/>
      <c r="K1858" s="224"/>
      <c r="L1858" s="224"/>
      <c r="M1858" s="224"/>
      <c r="N1858" s="223"/>
      <c r="O1858" s="223"/>
      <c r="P1858" s="223"/>
      <c r="Q1858" s="223"/>
      <c r="R1858" s="224"/>
      <c r="S1858" s="224"/>
      <c r="T1858" s="224"/>
      <c r="U1858" s="224"/>
      <c r="V1858" s="224"/>
      <c r="W1858" s="224"/>
      <c r="X1858" s="224"/>
      <c r="Y1858" s="224"/>
      <c r="Z1858" s="213"/>
      <c r="AA1858" s="213"/>
      <c r="AB1858" s="213"/>
      <c r="AC1858" s="213"/>
      <c r="AD1858" s="213"/>
      <c r="AE1858" s="213"/>
      <c r="AF1858" s="213"/>
      <c r="AG1858" s="213" t="s">
        <v>573</v>
      </c>
      <c r="AH1858" s="213">
        <v>0</v>
      </c>
      <c r="AI1858" s="213"/>
      <c r="AJ1858" s="213"/>
      <c r="AK1858" s="213"/>
      <c r="AL1858" s="213"/>
      <c r="AM1858" s="213"/>
      <c r="AN1858" s="213"/>
      <c r="AO1858" s="213"/>
      <c r="AP1858" s="213"/>
      <c r="AQ1858" s="213"/>
      <c r="AR1858" s="213"/>
      <c r="AS1858" s="213"/>
      <c r="AT1858" s="213"/>
      <c r="AU1858" s="213"/>
      <c r="AV1858" s="213"/>
      <c r="AW1858" s="213"/>
      <c r="AX1858" s="213"/>
      <c r="AY1858" s="213"/>
      <c r="AZ1858" s="213"/>
      <c r="BA1858" s="213"/>
      <c r="BB1858" s="213"/>
      <c r="BC1858" s="213"/>
      <c r="BD1858" s="213"/>
      <c r="BE1858" s="213"/>
      <c r="BF1858" s="213"/>
      <c r="BG1858" s="213"/>
      <c r="BH1858" s="213"/>
    </row>
    <row r="1859" spans="1:60" outlineLevel="3" x14ac:dyDescent="0.2">
      <c r="A1859" s="220"/>
      <c r="B1859" s="221"/>
      <c r="C1859" s="275" t="s">
        <v>955</v>
      </c>
      <c r="D1859" s="266"/>
      <c r="E1859" s="267"/>
      <c r="F1859" s="224"/>
      <c r="G1859" s="224"/>
      <c r="H1859" s="224"/>
      <c r="I1859" s="224"/>
      <c r="J1859" s="224"/>
      <c r="K1859" s="224"/>
      <c r="L1859" s="224"/>
      <c r="M1859" s="224"/>
      <c r="N1859" s="223"/>
      <c r="O1859" s="223"/>
      <c r="P1859" s="223"/>
      <c r="Q1859" s="223"/>
      <c r="R1859" s="224"/>
      <c r="S1859" s="224"/>
      <c r="T1859" s="224"/>
      <c r="U1859" s="224"/>
      <c r="V1859" s="224"/>
      <c r="W1859" s="224"/>
      <c r="X1859" s="224"/>
      <c r="Y1859" s="224"/>
      <c r="Z1859" s="213"/>
      <c r="AA1859" s="213"/>
      <c r="AB1859" s="213"/>
      <c r="AC1859" s="213"/>
      <c r="AD1859" s="213"/>
      <c r="AE1859" s="213"/>
      <c r="AF1859" s="213"/>
      <c r="AG1859" s="213" t="s">
        <v>573</v>
      </c>
      <c r="AH1859" s="213"/>
      <c r="AI1859" s="213"/>
      <c r="AJ1859" s="213"/>
      <c r="AK1859" s="213"/>
      <c r="AL1859" s="213"/>
      <c r="AM1859" s="213"/>
      <c r="AN1859" s="213"/>
      <c r="AO1859" s="213"/>
      <c r="AP1859" s="213"/>
      <c r="AQ1859" s="213"/>
      <c r="AR1859" s="213"/>
      <c r="AS1859" s="213"/>
      <c r="AT1859" s="213"/>
      <c r="AU1859" s="213"/>
      <c r="AV1859" s="213"/>
      <c r="AW1859" s="213"/>
      <c r="AX1859" s="213"/>
      <c r="AY1859" s="213"/>
      <c r="AZ1859" s="213"/>
      <c r="BA1859" s="213"/>
      <c r="BB1859" s="213"/>
      <c r="BC1859" s="213"/>
      <c r="BD1859" s="213"/>
      <c r="BE1859" s="213"/>
      <c r="BF1859" s="213"/>
      <c r="BG1859" s="213"/>
      <c r="BH1859" s="213"/>
    </row>
    <row r="1860" spans="1:60" outlineLevel="3" x14ac:dyDescent="0.2">
      <c r="A1860" s="220"/>
      <c r="B1860" s="221"/>
      <c r="C1860" s="276" t="s">
        <v>1815</v>
      </c>
      <c r="D1860" s="266"/>
      <c r="E1860" s="267">
        <v>95</v>
      </c>
      <c r="F1860" s="224"/>
      <c r="G1860" s="224"/>
      <c r="H1860" s="224"/>
      <c r="I1860" s="224"/>
      <c r="J1860" s="224"/>
      <c r="K1860" s="224"/>
      <c r="L1860" s="224"/>
      <c r="M1860" s="224"/>
      <c r="N1860" s="223"/>
      <c r="O1860" s="223"/>
      <c r="P1860" s="223"/>
      <c r="Q1860" s="223"/>
      <c r="R1860" s="224"/>
      <c r="S1860" s="224"/>
      <c r="T1860" s="224"/>
      <c r="U1860" s="224"/>
      <c r="V1860" s="224"/>
      <c r="W1860" s="224"/>
      <c r="X1860" s="224"/>
      <c r="Y1860" s="224"/>
      <c r="Z1860" s="213"/>
      <c r="AA1860" s="213"/>
      <c r="AB1860" s="213"/>
      <c r="AC1860" s="213"/>
      <c r="AD1860" s="213"/>
      <c r="AE1860" s="213"/>
      <c r="AF1860" s="213"/>
      <c r="AG1860" s="213" t="s">
        <v>573</v>
      </c>
      <c r="AH1860" s="213">
        <v>2</v>
      </c>
      <c r="AI1860" s="213"/>
      <c r="AJ1860" s="213"/>
      <c r="AK1860" s="213"/>
      <c r="AL1860" s="213"/>
      <c r="AM1860" s="213"/>
      <c r="AN1860" s="213"/>
      <c r="AO1860" s="213"/>
      <c r="AP1860" s="213"/>
      <c r="AQ1860" s="213"/>
      <c r="AR1860" s="213"/>
      <c r="AS1860" s="213"/>
      <c r="AT1860" s="213"/>
      <c r="AU1860" s="213"/>
      <c r="AV1860" s="213"/>
      <c r="AW1860" s="213"/>
      <c r="AX1860" s="213"/>
      <c r="AY1860" s="213"/>
      <c r="AZ1860" s="213"/>
      <c r="BA1860" s="213"/>
      <c r="BB1860" s="213"/>
      <c r="BC1860" s="213"/>
      <c r="BD1860" s="213"/>
      <c r="BE1860" s="213"/>
      <c r="BF1860" s="213"/>
      <c r="BG1860" s="213"/>
      <c r="BH1860" s="213"/>
    </row>
    <row r="1861" spans="1:60" outlineLevel="3" x14ac:dyDescent="0.2">
      <c r="A1861" s="220"/>
      <c r="B1861" s="221"/>
      <c r="C1861" s="276" t="s">
        <v>1816</v>
      </c>
      <c r="D1861" s="266"/>
      <c r="E1861" s="267">
        <v>25</v>
      </c>
      <c r="F1861" s="224"/>
      <c r="G1861" s="224"/>
      <c r="H1861" s="224"/>
      <c r="I1861" s="224"/>
      <c r="J1861" s="224"/>
      <c r="K1861" s="224"/>
      <c r="L1861" s="224"/>
      <c r="M1861" s="224"/>
      <c r="N1861" s="223"/>
      <c r="O1861" s="223"/>
      <c r="P1861" s="223"/>
      <c r="Q1861" s="223"/>
      <c r="R1861" s="224"/>
      <c r="S1861" s="224"/>
      <c r="T1861" s="224"/>
      <c r="U1861" s="224"/>
      <c r="V1861" s="224"/>
      <c r="W1861" s="224"/>
      <c r="X1861" s="224"/>
      <c r="Y1861" s="224"/>
      <c r="Z1861" s="213"/>
      <c r="AA1861" s="213"/>
      <c r="AB1861" s="213"/>
      <c r="AC1861" s="213"/>
      <c r="AD1861" s="213"/>
      <c r="AE1861" s="213"/>
      <c r="AF1861" s="213"/>
      <c r="AG1861" s="213" t="s">
        <v>573</v>
      </c>
      <c r="AH1861" s="213">
        <v>2</v>
      </c>
      <c r="AI1861" s="213"/>
      <c r="AJ1861" s="213"/>
      <c r="AK1861" s="213"/>
      <c r="AL1861" s="213"/>
      <c r="AM1861" s="213"/>
      <c r="AN1861" s="213"/>
      <c r="AO1861" s="213"/>
      <c r="AP1861" s="213"/>
      <c r="AQ1861" s="213"/>
      <c r="AR1861" s="213"/>
      <c r="AS1861" s="213"/>
      <c r="AT1861" s="213"/>
      <c r="AU1861" s="213"/>
      <c r="AV1861" s="213"/>
      <c r="AW1861" s="213"/>
      <c r="AX1861" s="213"/>
      <c r="AY1861" s="213"/>
      <c r="AZ1861" s="213"/>
      <c r="BA1861" s="213"/>
      <c r="BB1861" s="213"/>
      <c r="BC1861" s="213"/>
      <c r="BD1861" s="213"/>
      <c r="BE1861" s="213"/>
      <c r="BF1861" s="213"/>
      <c r="BG1861" s="213"/>
      <c r="BH1861" s="213"/>
    </row>
    <row r="1862" spans="1:60" outlineLevel="3" x14ac:dyDescent="0.2">
      <c r="A1862" s="220"/>
      <c r="B1862" s="221"/>
      <c r="C1862" s="275" t="s">
        <v>958</v>
      </c>
      <c r="D1862" s="266"/>
      <c r="E1862" s="267"/>
      <c r="F1862" s="224"/>
      <c r="G1862" s="224"/>
      <c r="H1862" s="224"/>
      <c r="I1862" s="224"/>
      <c r="J1862" s="224"/>
      <c r="K1862" s="224"/>
      <c r="L1862" s="224"/>
      <c r="M1862" s="224"/>
      <c r="N1862" s="223"/>
      <c r="O1862" s="223"/>
      <c r="P1862" s="223"/>
      <c r="Q1862" s="223"/>
      <c r="R1862" s="224"/>
      <c r="S1862" s="224"/>
      <c r="T1862" s="224"/>
      <c r="U1862" s="224"/>
      <c r="V1862" s="224"/>
      <c r="W1862" s="224"/>
      <c r="X1862" s="224"/>
      <c r="Y1862" s="224"/>
      <c r="Z1862" s="213"/>
      <c r="AA1862" s="213"/>
      <c r="AB1862" s="213"/>
      <c r="AC1862" s="213"/>
      <c r="AD1862" s="213"/>
      <c r="AE1862" s="213"/>
      <c r="AF1862" s="213"/>
      <c r="AG1862" s="213" t="s">
        <v>573</v>
      </c>
      <c r="AH1862" s="213"/>
      <c r="AI1862" s="213"/>
      <c r="AJ1862" s="213"/>
      <c r="AK1862" s="213"/>
      <c r="AL1862" s="213"/>
      <c r="AM1862" s="213"/>
      <c r="AN1862" s="213"/>
      <c r="AO1862" s="213"/>
      <c r="AP1862" s="213"/>
      <c r="AQ1862" s="213"/>
      <c r="AR1862" s="213"/>
      <c r="AS1862" s="213"/>
      <c r="AT1862" s="213"/>
      <c r="AU1862" s="213"/>
      <c r="AV1862" s="213"/>
      <c r="AW1862" s="213"/>
      <c r="AX1862" s="213"/>
      <c r="AY1862" s="213"/>
      <c r="AZ1862" s="213"/>
      <c r="BA1862" s="213"/>
      <c r="BB1862" s="213"/>
      <c r="BC1862" s="213"/>
      <c r="BD1862" s="213"/>
      <c r="BE1862" s="213"/>
      <c r="BF1862" s="213"/>
      <c r="BG1862" s="213"/>
      <c r="BH1862" s="213"/>
    </row>
    <row r="1863" spans="1:60" outlineLevel="2" x14ac:dyDescent="0.2">
      <c r="A1863" s="220"/>
      <c r="B1863" s="221"/>
      <c r="C1863" s="257"/>
      <c r="D1863" s="250"/>
      <c r="E1863" s="250"/>
      <c r="F1863" s="250"/>
      <c r="G1863" s="250"/>
      <c r="H1863" s="224"/>
      <c r="I1863" s="224"/>
      <c r="J1863" s="224"/>
      <c r="K1863" s="224"/>
      <c r="L1863" s="224"/>
      <c r="M1863" s="224"/>
      <c r="N1863" s="223"/>
      <c r="O1863" s="223"/>
      <c r="P1863" s="223"/>
      <c r="Q1863" s="223"/>
      <c r="R1863" s="224"/>
      <c r="S1863" s="224"/>
      <c r="T1863" s="224"/>
      <c r="U1863" s="224"/>
      <c r="V1863" s="224"/>
      <c r="W1863" s="224"/>
      <c r="X1863" s="224"/>
      <c r="Y1863" s="224"/>
      <c r="Z1863" s="213"/>
      <c r="AA1863" s="213"/>
      <c r="AB1863" s="213"/>
      <c r="AC1863" s="213"/>
      <c r="AD1863" s="213"/>
      <c r="AE1863" s="213"/>
      <c r="AF1863" s="213"/>
      <c r="AG1863" s="213" t="s">
        <v>515</v>
      </c>
      <c r="AH1863" s="213"/>
      <c r="AI1863" s="213"/>
      <c r="AJ1863" s="213"/>
      <c r="AK1863" s="213"/>
      <c r="AL1863" s="213"/>
      <c r="AM1863" s="213"/>
      <c r="AN1863" s="213"/>
      <c r="AO1863" s="213"/>
      <c r="AP1863" s="213"/>
      <c r="AQ1863" s="213"/>
      <c r="AR1863" s="213"/>
      <c r="AS1863" s="213"/>
      <c r="AT1863" s="213"/>
      <c r="AU1863" s="213"/>
      <c r="AV1863" s="213"/>
      <c r="AW1863" s="213"/>
      <c r="AX1863" s="213"/>
      <c r="AY1863" s="213"/>
      <c r="AZ1863" s="213"/>
      <c r="BA1863" s="213"/>
      <c r="BB1863" s="213"/>
      <c r="BC1863" s="213"/>
      <c r="BD1863" s="213"/>
      <c r="BE1863" s="213"/>
      <c r="BF1863" s="213"/>
      <c r="BG1863" s="213"/>
      <c r="BH1863" s="213"/>
    </row>
    <row r="1864" spans="1:60" outlineLevel="1" x14ac:dyDescent="0.2">
      <c r="A1864" s="242">
        <v>237</v>
      </c>
      <c r="B1864" s="243" t="s">
        <v>2134</v>
      </c>
      <c r="C1864" s="254" t="s">
        <v>2133</v>
      </c>
      <c r="D1864" s="244" t="s">
        <v>974</v>
      </c>
      <c r="E1864" s="245">
        <v>45</v>
      </c>
      <c r="F1864" s="246"/>
      <c r="G1864" s="247">
        <f>ROUND(E1864*F1864,2)</f>
        <v>0</v>
      </c>
      <c r="H1864" s="246"/>
      <c r="I1864" s="247">
        <f>ROUND(E1864*H1864,2)</f>
        <v>0</v>
      </c>
      <c r="J1864" s="246"/>
      <c r="K1864" s="247">
        <f>ROUND(E1864*J1864,2)</f>
        <v>0</v>
      </c>
      <c r="L1864" s="247">
        <v>21</v>
      </c>
      <c r="M1864" s="247">
        <f>G1864*(1+L1864/100)</f>
        <v>0</v>
      </c>
      <c r="N1864" s="245">
        <v>2.9E-4</v>
      </c>
      <c r="O1864" s="245">
        <f>ROUND(E1864*N1864,2)</f>
        <v>0.01</v>
      </c>
      <c r="P1864" s="245">
        <v>0</v>
      </c>
      <c r="Q1864" s="245">
        <f>ROUND(E1864*P1864,2)</f>
        <v>0</v>
      </c>
      <c r="R1864" s="247"/>
      <c r="S1864" s="247" t="s">
        <v>527</v>
      </c>
      <c r="T1864" s="248" t="s">
        <v>512</v>
      </c>
      <c r="U1864" s="224">
        <v>0.54400000000000004</v>
      </c>
      <c r="V1864" s="224">
        <f>ROUND(E1864*U1864,2)</f>
        <v>24.48</v>
      </c>
      <c r="W1864" s="224"/>
      <c r="X1864" s="224" t="s">
        <v>557</v>
      </c>
      <c r="Y1864" s="224" t="s">
        <v>513</v>
      </c>
      <c r="Z1864" s="213"/>
      <c r="AA1864" s="213"/>
      <c r="AB1864" s="213"/>
      <c r="AC1864" s="213"/>
      <c r="AD1864" s="213"/>
      <c r="AE1864" s="213"/>
      <c r="AF1864" s="213"/>
      <c r="AG1864" s="213" t="s">
        <v>571</v>
      </c>
      <c r="AH1864" s="213"/>
      <c r="AI1864" s="213"/>
      <c r="AJ1864" s="213"/>
      <c r="AK1864" s="213"/>
      <c r="AL1864" s="213"/>
      <c r="AM1864" s="213"/>
      <c r="AN1864" s="213"/>
      <c r="AO1864" s="213"/>
      <c r="AP1864" s="213"/>
      <c r="AQ1864" s="213"/>
      <c r="AR1864" s="213"/>
      <c r="AS1864" s="213"/>
      <c r="AT1864" s="213"/>
      <c r="AU1864" s="213"/>
      <c r="AV1864" s="213"/>
      <c r="AW1864" s="213"/>
      <c r="AX1864" s="213"/>
      <c r="AY1864" s="213"/>
      <c r="AZ1864" s="213"/>
      <c r="BA1864" s="213"/>
      <c r="BB1864" s="213"/>
      <c r="BC1864" s="213"/>
      <c r="BD1864" s="213"/>
      <c r="BE1864" s="213"/>
      <c r="BF1864" s="213"/>
      <c r="BG1864" s="213"/>
      <c r="BH1864" s="213"/>
    </row>
    <row r="1865" spans="1:60" outlineLevel="2" x14ac:dyDescent="0.2">
      <c r="A1865" s="220"/>
      <c r="B1865" s="221"/>
      <c r="C1865" s="258" t="s">
        <v>1561</v>
      </c>
      <c r="D1865" s="229"/>
      <c r="E1865" s="230"/>
      <c r="F1865" s="224"/>
      <c r="G1865" s="224"/>
      <c r="H1865" s="224"/>
      <c r="I1865" s="224"/>
      <c r="J1865" s="224"/>
      <c r="K1865" s="224"/>
      <c r="L1865" s="224"/>
      <c r="M1865" s="224"/>
      <c r="N1865" s="223"/>
      <c r="O1865" s="223"/>
      <c r="P1865" s="223"/>
      <c r="Q1865" s="223"/>
      <c r="R1865" s="224"/>
      <c r="S1865" s="224"/>
      <c r="T1865" s="224"/>
      <c r="U1865" s="224"/>
      <c r="V1865" s="224"/>
      <c r="W1865" s="224"/>
      <c r="X1865" s="224"/>
      <c r="Y1865" s="224"/>
      <c r="Z1865" s="213"/>
      <c r="AA1865" s="213"/>
      <c r="AB1865" s="213"/>
      <c r="AC1865" s="213"/>
      <c r="AD1865" s="213"/>
      <c r="AE1865" s="213"/>
      <c r="AF1865" s="213"/>
      <c r="AG1865" s="213" t="s">
        <v>573</v>
      </c>
      <c r="AH1865" s="213">
        <v>0</v>
      </c>
      <c r="AI1865" s="213"/>
      <c r="AJ1865" s="213"/>
      <c r="AK1865" s="213"/>
      <c r="AL1865" s="213"/>
      <c r="AM1865" s="213"/>
      <c r="AN1865" s="213"/>
      <c r="AO1865" s="213"/>
      <c r="AP1865" s="213"/>
      <c r="AQ1865" s="213"/>
      <c r="AR1865" s="213"/>
      <c r="AS1865" s="213"/>
      <c r="AT1865" s="213"/>
      <c r="AU1865" s="213"/>
      <c r="AV1865" s="213"/>
      <c r="AW1865" s="213"/>
      <c r="AX1865" s="213"/>
      <c r="AY1865" s="213"/>
      <c r="AZ1865" s="213"/>
      <c r="BA1865" s="213"/>
      <c r="BB1865" s="213"/>
      <c r="BC1865" s="213"/>
      <c r="BD1865" s="213"/>
      <c r="BE1865" s="213"/>
      <c r="BF1865" s="213"/>
      <c r="BG1865" s="213"/>
      <c r="BH1865" s="213"/>
    </row>
    <row r="1866" spans="1:60" outlineLevel="3" x14ac:dyDescent="0.2">
      <c r="A1866" s="220"/>
      <c r="B1866" s="221"/>
      <c r="C1866" s="258" t="s">
        <v>1817</v>
      </c>
      <c r="D1866" s="229"/>
      <c r="E1866" s="230">
        <v>45</v>
      </c>
      <c r="F1866" s="224"/>
      <c r="G1866" s="224"/>
      <c r="H1866" s="224"/>
      <c r="I1866" s="224"/>
      <c r="J1866" s="224"/>
      <c r="K1866" s="224"/>
      <c r="L1866" s="224"/>
      <c r="M1866" s="224"/>
      <c r="N1866" s="223"/>
      <c r="O1866" s="223"/>
      <c r="P1866" s="223"/>
      <c r="Q1866" s="223"/>
      <c r="R1866" s="224"/>
      <c r="S1866" s="224"/>
      <c r="T1866" s="224"/>
      <c r="U1866" s="224"/>
      <c r="V1866" s="224"/>
      <c r="W1866" s="224"/>
      <c r="X1866" s="224"/>
      <c r="Y1866" s="224"/>
      <c r="Z1866" s="213"/>
      <c r="AA1866" s="213"/>
      <c r="AB1866" s="213"/>
      <c r="AC1866" s="213"/>
      <c r="AD1866" s="213"/>
      <c r="AE1866" s="213"/>
      <c r="AF1866" s="213"/>
      <c r="AG1866" s="213" t="s">
        <v>573</v>
      </c>
      <c r="AH1866" s="213">
        <v>0</v>
      </c>
      <c r="AI1866" s="213"/>
      <c r="AJ1866" s="213"/>
      <c r="AK1866" s="213"/>
      <c r="AL1866" s="213"/>
      <c r="AM1866" s="213"/>
      <c r="AN1866" s="213"/>
      <c r="AO1866" s="213"/>
      <c r="AP1866" s="213"/>
      <c r="AQ1866" s="213"/>
      <c r="AR1866" s="213"/>
      <c r="AS1866" s="213"/>
      <c r="AT1866" s="213"/>
      <c r="AU1866" s="213"/>
      <c r="AV1866" s="213"/>
      <c r="AW1866" s="213"/>
      <c r="AX1866" s="213"/>
      <c r="AY1866" s="213"/>
      <c r="AZ1866" s="213"/>
      <c r="BA1866" s="213"/>
      <c r="BB1866" s="213"/>
      <c r="BC1866" s="213"/>
      <c r="BD1866" s="213"/>
      <c r="BE1866" s="213"/>
      <c r="BF1866" s="213"/>
      <c r="BG1866" s="213"/>
      <c r="BH1866" s="213"/>
    </row>
    <row r="1867" spans="1:60" outlineLevel="3" x14ac:dyDescent="0.2">
      <c r="A1867" s="220"/>
      <c r="B1867" s="221"/>
      <c r="C1867" s="275" t="s">
        <v>955</v>
      </c>
      <c r="D1867" s="266"/>
      <c r="E1867" s="267"/>
      <c r="F1867" s="224"/>
      <c r="G1867" s="224"/>
      <c r="H1867" s="224"/>
      <c r="I1867" s="224"/>
      <c r="J1867" s="224"/>
      <c r="K1867" s="224"/>
      <c r="L1867" s="224"/>
      <c r="M1867" s="224"/>
      <c r="N1867" s="223"/>
      <c r="O1867" s="223"/>
      <c r="P1867" s="223"/>
      <c r="Q1867" s="223"/>
      <c r="R1867" s="224"/>
      <c r="S1867" s="224"/>
      <c r="T1867" s="224"/>
      <c r="U1867" s="224"/>
      <c r="V1867" s="224"/>
      <c r="W1867" s="224"/>
      <c r="X1867" s="224"/>
      <c r="Y1867" s="224"/>
      <c r="Z1867" s="213"/>
      <c r="AA1867" s="213"/>
      <c r="AB1867" s="213"/>
      <c r="AC1867" s="213"/>
      <c r="AD1867" s="213"/>
      <c r="AE1867" s="213"/>
      <c r="AF1867" s="213"/>
      <c r="AG1867" s="213" t="s">
        <v>573</v>
      </c>
      <c r="AH1867" s="213"/>
      <c r="AI1867" s="213"/>
      <c r="AJ1867" s="213"/>
      <c r="AK1867" s="213"/>
      <c r="AL1867" s="213"/>
      <c r="AM1867" s="213"/>
      <c r="AN1867" s="213"/>
      <c r="AO1867" s="213"/>
      <c r="AP1867" s="213"/>
      <c r="AQ1867" s="213"/>
      <c r="AR1867" s="213"/>
      <c r="AS1867" s="213"/>
      <c r="AT1867" s="213"/>
      <c r="AU1867" s="213"/>
      <c r="AV1867" s="213"/>
      <c r="AW1867" s="213"/>
      <c r="AX1867" s="213"/>
      <c r="AY1867" s="213"/>
      <c r="AZ1867" s="213"/>
      <c r="BA1867" s="213"/>
      <c r="BB1867" s="213"/>
      <c r="BC1867" s="213"/>
      <c r="BD1867" s="213"/>
      <c r="BE1867" s="213"/>
      <c r="BF1867" s="213"/>
      <c r="BG1867" s="213"/>
      <c r="BH1867" s="213"/>
    </row>
    <row r="1868" spans="1:60" outlineLevel="3" x14ac:dyDescent="0.2">
      <c r="A1868" s="220"/>
      <c r="B1868" s="221"/>
      <c r="C1868" s="276" t="s">
        <v>1570</v>
      </c>
      <c r="D1868" s="266"/>
      <c r="E1868" s="267">
        <v>45</v>
      </c>
      <c r="F1868" s="224"/>
      <c r="G1868" s="224"/>
      <c r="H1868" s="224"/>
      <c r="I1868" s="224"/>
      <c r="J1868" s="224"/>
      <c r="K1868" s="224"/>
      <c r="L1868" s="224"/>
      <c r="M1868" s="224"/>
      <c r="N1868" s="223"/>
      <c r="O1868" s="223"/>
      <c r="P1868" s="223"/>
      <c r="Q1868" s="223"/>
      <c r="R1868" s="224"/>
      <c r="S1868" s="224"/>
      <c r="T1868" s="224"/>
      <c r="U1868" s="224"/>
      <c r="V1868" s="224"/>
      <c r="W1868" s="224"/>
      <c r="X1868" s="224"/>
      <c r="Y1868" s="224"/>
      <c r="Z1868" s="213"/>
      <c r="AA1868" s="213"/>
      <c r="AB1868" s="213"/>
      <c r="AC1868" s="213"/>
      <c r="AD1868" s="213"/>
      <c r="AE1868" s="213"/>
      <c r="AF1868" s="213"/>
      <c r="AG1868" s="213" t="s">
        <v>573</v>
      </c>
      <c r="AH1868" s="213">
        <v>2</v>
      </c>
      <c r="AI1868" s="213"/>
      <c r="AJ1868" s="213"/>
      <c r="AK1868" s="213"/>
      <c r="AL1868" s="213"/>
      <c r="AM1868" s="213"/>
      <c r="AN1868" s="213"/>
      <c r="AO1868" s="213"/>
      <c r="AP1868" s="213"/>
      <c r="AQ1868" s="213"/>
      <c r="AR1868" s="213"/>
      <c r="AS1868" s="213"/>
      <c r="AT1868" s="213"/>
      <c r="AU1868" s="213"/>
      <c r="AV1868" s="213"/>
      <c r="AW1868" s="213"/>
      <c r="AX1868" s="213"/>
      <c r="AY1868" s="213"/>
      <c r="AZ1868" s="213"/>
      <c r="BA1868" s="213"/>
      <c r="BB1868" s="213"/>
      <c r="BC1868" s="213"/>
      <c r="BD1868" s="213"/>
      <c r="BE1868" s="213"/>
      <c r="BF1868" s="213"/>
      <c r="BG1868" s="213"/>
      <c r="BH1868" s="213"/>
    </row>
    <row r="1869" spans="1:60" outlineLevel="3" x14ac:dyDescent="0.2">
      <c r="A1869" s="220"/>
      <c r="B1869" s="221"/>
      <c r="C1869" s="275" t="s">
        <v>958</v>
      </c>
      <c r="D1869" s="266"/>
      <c r="E1869" s="267"/>
      <c r="F1869" s="224"/>
      <c r="G1869" s="224"/>
      <c r="H1869" s="224"/>
      <c r="I1869" s="224"/>
      <c r="J1869" s="224"/>
      <c r="K1869" s="224"/>
      <c r="L1869" s="224"/>
      <c r="M1869" s="224"/>
      <c r="N1869" s="223"/>
      <c r="O1869" s="223"/>
      <c r="P1869" s="223"/>
      <c r="Q1869" s="223"/>
      <c r="R1869" s="224"/>
      <c r="S1869" s="224"/>
      <c r="T1869" s="224"/>
      <c r="U1869" s="224"/>
      <c r="V1869" s="224"/>
      <c r="W1869" s="224"/>
      <c r="X1869" s="224"/>
      <c r="Y1869" s="224"/>
      <c r="Z1869" s="213"/>
      <c r="AA1869" s="213"/>
      <c r="AB1869" s="213"/>
      <c r="AC1869" s="213"/>
      <c r="AD1869" s="213"/>
      <c r="AE1869" s="213"/>
      <c r="AF1869" s="213"/>
      <c r="AG1869" s="213" t="s">
        <v>573</v>
      </c>
      <c r="AH1869" s="213"/>
      <c r="AI1869" s="213"/>
      <c r="AJ1869" s="213"/>
      <c r="AK1869" s="213"/>
      <c r="AL1869" s="213"/>
      <c r="AM1869" s="213"/>
      <c r="AN1869" s="213"/>
      <c r="AO1869" s="213"/>
      <c r="AP1869" s="213"/>
      <c r="AQ1869" s="213"/>
      <c r="AR1869" s="213"/>
      <c r="AS1869" s="213"/>
      <c r="AT1869" s="213"/>
      <c r="AU1869" s="213"/>
      <c r="AV1869" s="213"/>
      <c r="AW1869" s="213"/>
      <c r="AX1869" s="213"/>
      <c r="AY1869" s="213"/>
      <c r="AZ1869" s="213"/>
      <c r="BA1869" s="213"/>
      <c r="BB1869" s="213"/>
      <c r="BC1869" s="213"/>
      <c r="BD1869" s="213"/>
      <c r="BE1869" s="213"/>
      <c r="BF1869" s="213"/>
      <c r="BG1869" s="213"/>
      <c r="BH1869" s="213"/>
    </row>
    <row r="1870" spans="1:60" outlineLevel="2" x14ac:dyDescent="0.2">
      <c r="A1870" s="220"/>
      <c r="B1870" s="221"/>
      <c r="C1870" s="257"/>
      <c r="D1870" s="250"/>
      <c r="E1870" s="250"/>
      <c r="F1870" s="250"/>
      <c r="G1870" s="250"/>
      <c r="H1870" s="224"/>
      <c r="I1870" s="224"/>
      <c r="J1870" s="224"/>
      <c r="K1870" s="224"/>
      <c r="L1870" s="224"/>
      <c r="M1870" s="224"/>
      <c r="N1870" s="223"/>
      <c r="O1870" s="223"/>
      <c r="P1870" s="223"/>
      <c r="Q1870" s="223"/>
      <c r="R1870" s="224"/>
      <c r="S1870" s="224"/>
      <c r="T1870" s="224"/>
      <c r="U1870" s="224"/>
      <c r="V1870" s="224"/>
      <c r="W1870" s="224"/>
      <c r="X1870" s="224"/>
      <c r="Y1870" s="224"/>
      <c r="Z1870" s="213"/>
      <c r="AA1870" s="213"/>
      <c r="AB1870" s="213"/>
      <c r="AC1870" s="213"/>
      <c r="AD1870" s="213"/>
      <c r="AE1870" s="213"/>
      <c r="AF1870" s="213"/>
      <c r="AG1870" s="213" t="s">
        <v>515</v>
      </c>
      <c r="AH1870" s="213"/>
      <c r="AI1870" s="213"/>
      <c r="AJ1870" s="213"/>
      <c r="AK1870" s="213"/>
      <c r="AL1870" s="213"/>
      <c r="AM1870" s="213"/>
      <c r="AN1870" s="213"/>
      <c r="AO1870" s="213"/>
      <c r="AP1870" s="213"/>
      <c r="AQ1870" s="213"/>
      <c r="AR1870" s="213"/>
      <c r="AS1870" s="213"/>
      <c r="AT1870" s="213"/>
      <c r="AU1870" s="213"/>
      <c r="AV1870" s="213"/>
      <c r="AW1870" s="213"/>
      <c r="AX1870" s="213"/>
      <c r="AY1870" s="213"/>
      <c r="AZ1870" s="213"/>
      <c r="BA1870" s="213"/>
      <c r="BB1870" s="213"/>
      <c r="BC1870" s="213"/>
      <c r="BD1870" s="213"/>
      <c r="BE1870" s="213"/>
      <c r="BF1870" s="213"/>
      <c r="BG1870" s="213"/>
      <c r="BH1870" s="213"/>
    </row>
    <row r="1871" spans="1:60" ht="22.5" outlineLevel="1" x14ac:dyDescent="0.2">
      <c r="A1871" s="242">
        <v>238</v>
      </c>
      <c r="B1871" s="243" t="s">
        <v>2135</v>
      </c>
      <c r="C1871" s="254" t="s">
        <v>2136</v>
      </c>
      <c r="D1871" s="244" t="s">
        <v>974</v>
      </c>
      <c r="E1871" s="245">
        <v>42.68</v>
      </c>
      <c r="F1871" s="246"/>
      <c r="G1871" s="247">
        <f>ROUND(E1871*F1871,2)</f>
        <v>0</v>
      </c>
      <c r="H1871" s="246"/>
      <c r="I1871" s="247">
        <f>ROUND(E1871*H1871,2)</f>
        <v>0</v>
      </c>
      <c r="J1871" s="246"/>
      <c r="K1871" s="247">
        <f>ROUND(E1871*J1871,2)</f>
        <v>0</v>
      </c>
      <c r="L1871" s="247">
        <v>21</v>
      </c>
      <c r="M1871" s="247">
        <f>G1871*(1+L1871/100)</f>
        <v>0</v>
      </c>
      <c r="N1871" s="245">
        <v>2.5000000000000001E-4</v>
      </c>
      <c r="O1871" s="245">
        <f>ROUND(E1871*N1871,2)</f>
        <v>0.01</v>
      </c>
      <c r="P1871" s="245">
        <v>0</v>
      </c>
      <c r="Q1871" s="245">
        <f>ROUND(E1871*P1871,2)</f>
        <v>0</v>
      </c>
      <c r="R1871" s="247"/>
      <c r="S1871" s="247" t="s">
        <v>527</v>
      </c>
      <c r="T1871" s="248" t="s">
        <v>512</v>
      </c>
      <c r="U1871" s="224">
        <v>1.32</v>
      </c>
      <c r="V1871" s="224">
        <f>ROUND(E1871*U1871,2)</f>
        <v>56.34</v>
      </c>
      <c r="W1871" s="224"/>
      <c r="X1871" s="224" t="s">
        <v>557</v>
      </c>
      <c r="Y1871" s="224" t="s">
        <v>513</v>
      </c>
      <c r="Z1871" s="213"/>
      <c r="AA1871" s="213"/>
      <c r="AB1871" s="213"/>
      <c r="AC1871" s="213"/>
      <c r="AD1871" s="213"/>
      <c r="AE1871" s="213"/>
      <c r="AF1871" s="213"/>
      <c r="AG1871" s="213" t="s">
        <v>571</v>
      </c>
      <c r="AH1871" s="213"/>
      <c r="AI1871" s="213"/>
      <c r="AJ1871" s="213"/>
      <c r="AK1871" s="213"/>
      <c r="AL1871" s="213"/>
      <c r="AM1871" s="213"/>
      <c r="AN1871" s="213"/>
      <c r="AO1871" s="213"/>
      <c r="AP1871" s="213"/>
      <c r="AQ1871" s="213"/>
      <c r="AR1871" s="213"/>
      <c r="AS1871" s="213"/>
      <c r="AT1871" s="213"/>
      <c r="AU1871" s="213"/>
      <c r="AV1871" s="213"/>
      <c r="AW1871" s="213"/>
      <c r="AX1871" s="213"/>
      <c r="AY1871" s="213"/>
      <c r="AZ1871" s="213"/>
      <c r="BA1871" s="213"/>
      <c r="BB1871" s="213"/>
      <c r="BC1871" s="213"/>
      <c r="BD1871" s="213"/>
      <c r="BE1871" s="213"/>
      <c r="BF1871" s="213"/>
      <c r="BG1871" s="213"/>
      <c r="BH1871" s="213"/>
    </row>
    <row r="1872" spans="1:60" outlineLevel="2" x14ac:dyDescent="0.2">
      <c r="A1872" s="220"/>
      <c r="B1872" s="221"/>
      <c r="C1872" s="258" t="s">
        <v>1152</v>
      </c>
      <c r="D1872" s="229"/>
      <c r="E1872" s="230"/>
      <c r="F1872" s="224"/>
      <c r="G1872" s="224"/>
      <c r="H1872" s="224"/>
      <c r="I1872" s="224"/>
      <c r="J1872" s="224"/>
      <c r="K1872" s="224"/>
      <c r="L1872" s="224"/>
      <c r="M1872" s="224"/>
      <c r="N1872" s="223"/>
      <c r="O1872" s="223"/>
      <c r="P1872" s="223"/>
      <c r="Q1872" s="223"/>
      <c r="R1872" s="224"/>
      <c r="S1872" s="224"/>
      <c r="T1872" s="224"/>
      <c r="U1872" s="224"/>
      <c r="V1872" s="224"/>
      <c r="W1872" s="224"/>
      <c r="X1872" s="224"/>
      <c r="Y1872" s="224"/>
      <c r="Z1872" s="213"/>
      <c r="AA1872" s="213"/>
      <c r="AB1872" s="213"/>
      <c r="AC1872" s="213"/>
      <c r="AD1872" s="213"/>
      <c r="AE1872" s="213"/>
      <c r="AF1872" s="213"/>
      <c r="AG1872" s="213" t="s">
        <v>573</v>
      </c>
      <c r="AH1872" s="213">
        <v>0</v>
      </c>
      <c r="AI1872" s="213"/>
      <c r="AJ1872" s="213"/>
      <c r="AK1872" s="213"/>
      <c r="AL1872" s="213"/>
      <c r="AM1872" s="213"/>
      <c r="AN1872" s="213"/>
      <c r="AO1872" s="213"/>
      <c r="AP1872" s="213"/>
      <c r="AQ1872" s="213"/>
      <c r="AR1872" s="213"/>
      <c r="AS1872" s="213"/>
      <c r="AT1872" s="213"/>
      <c r="AU1872" s="213"/>
      <c r="AV1872" s="213"/>
      <c r="AW1872" s="213"/>
      <c r="AX1872" s="213"/>
      <c r="AY1872" s="213"/>
      <c r="AZ1872" s="213"/>
      <c r="BA1872" s="213"/>
      <c r="BB1872" s="213"/>
      <c r="BC1872" s="213"/>
      <c r="BD1872" s="213"/>
      <c r="BE1872" s="213"/>
      <c r="BF1872" s="213"/>
      <c r="BG1872" s="213"/>
      <c r="BH1872" s="213"/>
    </row>
    <row r="1873" spans="1:60" outlineLevel="3" x14ac:dyDescent="0.2">
      <c r="A1873" s="220"/>
      <c r="B1873" s="221"/>
      <c r="C1873" s="258" t="s">
        <v>1455</v>
      </c>
      <c r="D1873" s="229"/>
      <c r="E1873" s="230">
        <v>35.86</v>
      </c>
      <c r="F1873" s="224"/>
      <c r="G1873" s="224"/>
      <c r="H1873" s="224"/>
      <c r="I1873" s="224"/>
      <c r="J1873" s="224"/>
      <c r="K1873" s="224"/>
      <c r="L1873" s="224"/>
      <c r="M1873" s="224"/>
      <c r="N1873" s="223"/>
      <c r="O1873" s="223"/>
      <c r="P1873" s="223"/>
      <c r="Q1873" s="223"/>
      <c r="R1873" s="224"/>
      <c r="S1873" s="224"/>
      <c r="T1873" s="224"/>
      <c r="U1873" s="224"/>
      <c r="V1873" s="224"/>
      <c r="W1873" s="224"/>
      <c r="X1873" s="224"/>
      <c r="Y1873" s="224"/>
      <c r="Z1873" s="213"/>
      <c r="AA1873" s="213"/>
      <c r="AB1873" s="213"/>
      <c r="AC1873" s="213"/>
      <c r="AD1873" s="213"/>
      <c r="AE1873" s="213"/>
      <c r="AF1873" s="213"/>
      <c r="AG1873" s="213" t="s">
        <v>573</v>
      </c>
      <c r="AH1873" s="213">
        <v>0</v>
      </c>
      <c r="AI1873" s="213"/>
      <c r="AJ1873" s="213"/>
      <c r="AK1873" s="213"/>
      <c r="AL1873" s="213"/>
      <c r="AM1873" s="213"/>
      <c r="AN1873" s="213"/>
      <c r="AO1873" s="213"/>
      <c r="AP1873" s="213"/>
      <c r="AQ1873" s="213"/>
      <c r="AR1873" s="213"/>
      <c r="AS1873" s="213"/>
      <c r="AT1873" s="213"/>
      <c r="AU1873" s="213"/>
      <c r="AV1873" s="213"/>
      <c r="AW1873" s="213"/>
      <c r="AX1873" s="213"/>
      <c r="AY1873" s="213"/>
      <c r="AZ1873" s="213"/>
      <c r="BA1873" s="213"/>
      <c r="BB1873" s="213"/>
      <c r="BC1873" s="213"/>
      <c r="BD1873" s="213"/>
      <c r="BE1873" s="213"/>
      <c r="BF1873" s="213"/>
      <c r="BG1873" s="213"/>
      <c r="BH1873" s="213"/>
    </row>
    <row r="1874" spans="1:60" outlineLevel="3" x14ac:dyDescent="0.2">
      <c r="A1874" s="220"/>
      <c r="B1874" s="221"/>
      <c r="C1874" s="275" t="s">
        <v>955</v>
      </c>
      <c r="D1874" s="266"/>
      <c r="E1874" s="267"/>
      <c r="F1874" s="224"/>
      <c r="G1874" s="224"/>
      <c r="H1874" s="224"/>
      <c r="I1874" s="224"/>
      <c r="J1874" s="224"/>
      <c r="K1874" s="224"/>
      <c r="L1874" s="224"/>
      <c r="M1874" s="224"/>
      <c r="N1874" s="223"/>
      <c r="O1874" s="223"/>
      <c r="P1874" s="223"/>
      <c r="Q1874" s="223"/>
      <c r="R1874" s="224"/>
      <c r="S1874" s="224"/>
      <c r="T1874" s="224"/>
      <c r="U1874" s="224"/>
      <c r="V1874" s="224"/>
      <c r="W1874" s="224"/>
      <c r="X1874" s="224"/>
      <c r="Y1874" s="224"/>
      <c r="Z1874" s="213"/>
      <c r="AA1874" s="213"/>
      <c r="AB1874" s="213"/>
      <c r="AC1874" s="213"/>
      <c r="AD1874" s="213"/>
      <c r="AE1874" s="213"/>
      <c r="AF1874" s="213"/>
      <c r="AG1874" s="213" t="s">
        <v>573</v>
      </c>
      <c r="AH1874" s="213"/>
      <c r="AI1874" s="213"/>
      <c r="AJ1874" s="213"/>
      <c r="AK1874" s="213"/>
      <c r="AL1874" s="213"/>
      <c r="AM1874" s="213"/>
      <c r="AN1874" s="213"/>
      <c r="AO1874" s="213"/>
      <c r="AP1874" s="213"/>
      <c r="AQ1874" s="213"/>
      <c r="AR1874" s="213"/>
      <c r="AS1874" s="213"/>
      <c r="AT1874" s="213"/>
      <c r="AU1874" s="213"/>
      <c r="AV1874" s="213"/>
      <c r="AW1874" s="213"/>
      <c r="AX1874" s="213"/>
      <c r="AY1874" s="213"/>
      <c r="AZ1874" s="213"/>
      <c r="BA1874" s="213"/>
      <c r="BB1874" s="213"/>
      <c r="BC1874" s="213"/>
      <c r="BD1874" s="213"/>
      <c r="BE1874" s="213"/>
      <c r="BF1874" s="213"/>
      <c r="BG1874" s="213"/>
      <c r="BH1874" s="213"/>
    </row>
    <row r="1875" spans="1:60" outlineLevel="3" x14ac:dyDescent="0.2">
      <c r="A1875" s="220"/>
      <c r="B1875" s="221"/>
      <c r="C1875" s="276" t="s">
        <v>1406</v>
      </c>
      <c r="D1875" s="266"/>
      <c r="E1875" s="267">
        <v>35.86</v>
      </c>
      <c r="F1875" s="224"/>
      <c r="G1875" s="224"/>
      <c r="H1875" s="224"/>
      <c r="I1875" s="224"/>
      <c r="J1875" s="224"/>
      <c r="K1875" s="224"/>
      <c r="L1875" s="224"/>
      <c r="M1875" s="224"/>
      <c r="N1875" s="223"/>
      <c r="O1875" s="223"/>
      <c r="P1875" s="223"/>
      <c r="Q1875" s="223"/>
      <c r="R1875" s="224"/>
      <c r="S1875" s="224"/>
      <c r="T1875" s="224"/>
      <c r="U1875" s="224"/>
      <c r="V1875" s="224"/>
      <c r="W1875" s="224"/>
      <c r="X1875" s="224"/>
      <c r="Y1875" s="224"/>
      <c r="Z1875" s="213"/>
      <c r="AA1875" s="213"/>
      <c r="AB1875" s="213"/>
      <c r="AC1875" s="213"/>
      <c r="AD1875" s="213"/>
      <c r="AE1875" s="213"/>
      <c r="AF1875" s="213"/>
      <c r="AG1875" s="213" t="s">
        <v>573</v>
      </c>
      <c r="AH1875" s="213">
        <v>2</v>
      </c>
      <c r="AI1875" s="213"/>
      <c r="AJ1875" s="213"/>
      <c r="AK1875" s="213"/>
      <c r="AL1875" s="213"/>
      <c r="AM1875" s="213"/>
      <c r="AN1875" s="213"/>
      <c r="AO1875" s="213"/>
      <c r="AP1875" s="213"/>
      <c r="AQ1875" s="213"/>
      <c r="AR1875" s="213"/>
      <c r="AS1875" s="213"/>
      <c r="AT1875" s="213"/>
      <c r="AU1875" s="213"/>
      <c r="AV1875" s="213"/>
      <c r="AW1875" s="213"/>
      <c r="AX1875" s="213"/>
      <c r="AY1875" s="213"/>
      <c r="AZ1875" s="213"/>
      <c r="BA1875" s="213"/>
      <c r="BB1875" s="213"/>
      <c r="BC1875" s="213"/>
      <c r="BD1875" s="213"/>
      <c r="BE1875" s="213"/>
      <c r="BF1875" s="213"/>
      <c r="BG1875" s="213"/>
      <c r="BH1875" s="213"/>
    </row>
    <row r="1876" spans="1:60" outlineLevel="3" x14ac:dyDescent="0.2">
      <c r="A1876" s="220"/>
      <c r="B1876" s="221"/>
      <c r="C1876" s="275" t="s">
        <v>958</v>
      </c>
      <c r="D1876" s="266"/>
      <c r="E1876" s="267"/>
      <c r="F1876" s="224"/>
      <c r="G1876" s="224"/>
      <c r="H1876" s="224"/>
      <c r="I1876" s="224"/>
      <c r="J1876" s="224"/>
      <c r="K1876" s="224"/>
      <c r="L1876" s="224"/>
      <c r="M1876" s="224"/>
      <c r="N1876" s="223"/>
      <c r="O1876" s="223"/>
      <c r="P1876" s="223"/>
      <c r="Q1876" s="223"/>
      <c r="R1876" s="224"/>
      <c r="S1876" s="224"/>
      <c r="T1876" s="224"/>
      <c r="U1876" s="224"/>
      <c r="V1876" s="224"/>
      <c r="W1876" s="224"/>
      <c r="X1876" s="224"/>
      <c r="Y1876" s="224"/>
      <c r="Z1876" s="213"/>
      <c r="AA1876" s="213"/>
      <c r="AB1876" s="213"/>
      <c r="AC1876" s="213"/>
      <c r="AD1876" s="213"/>
      <c r="AE1876" s="213"/>
      <c r="AF1876" s="213"/>
      <c r="AG1876" s="213" t="s">
        <v>573</v>
      </c>
      <c r="AH1876" s="213"/>
      <c r="AI1876" s="213"/>
      <c r="AJ1876" s="213"/>
      <c r="AK1876" s="213"/>
      <c r="AL1876" s="213"/>
      <c r="AM1876" s="213"/>
      <c r="AN1876" s="213"/>
      <c r="AO1876" s="213"/>
      <c r="AP1876" s="213"/>
      <c r="AQ1876" s="213"/>
      <c r="AR1876" s="213"/>
      <c r="AS1876" s="213"/>
      <c r="AT1876" s="213"/>
      <c r="AU1876" s="213"/>
      <c r="AV1876" s="213"/>
      <c r="AW1876" s="213"/>
      <c r="AX1876" s="213"/>
      <c r="AY1876" s="213"/>
      <c r="AZ1876" s="213"/>
      <c r="BA1876" s="213"/>
      <c r="BB1876" s="213"/>
      <c r="BC1876" s="213"/>
      <c r="BD1876" s="213"/>
      <c r="BE1876" s="213"/>
      <c r="BF1876" s="213"/>
      <c r="BG1876" s="213"/>
      <c r="BH1876" s="213"/>
    </row>
    <row r="1877" spans="1:60" outlineLevel="3" x14ac:dyDescent="0.2">
      <c r="A1877" s="220"/>
      <c r="B1877" s="221"/>
      <c r="C1877" s="258" t="s">
        <v>1149</v>
      </c>
      <c r="D1877" s="229"/>
      <c r="E1877" s="230"/>
      <c r="F1877" s="224"/>
      <c r="G1877" s="224"/>
      <c r="H1877" s="224"/>
      <c r="I1877" s="224"/>
      <c r="J1877" s="224"/>
      <c r="K1877" s="224"/>
      <c r="L1877" s="224"/>
      <c r="M1877" s="224"/>
      <c r="N1877" s="223"/>
      <c r="O1877" s="223"/>
      <c r="P1877" s="223"/>
      <c r="Q1877" s="223"/>
      <c r="R1877" s="224"/>
      <c r="S1877" s="224"/>
      <c r="T1877" s="224"/>
      <c r="U1877" s="224"/>
      <c r="V1877" s="224"/>
      <c r="W1877" s="224"/>
      <c r="X1877" s="224"/>
      <c r="Y1877" s="224"/>
      <c r="Z1877" s="213"/>
      <c r="AA1877" s="213"/>
      <c r="AB1877" s="213"/>
      <c r="AC1877" s="213"/>
      <c r="AD1877" s="213"/>
      <c r="AE1877" s="213"/>
      <c r="AF1877" s="213"/>
      <c r="AG1877" s="213" t="s">
        <v>573</v>
      </c>
      <c r="AH1877" s="213">
        <v>0</v>
      </c>
      <c r="AI1877" s="213"/>
      <c r="AJ1877" s="213"/>
      <c r="AK1877" s="213"/>
      <c r="AL1877" s="213"/>
      <c r="AM1877" s="213"/>
      <c r="AN1877" s="213"/>
      <c r="AO1877" s="213"/>
      <c r="AP1877" s="213"/>
      <c r="AQ1877" s="213"/>
      <c r="AR1877" s="213"/>
      <c r="AS1877" s="213"/>
      <c r="AT1877" s="213"/>
      <c r="AU1877" s="213"/>
      <c r="AV1877" s="213"/>
      <c r="AW1877" s="213"/>
      <c r="AX1877" s="213"/>
      <c r="AY1877" s="213"/>
      <c r="AZ1877" s="213"/>
      <c r="BA1877" s="213"/>
      <c r="BB1877" s="213"/>
      <c r="BC1877" s="213"/>
      <c r="BD1877" s="213"/>
      <c r="BE1877" s="213"/>
      <c r="BF1877" s="213"/>
      <c r="BG1877" s="213"/>
      <c r="BH1877" s="213"/>
    </row>
    <row r="1878" spans="1:60" outlineLevel="3" x14ac:dyDescent="0.2">
      <c r="A1878" s="220"/>
      <c r="B1878" s="221"/>
      <c r="C1878" s="258" t="s">
        <v>2137</v>
      </c>
      <c r="D1878" s="229"/>
      <c r="E1878" s="230">
        <v>6.82</v>
      </c>
      <c r="F1878" s="224"/>
      <c r="G1878" s="224"/>
      <c r="H1878" s="224"/>
      <c r="I1878" s="224"/>
      <c r="J1878" s="224"/>
      <c r="K1878" s="224"/>
      <c r="L1878" s="224"/>
      <c r="M1878" s="224"/>
      <c r="N1878" s="223"/>
      <c r="O1878" s="223"/>
      <c r="P1878" s="223"/>
      <c r="Q1878" s="223"/>
      <c r="R1878" s="224"/>
      <c r="S1878" s="224"/>
      <c r="T1878" s="224"/>
      <c r="U1878" s="224"/>
      <c r="V1878" s="224"/>
      <c r="W1878" s="224"/>
      <c r="X1878" s="224"/>
      <c r="Y1878" s="224"/>
      <c r="Z1878" s="213"/>
      <c r="AA1878" s="213"/>
      <c r="AB1878" s="213"/>
      <c r="AC1878" s="213"/>
      <c r="AD1878" s="213"/>
      <c r="AE1878" s="213"/>
      <c r="AF1878" s="213"/>
      <c r="AG1878" s="213" t="s">
        <v>573</v>
      </c>
      <c r="AH1878" s="213">
        <v>0</v>
      </c>
      <c r="AI1878" s="213"/>
      <c r="AJ1878" s="213"/>
      <c r="AK1878" s="213"/>
      <c r="AL1878" s="213"/>
      <c r="AM1878" s="213"/>
      <c r="AN1878" s="213"/>
      <c r="AO1878" s="213"/>
      <c r="AP1878" s="213"/>
      <c r="AQ1878" s="213"/>
      <c r="AR1878" s="213"/>
      <c r="AS1878" s="213"/>
      <c r="AT1878" s="213"/>
      <c r="AU1878" s="213"/>
      <c r="AV1878" s="213"/>
      <c r="AW1878" s="213"/>
      <c r="AX1878" s="213"/>
      <c r="AY1878" s="213"/>
      <c r="AZ1878" s="213"/>
      <c r="BA1878" s="213"/>
      <c r="BB1878" s="213"/>
      <c r="BC1878" s="213"/>
      <c r="BD1878" s="213"/>
      <c r="BE1878" s="213"/>
      <c r="BF1878" s="213"/>
      <c r="BG1878" s="213"/>
      <c r="BH1878" s="213"/>
    </row>
    <row r="1879" spans="1:60" outlineLevel="3" x14ac:dyDescent="0.2">
      <c r="A1879" s="220"/>
      <c r="B1879" s="221"/>
      <c r="C1879" s="275" t="s">
        <v>955</v>
      </c>
      <c r="D1879" s="266"/>
      <c r="E1879" s="267"/>
      <c r="F1879" s="224"/>
      <c r="G1879" s="224"/>
      <c r="H1879" s="224"/>
      <c r="I1879" s="224"/>
      <c r="J1879" s="224"/>
      <c r="K1879" s="224"/>
      <c r="L1879" s="224"/>
      <c r="M1879" s="224"/>
      <c r="N1879" s="223"/>
      <c r="O1879" s="223"/>
      <c r="P1879" s="223"/>
      <c r="Q1879" s="223"/>
      <c r="R1879" s="224"/>
      <c r="S1879" s="224"/>
      <c r="T1879" s="224"/>
      <c r="U1879" s="224"/>
      <c r="V1879" s="224"/>
      <c r="W1879" s="224"/>
      <c r="X1879" s="224"/>
      <c r="Y1879" s="224"/>
      <c r="Z1879" s="213"/>
      <c r="AA1879" s="213"/>
      <c r="AB1879" s="213"/>
      <c r="AC1879" s="213"/>
      <c r="AD1879" s="213"/>
      <c r="AE1879" s="213"/>
      <c r="AF1879" s="213"/>
      <c r="AG1879" s="213" t="s">
        <v>573</v>
      </c>
      <c r="AH1879" s="213"/>
      <c r="AI1879" s="213"/>
      <c r="AJ1879" s="213"/>
      <c r="AK1879" s="213"/>
      <c r="AL1879" s="213"/>
      <c r="AM1879" s="213"/>
      <c r="AN1879" s="213"/>
      <c r="AO1879" s="213"/>
      <c r="AP1879" s="213"/>
      <c r="AQ1879" s="213"/>
      <c r="AR1879" s="213"/>
      <c r="AS1879" s="213"/>
      <c r="AT1879" s="213"/>
      <c r="AU1879" s="213"/>
      <c r="AV1879" s="213"/>
      <c r="AW1879" s="213"/>
      <c r="AX1879" s="213"/>
      <c r="AY1879" s="213"/>
      <c r="AZ1879" s="213"/>
      <c r="BA1879" s="213"/>
      <c r="BB1879" s="213"/>
      <c r="BC1879" s="213"/>
      <c r="BD1879" s="213"/>
      <c r="BE1879" s="213"/>
      <c r="BF1879" s="213"/>
      <c r="BG1879" s="213"/>
      <c r="BH1879" s="213"/>
    </row>
    <row r="1880" spans="1:60" outlineLevel="3" x14ac:dyDescent="0.2">
      <c r="A1880" s="220"/>
      <c r="B1880" s="221"/>
      <c r="C1880" s="276" t="s">
        <v>2138</v>
      </c>
      <c r="D1880" s="266"/>
      <c r="E1880" s="267">
        <v>6.82</v>
      </c>
      <c r="F1880" s="224"/>
      <c r="G1880" s="224"/>
      <c r="H1880" s="224"/>
      <c r="I1880" s="224"/>
      <c r="J1880" s="224"/>
      <c r="K1880" s="224"/>
      <c r="L1880" s="224"/>
      <c r="M1880" s="224"/>
      <c r="N1880" s="223"/>
      <c r="O1880" s="223"/>
      <c r="P1880" s="223"/>
      <c r="Q1880" s="223"/>
      <c r="R1880" s="224"/>
      <c r="S1880" s="224"/>
      <c r="T1880" s="224"/>
      <c r="U1880" s="224"/>
      <c r="V1880" s="224"/>
      <c r="W1880" s="224"/>
      <c r="X1880" s="224"/>
      <c r="Y1880" s="224"/>
      <c r="Z1880" s="213"/>
      <c r="AA1880" s="213"/>
      <c r="AB1880" s="213"/>
      <c r="AC1880" s="213"/>
      <c r="AD1880" s="213"/>
      <c r="AE1880" s="213"/>
      <c r="AF1880" s="213"/>
      <c r="AG1880" s="213" t="s">
        <v>573</v>
      </c>
      <c r="AH1880" s="213">
        <v>2</v>
      </c>
      <c r="AI1880" s="213"/>
      <c r="AJ1880" s="213"/>
      <c r="AK1880" s="213"/>
      <c r="AL1880" s="213"/>
      <c r="AM1880" s="213"/>
      <c r="AN1880" s="213"/>
      <c r="AO1880" s="213"/>
      <c r="AP1880" s="213"/>
      <c r="AQ1880" s="213"/>
      <c r="AR1880" s="213"/>
      <c r="AS1880" s="213"/>
      <c r="AT1880" s="213"/>
      <c r="AU1880" s="213"/>
      <c r="AV1880" s="213"/>
      <c r="AW1880" s="213"/>
      <c r="AX1880" s="213"/>
      <c r="AY1880" s="213"/>
      <c r="AZ1880" s="213"/>
      <c r="BA1880" s="213"/>
      <c r="BB1880" s="213"/>
      <c r="BC1880" s="213"/>
      <c r="BD1880" s="213"/>
      <c r="BE1880" s="213"/>
      <c r="BF1880" s="213"/>
      <c r="BG1880" s="213"/>
      <c r="BH1880" s="213"/>
    </row>
    <row r="1881" spans="1:60" outlineLevel="3" x14ac:dyDescent="0.2">
      <c r="A1881" s="220"/>
      <c r="B1881" s="221"/>
      <c r="C1881" s="275" t="s">
        <v>958</v>
      </c>
      <c r="D1881" s="266"/>
      <c r="E1881" s="267"/>
      <c r="F1881" s="224"/>
      <c r="G1881" s="224"/>
      <c r="H1881" s="224"/>
      <c r="I1881" s="224"/>
      <c r="J1881" s="224"/>
      <c r="K1881" s="224"/>
      <c r="L1881" s="224"/>
      <c r="M1881" s="224"/>
      <c r="N1881" s="223"/>
      <c r="O1881" s="223"/>
      <c r="P1881" s="223"/>
      <c r="Q1881" s="223"/>
      <c r="R1881" s="224"/>
      <c r="S1881" s="224"/>
      <c r="T1881" s="224"/>
      <c r="U1881" s="224"/>
      <c r="V1881" s="224"/>
      <c r="W1881" s="224"/>
      <c r="X1881" s="224"/>
      <c r="Y1881" s="224"/>
      <c r="Z1881" s="213"/>
      <c r="AA1881" s="213"/>
      <c r="AB1881" s="213"/>
      <c r="AC1881" s="213"/>
      <c r="AD1881" s="213"/>
      <c r="AE1881" s="213"/>
      <c r="AF1881" s="213"/>
      <c r="AG1881" s="213" t="s">
        <v>573</v>
      </c>
      <c r="AH1881" s="213"/>
      <c r="AI1881" s="213"/>
      <c r="AJ1881" s="213"/>
      <c r="AK1881" s="213"/>
      <c r="AL1881" s="213"/>
      <c r="AM1881" s="213"/>
      <c r="AN1881" s="213"/>
      <c r="AO1881" s="213"/>
      <c r="AP1881" s="213"/>
      <c r="AQ1881" s="213"/>
      <c r="AR1881" s="213"/>
      <c r="AS1881" s="213"/>
      <c r="AT1881" s="213"/>
      <c r="AU1881" s="213"/>
      <c r="AV1881" s="213"/>
      <c r="AW1881" s="213"/>
      <c r="AX1881" s="213"/>
      <c r="AY1881" s="213"/>
      <c r="AZ1881" s="213"/>
      <c r="BA1881" s="213"/>
      <c r="BB1881" s="213"/>
      <c r="BC1881" s="213"/>
      <c r="BD1881" s="213"/>
      <c r="BE1881" s="213"/>
      <c r="BF1881" s="213"/>
      <c r="BG1881" s="213"/>
      <c r="BH1881" s="213"/>
    </row>
    <row r="1882" spans="1:60" outlineLevel="2" x14ac:dyDescent="0.2">
      <c r="A1882" s="220"/>
      <c r="B1882" s="221"/>
      <c r="C1882" s="257"/>
      <c r="D1882" s="250"/>
      <c r="E1882" s="250"/>
      <c r="F1882" s="250"/>
      <c r="G1882" s="250"/>
      <c r="H1882" s="224"/>
      <c r="I1882" s="224"/>
      <c r="J1882" s="224"/>
      <c r="K1882" s="224"/>
      <c r="L1882" s="224"/>
      <c r="M1882" s="224"/>
      <c r="N1882" s="223"/>
      <c r="O1882" s="223"/>
      <c r="P1882" s="223"/>
      <c r="Q1882" s="223"/>
      <c r="R1882" s="224"/>
      <c r="S1882" s="224"/>
      <c r="T1882" s="224"/>
      <c r="U1882" s="224"/>
      <c r="V1882" s="224"/>
      <c r="W1882" s="224"/>
      <c r="X1882" s="224"/>
      <c r="Y1882" s="224"/>
      <c r="Z1882" s="213"/>
      <c r="AA1882" s="213"/>
      <c r="AB1882" s="213"/>
      <c r="AC1882" s="213"/>
      <c r="AD1882" s="213"/>
      <c r="AE1882" s="213"/>
      <c r="AF1882" s="213"/>
      <c r="AG1882" s="213" t="s">
        <v>515</v>
      </c>
      <c r="AH1882" s="213"/>
      <c r="AI1882" s="213"/>
      <c r="AJ1882" s="213"/>
      <c r="AK1882" s="213"/>
      <c r="AL1882" s="213"/>
      <c r="AM1882" s="213"/>
      <c r="AN1882" s="213"/>
      <c r="AO1882" s="213"/>
      <c r="AP1882" s="213"/>
      <c r="AQ1882" s="213"/>
      <c r="AR1882" s="213"/>
      <c r="AS1882" s="213"/>
      <c r="AT1882" s="213"/>
      <c r="AU1882" s="213"/>
      <c r="AV1882" s="213"/>
      <c r="AW1882" s="213"/>
      <c r="AX1882" s="213"/>
      <c r="AY1882" s="213"/>
      <c r="AZ1882" s="213"/>
      <c r="BA1882" s="213"/>
      <c r="BB1882" s="213"/>
      <c r="BC1882" s="213"/>
      <c r="BD1882" s="213"/>
      <c r="BE1882" s="213"/>
      <c r="BF1882" s="213"/>
      <c r="BG1882" s="213"/>
      <c r="BH1882" s="213"/>
    </row>
    <row r="1883" spans="1:60" outlineLevel="1" x14ac:dyDescent="0.2">
      <c r="A1883" s="242">
        <v>239</v>
      </c>
      <c r="B1883" s="243" t="s">
        <v>2139</v>
      </c>
      <c r="C1883" s="254" t="s">
        <v>2140</v>
      </c>
      <c r="D1883" s="244" t="s">
        <v>582</v>
      </c>
      <c r="E1883" s="245">
        <v>1</v>
      </c>
      <c r="F1883" s="246"/>
      <c r="G1883" s="247">
        <f>ROUND(E1883*F1883,2)</f>
        <v>0</v>
      </c>
      <c r="H1883" s="246"/>
      <c r="I1883" s="247">
        <f>ROUND(E1883*H1883,2)</f>
        <v>0</v>
      </c>
      <c r="J1883" s="246"/>
      <c r="K1883" s="247">
        <f>ROUND(E1883*J1883,2)</f>
        <v>0</v>
      </c>
      <c r="L1883" s="247">
        <v>21</v>
      </c>
      <c r="M1883" s="247">
        <f>G1883*(1+L1883/100)</f>
        <v>0</v>
      </c>
      <c r="N1883" s="245">
        <v>0</v>
      </c>
      <c r="O1883" s="245">
        <f>ROUND(E1883*N1883,2)</f>
        <v>0</v>
      </c>
      <c r="P1883" s="245">
        <v>0</v>
      </c>
      <c r="Q1883" s="245">
        <f>ROUND(E1883*P1883,2)</f>
        <v>0</v>
      </c>
      <c r="R1883" s="247"/>
      <c r="S1883" s="247" t="s">
        <v>527</v>
      </c>
      <c r="T1883" s="248" t="s">
        <v>512</v>
      </c>
      <c r="U1883" s="224">
        <v>4.42</v>
      </c>
      <c r="V1883" s="224">
        <f>ROUND(E1883*U1883,2)</f>
        <v>4.42</v>
      </c>
      <c r="W1883" s="224"/>
      <c r="X1883" s="224" t="s">
        <v>557</v>
      </c>
      <c r="Y1883" s="224" t="s">
        <v>513</v>
      </c>
      <c r="Z1883" s="213"/>
      <c r="AA1883" s="213"/>
      <c r="AB1883" s="213"/>
      <c r="AC1883" s="213"/>
      <c r="AD1883" s="213"/>
      <c r="AE1883" s="213"/>
      <c r="AF1883" s="213"/>
      <c r="AG1883" s="213" t="s">
        <v>571</v>
      </c>
      <c r="AH1883" s="213"/>
      <c r="AI1883" s="213"/>
      <c r="AJ1883" s="213"/>
      <c r="AK1883" s="213"/>
      <c r="AL1883" s="213"/>
      <c r="AM1883" s="213"/>
      <c r="AN1883" s="213"/>
      <c r="AO1883" s="213"/>
      <c r="AP1883" s="213"/>
      <c r="AQ1883" s="213"/>
      <c r="AR1883" s="213"/>
      <c r="AS1883" s="213"/>
      <c r="AT1883" s="213"/>
      <c r="AU1883" s="213"/>
      <c r="AV1883" s="213"/>
      <c r="AW1883" s="213"/>
      <c r="AX1883" s="213"/>
      <c r="AY1883" s="213"/>
      <c r="AZ1883" s="213"/>
      <c r="BA1883" s="213"/>
      <c r="BB1883" s="213"/>
      <c r="BC1883" s="213"/>
      <c r="BD1883" s="213"/>
      <c r="BE1883" s="213"/>
      <c r="BF1883" s="213"/>
      <c r="BG1883" s="213"/>
      <c r="BH1883" s="213"/>
    </row>
    <row r="1884" spans="1:60" outlineLevel="2" x14ac:dyDescent="0.2">
      <c r="A1884" s="220"/>
      <c r="B1884" s="221"/>
      <c r="C1884" s="258" t="s">
        <v>1460</v>
      </c>
      <c r="D1884" s="229"/>
      <c r="E1884" s="230"/>
      <c r="F1884" s="224"/>
      <c r="G1884" s="224"/>
      <c r="H1884" s="224"/>
      <c r="I1884" s="224"/>
      <c r="J1884" s="224"/>
      <c r="K1884" s="224"/>
      <c r="L1884" s="224"/>
      <c r="M1884" s="224"/>
      <c r="N1884" s="223"/>
      <c r="O1884" s="223"/>
      <c r="P1884" s="223"/>
      <c r="Q1884" s="223"/>
      <c r="R1884" s="224"/>
      <c r="S1884" s="224"/>
      <c r="T1884" s="224"/>
      <c r="U1884" s="224"/>
      <c r="V1884" s="224"/>
      <c r="W1884" s="224"/>
      <c r="X1884" s="224"/>
      <c r="Y1884" s="224"/>
      <c r="Z1884" s="213"/>
      <c r="AA1884" s="213"/>
      <c r="AB1884" s="213"/>
      <c r="AC1884" s="213"/>
      <c r="AD1884" s="213"/>
      <c r="AE1884" s="213"/>
      <c r="AF1884" s="213"/>
      <c r="AG1884" s="213" t="s">
        <v>573</v>
      </c>
      <c r="AH1884" s="213">
        <v>0</v>
      </c>
      <c r="AI1884" s="213"/>
      <c r="AJ1884" s="213"/>
      <c r="AK1884" s="213"/>
      <c r="AL1884" s="213"/>
      <c r="AM1884" s="213"/>
      <c r="AN1884" s="213"/>
      <c r="AO1884" s="213"/>
      <c r="AP1884" s="213"/>
      <c r="AQ1884" s="213"/>
      <c r="AR1884" s="213"/>
      <c r="AS1884" s="213"/>
      <c r="AT1884" s="213"/>
      <c r="AU1884" s="213"/>
      <c r="AV1884" s="213"/>
      <c r="AW1884" s="213"/>
      <c r="AX1884" s="213"/>
      <c r="AY1884" s="213"/>
      <c r="AZ1884" s="213"/>
      <c r="BA1884" s="213"/>
      <c r="BB1884" s="213"/>
      <c r="BC1884" s="213"/>
      <c r="BD1884" s="213"/>
      <c r="BE1884" s="213"/>
      <c r="BF1884" s="213"/>
      <c r="BG1884" s="213"/>
      <c r="BH1884" s="213"/>
    </row>
    <row r="1885" spans="1:60" outlineLevel="3" x14ac:dyDescent="0.2">
      <c r="A1885" s="220"/>
      <c r="B1885" s="221"/>
      <c r="C1885" s="258" t="s">
        <v>2141</v>
      </c>
      <c r="D1885" s="229"/>
      <c r="E1885" s="230">
        <v>1</v>
      </c>
      <c r="F1885" s="224"/>
      <c r="G1885" s="224"/>
      <c r="H1885" s="224"/>
      <c r="I1885" s="224"/>
      <c r="J1885" s="224"/>
      <c r="K1885" s="224"/>
      <c r="L1885" s="224"/>
      <c r="M1885" s="224"/>
      <c r="N1885" s="223"/>
      <c r="O1885" s="223"/>
      <c r="P1885" s="223"/>
      <c r="Q1885" s="223"/>
      <c r="R1885" s="224"/>
      <c r="S1885" s="224"/>
      <c r="T1885" s="224"/>
      <c r="U1885" s="224"/>
      <c r="V1885" s="224"/>
      <c r="W1885" s="224"/>
      <c r="X1885" s="224"/>
      <c r="Y1885" s="224"/>
      <c r="Z1885" s="213"/>
      <c r="AA1885" s="213"/>
      <c r="AB1885" s="213"/>
      <c r="AC1885" s="213"/>
      <c r="AD1885" s="213"/>
      <c r="AE1885" s="213"/>
      <c r="AF1885" s="213"/>
      <c r="AG1885" s="213" t="s">
        <v>573</v>
      </c>
      <c r="AH1885" s="213">
        <v>0</v>
      </c>
      <c r="AI1885" s="213"/>
      <c r="AJ1885" s="213"/>
      <c r="AK1885" s="213"/>
      <c r="AL1885" s="213"/>
      <c r="AM1885" s="213"/>
      <c r="AN1885" s="213"/>
      <c r="AO1885" s="213"/>
      <c r="AP1885" s="213"/>
      <c r="AQ1885" s="213"/>
      <c r="AR1885" s="213"/>
      <c r="AS1885" s="213"/>
      <c r="AT1885" s="213"/>
      <c r="AU1885" s="213"/>
      <c r="AV1885" s="213"/>
      <c r="AW1885" s="213"/>
      <c r="AX1885" s="213"/>
      <c r="AY1885" s="213"/>
      <c r="AZ1885" s="213"/>
      <c r="BA1885" s="213"/>
      <c r="BB1885" s="213"/>
      <c r="BC1885" s="213"/>
      <c r="BD1885" s="213"/>
      <c r="BE1885" s="213"/>
      <c r="BF1885" s="213"/>
      <c r="BG1885" s="213"/>
      <c r="BH1885" s="213"/>
    </row>
    <row r="1886" spans="1:60" outlineLevel="2" x14ac:dyDescent="0.2">
      <c r="A1886" s="220"/>
      <c r="B1886" s="221"/>
      <c r="C1886" s="257"/>
      <c r="D1886" s="250"/>
      <c r="E1886" s="250"/>
      <c r="F1886" s="250"/>
      <c r="G1886" s="250"/>
      <c r="H1886" s="224"/>
      <c r="I1886" s="224"/>
      <c r="J1886" s="224"/>
      <c r="K1886" s="224"/>
      <c r="L1886" s="224"/>
      <c r="M1886" s="224"/>
      <c r="N1886" s="223"/>
      <c r="O1886" s="223"/>
      <c r="P1886" s="223"/>
      <c r="Q1886" s="223"/>
      <c r="R1886" s="224"/>
      <c r="S1886" s="224"/>
      <c r="T1886" s="224"/>
      <c r="U1886" s="224"/>
      <c r="V1886" s="224"/>
      <c r="W1886" s="224"/>
      <c r="X1886" s="224"/>
      <c r="Y1886" s="224"/>
      <c r="Z1886" s="213"/>
      <c r="AA1886" s="213"/>
      <c r="AB1886" s="213"/>
      <c r="AC1886" s="213"/>
      <c r="AD1886" s="213"/>
      <c r="AE1886" s="213"/>
      <c r="AF1886" s="213"/>
      <c r="AG1886" s="213" t="s">
        <v>515</v>
      </c>
      <c r="AH1886" s="213"/>
      <c r="AI1886" s="213"/>
      <c r="AJ1886" s="213"/>
      <c r="AK1886" s="213"/>
      <c r="AL1886" s="213"/>
      <c r="AM1886" s="213"/>
      <c r="AN1886" s="213"/>
      <c r="AO1886" s="213"/>
      <c r="AP1886" s="213"/>
      <c r="AQ1886" s="213"/>
      <c r="AR1886" s="213"/>
      <c r="AS1886" s="213"/>
      <c r="AT1886" s="213"/>
      <c r="AU1886" s="213"/>
      <c r="AV1886" s="213"/>
      <c r="AW1886" s="213"/>
      <c r="AX1886" s="213"/>
      <c r="AY1886" s="213"/>
      <c r="AZ1886" s="213"/>
      <c r="BA1886" s="213"/>
      <c r="BB1886" s="213"/>
      <c r="BC1886" s="213"/>
      <c r="BD1886" s="213"/>
      <c r="BE1886" s="213"/>
      <c r="BF1886" s="213"/>
      <c r="BG1886" s="213"/>
      <c r="BH1886" s="213"/>
    </row>
    <row r="1887" spans="1:60" ht="22.5" outlineLevel="1" x14ac:dyDescent="0.2">
      <c r="A1887" s="242">
        <v>240</v>
      </c>
      <c r="B1887" s="243" t="s">
        <v>2142</v>
      </c>
      <c r="C1887" s="254" t="s">
        <v>2143</v>
      </c>
      <c r="D1887" s="244" t="s">
        <v>582</v>
      </c>
      <c r="E1887" s="245">
        <v>2</v>
      </c>
      <c r="F1887" s="246"/>
      <c r="G1887" s="247">
        <f>ROUND(E1887*F1887,2)</f>
        <v>0</v>
      </c>
      <c r="H1887" s="246"/>
      <c r="I1887" s="247">
        <f>ROUND(E1887*H1887,2)</f>
        <v>0</v>
      </c>
      <c r="J1887" s="246"/>
      <c r="K1887" s="247">
        <f>ROUND(E1887*J1887,2)</f>
        <v>0</v>
      </c>
      <c r="L1887" s="247">
        <v>21</v>
      </c>
      <c r="M1887" s="247">
        <f>G1887*(1+L1887/100)</f>
        <v>0</v>
      </c>
      <c r="N1887" s="245">
        <v>0</v>
      </c>
      <c r="O1887" s="245">
        <f>ROUND(E1887*N1887,2)</f>
        <v>0</v>
      </c>
      <c r="P1887" s="245">
        <v>0</v>
      </c>
      <c r="Q1887" s="245">
        <f>ROUND(E1887*P1887,2)</f>
        <v>0</v>
      </c>
      <c r="R1887" s="247"/>
      <c r="S1887" s="247" t="s">
        <v>527</v>
      </c>
      <c r="T1887" s="248" t="s">
        <v>512</v>
      </c>
      <c r="U1887" s="224">
        <v>0</v>
      </c>
      <c r="V1887" s="224">
        <f>ROUND(E1887*U1887,2)</f>
        <v>0</v>
      </c>
      <c r="W1887" s="224"/>
      <c r="X1887" s="224" t="s">
        <v>557</v>
      </c>
      <c r="Y1887" s="224" t="s">
        <v>513</v>
      </c>
      <c r="Z1887" s="213"/>
      <c r="AA1887" s="213"/>
      <c r="AB1887" s="213"/>
      <c r="AC1887" s="213"/>
      <c r="AD1887" s="213"/>
      <c r="AE1887" s="213"/>
      <c r="AF1887" s="213"/>
      <c r="AG1887" s="213" t="s">
        <v>571</v>
      </c>
      <c r="AH1887" s="213"/>
      <c r="AI1887" s="213"/>
      <c r="AJ1887" s="213"/>
      <c r="AK1887" s="213"/>
      <c r="AL1887" s="213"/>
      <c r="AM1887" s="213"/>
      <c r="AN1887" s="213"/>
      <c r="AO1887" s="213"/>
      <c r="AP1887" s="213"/>
      <c r="AQ1887" s="213"/>
      <c r="AR1887" s="213"/>
      <c r="AS1887" s="213"/>
      <c r="AT1887" s="213"/>
      <c r="AU1887" s="213"/>
      <c r="AV1887" s="213"/>
      <c r="AW1887" s="213"/>
      <c r="AX1887" s="213"/>
      <c r="AY1887" s="213"/>
      <c r="AZ1887" s="213"/>
      <c r="BA1887" s="213"/>
      <c r="BB1887" s="213"/>
      <c r="BC1887" s="213"/>
      <c r="BD1887" s="213"/>
      <c r="BE1887" s="213"/>
      <c r="BF1887" s="213"/>
      <c r="BG1887" s="213"/>
      <c r="BH1887" s="213"/>
    </row>
    <row r="1888" spans="1:60" outlineLevel="2" x14ac:dyDescent="0.2">
      <c r="A1888" s="220"/>
      <c r="B1888" s="221"/>
      <c r="C1888" s="258" t="s">
        <v>1460</v>
      </c>
      <c r="D1888" s="229"/>
      <c r="E1888" s="230"/>
      <c r="F1888" s="224"/>
      <c r="G1888" s="224"/>
      <c r="H1888" s="224"/>
      <c r="I1888" s="224"/>
      <c r="J1888" s="224"/>
      <c r="K1888" s="224"/>
      <c r="L1888" s="224"/>
      <c r="M1888" s="224"/>
      <c r="N1888" s="223"/>
      <c r="O1888" s="223"/>
      <c r="P1888" s="223"/>
      <c r="Q1888" s="223"/>
      <c r="R1888" s="224"/>
      <c r="S1888" s="224"/>
      <c r="T1888" s="224"/>
      <c r="U1888" s="224"/>
      <c r="V1888" s="224"/>
      <c r="W1888" s="224"/>
      <c r="X1888" s="224"/>
      <c r="Y1888" s="224"/>
      <c r="Z1888" s="213"/>
      <c r="AA1888" s="213"/>
      <c r="AB1888" s="213"/>
      <c r="AC1888" s="213"/>
      <c r="AD1888" s="213"/>
      <c r="AE1888" s="213"/>
      <c r="AF1888" s="213"/>
      <c r="AG1888" s="213" t="s">
        <v>573</v>
      </c>
      <c r="AH1888" s="213">
        <v>0</v>
      </c>
      <c r="AI1888" s="213"/>
      <c r="AJ1888" s="213"/>
      <c r="AK1888" s="213"/>
      <c r="AL1888" s="213"/>
      <c r="AM1888" s="213"/>
      <c r="AN1888" s="213"/>
      <c r="AO1888" s="213"/>
      <c r="AP1888" s="213"/>
      <c r="AQ1888" s="213"/>
      <c r="AR1888" s="213"/>
      <c r="AS1888" s="213"/>
      <c r="AT1888" s="213"/>
      <c r="AU1888" s="213"/>
      <c r="AV1888" s="213"/>
      <c r="AW1888" s="213"/>
      <c r="AX1888" s="213"/>
      <c r="AY1888" s="213"/>
      <c r="AZ1888" s="213"/>
      <c r="BA1888" s="213"/>
      <c r="BB1888" s="213"/>
      <c r="BC1888" s="213"/>
      <c r="BD1888" s="213"/>
      <c r="BE1888" s="213"/>
      <c r="BF1888" s="213"/>
      <c r="BG1888" s="213"/>
      <c r="BH1888" s="213"/>
    </row>
    <row r="1889" spans="1:60" outlineLevel="3" x14ac:dyDescent="0.2">
      <c r="A1889" s="220"/>
      <c r="B1889" s="221"/>
      <c r="C1889" s="258" t="s">
        <v>2144</v>
      </c>
      <c r="D1889" s="229"/>
      <c r="E1889" s="230">
        <v>2</v>
      </c>
      <c r="F1889" s="224"/>
      <c r="G1889" s="224"/>
      <c r="H1889" s="224"/>
      <c r="I1889" s="224"/>
      <c r="J1889" s="224"/>
      <c r="K1889" s="224"/>
      <c r="L1889" s="224"/>
      <c r="M1889" s="224"/>
      <c r="N1889" s="223"/>
      <c r="O1889" s="223"/>
      <c r="P1889" s="223"/>
      <c r="Q1889" s="223"/>
      <c r="R1889" s="224"/>
      <c r="S1889" s="224"/>
      <c r="T1889" s="224"/>
      <c r="U1889" s="224"/>
      <c r="V1889" s="224"/>
      <c r="W1889" s="224"/>
      <c r="X1889" s="224"/>
      <c r="Y1889" s="224"/>
      <c r="Z1889" s="213"/>
      <c r="AA1889" s="213"/>
      <c r="AB1889" s="213"/>
      <c r="AC1889" s="213"/>
      <c r="AD1889" s="213"/>
      <c r="AE1889" s="213"/>
      <c r="AF1889" s="213"/>
      <c r="AG1889" s="213" t="s">
        <v>573</v>
      </c>
      <c r="AH1889" s="213">
        <v>0</v>
      </c>
      <c r="AI1889" s="213"/>
      <c r="AJ1889" s="213"/>
      <c r="AK1889" s="213"/>
      <c r="AL1889" s="213"/>
      <c r="AM1889" s="213"/>
      <c r="AN1889" s="213"/>
      <c r="AO1889" s="213"/>
      <c r="AP1889" s="213"/>
      <c r="AQ1889" s="213"/>
      <c r="AR1889" s="213"/>
      <c r="AS1889" s="213"/>
      <c r="AT1889" s="213"/>
      <c r="AU1889" s="213"/>
      <c r="AV1889" s="213"/>
      <c r="AW1889" s="213"/>
      <c r="AX1889" s="213"/>
      <c r="AY1889" s="213"/>
      <c r="AZ1889" s="213"/>
      <c r="BA1889" s="213"/>
      <c r="BB1889" s="213"/>
      <c r="BC1889" s="213"/>
      <c r="BD1889" s="213"/>
      <c r="BE1889" s="213"/>
      <c r="BF1889" s="213"/>
      <c r="BG1889" s="213"/>
      <c r="BH1889" s="213"/>
    </row>
    <row r="1890" spans="1:60" outlineLevel="3" x14ac:dyDescent="0.2">
      <c r="A1890" s="220"/>
      <c r="B1890" s="221"/>
      <c r="C1890" s="275" t="s">
        <v>955</v>
      </c>
      <c r="D1890" s="266"/>
      <c r="E1890" s="267"/>
      <c r="F1890" s="224"/>
      <c r="G1890" s="224"/>
      <c r="H1890" s="224"/>
      <c r="I1890" s="224"/>
      <c r="J1890" s="224"/>
      <c r="K1890" s="224"/>
      <c r="L1890" s="224"/>
      <c r="M1890" s="224"/>
      <c r="N1890" s="223"/>
      <c r="O1890" s="223"/>
      <c r="P1890" s="223"/>
      <c r="Q1890" s="223"/>
      <c r="R1890" s="224"/>
      <c r="S1890" s="224"/>
      <c r="T1890" s="224"/>
      <c r="U1890" s="224"/>
      <c r="V1890" s="224"/>
      <c r="W1890" s="224"/>
      <c r="X1890" s="224"/>
      <c r="Y1890" s="224"/>
      <c r="Z1890" s="213"/>
      <c r="AA1890" s="213"/>
      <c r="AB1890" s="213"/>
      <c r="AC1890" s="213"/>
      <c r="AD1890" s="213"/>
      <c r="AE1890" s="213"/>
      <c r="AF1890" s="213"/>
      <c r="AG1890" s="213" t="s">
        <v>573</v>
      </c>
      <c r="AH1890" s="213"/>
      <c r="AI1890" s="213"/>
      <c r="AJ1890" s="213"/>
      <c r="AK1890" s="213"/>
      <c r="AL1890" s="213"/>
      <c r="AM1890" s="213"/>
      <c r="AN1890" s="213"/>
      <c r="AO1890" s="213"/>
      <c r="AP1890" s="213"/>
      <c r="AQ1890" s="213"/>
      <c r="AR1890" s="213"/>
      <c r="AS1890" s="213"/>
      <c r="AT1890" s="213"/>
      <c r="AU1890" s="213"/>
      <c r="AV1890" s="213"/>
      <c r="AW1890" s="213"/>
      <c r="AX1890" s="213"/>
      <c r="AY1890" s="213"/>
      <c r="AZ1890" s="213"/>
      <c r="BA1890" s="213"/>
      <c r="BB1890" s="213"/>
      <c r="BC1890" s="213"/>
      <c r="BD1890" s="213"/>
      <c r="BE1890" s="213"/>
      <c r="BF1890" s="213"/>
      <c r="BG1890" s="213"/>
      <c r="BH1890" s="213"/>
    </row>
    <row r="1891" spans="1:60" outlineLevel="3" x14ac:dyDescent="0.2">
      <c r="A1891" s="220"/>
      <c r="B1891" s="221"/>
      <c r="C1891" s="276" t="s">
        <v>1462</v>
      </c>
      <c r="D1891" s="266"/>
      <c r="E1891" s="267">
        <v>2</v>
      </c>
      <c r="F1891" s="224"/>
      <c r="G1891" s="224"/>
      <c r="H1891" s="224"/>
      <c r="I1891" s="224"/>
      <c r="J1891" s="224"/>
      <c r="K1891" s="224"/>
      <c r="L1891" s="224"/>
      <c r="M1891" s="224"/>
      <c r="N1891" s="223"/>
      <c r="O1891" s="223"/>
      <c r="P1891" s="223"/>
      <c r="Q1891" s="223"/>
      <c r="R1891" s="224"/>
      <c r="S1891" s="224"/>
      <c r="T1891" s="224"/>
      <c r="U1891" s="224"/>
      <c r="V1891" s="224"/>
      <c r="W1891" s="224"/>
      <c r="X1891" s="224"/>
      <c r="Y1891" s="224"/>
      <c r="Z1891" s="213"/>
      <c r="AA1891" s="213"/>
      <c r="AB1891" s="213"/>
      <c r="AC1891" s="213"/>
      <c r="AD1891" s="213"/>
      <c r="AE1891" s="213"/>
      <c r="AF1891" s="213"/>
      <c r="AG1891" s="213" t="s">
        <v>573</v>
      </c>
      <c r="AH1891" s="213">
        <v>2</v>
      </c>
      <c r="AI1891" s="213"/>
      <c r="AJ1891" s="213"/>
      <c r="AK1891" s="213"/>
      <c r="AL1891" s="213"/>
      <c r="AM1891" s="213"/>
      <c r="AN1891" s="213"/>
      <c r="AO1891" s="213"/>
      <c r="AP1891" s="213"/>
      <c r="AQ1891" s="213"/>
      <c r="AR1891" s="213"/>
      <c r="AS1891" s="213"/>
      <c r="AT1891" s="213"/>
      <c r="AU1891" s="213"/>
      <c r="AV1891" s="213"/>
      <c r="AW1891" s="213"/>
      <c r="AX1891" s="213"/>
      <c r="AY1891" s="213"/>
      <c r="AZ1891" s="213"/>
      <c r="BA1891" s="213"/>
      <c r="BB1891" s="213"/>
      <c r="BC1891" s="213"/>
      <c r="BD1891" s="213"/>
      <c r="BE1891" s="213"/>
      <c r="BF1891" s="213"/>
      <c r="BG1891" s="213"/>
      <c r="BH1891" s="213"/>
    </row>
    <row r="1892" spans="1:60" outlineLevel="3" x14ac:dyDescent="0.2">
      <c r="A1892" s="220"/>
      <c r="B1892" s="221"/>
      <c r="C1892" s="275" t="s">
        <v>958</v>
      </c>
      <c r="D1892" s="266"/>
      <c r="E1892" s="267"/>
      <c r="F1892" s="224"/>
      <c r="G1892" s="224"/>
      <c r="H1892" s="224"/>
      <c r="I1892" s="224"/>
      <c r="J1892" s="224"/>
      <c r="K1892" s="224"/>
      <c r="L1892" s="224"/>
      <c r="M1892" s="224"/>
      <c r="N1892" s="223"/>
      <c r="O1892" s="223"/>
      <c r="P1892" s="223"/>
      <c r="Q1892" s="223"/>
      <c r="R1892" s="224"/>
      <c r="S1892" s="224"/>
      <c r="T1892" s="224"/>
      <c r="U1892" s="224"/>
      <c r="V1892" s="224"/>
      <c r="W1892" s="224"/>
      <c r="X1892" s="224"/>
      <c r="Y1892" s="224"/>
      <c r="Z1892" s="213"/>
      <c r="AA1892" s="213"/>
      <c r="AB1892" s="213"/>
      <c r="AC1892" s="213"/>
      <c r="AD1892" s="213"/>
      <c r="AE1892" s="213"/>
      <c r="AF1892" s="213"/>
      <c r="AG1892" s="213" t="s">
        <v>573</v>
      </c>
      <c r="AH1892" s="213"/>
      <c r="AI1892" s="213"/>
      <c r="AJ1892" s="213"/>
      <c r="AK1892" s="213"/>
      <c r="AL1892" s="213"/>
      <c r="AM1892" s="213"/>
      <c r="AN1892" s="213"/>
      <c r="AO1892" s="213"/>
      <c r="AP1892" s="213"/>
      <c r="AQ1892" s="213"/>
      <c r="AR1892" s="213"/>
      <c r="AS1892" s="213"/>
      <c r="AT1892" s="213"/>
      <c r="AU1892" s="213"/>
      <c r="AV1892" s="213"/>
      <c r="AW1892" s="213"/>
      <c r="AX1892" s="213"/>
      <c r="AY1892" s="213"/>
      <c r="AZ1892" s="213"/>
      <c r="BA1892" s="213"/>
      <c r="BB1892" s="213"/>
      <c r="BC1892" s="213"/>
      <c r="BD1892" s="213"/>
      <c r="BE1892" s="213"/>
      <c r="BF1892" s="213"/>
      <c r="BG1892" s="213"/>
      <c r="BH1892" s="213"/>
    </row>
    <row r="1893" spans="1:60" outlineLevel="2" x14ac:dyDescent="0.2">
      <c r="A1893" s="220"/>
      <c r="B1893" s="221"/>
      <c r="C1893" s="257"/>
      <c r="D1893" s="250"/>
      <c r="E1893" s="250"/>
      <c r="F1893" s="250"/>
      <c r="G1893" s="250"/>
      <c r="H1893" s="224"/>
      <c r="I1893" s="224"/>
      <c r="J1893" s="224"/>
      <c r="K1893" s="224"/>
      <c r="L1893" s="224"/>
      <c r="M1893" s="224"/>
      <c r="N1893" s="223"/>
      <c r="O1893" s="223"/>
      <c r="P1893" s="223"/>
      <c r="Q1893" s="223"/>
      <c r="R1893" s="224"/>
      <c r="S1893" s="224"/>
      <c r="T1893" s="224"/>
      <c r="U1893" s="224"/>
      <c r="V1893" s="224"/>
      <c r="W1893" s="224"/>
      <c r="X1893" s="224"/>
      <c r="Y1893" s="224"/>
      <c r="Z1893" s="213"/>
      <c r="AA1893" s="213"/>
      <c r="AB1893" s="213"/>
      <c r="AC1893" s="213"/>
      <c r="AD1893" s="213"/>
      <c r="AE1893" s="213"/>
      <c r="AF1893" s="213"/>
      <c r="AG1893" s="213" t="s">
        <v>515</v>
      </c>
      <c r="AH1893" s="213"/>
      <c r="AI1893" s="213"/>
      <c r="AJ1893" s="213"/>
      <c r="AK1893" s="213"/>
      <c r="AL1893" s="213"/>
      <c r="AM1893" s="213"/>
      <c r="AN1893" s="213"/>
      <c r="AO1893" s="213"/>
      <c r="AP1893" s="213"/>
      <c r="AQ1893" s="213"/>
      <c r="AR1893" s="213"/>
      <c r="AS1893" s="213"/>
      <c r="AT1893" s="213"/>
      <c r="AU1893" s="213"/>
      <c r="AV1893" s="213"/>
      <c r="AW1893" s="213"/>
      <c r="AX1893" s="213"/>
      <c r="AY1893" s="213"/>
      <c r="AZ1893" s="213"/>
      <c r="BA1893" s="213"/>
      <c r="BB1893" s="213"/>
      <c r="BC1893" s="213"/>
      <c r="BD1893" s="213"/>
      <c r="BE1893" s="213"/>
      <c r="BF1893" s="213"/>
      <c r="BG1893" s="213"/>
      <c r="BH1893" s="213"/>
    </row>
    <row r="1894" spans="1:60" ht="22.5" outlineLevel="1" x14ac:dyDescent="0.2">
      <c r="A1894" s="242">
        <v>241</v>
      </c>
      <c r="B1894" s="243" t="s">
        <v>2145</v>
      </c>
      <c r="C1894" s="254" t="s">
        <v>2146</v>
      </c>
      <c r="D1894" s="244" t="s">
        <v>582</v>
      </c>
      <c r="E1894" s="245">
        <v>1</v>
      </c>
      <c r="F1894" s="246"/>
      <c r="G1894" s="247">
        <f>ROUND(E1894*F1894,2)</f>
        <v>0</v>
      </c>
      <c r="H1894" s="246"/>
      <c r="I1894" s="247">
        <f>ROUND(E1894*H1894,2)</f>
        <v>0</v>
      </c>
      <c r="J1894" s="246"/>
      <c r="K1894" s="247">
        <f>ROUND(E1894*J1894,2)</f>
        <v>0</v>
      </c>
      <c r="L1894" s="247">
        <v>21</v>
      </c>
      <c r="M1894" s="247">
        <f>G1894*(1+L1894/100)</f>
        <v>0</v>
      </c>
      <c r="N1894" s="245">
        <v>0</v>
      </c>
      <c r="O1894" s="245">
        <f>ROUND(E1894*N1894,2)</f>
        <v>0</v>
      </c>
      <c r="P1894" s="245">
        <v>0</v>
      </c>
      <c r="Q1894" s="245">
        <f>ROUND(E1894*P1894,2)</f>
        <v>0</v>
      </c>
      <c r="R1894" s="247"/>
      <c r="S1894" s="247" t="s">
        <v>527</v>
      </c>
      <c r="T1894" s="248" t="s">
        <v>512</v>
      </c>
      <c r="U1894" s="224">
        <v>0</v>
      </c>
      <c r="V1894" s="224">
        <f>ROUND(E1894*U1894,2)</f>
        <v>0</v>
      </c>
      <c r="W1894" s="224"/>
      <c r="X1894" s="224" t="s">
        <v>557</v>
      </c>
      <c r="Y1894" s="224" t="s">
        <v>513</v>
      </c>
      <c r="Z1894" s="213"/>
      <c r="AA1894" s="213"/>
      <c r="AB1894" s="213"/>
      <c r="AC1894" s="213"/>
      <c r="AD1894" s="213"/>
      <c r="AE1894" s="213"/>
      <c r="AF1894" s="213"/>
      <c r="AG1894" s="213" t="s">
        <v>571</v>
      </c>
      <c r="AH1894" s="213"/>
      <c r="AI1894" s="213"/>
      <c r="AJ1894" s="213"/>
      <c r="AK1894" s="213"/>
      <c r="AL1894" s="213"/>
      <c r="AM1894" s="213"/>
      <c r="AN1894" s="213"/>
      <c r="AO1894" s="213"/>
      <c r="AP1894" s="213"/>
      <c r="AQ1894" s="213"/>
      <c r="AR1894" s="213"/>
      <c r="AS1894" s="213"/>
      <c r="AT1894" s="213"/>
      <c r="AU1894" s="213"/>
      <c r="AV1894" s="213"/>
      <c r="AW1894" s="213"/>
      <c r="AX1894" s="213"/>
      <c r="AY1894" s="213"/>
      <c r="AZ1894" s="213"/>
      <c r="BA1894" s="213"/>
      <c r="BB1894" s="213"/>
      <c r="BC1894" s="213"/>
      <c r="BD1894" s="213"/>
      <c r="BE1894" s="213"/>
      <c r="BF1894" s="213"/>
      <c r="BG1894" s="213"/>
      <c r="BH1894" s="213"/>
    </row>
    <row r="1895" spans="1:60" outlineLevel="2" x14ac:dyDescent="0.2">
      <c r="A1895" s="220"/>
      <c r="B1895" s="221"/>
      <c r="C1895" s="258" t="s">
        <v>1460</v>
      </c>
      <c r="D1895" s="229"/>
      <c r="E1895" s="230"/>
      <c r="F1895" s="224"/>
      <c r="G1895" s="224"/>
      <c r="H1895" s="224"/>
      <c r="I1895" s="224"/>
      <c r="J1895" s="224"/>
      <c r="K1895" s="224"/>
      <c r="L1895" s="224"/>
      <c r="M1895" s="224"/>
      <c r="N1895" s="223"/>
      <c r="O1895" s="223"/>
      <c r="P1895" s="223"/>
      <c r="Q1895" s="223"/>
      <c r="R1895" s="224"/>
      <c r="S1895" s="224"/>
      <c r="T1895" s="224"/>
      <c r="U1895" s="224"/>
      <c r="V1895" s="224"/>
      <c r="W1895" s="224"/>
      <c r="X1895" s="224"/>
      <c r="Y1895" s="224"/>
      <c r="Z1895" s="213"/>
      <c r="AA1895" s="213"/>
      <c r="AB1895" s="213"/>
      <c r="AC1895" s="213"/>
      <c r="AD1895" s="213"/>
      <c r="AE1895" s="213"/>
      <c r="AF1895" s="213"/>
      <c r="AG1895" s="213" t="s">
        <v>573</v>
      </c>
      <c r="AH1895" s="213">
        <v>0</v>
      </c>
      <c r="AI1895" s="213"/>
      <c r="AJ1895" s="213"/>
      <c r="AK1895" s="213"/>
      <c r="AL1895" s="213"/>
      <c r="AM1895" s="213"/>
      <c r="AN1895" s="213"/>
      <c r="AO1895" s="213"/>
      <c r="AP1895" s="213"/>
      <c r="AQ1895" s="213"/>
      <c r="AR1895" s="213"/>
      <c r="AS1895" s="213"/>
      <c r="AT1895" s="213"/>
      <c r="AU1895" s="213"/>
      <c r="AV1895" s="213"/>
      <c r="AW1895" s="213"/>
      <c r="AX1895" s="213"/>
      <c r="AY1895" s="213"/>
      <c r="AZ1895" s="213"/>
      <c r="BA1895" s="213"/>
      <c r="BB1895" s="213"/>
      <c r="BC1895" s="213"/>
      <c r="BD1895" s="213"/>
      <c r="BE1895" s="213"/>
      <c r="BF1895" s="213"/>
      <c r="BG1895" s="213"/>
      <c r="BH1895" s="213"/>
    </row>
    <row r="1896" spans="1:60" outlineLevel="3" x14ac:dyDescent="0.2">
      <c r="A1896" s="220"/>
      <c r="B1896" s="221"/>
      <c r="C1896" s="258" t="s">
        <v>2147</v>
      </c>
      <c r="D1896" s="229"/>
      <c r="E1896" s="230">
        <v>1</v>
      </c>
      <c r="F1896" s="224"/>
      <c r="G1896" s="224"/>
      <c r="H1896" s="224"/>
      <c r="I1896" s="224"/>
      <c r="J1896" s="224"/>
      <c r="K1896" s="224"/>
      <c r="L1896" s="224"/>
      <c r="M1896" s="224"/>
      <c r="N1896" s="223"/>
      <c r="O1896" s="223"/>
      <c r="P1896" s="223"/>
      <c r="Q1896" s="223"/>
      <c r="R1896" s="224"/>
      <c r="S1896" s="224"/>
      <c r="T1896" s="224"/>
      <c r="U1896" s="224"/>
      <c r="V1896" s="224"/>
      <c r="W1896" s="224"/>
      <c r="X1896" s="224"/>
      <c r="Y1896" s="224"/>
      <c r="Z1896" s="213"/>
      <c r="AA1896" s="213"/>
      <c r="AB1896" s="213"/>
      <c r="AC1896" s="213"/>
      <c r="AD1896" s="213"/>
      <c r="AE1896" s="213"/>
      <c r="AF1896" s="213"/>
      <c r="AG1896" s="213" t="s">
        <v>573</v>
      </c>
      <c r="AH1896" s="213">
        <v>0</v>
      </c>
      <c r="AI1896" s="213"/>
      <c r="AJ1896" s="213"/>
      <c r="AK1896" s="213"/>
      <c r="AL1896" s="213"/>
      <c r="AM1896" s="213"/>
      <c r="AN1896" s="213"/>
      <c r="AO1896" s="213"/>
      <c r="AP1896" s="213"/>
      <c r="AQ1896" s="213"/>
      <c r="AR1896" s="213"/>
      <c r="AS1896" s="213"/>
      <c r="AT1896" s="213"/>
      <c r="AU1896" s="213"/>
      <c r="AV1896" s="213"/>
      <c r="AW1896" s="213"/>
      <c r="AX1896" s="213"/>
      <c r="AY1896" s="213"/>
      <c r="AZ1896" s="213"/>
      <c r="BA1896" s="213"/>
      <c r="BB1896" s="213"/>
      <c r="BC1896" s="213"/>
      <c r="BD1896" s="213"/>
      <c r="BE1896" s="213"/>
      <c r="BF1896" s="213"/>
      <c r="BG1896" s="213"/>
      <c r="BH1896" s="213"/>
    </row>
    <row r="1897" spans="1:60" outlineLevel="3" x14ac:dyDescent="0.2">
      <c r="A1897" s="220"/>
      <c r="B1897" s="221"/>
      <c r="C1897" s="275" t="s">
        <v>955</v>
      </c>
      <c r="D1897" s="266"/>
      <c r="E1897" s="267"/>
      <c r="F1897" s="224"/>
      <c r="G1897" s="224"/>
      <c r="H1897" s="224"/>
      <c r="I1897" s="224"/>
      <c r="J1897" s="224"/>
      <c r="K1897" s="224"/>
      <c r="L1897" s="224"/>
      <c r="M1897" s="224"/>
      <c r="N1897" s="223"/>
      <c r="O1897" s="223"/>
      <c r="P1897" s="223"/>
      <c r="Q1897" s="223"/>
      <c r="R1897" s="224"/>
      <c r="S1897" s="224"/>
      <c r="T1897" s="224"/>
      <c r="U1897" s="224"/>
      <c r="V1897" s="224"/>
      <c r="W1897" s="224"/>
      <c r="X1897" s="224"/>
      <c r="Y1897" s="224"/>
      <c r="Z1897" s="213"/>
      <c r="AA1897" s="213"/>
      <c r="AB1897" s="213"/>
      <c r="AC1897" s="213"/>
      <c r="AD1897" s="213"/>
      <c r="AE1897" s="213"/>
      <c r="AF1897" s="213"/>
      <c r="AG1897" s="213" t="s">
        <v>573</v>
      </c>
      <c r="AH1897" s="213"/>
      <c r="AI1897" s="213"/>
      <c r="AJ1897" s="213"/>
      <c r="AK1897" s="213"/>
      <c r="AL1897" s="213"/>
      <c r="AM1897" s="213"/>
      <c r="AN1897" s="213"/>
      <c r="AO1897" s="213"/>
      <c r="AP1897" s="213"/>
      <c r="AQ1897" s="213"/>
      <c r="AR1897" s="213"/>
      <c r="AS1897" s="213"/>
      <c r="AT1897" s="213"/>
      <c r="AU1897" s="213"/>
      <c r="AV1897" s="213"/>
      <c r="AW1897" s="213"/>
      <c r="AX1897" s="213"/>
      <c r="AY1897" s="213"/>
      <c r="AZ1897" s="213"/>
      <c r="BA1897" s="213"/>
      <c r="BB1897" s="213"/>
      <c r="BC1897" s="213"/>
      <c r="BD1897" s="213"/>
      <c r="BE1897" s="213"/>
      <c r="BF1897" s="213"/>
      <c r="BG1897" s="213"/>
      <c r="BH1897" s="213"/>
    </row>
    <row r="1898" spans="1:60" outlineLevel="3" x14ac:dyDescent="0.2">
      <c r="A1898" s="220"/>
      <c r="B1898" s="221"/>
      <c r="C1898" s="276" t="s">
        <v>1463</v>
      </c>
      <c r="D1898" s="266"/>
      <c r="E1898" s="267">
        <v>1</v>
      </c>
      <c r="F1898" s="224"/>
      <c r="G1898" s="224"/>
      <c r="H1898" s="224"/>
      <c r="I1898" s="224"/>
      <c r="J1898" s="224"/>
      <c r="K1898" s="224"/>
      <c r="L1898" s="224"/>
      <c r="M1898" s="224"/>
      <c r="N1898" s="223"/>
      <c r="O1898" s="223"/>
      <c r="P1898" s="223"/>
      <c r="Q1898" s="223"/>
      <c r="R1898" s="224"/>
      <c r="S1898" s="224"/>
      <c r="T1898" s="224"/>
      <c r="U1898" s="224"/>
      <c r="V1898" s="224"/>
      <c r="W1898" s="224"/>
      <c r="X1898" s="224"/>
      <c r="Y1898" s="224"/>
      <c r="Z1898" s="213"/>
      <c r="AA1898" s="213"/>
      <c r="AB1898" s="213"/>
      <c r="AC1898" s="213"/>
      <c r="AD1898" s="213"/>
      <c r="AE1898" s="213"/>
      <c r="AF1898" s="213"/>
      <c r="AG1898" s="213" t="s">
        <v>573</v>
      </c>
      <c r="AH1898" s="213">
        <v>2</v>
      </c>
      <c r="AI1898" s="213"/>
      <c r="AJ1898" s="213"/>
      <c r="AK1898" s="213"/>
      <c r="AL1898" s="213"/>
      <c r="AM1898" s="213"/>
      <c r="AN1898" s="213"/>
      <c r="AO1898" s="213"/>
      <c r="AP1898" s="213"/>
      <c r="AQ1898" s="213"/>
      <c r="AR1898" s="213"/>
      <c r="AS1898" s="213"/>
      <c r="AT1898" s="213"/>
      <c r="AU1898" s="213"/>
      <c r="AV1898" s="213"/>
      <c r="AW1898" s="213"/>
      <c r="AX1898" s="213"/>
      <c r="AY1898" s="213"/>
      <c r="AZ1898" s="213"/>
      <c r="BA1898" s="213"/>
      <c r="BB1898" s="213"/>
      <c r="BC1898" s="213"/>
      <c r="BD1898" s="213"/>
      <c r="BE1898" s="213"/>
      <c r="BF1898" s="213"/>
      <c r="BG1898" s="213"/>
      <c r="BH1898" s="213"/>
    </row>
    <row r="1899" spans="1:60" outlineLevel="3" x14ac:dyDescent="0.2">
      <c r="A1899" s="220"/>
      <c r="B1899" s="221"/>
      <c r="C1899" s="275" t="s">
        <v>958</v>
      </c>
      <c r="D1899" s="266"/>
      <c r="E1899" s="267"/>
      <c r="F1899" s="224"/>
      <c r="G1899" s="224"/>
      <c r="H1899" s="224"/>
      <c r="I1899" s="224"/>
      <c r="J1899" s="224"/>
      <c r="K1899" s="224"/>
      <c r="L1899" s="224"/>
      <c r="M1899" s="224"/>
      <c r="N1899" s="223"/>
      <c r="O1899" s="223"/>
      <c r="P1899" s="223"/>
      <c r="Q1899" s="223"/>
      <c r="R1899" s="224"/>
      <c r="S1899" s="224"/>
      <c r="T1899" s="224"/>
      <c r="U1899" s="224"/>
      <c r="V1899" s="224"/>
      <c r="W1899" s="224"/>
      <c r="X1899" s="224"/>
      <c r="Y1899" s="224"/>
      <c r="Z1899" s="213"/>
      <c r="AA1899" s="213"/>
      <c r="AB1899" s="213"/>
      <c r="AC1899" s="213"/>
      <c r="AD1899" s="213"/>
      <c r="AE1899" s="213"/>
      <c r="AF1899" s="213"/>
      <c r="AG1899" s="213" t="s">
        <v>573</v>
      </c>
      <c r="AH1899" s="213"/>
      <c r="AI1899" s="213"/>
      <c r="AJ1899" s="213"/>
      <c r="AK1899" s="213"/>
      <c r="AL1899" s="213"/>
      <c r="AM1899" s="213"/>
      <c r="AN1899" s="213"/>
      <c r="AO1899" s="213"/>
      <c r="AP1899" s="213"/>
      <c r="AQ1899" s="213"/>
      <c r="AR1899" s="213"/>
      <c r="AS1899" s="213"/>
      <c r="AT1899" s="213"/>
      <c r="AU1899" s="213"/>
      <c r="AV1899" s="213"/>
      <c r="AW1899" s="213"/>
      <c r="AX1899" s="213"/>
      <c r="AY1899" s="213"/>
      <c r="AZ1899" s="213"/>
      <c r="BA1899" s="213"/>
      <c r="BB1899" s="213"/>
      <c r="BC1899" s="213"/>
      <c r="BD1899" s="213"/>
      <c r="BE1899" s="213"/>
      <c r="BF1899" s="213"/>
      <c r="BG1899" s="213"/>
      <c r="BH1899" s="213"/>
    </row>
    <row r="1900" spans="1:60" outlineLevel="2" x14ac:dyDescent="0.2">
      <c r="A1900" s="220"/>
      <c r="B1900" s="221"/>
      <c r="C1900" s="257"/>
      <c r="D1900" s="250"/>
      <c r="E1900" s="250"/>
      <c r="F1900" s="250"/>
      <c r="G1900" s="250"/>
      <c r="H1900" s="224"/>
      <c r="I1900" s="224"/>
      <c r="J1900" s="224"/>
      <c r="K1900" s="224"/>
      <c r="L1900" s="224"/>
      <c r="M1900" s="224"/>
      <c r="N1900" s="223"/>
      <c r="O1900" s="223"/>
      <c r="P1900" s="223"/>
      <c r="Q1900" s="223"/>
      <c r="R1900" s="224"/>
      <c r="S1900" s="224"/>
      <c r="T1900" s="224"/>
      <c r="U1900" s="224"/>
      <c r="V1900" s="224"/>
      <c r="W1900" s="224"/>
      <c r="X1900" s="224"/>
      <c r="Y1900" s="224"/>
      <c r="Z1900" s="213"/>
      <c r="AA1900" s="213"/>
      <c r="AB1900" s="213"/>
      <c r="AC1900" s="213"/>
      <c r="AD1900" s="213"/>
      <c r="AE1900" s="213"/>
      <c r="AF1900" s="213"/>
      <c r="AG1900" s="213" t="s">
        <v>515</v>
      </c>
      <c r="AH1900" s="213"/>
      <c r="AI1900" s="213"/>
      <c r="AJ1900" s="213"/>
      <c r="AK1900" s="213"/>
      <c r="AL1900" s="213"/>
      <c r="AM1900" s="213"/>
      <c r="AN1900" s="213"/>
      <c r="AO1900" s="213"/>
      <c r="AP1900" s="213"/>
      <c r="AQ1900" s="213"/>
      <c r="AR1900" s="213"/>
      <c r="AS1900" s="213"/>
      <c r="AT1900" s="213"/>
      <c r="AU1900" s="213"/>
      <c r="AV1900" s="213"/>
      <c r="AW1900" s="213"/>
      <c r="AX1900" s="213"/>
      <c r="AY1900" s="213"/>
      <c r="AZ1900" s="213"/>
      <c r="BA1900" s="213"/>
      <c r="BB1900" s="213"/>
      <c r="BC1900" s="213"/>
      <c r="BD1900" s="213"/>
      <c r="BE1900" s="213"/>
      <c r="BF1900" s="213"/>
      <c r="BG1900" s="213"/>
      <c r="BH1900" s="213"/>
    </row>
    <row r="1901" spans="1:60" ht="22.5" outlineLevel="1" x14ac:dyDescent="0.2">
      <c r="A1901" s="242">
        <v>242</v>
      </c>
      <c r="B1901" s="243" t="s">
        <v>2148</v>
      </c>
      <c r="C1901" s="254" t="s">
        <v>2149</v>
      </c>
      <c r="D1901" s="244" t="s">
        <v>582</v>
      </c>
      <c r="E1901" s="245">
        <v>4</v>
      </c>
      <c r="F1901" s="246"/>
      <c r="G1901" s="247">
        <f>ROUND(E1901*F1901,2)</f>
        <v>0</v>
      </c>
      <c r="H1901" s="246"/>
      <c r="I1901" s="247">
        <f>ROUND(E1901*H1901,2)</f>
        <v>0</v>
      </c>
      <c r="J1901" s="246"/>
      <c r="K1901" s="247">
        <f>ROUND(E1901*J1901,2)</f>
        <v>0</v>
      </c>
      <c r="L1901" s="247">
        <v>21</v>
      </c>
      <c r="M1901" s="247">
        <f>G1901*(1+L1901/100)</f>
        <v>0</v>
      </c>
      <c r="N1901" s="245">
        <v>0</v>
      </c>
      <c r="O1901" s="245">
        <f>ROUND(E1901*N1901,2)</f>
        <v>0</v>
      </c>
      <c r="P1901" s="245">
        <v>0</v>
      </c>
      <c r="Q1901" s="245">
        <f>ROUND(E1901*P1901,2)</f>
        <v>0</v>
      </c>
      <c r="R1901" s="247"/>
      <c r="S1901" s="247" t="s">
        <v>527</v>
      </c>
      <c r="T1901" s="248" t="s">
        <v>512</v>
      </c>
      <c r="U1901" s="224">
        <v>0</v>
      </c>
      <c r="V1901" s="224">
        <f>ROUND(E1901*U1901,2)</f>
        <v>0</v>
      </c>
      <c r="W1901" s="224"/>
      <c r="X1901" s="224" t="s">
        <v>557</v>
      </c>
      <c r="Y1901" s="224" t="s">
        <v>513</v>
      </c>
      <c r="Z1901" s="213"/>
      <c r="AA1901" s="213"/>
      <c r="AB1901" s="213"/>
      <c r="AC1901" s="213"/>
      <c r="AD1901" s="213"/>
      <c r="AE1901" s="213"/>
      <c r="AF1901" s="213"/>
      <c r="AG1901" s="213" t="s">
        <v>571</v>
      </c>
      <c r="AH1901" s="213"/>
      <c r="AI1901" s="213"/>
      <c r="AJ1901" s="213"/>
      <c r="AK1901" s="213"/>
      <c r="AL1901" s="213"/>
      <c r="AM1901" s="213"/>
      <c r="AN1901" s="213"/>
      <c r="AO1901" s="213"/>
      <c r="AP1901" s="213"/>
      <c r="AQ1901" s="213"/>
      <c r="AR1901" s="213"/>
      <c r="AS1901" s="213"/>
      <c r="AT1901" s="213"/>
      <c r="AU1901" s="213"/>
      <c r="AV1901" s="213"/>
      <c r="AW1901" s="213"/>
      <c r="AX1901" s="213"/>
      <c r="AY1901" s="213"/>
      <c r="AZ1901" s="213"/>
      <c r="BA1901" s="213"/>
      <c r="BB1901" s="213"/>
      <c r="BC1901" s="213"/>
      <c r="BD1901" s="213"/>
      <c r="BE1901" s="213"/>
      <c r="BF1901" s="213"/>
      <c r="BG1901" s="213"/>
      <c r="BH1901" s="213"/>
    </row>
    <row r="1902" spans="1:60" outlineLevel="2" x14ac:dyDescent="0.2">
      <c r="A1902" s="220"/>
      <c r="B1902" s="221"/>
      <c r="C1902" s="258" t="s">
        <v>1460</v>
      </c>
      <c r="D1902" s="229"/>
      <c r="E1902" s="230"/>
      <c r="F1902" s="224"/>
      <c r="G1902" s="224"/>
      <c r="H1902" s="224"/>
      <c r="I1902" s="224"/>
      <c r="J1902" s="224"/>
      <c r="K1902" s="224"/>
      <c r="L1902" s="224"/>
      <c r="M1902" s="224"/>
      <c r="N1902" s="223"/>
      <c r="O1902" s="223"/>
      <c r="P1902" s="223"/>
      <c r="Q1902" s="223"/>
      <c r="R1902" s="224"/>
      <c r="S1902" s="224"/>
      <c r="T1902" s="224"/>
      <c r="U1902" s="224"/>
      <c r="V1902" s="224"/>
      <c r="W1902" s="224"/>
      <c r="X1902" s="224"/>
      <c r="Y1902" s="224"/>
      <c r="Z1902" s="213"/>
      <c r="AA1902" s="213"/>
      <c r="AB1902" s="213"/>
      <c r="AC1902" s="213"/>
      <c r="AD1902" s="213"/>
      <c r="AE1902" s="213"/>
      <c r="AF1902" s="213"/>
      <c r="AG1902" s="213" t="s">
        <v>573</v>
      </c>
      <c r="AH1902" s="213">
        <v>0</v>
      </c>
      <c r="AI1902" s="213"/>
      <c r="AJ1902" s="213"/>
      <c r="AK1902" s="213"/>
      <c r="AL1902" s="213"/>
      <c r="AM1902" s="213"/>
      <c r="AN1902" s="213"/>
      <c r="AO1902" s="213"/>
      <c r="AP1902" s="213"/>
      <c r="AQ1902" s="213"/>
      <c r="AR1902" s="213"/>
      <c r="AS1902" s="213"/>
      <c r="AT1902" s="213"/>
      <c r="AU1902" s="213"/>
      <c r="AV1902" s="213"/>
      <c r="AW1902" s="213"/>
      <c r="AX1902" s="213"/>
      <c r="AY1902" s="213"/>
      <c r="AZ1902" s="213"/>
      <c r="BA1902" s="213"/>
      <c r="BB1902" s="213"/>
      <c r="BC1902" s="213"/>
      <c r="BD1902" s="213"/>
      <c r="BE1902" s="213"/>
      <c r="BF1902" s="213"/>
      <c r="BG1902" s="213"/>
      <c r="BH1902" s="213"/>
    </row>
    <row r="1903" spans="1:60" outlineLevel="3" x14ac:dyDescent="0.2">
      <c r="A1903" s="220"/>
      <c r="B1903" s="221"/>
      <c r="C1903" s="258" t="s">
        <v>1464</v>
      </c>
      <c r="D1903" s="229"/>
      <c r="E1903" s="230">
        <v>4</v>
      </c>
      <c r="F1903" s="224"/>
      <c r="G1903" s="224"/>
      <c r="H1903" s="224"/>
      <c r="I1903" s="224"/>
      <c r="J1903" s="224"/>
      <c r="K1903" s="224"/>
      <c r="L1903" s="224"/>
      <c r="M1903" s="224"/>
      <c r="N1903" s="223"/>
      <c r="O1903" s="223"/>
      <c r="P1903" s="223"/>
      <c r="Q1903" s="223"/>
      <c r="R1903" s="224"/>
      <c r="S1903" s="224"/>
      <c r="T1903" s="224"/>
      <c r="U1903" s="224"/>
      <c r="V1903" s="224"/>
      <c r="W1903" s="224"/>
      <c r="X1903" s="224"/>
      <c r="Y1903" s="224"/>
      <c r="Z1903" s="213"/>
      <c r="AA1903" s="213"/>
      <c r="AB1903" s="213"/>
      <c r="AC1903" s="213"/>
      <c r="AD1903" s="213"/>
      <c r="AE1903" s="213"/>
      <c r="AF1903" s="213"/>
      <c r="AG1903" s="213" t="s">
        <v>573</v>
      </c>
      <c r="AH1903" s="213">
        <v>0</v>
      </c>
      <c r="AI1903" s="213"/>
      <c r="AJ1903" s="213"/>
      <c r="AK1903" s="213"/>
      <c r="AL1903" s="213"/>
      <c r="AM1903" s="213"/>
      <c r="AN1903" s="213"/>
      <c r="AO1903" s="213"/>
      <c r="AP1903" s="213"/>
      <c r="AQ1903" s="213"/>
      <c r="AR1903" s="213"/>
      <c r="AS1903" s="213"/>
      <c r="AT1903" s="213"/>
      <c r="AU1903" s="213"/>
      <c r="AV1903" s="213"/>
      <c r="AW1903" s="213"/>
      <c r="AX1903" s="213"/>
      <c r="AY1903" s="213"/>
      <c r="AZ1903" s="213"/>
      <c r="BA1903" s="213"/>
      <c r="BB1903" s="213"/>
      <c r="BC1903" s="213"/>
      <c r="BD1903" s="213"/>
      <c r="BE1903" s="213"/>
      <c r="BF1903" s="213"/>
      <c r="BG1903" s="213"/>
      <c r="BH1903" s="213"/>
    </row>
    <row r="1904" spans="1:60" outlineLevel="3" x14ac:dyDescent="0.2">
      <c r="A1904" s="220"/>
      <c r="B1904" s="221"/>
      <c r="C1904" s="275" t="s">
        <v>955</v>
      </c>
      <c r="D1904" s="266"/>
      <c r="E1904" s="267"/>
      <c r="F1904" s="224"/>
      <c r="G1904" s="224"/>
      <c r="H1904" s="224"/>
      <c r="I1904" s="224"/>
      <c r="J1904" s="224"/>
      <c r="K1904" s="224"/>
      <c r="L1904" s="224"/>
      <c r="M1904" s="224"/>
      <c r="N1904" s="223"/>
      <c r="O1904" s="223"/>
      <c r="P1904" s="223"/>
      <c r="Q1904" s="223"/>
      <c r="R1904" s="224"/>
      <c r="S1904" s="224"/>
      <c r="T1904" s="224"/>
      <c r="U1904" s="224"/>
      <c r="V1904" s="224"/>
      <c r="W1904" s="224"/>
      <c r="X1904" s="224"/>
      <c r="Y1904" s="224"/>
      <c r="Z1904" s="213"/>
      <c r="AA1904" s="213"/>
      <c r="AB1904" s="213"/>
      <c r="AC1904" s="213"/>
      <c r="AD1904" s="213"/>
      <c r="AE1904" s="213"/>
      <c r="AF1904" s="213"/>
      <c r="AG1904" s="213" t="s">
        <v>573</v>
      </c>
      <c r="AH1904" s="213"/>
      <c r="AI1904" s="213"/>
      <c r="AJ1904" s="213"/>
      <c r="AK1904" s="213"/>
      <c r="AL1904" s="213"/>
      <c r="AM1904" s="213"/>
      <c r="AN1904" s="213"/>
      <c r="AO1904" s="213"/>
      <c r="AP1904" s="213"/>
      <c r="AQ1904" s="213"/>
      <c r="AR1904" s="213"/>
      <c r="AS1904" s="213"/>
      <c r="AT1904" s="213"/>
      <c r="AU1904" s="213"/>
      <c r="AV1904" s="213"/>
      <c r="AW1904" s="213"/>
      <c r="AX1904" s="213"/>
      <c r="AY1904" s="213"/>
      <c r="AZ1904" s="213"/>
      <c r="BA1904" s="213"/>
      <c r="BB1904" s="213"/>
      <c r="BC1904" s="213"/>
      <c r="BD1904" s="213"/>
      <c r="BE1904" s="213"/>
      <c r="BF1904" s="213"/>
      <c r="BG1904" s="213"/>
      <c r="BH1904" s="213"/>
    </row>
    <row r="1905" spans="1:60" outlineLevel="3" x14ac:dyDescent="0.2">
      <c r="A1905" s="220"/>
      <c r="B1905" s="221"/>
      <c r="C1905" s="276" t="s">
        <v>1465</v>
      </c>
      <c r="D1905" s="266"/>
      <c r="E1905" s="267">
        <v>4</v>
      </c>
      <c r="F1905" s="224"/>
      <c r="G1905" s="224"/>
      <c r="H1905" s="224"/>
      <c r="I1905" s="224"/>
      <c r="J1905" s="224"/>
      <c r="K1905" s="224"/>
      <c r="L1905" s="224"/>
      <c r="M1905" s="224"/>
      <c r="N1905" s="223"/>
      <c r="O1905" s="223"/>
      <c r="P1905" s="223"/>
      <c r="Q1905" s="223"/>
      <c r="R1905" s="224"/>
      <c r="S1905" s="224"/>
      <c r="T1905" s="224"/>
      <c r="U1905" s="224"/>
      <c r="V1905" s="224"/>
      <c r="W1905" s="224"/>
      <c r="X1905" s="224"/>
      <c r="Y1905" s="224"/>
      <c r="Z1905" s="213"/>
      <c r="AA1905" s="213"/>
      <c r="AB1905" s="213"/>
      <c r="AC1905" s="213"/>
      <c r="AD1905" s="213"/>
      <c r="AE1905" s="213"/>
      <c r="AF1905" s="213"/>
      <c r="AG1905" s="213" t="s">
        <v>573</v>
      </c>
      <c r="AH1905" s="213">
        <v>2</v>
      </c>
      <c r="AI1905" s="213"/>
      <c r="AJ1905" s="213"/>
      <c r="AK1905" s="213"/>
      <c r="AL1905" s="213"/>
      <c r="AM1905" s="213"/>
      <c r="AN1905" s="213"/>
      <c r="AO1905" s="213"/>
      <c r="AP1905" s="213"/>
      <c r="AQ1905" s="213"/>
      <c r="AR1905" s="213"/>
      <c r="AS1905" s="213"/>
      <c r="AT1905" s="213"/>
      <c r="AU1905" s="213"/>
      <c r="AV1905" s="213"/>
      <c r="AW1905" s="213"/>
      <c r="AX1905" s="213"/>
      <c r="AY1905" s="213"/>
      <c r="AZ1905" s="213"/>
      <c r="BA1905" s="213"/>
      <c r="BB1905" s="213"/>
      <c r="BC1905" s="213"/>
      <c r="BD1905" s="213"/>
      <c r="BE1905" s="213"/>
      <c r="BF1905" s="213"/>
      <c r="BG1905" s="213"/>
      <c r="BH1905" s="213"/>
    </row>
    <row r="1906" spans="1:60" outlineLevel="3" x14ac:dyDescent="0.2">
      <c r="A1906" s="220"/>
      <c r="B1906" s="221"/>
      <c r="C1906" s="275" t="s">
        <v>958</v>
      </c>
      <c r="D1906" s="266"/>
      <c r="E1906" s="267"/>
      <c r="F1906" s="224"/>
      <c r="G1906" s="224"/>
      <c r="H1906" s="224"/>
      <c r="I1906" s="224"/>
      <c r="J1906" s="224"/>
      <c r="K1906" s="224"/>
      <c r="L1906" s="224"/>
      <c r="M1906" s="224"/>
      <c r="N1906" s="223"/>
      <c r="O1906" s="223"/>
      <c r="P1906" s="223"/>
      <c r="Q1906" s="223"/>
      <c r="R1906" s="224"/>
      <c r="S1906" s="224"/>
      <c r="T1906" s="224"/>
      <c r="U1906" s="224"/>
      <c r="V1906" s="224"/>
      <c r="W1906" s="224"/>
      <c r="X1906" s="224"/>
      <c r="Y1906" s="224"/>
      <c r="Z1906" s="213"/>
      <c r="AA1906" s="213"/>
      <c r="AB1906" s="213"/>
      <c r="AC1906" s="213"/>
      <c r="AD1906" s="213"/>
      <c r="AE1906" s="213"/>
      <c r="AF1906" s="213"/>
      <c r="AG1906" s="213" t="s">
        <v>573</v>
      </c>
      <c r="AH1906" s="213"/>
      <c r="AI1906" s="213"/>
      <c r="AJ1906" s="213"/>
      <c r="AK1906" s="213"/>
      <c r="AL1906" s="213"/>
      <c r="AM1906" s="213"/>
      <c r="AN1906" s="213"/>
      <c r="AO1906" s="213"/>
      <c r="AP1906" s="213"/>
      <c r="AQ1906" s="213"/>
      <c r="AR1906" s="213"/>
      <c r="AS1906" s="213"/>
      <c r="AT1906" s="213"/>
      <c r="AU1906" s="213"/>
      <c r="AV1906" s="213"/>
      <c r="AW1906" s="213"/>
      <c r="AX1906" s="213"/>
      <c r="AY1906" s="213"/>
      <c r="AZ1906" s="213"/>
      <c r="BA1906" s="213"/>
      <c r="BB1906" s="213"/>
      <c r="BC1906" s="213"/>
      <c r="BD1906" s="213"/>
      <c r="BE1906" s="213"/>
      <c r="BF1906" s="213"/>
      <c r="BG1906" s="213"/>
      <c r="BH1906" s="213"/>
    </row>
    <row r="1907" spans="1:60" outlineLevel="2" x14ac:dyDescent="0.2">
      <c r="A1907" s="220"/>
      <c r="B1907" s="221"/>
      <c r="C1907" s="257"/>
      <c r="D1907" s="250"/>
      <c r="E1907" s="250"/>
      <c r="F1907" s="250"/>
      <c r="G1907" s="250"/>
      <c r="H1907" s="224"/>
      <c r="I1907" s="224"/>
      <c r="J1907" s="224"/>
      <c r="K1907" s="224"/>
      <c r="L1907" s="224"/>
      <c r="M1907" s="224"/>
      <c r="N1907" s="223"/>
      <c r="O1907" s="223"/>
      <c r="P1907" s="223"/>
      <c r="Q1907" s="223"/>
      <c r="R1907" s="224"/>
      <c r="S1907" s="224"/>
      <c r="T1907" s="224"/>
      <c r="U1907" s="224"/>
      <c r="V1907" s="224"/>
      <c r="W1907" s="224"/>
      <c r="X1907" s="224"/>
      <c r="Y1907" s="224"/>
      <c r="Z1907" s="213"/>
      <c r="AA1907" s="213"/>
      <c r="AB1907" s="213"/>
      <c r="AC1907" s="213"/>
      <c r="AD1907" s="213"/>
      <c r="AE1907" s="213"/>
      <c r="AF1907" s="213"/>
      <c r="AG1907" s="213" t="s">
        <v>515</v>
      </c>
      <c r="AH1907" s="213"/>
      <c r="AI1907" s="213"/>
      <c r="AJ1907" s="213"/>
      <c r="AK1907" s="213"/>
      <c r="AL1907" s="213"/>
      <c r="AM1907" s="213"/>
      <c r="AN1907" s="213"/>
      <c r="AO1907" s="213"/>
      <c r="AP1907" s="213"/>
      <c r="AQ1907" s="213"/>
      <c r="AR1907" s="213"/>
      <c r="AS1907" s="213"/>
      <c r="AT1907" s="213"/>
      <c r="AU1907" s="213"/>
      <c r="AV1907" s="213"/>
      <c r="AW1907" s="213"/>
      <c r="AX1907" s="213"/>
      <c r="AY1907" s="213"/>
      <c r="AZ1907" s="213"/>
      <c r="BA1907" s="213"/>
      <c r="BB1907" s="213"/>
      <c r="BC1907" s="213"/>
      <c r="BD1907" s="213"/>
      <c r="BE1907" s="213"/>
      <c r="BF1907" s="213"/>
      <c r="BG1907" s="213"/>
      <c r="BH1907" s="213"/>
    </row>
    <row r="1908" spans="1:60" ht="22.5" outlineLevel="1" x14ac:dyDescent="0.2">
      <c r="A1908" s="242">
        <v>243</v>
      </c>
      <c r="B1908" s="243" t="s">
        <v>2150</v>
      </c>
      <c r="C1908" s="254" t="s">
        <v>2151</v>
      </c>
      <c r="D1908" s="244" t="s">
        <v>582</v>
      </c>
      <c r="E1908" s="245">
        <v>2</v>
      </c>
      <c r="F1908" s="246"/>
      <c r="G1908" s="247">
        <f>ROUND(E1908*F1908,2)</f>
        <v>0</v>
      </c>
      <c r="H1908" s="246"/>
      <c r="I1908" s="247">
        <f>ROUND(E1908*H1908,2)</f>
        <v>0</v>
      </c>
      <c r="J1908" s="246"/>
      <c r="K1908" s="247">
        <f>ROUND(E1908*J1908,2)</f>
        <v>0</v>
      </c>
      <c r="L1908" s="247">
        <v>21</v>
      </c>
      <c r="M1908" s="247">
        <f>G1908*(1+L1908/100)</f>
        <v>0</v>
      </c>
      <c r="N1908" s="245">
        <v>0</v>
      </c>
      <c r="O1908" s="245">
        <f>ROUND(E1908*N1908,2)</f>
        <v>0</v>
      </c>
      <c r="P1908" s="245">
        <v>0</v>
      </c>
      <c r="Q1908" s="245">
        <f>ROUND(E1908*P1908,2)</f>
        <v>0</v>
      </c>
      <c r="R1908" s="247"/>
      <c r="S1908" s="247" t="s">
        <v>527</v>
      </c>
      <c r="T1908" s="248" t="s">
        <v>512</v>
      </c>
      <c r="U1908" s="224">
        <v>0</v>
      </c>
      <c r="V1908" s="224">
        <f>ROUND(E1908*U1908,2)</f>
        <v>0</v>
      </c>
      <c r="W1908" s="224"/>
      <c r="X1908" s="224" t="s">
        <v>557</v>
      </c>
      <c r="Y1908" s="224" t="s">
        <v>513</v>
      </c>
      <c r="Z1908" s="213"/>
      <c r="AA1908" s="213"/>
      <c r="AB1908" s="213"/>
      <c r="AC1908" s="213"/>
      <c r="AD1908" s="213"/>
      <c r="AE1908" s="213"/>
      <c r="AF1908" s="213"/>
      <c r="AG1908" s="213" t="s">
        <v>571</v>
      </c>
      <c r="AH1908" s="213"/>
      <c r="AI1908" s="213"/>
      <c r="AJ1908" s="213"/>
      <c r="AK1908" s="213"/>
      <c r="AL1908" s="213"/>
      <c r="AM1908" s="213"/>
      <c r="AN1908" s="213"/>
      <c r="AO1908" s="213"/>
      <c r="AP1908" s="213"/>
      <c r="AQ1908" s="213"/>
      <c r="AR1908" s="213"/>
      <c r="AS1908" s="213"/>
      <c r="AT1908" s="213"/>
      <c r="AU1908" s="213"/>
      <c r="AV1908" s="213"/>
      <c r="AW1908" s="213"/>
      <c r="AX1908" s="213"/>
      <c r="AY1908" s="213"/>
      <c r="AZ1908" s="213"/>
      <c r="BA1908" s="213"/>
      <c r="BB1908" s="213"/>
      <c r="BC1908" s="213"/>
      <c r="BD1908" s="213"/>
      <c r="BE1908" s="213"/>
      <c r="BF1908" s="213"/>
      <c r="BG1908" s="213"/>
      <c r="BH1908" s="213"/>
    </row>
    <row r="1909" spans="1:60" outlineLevel="2" x14ac:dyDescent="0.2">
      <c r="A1909" s="220"/>
      <c r="B1909" s="221"/>
      <c r="C1909" s="258" t="s">
        <v>1460</v>
      </c>
      <c r="D1909" s="229"/>
      <c r="E1909" s="230"/>
      <c r="F1909" s="224"/>
      <c r="G1909" s="224"/>
      <c r="H1909" s="224"/>
      <c r="I1909" s="224"/>
      <c r="J1909" s="224"/>
      <c r="K1909" s="224"/>
      <c r="L1909" s="224"/>
      <c r="M1909" s="224"/>
      <c r="N1909" s="223"/>
      <c r="O1909" s="223"/>
      <c r="P1909" s="223"/>
      <c r="Q1909" s="223"/>
      <c r="R1909" s="224"/>
      <c r="S1909" s="224"/>
      <c r="T1909" s="224"/>
      <c r="U1909" s="224"/>
      <c r="V1909" s="224"/>
      <c r="W1909" s="224"/>
      <c r="X1909" s="224"/>
      <c r="Y1909" s="224"/>
      <c r="Z1909" s="213"/>
      <c r="AA1909" s="213"/>
      <c r="AB1909" s="213"/>
      <c r="AC1909" s="213"/>
      <c r="AD1909" s="213"/>
      <c r="AE1909" s="213"/>
      <c r="AF1909" s="213"/>
      <c r="AG1909" s="213" t="s">
        <v>573</v>
      </c>
      <c r="AH1909" s="213">
        <v>0</v>
      </c>
      <c r="AI1909" s="213"/>
      <c r="AJ1909" s="213"/>
      <c r="AK1909" s="213"/>
      <c r="AL1909" s="213"/>
      <c r="AM1909" s="213"/>
      <c r="AN1909" s="213"/>
      <c r="AO1909" s="213"/>
      <c r="AP1909" s="213"/>
      <c r="AQ1909" s="213"/>
      <c r="AR1909" s="213"/>
      <c r="AS1909" s="213"/>
      <c r="AT1909" s="213"/>
      <c r="AU1909" s="213"/>
      <c r="AV1909" s="213"/>
      <c r="AW1909" s="213"/>
      <c r="AX1909" s="213"/>
      <c r="AY1909" s="213"/>
      <c r="AZ1909" s="213"/>
      <c r="BA1909" s="213"/>
      <c r="BB1909" s="213"/>
      <c r="BC1909" s="213"/>
      <c r="BD1909" s="213"/>
      <c r="BE1909" s="213"/>
      <c r="BF1909" s="213"/>
      <c r="BG1909" s="213"/>
      <c r="BH1909" s="213"/>
    </row>
    <row r="1910" spans="1:60" outlineLevel="3" x14ac:dyDescent="0.2">
      <c r="A1910" s="220"/>
      <c r="B1910" s="221"/>
      <c r="C1910" s="258" t="s">
        <v>2152</v>
      </c>
      <c r="D1910" s="229"/>
      <c r="E1910" s="230">
        <v>2</v>
      </c>
      <c r="F1910" s="224"/>
      <c r="G1910" s="224"/>
      <c r="H1910" s="224"/>
      <c r="I1910" s="224"/>
      <c r="J1910" s="224"/>
      <c r="K1910" s="224"/>
      <c r="L1910" s="224"/>
      <c r="M1910" s="224"/>
      <c r="N1910" s="223"/>
      <c r="O1910" s="223"/>
      <c r="P1910" s="223"/>
      <c r="Q1910" s="223"/>
      <c r="R1910" s="224"/>
      <c r="S1910" s="224"/>
      <c r="T1910" s="224"/>
      <c r="U1910" s="224"/>
      <c r="V1910" s="224"/>
      <c r="W1910" s="224"/>
      <c r="X1910" s="224"/>
      <c r="Y1910" s="224"/>
      <c r="Z1910" s="213"/>
      <c r="AA1910" s="213"/>
      <c r="AB1910" s="213"/>
      <c r="AC1910" s="213"/>
      <c r="AD1910" s="213"/>
      <c r="AE1910" s="213"/>
      <c r="AF1910" s="213"/>
      <c r="AG1910" s="213" t="s">
        <v>573</v>
      </c>
      <c r="AH1910" s="213">
        <v>0</v>
      </c>
      <c r="AI1910" s="213"/>
      <c r="AJ1910" s="213"/>
      <c r="AK1910" s="213"/>
      <c r="AL1910" s="213"/>
      <c r="AM1910" s="213"/>
      <c r="AN1910" s="213"/>
      <c r="AO1910" s="213"/>
      <c r="AP1910" s="213"/>
      <c r="AQ1910" s="213"/>
      <c r="AR1910" s="213"/>
      <c r="AS1910" s="213"/>
      <c r="AT1910" s="213"/>
      <c r="AU1910" s="213"/>
      <c r="AV1910" s="213"/>
      <c r="AW1910" s="213"/>
      <c r="AX1910" s="213"/>
      <c r="AY1910" s="213"/>
      <c r="AZ1910" s="213"/>
      <c r="BA1910" s="213"/>
      <c r="BB1910" s="213"/>
      <c r="BC1910" s="213"/>
      <c r="BD1910" s="213"/>
      <c r="BE1910" s="213"/>
      <c r="BF1910" s="213"/>
      <c r="BG1910" s="213"/>
      <c r="BH1910" s="213"/>
    </row>
    <row r="1911" spans="1:60" outlineLevel="3" x14ac:dyDescent="0.2">
      <c r="A1911" s="220"/>
      <c r="B1911" s="221"/>
      <c r="C1911" s="275" t="s">
        <v>955</v>
      </c>
      <c r="D1911" s="266"/>
      <c r="E1911" s="267"/>
      <c r="F1911" s="224"/>
      <c r="G1911" s="224"/>
      <c r="H1911" s="224"/>
      <c r="I1911" s="224"/>
      <c r="J1911" s="224"/>
      <c r="K1911" s="224"/>
      <c r="L1911" s="224"/>
      <c r="M1911" s="224"/>
      <c r="N1911" s="223"/>
      <c r="O1911" s="223"/>
      <c r="P1911" s="223"/>
      <c r="Q1911" s="223"/>
      <c r="R1911" s="224"/>
      <c r="S1911" s="224"/>
      <c r="T1911" s="224"/>
      <c r="U1911" s="224"/>
      <c r="V1911" s="224"/>
      <c r="W1911" s="224"/>
      <c r="X1911" s="224"/>
      <c r="Y1911" s="224"/>
      <c r="Z1911" s="213"/>
      <c r="AA1911" s="213"/>
      <c r="AB1911" s="213"/>
      <c r="AC1911" s="213"/>
      <c r="AD1911" s="213"/>
      <c r="AE1911" s="213"/>
      <c r="AF1911" s="213"/>
      <c r="AG1911" s="213" t="s">
        <v>573</v>
      </c>
      <c r="AH1911" s="213"/>
      <c r="AI1911" s="213"/>
      <c r="AJ1911" s="213"/>
      <c r="AK1911" s="213"/>
      <c r="AL1911" s="213"/>
      <c r="AM1911" s="213"/>
      <c r="AN1911" s="213"/>
      <c r="AO1911" s="213"/>
      <c r="AP1911" s="213"/>
      <c r="AQ1911" s="213"/>
      <c r="AR1911" s="213"/>
      <c r="AS1911" s="213"/>
      <c r="AT1911" s="213"/>
      <c r="AU1911" s="213"/>
      <c r="AV1911" s="213"/>
      <c r="AW1911" s="213"/>
      <c r="AX1911" s="213"/>
      <c r="AY1911" s="213"/>
      <c r="AZ1911" s="213"/>
      <c r="BA1911" s="213"/>
      <c r="BB1911" s="213"/>
      <c r="BC1911" s="213"/>
      <c r="BD1911" s="213"/>
      <c r="BE1911" s="213"/>
      <c r="BF1911" s="213"/>
      <c r="BG1911" s="213"/>
      <c r="BH1911" s="213"/>
    </row>
    <row r="1912" spans="1:60" outlineLevel="3" x14ac:dyDescent="0.2">
      <c r="A1912" s="220"/>
      <c r="B1912" s="221"/>
      <c r="C1912" s="276" t="s">
        <v>1467</v>
      </c>
      <c r="D1912" s="266"/>
      <c r="E1912" s="267">
        <v>2</v>
      </c>
      <c r="F1912" s="224"/>
      <c r="G1912" s="224"/>
      <c r="H1912" s="224"/>
      <c r="I1912" s="224"/>
      <c r="J1912" s="224"/>
      <c r="K1912" s="224"/>
      <c r="L1912" s="224"/>
      <c r="M1912" s="224"/>
      <c r="N1912" s="223"/>
      <c r="O1912" s="223"/>
      <c r="P1912" s="223"/>
      <c r="Q1912" s="223"/>
      <c r="R1912" s="224"/>
      <c r="S1912" s="224"/>
      <c r="T1912" s="224"/>
      <c r="U1912" s="224"/>
      <c r="V1912" s="224"/>
      <c r="W1912" s="224"/>
      <c r="X1912" s="224"/>
      <c r="Y1912" s="224"/>
      <c r="Z1912" s="213"/>
      <c r="AA1912" s="213"/>
      <c r="AB1912" s="213"/>
      <c r="AC1912" s="213"/>
      <c r="AD1912" s="213"/>
      <c r="AE1912" s="213"/>
      <c r="AF1912" s="213"/>
      <c r="AG1912" s="213" t="s">
        <v>573</v>
      </c>
      <c r="AH1912" s="213">
        <v>2</v>
      </c>
      <c r="AI1912" s="213"/>
      <c r="AJ1912" s="213"/>
      <c r="AK1912" s="213"/>
      <c r="AL1912" s="213"/>
      <c r="AM1912" s="213"/>
      <c r="AN1912" s="213"/>
      <c r="AO1912" s="213"/>
      <c r="AP1912" s="213"/>
      <c r="AQ1912" s="213"/>
      <c r="AR1912" s="213"/>
      <c r="AS1912" s="213"/>
      <c r="AT1912" s="213"/>
      <c r="AU1912" s="213"/>
      <c r="AV1912" s="213"/>
      <c r="AW1912" s="213"/>
      <c r="AX1912" s="213"/>
      <c r="AY1912" s="213"/>
      <c r="AZ1912" s="213"/>
      <c r="BA1912" s="213"/>
      <c r="BB1912" s="213"/>
      <c r="BC1912" s="213"/>
      <c r="BD1912" s="213"/>
      <c r="BE1912" s="213"/>
      <c r="BF1912" s="213"/>
      <c r="BG1912" s="213"/>
      <c r="BH1912" s="213"/>
    </row>
    <row r="1913" spans="1:60" outlineLevel="3" x14ac:dyDescent="0.2">
      <c r="A1913" s="220"/>
      <c r="B1913" s="221"/>
      <c r="C1913" s="275" t="s">
        <v>958</v>
      </c>
      <c r="D1913" s="266"/>
      <c r="E1913" s="267"/>
      <c r="F1913" s="224"/>
      <c r="G1913" s="224"/>
      <c r="H1913" s="224"/>
      <c r="I1913" s="224"/>
      <c r="J1913" s="224"/>
      <c r="K1913" s="224"/>
      <c r="L1913" s="224"/>
      <c r="M1913" s="224"/>
      <c r="N1913" s="223"/>
      <c r="O1913" s="223"/>
      <c r="P1913" s="223"/>
      <c r="Q1913" s="223"/>
      <c r="R1913" s="224"/>
      <c r="S1913" s="224"/>
      <c r="T1913" s="224"/>
      <c r="U1913" s="224"/>
      <c r="V1913" s="224"/>
      <c r="W1913" s="224"/>
      <c r="X1913" s="224"/>
      <c r="Y1913" s="224"/>
      <c r="Z1913" s="213"/>
      <c r="AA1913" s="213"/>
      <c r="AB1913" s="213"/>
      <c r="AC1913" s="213"/>
      <c r="AD1913" s="213"/>
      <c r="AE1913" s="213"/>
      <c r="AF1913" s="213"/>
      <c r="AG1913" s="213" t="s">
        <v>573</v>
      </c>
      <c r="AH1913" s="213"/>
      <c r="AI1913" s="213"/>
      <c r="AJ1913" s="213"/>
      <c r="AK1913" s="213"/>
      <c r="AL1913" s="213"/>
      <c r="AM1913" s="213"/>
      <c r="AN1913" s="213"/>
      <c r="AO1913" s="213"/>
      <c r="AP1913" s="213"/>
      <c r="AQ1913" s="213"/>
      <c r="AR1913" s="213"/>
      <c r="AS1913" s="213"/>
      <c r="AT1913" s="213"/>
      <c r="AU1913" s="213"/>
      <c r="AV1913" s="213"/>
      <c r="AW1913" s="213"/>
      <c r="AX1913" s="213"/>
      <c r="AY1913" s="213"/>
      <c r="AZ1913" s="213"/>
      <c r="BA1913" s="213"/>
      <c r="BB1913" s="213"/>
      <c r="BC1913" s="213"/>
      <c r="BD1913" s="213"/>
      <c r="BE1913" s="213"/>
      <c r="BF1913" s="213"/>
      <c r="BG1913" s="213"/>
      <c r="BH1913" s="213"/>
    </row>
    <row r="1914" spans="1:60" outlineLevel="2" x14ac:dyDescent="0.2">
      <c r="A1914" s="220"/>
      <c r="B1914" s="221"/>
      <c r="C1914" s="257"/>
      <c r="D1914" s="250"/>
      <c r="E1914" s="250"/>
      <c r="F1914" s="250"/>
      <c r="G1914" s="250"/>
      <c r="H1914" s="224"/>
      <c r="I1914" s="224"/>
      <c r="J1914" s="224"/>
      <c r="K1914" s="224"/>
      <c r="L1914" s="224"/>
      <c r="M1914" s="224"/>
      <c r="N1914" s="223"/>
      <c r="O1914" s="223"/>
      <c r="P1914" s="223"/>
      <c r="Q1914" s="223"/>
      <c r="R1914" s="224"/>
      <c r="S1914" s="224"/>
      <c r="T1914" s="224"/>
      <c r="U1914" s="224"/>
      <c r="V1914" s="224"/>
      <c r="W1914" s="224"/>
      <c r="X1914" s="224"/>
      <c r="Y1914" s="224"/>
      <c r="Z1914" s="213"/>
      <c r="AA1914" s="213"/>
      <c r="AB1914" s="213"/>
      <c r="AC1914" s="213"/>
      <c r="AD1914" s="213"/>
      <c r="AE1914" s="213"/>
      <c r="AF1914" s="213"/>
      <c r="AG1914" s="213" t="s">
        <v>515</v>
      </c>
      <c r="AH1914" s="213"/>
      <c r="AI1914" s="213"/>
      <c r="AJ1914" s="213"/>
      <c r="AK1914" s="213"/>
      <c r="AL1914" s="213"/>
      <c r="AM1914" s="213"/>
      <c r="AN1914" s="213"/>
      <c r="AO1914" s="213"/>
      <c r="AP1914" s="213"/>
      <c r="AQ1914" s="213"/>
      <c r="AR1914" s="213"/>
      <c r="AS1914" s="213"/>
      <c r="AT1914" s="213"/>
      <c r="AU1914" s="213"/>
      <c r="AV1914" s="213"/>
      <c r="AW1914" s="213"/>
      <c r="AX1914" s="213"/>
      <c r="AY1914" s="213"/>
      <c r="AZ1914" s="213"/>
      <c r="BA1914" s="213"/>
      <c r="BB1914" s="213"/>
      <c r="BC1914" s="213"/>
      <c r="BD1914" s="213"/>
      <c r="BE1914" s="213"/>
      <c r="BF1914" s="213"/>
      <c r="BG1914" s="213"/>
      <c r="BH1914" s="213"/>
    </row>
    <row r="1915" spans="1:60" ht="22.5" outlineLevel="1" x14ac:dyDescent="0.2">
      <c r="A1915" s="242">
        <v>244</v>
      </c>
      <c r="B1915" s="243" t="s">
        <v>2153</v>
      </c>
      <c r="C1915" s="254" t="s">
        <v>2154</v>
      </c>
      <c r="D1915" s="244" t="s">
        <v>582</v>
      </c>
      <c r="E1915" s="245">
        <v>4</v>
      </c>
      <c r="F1915" s="246"/>
      <c r="G1915" s="247">
        <f>ROUND(E1915*F1915,2)</f>
        <v>0</v>
      </c>
      <c r="H1915" s="246"/>
      <c r="I1915" s="247">
        <f>ROUND(E1915*H1915,2)</f>
        <v>0</v>
      </c>
      <c r="J1915" s="246"/>
      <c r="K1915" s="247">
        <f>ROUND(E1915*J1915,2)</f>
        <v>0</v>
      </c>
      <c r="L1915" s="247">
        <v>21</v>
      </c>
      <c r="M1915" s="247">
        <f>G1915*(1+L1915/100)</f>
        <v>0</v>
      </c>
      <c r="N1915" s="245">
        <v>0</v>
      </c>
      <c r="O1915" s="245">
        <f>ROUND(E1915*N1915,2)</f>
        <v>0</v>
      </c>
      <c r="P1915" s="245">
        <v>0</v>
      </c>
      <c r="Q1915" s="245">
        <f>ROUND(E1915*P1915,2)</f>
        <v>0</v>
      </c>
      <c r="R1915" s="247"/>
      <c r="S1915" s="247" t="s">
        <v>527</v>
      </c>
      <c r="T1915" s="248" t="s">
        <v>512</v>
      </c>
      <c r="U1915" s="224">
        <v>0</v>
      </c>
      <c r="V1915" s="224">
        <f>ROUND(E1915*U1915,2)</f>
        <v>0</v>
      </c>
      <c r="W1915" s="224"/>
      <c r="X1915" s="224" t="s">
        <v>557</v>
      </c>
      <c r="Y1915" s="224" t="s">
        <v>513</v>
      </c>
      <c r="Z1915" s="213"/>
      <c r="AA1915" s="213"/>
      <c r="AB1915" s="213"/>
      <c r="AC1915" s="213"/>
      <c r="AD1915" s="213"/>
      <c r="AE1915" s="213"/>
      <c r="AF1915" s="213"/>
      <c r="AG1915" s="213" t="s">
        <v>571</v>
      </c>
      <c r="AH1915" s="213"/>
      <c r="AI1915" s="213"/>
      <c r="AJ1915" s="213"/>
      <c r="AK1915" s="213"/>
      <c r="AL1915" s="213"/>
      <c r="AM1915" s="213"/>
      <c r="AN1915" s="213"/>
      <c r="AO1915" s="213"/>
      <c r="AP1915" s="213"/>
      <c r="AQ1915" s="213"/>
      <c r="AR1915" s="213"/>
      <c r="AS1915" s="213"/>
      <c r="AT1915" s="213"/>
      <c r="AU1915" s="213"/>
      <c r="AV1915" s="213"/>
      <c r="AW1915" s="213"/>
      <c r="AX1915" s="213"/>
      <c r="AY1915" s="213"/>
      <c r="AZ1915" s="213"/>
      <c r="BA1915" s="213"/>
      <c r="BB1915" s="213"/>
      <c r="BC1915" s="213"/>
      <c r="BD1915" s="213"/>
      <c r="BE1915" s="213"/>
      <c r="BF1915" s="213"/>
      <c r="BG1915" s="213"/>
      <c r="BH1915" s="213"/>
    </row>
    <row r="1916" spans="1:60" outlineLevel="2" x14ac:dyDescent="0.2">
      <c r="A1916" s="220"/>
      <c r="B1916" s="221"/>
      <c r="C1916" s="258" t="s">
        <v>2155</v>
      </c>
      <c r="D1916" s="229"/>
      <c r="E1916" s="230"/>
      <c r="F1916" s="224"/>
      <c r="G1916" s="224"/>
      <c r="H1916" s="224"/>
      <c r="I1916" s="224"/>
      <c r="J1916" s="224"/>
      <c r="K1916" s="224"/>
      <c r="L1916" s="224"/>
      <c r="M1916" s="224"/>
      <c r="N1916" s="223"/>
      <c r="O1916" s="223"/>
      <c r="P1916" s="223"/>
      <c r="Q1916" s="223"/>
      <c r="R1916" s="224"/>
      <c r="S1916" s="224"/>
      <c r="T1916" s="224"/>
      <c r="U1916" s="224"/>
      <c r="V1916" s="224"/>
      <c r="W1916" s="224"/>
      <c r="X1916" s="224"/>
      <c r="Y1916" s="224"/>
      <c r="Z1916" s="213"/>
      <c r="AA1916" s="213"/>
      <c r="AB1916" s="213"/>
      <c r="AC1916" s="213"/>
      <c r="AD1916" s="213"/>
      <c r="AE1916" s="213"/>
      <c r="AF1916" s="213"/>
      <c r="AG1916" s="213" t="s">
        <v>573</v>
      </c>
      <c r="AH1916" s="213">
        <v>0</v>
      </c>
      <c r="AI1916" s="213"/>
      <c r="AJ1916" s="213"/>
      <c r="AK1916" s="213"/>
      <c r="AL1916" s="213"/>
      <c r="AM1916" s="213"/>
      <c r="AN1916" s="213"/>
      <c r="AO1916" s="213"/>
      <c r="AP1916" s="213"/>
      <c r="AQ1916" s="213"/>
      <c r="AR1916" s="213"/>
      <c r="AS1916" s="213"/>
      <c r="AT1916" s="213"/>
      <c r="AU1916" s="213"/>
      <c r="AV1916" s="213"/>
      <c r="AW1916" s="213"/>
      <c r="AX1916" s="213"/>
      <c r="AY1916" s="213"/>
      <c r="AZ1916" s="213"/>
      <c r="BA1916" s="213"/>
      <c r="BB1916" s="213"/>
      <c r="BC1916" s="213"/>
      <c r="BD1916" s="213"/>
      <c r="BE1916" s="213"/>
      <c r="BF1916" s="213"/>
      <c r="BG1916" s="213"/>
      <c r="BH1916" s="213"/>
    </row>
    <row r="1917" spans="1:60" outlineLevel="3" x14ac:dyDescent="0.2">
      <c r="A1917" s="220"/>
      <c r="B1917" s="221"/>
      <c r="C1917" s="258" t="s">
        <v>2156</v>
      </c>
      <c r="D1917" s="229"/>
      <c r="E1917" s="230">
        <v>4</v>
      </c>
      <c r="F1917" s="224"/>
      <c r="G1917" s="224"/>
      <c r="H1917" s="224"/>
      <c r="I1917" s="224"/>
      <c r="J1917" s="224"/>
      <c r="K1917" s="224"/>
      <c r="L1917" s="224"/>
      <c r="M1917" s="224"/>
      <c r="N1917" s="223"/>
      <c r="O1917" s="223"/>
      <c r="P1917" s="223"/>
      <c r="Q1917" s="223"/>
      <c r="R1917" s="224"/>
      <c r="S1917" s="224"/>
      <c r="T1917" s="224"/>
      <c r="U1917" s="224"/>
      <c r="V1917" s="224"/>
      <c r="W1917" s="224"/>
      <c r="X1917" s="224"/>
      <c r="Y1917" s="224"/>
      <c r="Z1917" s="213"/>
      <c r="AA1917" s="213"/>
      <c r="AB1917" s="213"/>
      <c r="AC1917" s="213"/>
      <c r="AD1917" s="213"/>
      <c r="AE1917" s="213"/>
      <c r="AF1917" s="213"/>
      <c r="AG1917" s="213" t="s">
        <v>573</v>
      </c>
      <c r="AH1917" s="213">
        <v>0</v>
      </c>
      <c r="AI1917" s="213"/>
      <c r="AJ1917" s="213"/>
      <c r="AK1917" s="213"/>
      <c r="AL1917" s="213"/>
      <c r="AM1917" s="213"/>
      <c r="AN1917" s="213"/>
      <c r="AO1917" s="213"/>
      <c r="AP1917" s="213"/>
      <c r="AQ1917" s="213"/>
      <c r="AR1917" s="213"/>
      <c r="AS1917" s="213"/>
      <c r="AT1917" s="213"/>
      <c r="AU1917" s="213"/>
      <c r="AV1917" s="213"/>
      <c r="AW1917" s="213"/>
      <c r="AX1917" s="213"/>
      <c r="AY1917" s="213"/>
      <c r="AZ1917" s="213"/>
      <c r="BA1917" s="213"/>
      <c r="BB1917" s="213"/>
      <c r="BC1917" s="213"/>
      <c r="BD1917" s="213"/>
      <c r="BE1917" s="213"/>
      <c r="BF1917" s="213"/>
      <c r="BG1917" s="213"/>
      <c r="BH1917" s="213"/>
    </row>
    <row r="1918" spans="1:60" outlineLevel="3" x14ac:dyDescent="0.2">
      <c r="A1918" s="220"/>
      <c r="B1918" s="221"/>
      <c r="C1918" s="275" t="s">
        <v>955</v>
      </c>
      <c r="D1918" s="266"/>
      <c r="E1918" s="267"/>
      <c r="F1918" s="224"/>
      <c r="G1918" s="224"/>
      <c r="H1918" s="224"/>
      <c r="I1918" s="224"/>
      <c r="J1918" s="224"/>
      <c r="K1918" s="224"/>
      <c r="L1918" s="224"/>
      <c r="M1918" s="224"/>
      <c r="N1918" s="223"/>
      <c r="O1918" s="223"/>
      <c r="P1918" s="223"/>
      <c r="Q1918" s="223"/>
      <c r="R1918" s="224"/>
      <c r="S1918" s="224"/>
      <c r="T1918" s="224"/>
      <c r="U1918" s="224"/>
      <c r="V1918" s="224"/>
      <c r="W1918" s="224"/>
      <c r="X1918" s="224"/>
      <c r="Y1918" s="224"/>
      <c r="Z1918" s="213"/>
      <c r="AA1918" s="213"/>
      <c r="AB1918" s="213"/>
      <c r="AC1918" s="213"/>
      <c r="AD1918" s="213"/>
      <c r="AE1918" s="213"/>
      <c r="AF1918" s="213"/>
      <c r="AG1918" s="213" t="s">
        <v>573</v>
      </c>
      <c r="AH1918" s="213"/>
      <c r="AI1918" s="213"/>
      <c r="AJ1918" s="213"/>
      <c r="AK1918" s="213"/>
      <c r="AL1918" s="213"/>
      <c r="AM1918" s="213"/>
      <c r="AN1918" s="213"/>
      <c r="AO1918" s="213"/>
      <c r="AP1918" s="213"/>
      <c r="AQ1918" s="213"/>
      <c r="AR1918" s="213"/>
      <c r="AS1918" s="213"/>
      <c r="AT1918" s="213"/>
      <c r="AU1918" s="213"/>
      <c r="AV1918" s="213"/>
      <c r="AW1918" s="213"/>
      <c r="AX1918" s="213"/>
      <c r="AY1918" s="213"/>
      <c r="AZ1918" s="213"/>
      <c r="BA1918" s="213"/>
      <c r="BB1918" s="213"/>
      <c r="BC1918" s="213"/>
      <c r="BD1918" s="213"/>
      <c r="BE1918" s="213"/>
      <c r="BF1918" s="213"/>
      <c r="BG1918" s="213"/>
      <c r="BH1918" s="213"/>
    </row>
    <row r="1919" spans="1:60" outlineLevel="3" x14ac:dyDescent="0.2">
      <c r="A1919" s="220"/>
      <c r="B1919" s="221"/>
      <c r="C1919" s="276" t="s">
        <v>2157</v>
      </c>
      <c r="D1919" s="266"/>
      <c r="E1919" s="267">
        <v>4</v>
      </c>
      <c r="F1919" s="224"/>
      <c r="G1919" s="224"/>
      <c r="H1919" s="224"/>
      <c r="I1919" s="224"/>
      <c r="J1919" s="224"/>
      <c r="K1919" s="224"/>
      <c r="L1919" s="224"/>
      <c r="M1919" s="224"/>
      <c r="N1919" s="223"/>
      <c r="O1919" s="223"/>
      <c r="P1919" s="223"/>
      <c r="Q1919" s="223"/>
      <c r="R1919" s="224"/>
      <c r="S1919" s="224"/>
      <c r="T1919" s="224"/>
      <c r="U1919" s="224"/>
      <c r="V1919" s="224"/>
      <c r="W1919" s="224"/>
      <c r="X1919" s="224"/>
      <c r="Y1919" s="224"/>
      <c r="Z1919" s="213"/>
      <c r="AA1919" s="213"/>
      <c r="AB1919" s="213"/>
      <c r="AC1919" s="213"/>
      <c r="AD1919" s="213"/>
      <c r="AE1919" s="213"/>
      <c r="AF1919" s="213"/>
      <c r="AG1919" s="213" t="s">
        <v>573</v>
      </c>
      <c r="AH1919" s="213">
        <v>2</v>
      </c>
      <c r="AI1919" s="213"/>
      <c r="AJ1919" s="213"/>
      <c r="AK1919" s="213"/>
      <c r="AL1919" s="213"/>
      <c r="AM1919" s="213"/>
      <c r="AN1919" s="213"/>
      <c r="AO1919" s="213"/>
      <c r="AP1919" s="213"/>
      <c r="AQ1919" s="213"/>
      <c r="AR1919" s="213"/>
      <c r="AS1919" s="213"/>
      <c r="AT1919" s="213"/>
      <c r="AU1919" s="213"/>
      <c r="AV1919" s="213"/>
      <c r="AW1919" s="213"/>
      <c r="AX1919" s="213"/>
      <c r="AY1919" s="213"/>
      <c r="AZ1919" s="213"/>
      <c r="BA1919" s="213"/>
      <c r="BB1919" s="213"/>
      <c r="BC1919" s="213"/>
      <c r="BD1919" s="213"/>
      <c r="BE1919" s="213"/>
      <c r="BF1919" s="213"/>
      <c r="BG1919" s="213"/>
      <c r="BH1919" s="213"/>
    </row>
    <row r="1920" spans="1:60" outlineLevel="3" x14ac:dyDescent="0.2">
      <c r="A1920" s="220"/>
      <c r="B1920" s="221"/>
      <c r="C1920" s="275" t="s">
        <v>958</v>
      </c>
      <c r="D1920" s="266"/>
      <c r="E1920" s="267"/>
      <c r="F1920" s="224"/>
      <c r="G1920" s="224"/>
      <c r="H1920" s="224"/>
      <c r="I1920" s="224"/>
      <c r="J1920" s="224"/>
      <c r="K1920" s="224"/>
      <c r="L1920" s="224"/>
      <c r="M1920" s="224"/>
      <c r="N1920" s="223"/>
      <c r="O1920" s="223"/>
      <c r="P1920" s="223"/>
      <c r="Q1920" s="223"/>
      <c r="R1920" s="224"/>
      <c r="S1920" s="224"/>
      <c r="T1920" s="224"/>
      <c r="U1920" s="224"/>
      <c r="V1920" s="224"/>
      <c r="W1920" s="224"/>
      <c r="X1920" s="224"/>
      <c r="Y1920" s="224"/>
      <c r="Z1920" s="213"/>
      <c r="AA1920" s="213"/>
      <c r="AB1920" s="213"/>
      <c r="AC1920" s="213"/>
      <c r="AD1920" s="213"/>
      <c r="AE1920" s="213"/>
      <c r="AF1920" s="213"/>
      <c r="AG1920" s="213" t="s">
        <v>573</v>
      </c>
      <c r="AH1920" s="213"/>
      <c r="AI1920" s="213"/>
      <c r="AJ1920" s="213"/>
      <c r="AK1920" s="213"/>
      <c r="AL1920" s="213"/>
      <c r="AM1920" s="213"/>
      <c r="AN1920" s="213"/>
      <c r="AO1920" s="213"/>
      <c r="AP1920" s="213"/>
      <c r="AQ1920" s="213"/>
      <c r="AR1920" s="213"/>
      <c r="AS1920" s="213"/>
      <c r="AT1920" s="213"/>
      <c r="AU1920" s="213"/>
      <c r="AV1920" s="213"/>
      <c r="AW1920" s="213"/>
      <c r="AX1920" s="213"/>
      <c r="AY1920" s="213"/>
      <c r="AZ1920" s="213"/>
      <c r="BA1920" s="213"/>
      <c r="BB1920" s="213"/>
      <c r="BC1920" s="213"/>
      <c r="BD1920" s="213"/>
      <c r="BE1920" s="213"/>
      <c r="BF1920" s="213"/>
      <c r="BG1920" s="213"/>
      <c r="BH1920" s="213"/>
    </row>
    <row r="1921" spans="1:60" outlineLevel="2" x14ac:dyDescent="0.2">
      <c r="A1921" s="220"/>
      <c r="B1921" s="221"/>
      <c r="C1921" s="257"/>
      <c r="D1921" s="250"/>
      <c r="E1921" s="250"/>
      <c r="F1921" s="250"/>
      <c r="G1921" s="250"/>
      <c r="H1921" s="224"/>
      <c r="I1921" s="224"/>
      <c r="J1921" s="224"/>
      <c r="K1921" s="224"/>
      <c r="L1921" s="224"/>
      <c r="M1921" s="224"/>
      <c r="N1921" s="223"/>
      <c r="O1921" s="223"/>
      <c r="P1921" s="223"/>
      <c r="Q1921" s="223"/>
      <c r="R1921" s="224"/>
      <c r="S1921" s="224"/>
      <c r="T1921" s="224"/>
      <c r="U1921" s="224"/>
      <c r="V1921" s="224"/>
      <c r="W1921" s="224"/>
      <c r="X1921" s="224"/>
      <c r="Y1921" s="224"/>
      <c r="Z1921" s="213"/>
      <c r="AA1921" s="213"/>
      <c r="AB1921" s="213"/>
      <c r="AC1921" s="213"/>
      <c r="AD1921" s="213"/>
      <c r="AE1921" s="213"/>
      <c r="AF1921" s="213"/>
      <c r="AG1921" s="213" t="s">
        <v>515</v>
      </c>
      <c r="AH1921" s="213"/>
      <c r="AI1921" s="213"/>
      <c r="AJ1921" s="213"/>
      <c r="AK1921" s="213"/>
      <c r="AL1921" s="213"/>
      <c r="AM1921" s="213"/>
      <c r="AN1921" s="213"/>
      <c r="AO1921" s="213"/>
      <c r="AP1921" s="213"/>
      <c r="AQ1921" s="213"/>
      <c r="AR1921" s="213"/>
      <c r="AS1921" s="213"/>
      <c r="AT1921" s="213"/>
      <c r="AU1921" s="213"/>
      <c r="AV1921" s="213"/>
      <c r="AW1921" s="213"/>
      <c r="AX1921" s="213"/>
      <c r="AY1921" s="213"/>
      <c r="AZ1921" s="213"/>
      <c r="BA1921" s="213"/>
      <c r="BB1921" s="213"/>
      <c r="BC1921" s="213"/>
      <c r="BD1921" s="213"/>
      <c r="BE1921" s="213"/>
      <c r="BF1921" s="213"/>
      <c r="BG1921" s="213"/>
      <c r="BH1921" s="213"/>
    </row>
    <row r="1922" spans="1:60" ht="22.5" outlineLevel="1" x14ac:dyDescent="0.2">
      <c r="A1922" s="242">
        <v>245</v>
      </c>
      <c r="B1922" s="243" t="s">
        <v>2158</v>
      </c>
      <c r="C1922" s="254" t="s">
        <v>2159</v>
      </c>
      <c r="D1922" s="244" t="s">
        <v>582</v>
      </c>
      <c r="E1922" s="245">
        <v>2</v>
      </c>
      <c r="F1922" s="246"/>
      <c r="G1922" s="247">
        <f>ROUND(E1922*F1922,2)</f>
        <v>0</v>
      </c>
      <c r="H1922" s="246"/>
      <c r="I1922" s="247">
        <f>ROUND(E1922*H1922,2)</f>
        <v>0</v>
      </c>
      <c r="J1922" s="246"/>
      <c r="K1922" s="247">
        <f>ROUND(E1922*J1922,2)</f>
        <v>0</v>
      </c>
      <c r="L1922" s="247">
        <v>21</v>
      </c>
      <c r="M1922" s="247">
        <f>G1922*(1+L1922/100)</f>
        <v>0</v>
      </c>
      <c r="N1922" s="245">
        <v>0</v>
      </c>
      <c r="O1922" s="245">
        <f>ROUND(E1922*N1922,2)</f>
        <v>0</v>
      </c>
      <c r="P1922" s="245">
        <v>0</v>
      </c>
      <c r="Q1922" s="245">
        <f>ROUND(E1922*P1922,2)</f>
        <v>0</v>
      </c>
      <c r="R1922" s="247"/>
      <c r="S1922" s="247" t="s">
        <v>527</v>
      </c>
      <c r="T1922" s="248" t="s">
        <v>512</v>
      </c>
      <c r="U1922" s="224">
        <v>0</v>
      </c>
      <c r="V1922" s="224">
        <f>ROUND(E1922*U1922,2)</f>
        <v>0</v>
      </c>
      <c r="W1922" s="224"/>
      <c r="X1922" s="224" t="s">
        <v>557</v>
      </c>
      <c r="Y1922" s="224" t="s">
        <v>513</v>
      </c>
      <c r="Z1922" s="213"/>
      <c r="AA1922" s="213"/>
      <c r="AB1922" s="213"/>
      <c r="AC1922" s="213"/>
      <c r="AD1922" s="213"/>
      <c r="AE1922" s="213"/>
      <c r="AF1922" s="213"/>
      <c r="AG1922" s="213" t="s">
        <v>571</v>
      </c>
      <c r="AH1922" s="213"/>
      <c r="AI1922" s="213"/>
      <c r="AJ1922" s="213"/>
      <c r="AK1922" s="213"/>
      <c r="AL1922" s="213"/>
      <c r="AM1922" s="213"/>
      <c r="AN1922" s="213"/>
      <c r="AO1922" s="213"/>
      <c r="AP1922" s="213"/>
      <c r="AQ1922" s="213"/>
      <c r="AR1922" s="213"/>
      <c r="AS1922" s="213"/>
      <c r="AT1922" s="213"/>
      <c r="AU1922" s="213"/>
      <c r="AV1922" s="213"/>
      <c r="AW1922" s="213"/>
      <c r="AX1922" s="213"/>
      <c r="AY1922" s="213"/>
      <c r="AZ1922" s="213"/>
      <c r="BA1922" s="213"/>
      <c r="BB1922" s="213"/>
      <c r="BC1922" s="213"/>
      <c r="BD1922" s="213"/>
      <c r="BE1922" s="213"/>
      <c r="BF1922" s="213"/>
      <c r="BG1922" s="213"/>
      <c r="BH1922" s="213"/>
    </row>
    <row r="1923" spans="1:60" outlineLevel="2" x14ac:dyDescent="0.2">
      <c r="A1923" s="220"/>
      <c r="B1923" s="221"/>
      <c r="C1923" s="258" t="s">
        <v>1460</v>
      </c>
      <c r="D1923" s="229"/>
      <c r="E1923" s="230"/>
      <c r="F1923" s="224"/>
      <c r="G1923" s="224"/>
      <c r="H1923" s="224"/>
      <c r="I1923" s="224"/>
      <c r="J1923" s="224"/>
      <c r="K1923" s="224"/>
      <c r="L1923" s="224"/>
      <c r="M1923" s="224"/>
      <c r="N1923" s="223"/>
      <c r="O1923" s="223"/>
      <c r="P1923" s="223"/>
      <c r="Q1923" s="223"/>
      <c r="R1923" s="224"/>
      <c r="S1923" s="224"/>
      <c r="T1923" s="224"/>
      <c r="U1923" s="224"/>
      <c r="V1923" s="224"/>
      <c r="W1923" s="224"/>
      <c r="X1923" s="224"/>
      <c r="Y1923" s="224"/>
      <c r="Z1923" s="213"/>
      <c r="AA1923" s="213"/>
      <c r="AB1923" s="213"/>
      <c r="AC1923" s="213"/>
      <c r="AD1923" s="213"/>
      <c r="AE1923" s="213"/>
      <c r="AF1923" s="213"/>
      <c r="AG1923" s="213" t="s">
        <v>573</v>
      </c>
      <c r="AH1923" s="213">
        <v>0</v>
      </c>
      <c r="AI1923" s="213"/>
      <c r="AJ1923" s="213"/>
      <c r="AK1923" s="213"/>
      <c r="AL1923" s="213"/>
      <c r="AM1923" s="213"/>
      <c r="AN1923" s="213"/>
      <c r="AO1923" s="213"/>
      <c r="AP1923" s="213"/>
      <c r="AQ1923" s="213"/>
      <c r="AR1923" s="213"/>
      <c r="AS1923" s="213"/>
      <c r="AT1923" s="213"/>
      <c r="AU1923" s="213"/>
      <c r="AV1923" s="213"/>
      <c r="AW1923" s="213"/>
      <c r="AX1923" s="213"/>
      <c r="AY1923" s="213"/>
      <c r="AZ1923" s="213"/>
      <c r="BA1923" s="213"/>
      <c r="BB1923" s="213"/>
      <c r="BC1923" s="213"/>
      <c r="BD1923" s="213"/>
      <c r="BE1923" s="213"/>
      <c r="BF1923" s="213"/>
      <c r="BG1923" s="213"/>
      <c r="BH1923" s="213"/>
    </row>
    <row r="1924" spans="1:60" outlineLevel="3" x14ac:dyDescent="0.2">
      <c r="A1924" s="220"/>
      <c r="B1924" s="221"/>
      <c r="C1924" s="258" t="s">
        <v>2152</v>
      </c>
      <c r="D1924" s="229"/>
      <c r="E1924" s="230">
        <v>2</v>
      </c>
      <c r="F1924" s="224"/>
      <c r="G1924" s="224"/>
      <c r="H1924" s="224"/>
      <c r="I1924" s="224"/>
      <c r="J1924" s="224"/>
      <c r="K1924" s="224"/>
      <c r="L1924" s="224"/>
      <c r="M1924" s="224"/>
      <c r="N1924" s="223"/>
      <c r="O1924" s="223"/>
      <c r="P1924" s="223"/>
      <c r="Q1924" s="223"/>
      <c r="R1924" s="224"/>
      <c r="S1924" s="224"/>
      <c r="T1924" s="224"/>
      <c r="U1924" s="224"/>
      <c r="V1924" s="224"/>
      <c r="W1924" s="224"/>
      <c r="X1924" s="224"/>
      <c r="Y1924" s="224"/>
      <c r="Z1924" s="213"/>
      <c r="AA1924" s="213"/>
      <c r="AB1924" s="213"/>
      <c r="AC1924" s="213"/>
      <c r="AD1924" s="213"/>
      <c r="AE1924" s="213"/>
      <c r="AF1924" s="213"/>
      <c r="AG1924" s="213" t="s">
        <v>573</v>
      </c>
      <c r="AH1924" s="213">
        <v>0</v>
      </c>
      <c r="AI1924" s="213"/>
      <c r="AJ1924" s="213"/>
      <c r="AK1924" s="213"/>
      <c r="AL1924" s="213"/>
      <c r="AM1924" s="213"/>
      <c r="AN1924" s="213"/>
      <c r="AO1924" s="213"/>
      <c r="AP1924" s="213"/>
      <c r="AQ1924" s="213"/>
      <c r="AR1924" s="213"/>
      <c r="AS1924" s="213"/>
      <c r="AT1924" s="213"/>
      <c r="AU1924" s="213"/>
      <c r="AV1924" s="213"/>
      <c r="AW1924" s="213"/>
      <c r="AX1924" s="213"/>
      <c r="AY1924" s="213"/>
      <c r="AZ1924" s="213"/>
      <c r="BA1924" s="213"/>
      <c r="BB1924" s="213"/>
      <c r="BC1924" s="213"/>
      <c r="BD1924" s="213"/>
      <c r="BE1924" s="213"/>
      <c r="BF1924" s="213"/>
      <c r="BG1924" s="213"/>
      <c r="BH1924" s="213"/>
    </row>
    <row r="1925" spans="1:60" outlineLevel="3" x14ac:dyDescent="0.2">
      <c r="A1925" s="220"/>
      <c r="B1925" s="221"/>
      <c r="C1925" s="275" t="s">
        <v>955</v>
      </c>
      <c r="D1925" s="266"/>
      <c r="E1925" s="267"/>
      <c r="F1925" s="224"/>
      <c r="G1925" s="224"/>
      <c r="H1925" s="224"/>
      <c r="I1925" s="224"/>
      <c r="J1925" s="224"/>
      <c r="K1925" s="224"/>
      <c r="L1925" s="224"/>
      <c r="M1925" s="224"/>
      <c r="N1925" s="223"/>
      <c r="O1925" s="223"/>
      <c r="P1925" s="223"/>
      <c r="Q1925" s="223"/>
      <c r="R1925" s="224"/>
      <c r="S1925" s="224"/>
      <c r="T1925" s="224"/>
      <c r="U1925" s="224"/>
      <c r="V1925" s="224"/>
      <c r="W1925" s="224"/>
      <c r="X1925" s="224"/>
      <c r="Y1925" s="224"/>
      <c r="Z1925" s="213"/>
      <c r="AA1925" s="213"/>
      <c r="AB1925" s="213"/>
      <c r="AC1925" s="213"/>
      <c r="AD1925" s="213"/>
      <c r="AE1925" s="213"/>
      <c r="AF1925" s="213"/>
      <c r="AG1925" s="213" t="s">
        <v>573</v>
      </c>
      <c r="AH1925" s="213"/>
      <c r="AI1925" s="213"/>
      <c r="AJ1925" s="213"/>
      <c r="AK1925" s="213"/>
      <c r="AL1925" s="213"/>
      <c r="AM1925" s="213"/>
      <c r="AN1925" s="213"/>
      <c r="AO1925" s="213"/>
      <c r="AP1925" s="213"/>
      <c r="AQ1925" s="213"/>
      <c r="AR1925" s="213"/>
      <c r="AS1925" s="213"/>
      <c r="AT1925" s="213"/>
      <c r="AU1925" s="213"/>
      <c r="AV1925" s="213"/>
      <c r="AW1925" s="213"/>
      <c r="AX1925" s="213"/>
      <c r="AY1925" s="213"/>
      <c r="AZ1925" s="213"/>
      <c r="BA1925" s="213"/>
      <c r="BB1925" s="213"/>
      <c r="BC1925" s="213"/>
      <c r="BD1925" s="213"/>
      <c r="BE1925" s="213"/>
      <c r="BF1925" s="213"/>
      <c r="BG1925" s="213"/>
      <c r="BH1925" s="213"/>
    </row>
    <row r="1926" spans="1:60" outlineLevel="3" x14ac:dyDescent="0.2">
      <c r="A1926" s="220"/>
      <c r="B1926" s="221"/>
      <c r="C1926" s="276" t="s">
        <v>1469</v>
      </c>
      <c r="D1926" s="266"/>
      <c r="E1926" s="267">
        <v>2</v>
      </c>
      <c r="F1926" s="224"/>
      <c r="G1926" s="224"/>
      <c r="H1926" s="224"/>
      <c r="I1926" s="224"/>
      <c r="J1926" s="224"/>
      <c r="K1926" s="224"/>
      <c r="L1926" s="224"/>
      <c r="M1926" s="224"/>
      <c r="N1926" s="223"/>
      <c r="O1926" s="223"/>
      <c r="P1926" s="223"/>
      <c r="Q1926" s="223"/>
      <c r="R1926" s="224"/>
      <c r="S1926" s="224"/>
      <c r="T1926" s="224"/>
      <c r="U1926" s="224"/>
      <c r="V1926" s="224"/>
      <c r="W1926" s="224"/>
      <c r="X1926" s="224"/>
      <c r="Y1926" s="224"/>
      <c r="Z1926" s="213"/>
      <c r="AA1926" s="213"/>
      <c r="AB1926" s="213"/>
      <c r="AC1926" s="213"/>
      <c r="AD1926" s="213"/>
      <c r="AE1926" s="213"/>
      <c r="AF1926" s="213"/>
      <c r="AG1926" s="213" t="s">
        <v>573</v>
      </c>
      <c r="AH1926" s="213">
        <v>2</v>
      </c>
      <c r="AI1926" s="213"/>
      <c r="AJ1926" s="213"/>
      <c r="AK1926" s="213"/>
      <c r="AL1926" s="213"/>
      <c r="AM1926" s="213"/>
      <c r="AN1926" s="213"/>
      <c r="AO1926" s="213"/>
      <c r="AP1926" s="213"/>
      <c r="AQ1926" s="213"/>
      <c r="AR1926" s="213"/>
      <c r="AS1926" s="213"/>
      <c r="AT1926" s="213"/>
      <c r="AU1926" s="213"/>
      <c r="AV1926" s="213"/>
      <c r="AW1926" s="213"/>
      <c r="AX1926" s="213"/>
      <c r="AY1926" s="213"/>
      <c r="AZ1926" s="213"/>
      <c r="BA1926" s="213"/>
      <c r="BB1926" s="213"/>
      <c r="BC1926" s="213"/>
      <c r="BD1926" s="213"/>
      <c r="BE1926" s="213"/>
      <c r="BF1926" s="213"/>
      <c r="BG1926" s="213"/>
      <c r="BH1926" s="213"/>
    </row>
    <row r="1927" spans="1:60" outlineLevel="3" x14ac:dyDescent="0.2">
      <c r="A1927" s="220"/>
      <c r="B1927" s="221"/>
      <c r="C1927" s="275" t="s">
        <v>958</v>
      </c>
      <c r="D1927" s="266"/>
      <c r="E1927" s="267"/>
      <c r="F1927" s="224"/>
      <c r="G1927" s="224"/>
      <c r="H1927" s="224"/>
      <c r="I1927" s="224"/>
      <c r="J1927" s="224"/>
      <c r="K1927" s="224"/>
      <c r="L1927" s="224"/>
      <c r="M1927" s="224"/>
      <c r="N1927" s="223"/>
      <c r="O1927" s="223"/>
      <c r="P1927" s="223"/>
      <c r="Q1927" s="223"/>
      <c r="R1927" s="224"/>
      <c r="S1927" s="224"/>
      <c r="T1927" s="224"/>
      <c r="U1927" s="224"/>
      <c r="V1927" s="224"/>
      <c r="W1927" s="224"/>
      <c r="X1927" s="224"/>
      <c r="Y1927" s="224"/>
      <c r="Z1927" s="213"/>
      <c r="AA1927" s="213"/>
      <c r="AB1927" s="213"/>
      <c r="AC1927" s="213"/>
      <c r="AD1927" s="213"/>
      <c r="AE1927" s="213"/>
      <c r="AF1927" s="213"/>
      <c r="AG1927" s="213" t="s">
        <v>573</v>
      </c>
      <c r="AH1927" s="213"/>
      <c r="AI1927" s="213"/>
      <c r="AJ1927" s="213"/>
      <c r="AK1927" s="213"/>
      <c r="AL1927" s="213"/>
      <c r="AM1927" s="213"/>
      <c r="AN1927" s="213"/>
      <c r="AO1927" s="213"/>
      <c r="AP1927" s="213"/>
      <c r="AQ1927" s="213"/>
      <c r="AR1927" s="213"/>
      <c r="AS1927" s="213"/>
      <c r="AT1927" s="213"/>
      <c r="AU1927" s="213"/>
      <c r="AV1927" s="213"/>
      <c r="AW1927" s="213"/>
      <c r="AX1927" s="213"/>
      <c r="AY1927" s="213"/>
      <c r="AZ1927" s="213"/>
      <c r="BA1927" s="213"/>
      <c r="BB1927" s="213"/>
      <c r="BC1927" s="213"/>
      <c r="BD1927" s="213"/>
      <c r="BE1927" s="213"/>
      <c r="BF1927" s="213"/>
      <c r="BG1927" s="213"/>
      <c r="BH1927" s="213"/>
    </row>
    <row r="1928" spans="1:60" outlineLevel="2" x14ac:dyDescent="0.2">
      <c r="A1928" s="220"/>
      <c r="B1928" s="221"/>
      <c r="C1928" s="257"/>
      <c r="D1928" s="250"/>
      <c r="E1928" s="250"/>
      <c r="F1928" s="250"/>
      <c r="G1928" s="250"/>
      <c r="H1928" s="224"/>
      <c r="I1928" s="224"/>
      <c r="J1928" s="224"/>
      <c r="K1928" s="224"/>
      <c r="L1928" s="224"/>
      <c r="M1928" s="224"/>
      <c r="N1928" s="223"/>
      <c r="O1928" s="223"/>
      <c r="P1928" s="223"/>
      <c r="Q1928" s="223"/>
      <c r="R1928" s="224"/>
      <c r="S1928" s="224"/>
      <c r="T1928" s="224"/>
      <c r="U1928" s="224"/>
      <c r="V1928" s="224"/>
      <c r="W1928" s="224"/>
      <c r="X1928" s="224"/>
      <c r="Y1928" s="224"/>
      <c r="Z1928" s="213"/>
      <c r="AA1928" s="213"/>
      <c r="AB1928" s="213"/>
      <c r="AC1928" s="213"/>
      <c r="AD1928" s="213"/>
      <c r="AE1928" s="213"/>
      <c r="AF1928" s="213"/>
      <c r="AG1928" s="213" t="s">
        <v>515</v>
      </c>
      <c r="AH1928" s="213"/>
      <c r="AI1928" s="213"/>
      <c r="AJ1928" s="213"/>
      <c r="AK1928" s="213"/>
      <c r="AL1928" s="213"/>
      <c r="AM1928" s="213"/>
      <c r="AN1928" s="213"/>
      <c r="AO1928" s="213"/>
      <c r="AP1928" s="213"/>
      <c r="AQ1928" s="213"/>
      <c r="AR1928" s="213"/>
      <c r="AS1928" s="213"/>
      <c r="AT1928" s="213"/>
      <c r="AU1928" s="213"/>
      <c r="AV1928" s="213"/>
      <c r="AW1928" s="213"/>
      <c r="AX1928" s="213"/>
      <c r="AY1928" s="213"/>
      <c r="AZ1928" s="213"/>
      <c r="BA1928" s="213"/>
      <c r="BB1928" s="213"/>
      <c r="BC1928" s="213"/>
      <c r="BD1928" s="213"/>
      <c r="BE1928" s="213"/>
      <c r="BF1928" s="213"/>
      <c r="BG1928" s="213"/>
      <c r="BH1928" s="213"/>
    </row>
    <row r="1929" spans="1:60" ht="22.5" outlineLevel="1" x14ac:dyDescent="0.2">
      <c r="A1929" s="242">
        <v>246</v>
      </c>
      <c r="B1929" s="243" t="s">
        <v>2160</v>
      </c>
      <c r="C1929" s="254" t="s">
        <v>2161</v>
      </c>
      <c r="D1929" s="244" t="s">
        <v>582</v>
      </c>
      <c r="E1929" s="245">
        <v>2</v>
      </c>
      <c r="F1929" s="246"/>
      <c r="G1929" s="247">
        <f>ROUND(E1929*F1929,2)</f>
        <v>0</v>
      </c>
      <c r="H1929" s="246"/>
      <c r="I1929" s="247">
        <f>ROUND(E1929*H1929,2)</f>
        <v>0</v>
      </c>
      <c r="J1929" s="246"/>
      <c r="K1929" s="247">
        <f>ROUND(E1929*J1929,2)</f>
        <v>0</v>
      </c>
      <c r="L1929" s="247">
        <v>21</v>
      </c>
      <c r="M1929" s="247">
        <f>G1929*(1+L1929/100)</f>
        <v>0</v>
      </c>
      <c r="N1929" s="245">
        <v>0</v>
      </c>
      <c r="O1929" s="245">
        <f>ROUND(E1929*N1929,2)</f>
        <v>0</v>
      </c>
      <c r="P1929" s="245">
        <v>0</v>
      </c>
      <c r="Q1929" s="245">
        <f>ROUND(E1929*P1929,2)</f>
        <v>0</v>
      </c>
      <c r="R1929" s="247"/>
      <c r="S1929" s="247" t="s">
        <v>527</v>
      </c>
      <c r="T1929" s="248" t="s">
        <v>512</v>
      </c>
      <c r="U1929" s="224">
        <v>0</v>
      </c>
      <c r="V1929" s="224">
        <f>ROUND(E1929*U1929,2)</f>
        <v>0</v>
      </c>
      <c r="W1929" s="224"/>
      <c r="X1929" s="224" t="s">
        <v>557</v>
      </c>
      <c r="Y1929" s="224" t="s">
        <v>513</v>
      </c>
      <c r="Z1929" s="213"/>
      <c r="AA1929" s="213"/>
      <c r="AB1929" s="213"/>
      <c r="AC1929" s="213"/>
      <c r="AD1929" s="213"/>
      <c r="AE1929" s="213"/>
      <c r="AF1929" s="213"/>
      <c r="AG1929" s="213" t="s">
        <v>571</v>
      </c>
      <c r="AH1929" s="213"/>
      <c r="AI1929" s="213"/>
      <c r="AJ1929" s="213"/>
      <c r="AK1929" s="213"/>
      <c r="AL1929" s="213"/>
      <c r="AM1929" s="213"/>
      <c r="AN1929" s="213"/>
      <c r="AO1929" s="213"/>
      <c r="AP1929" s="213"/>
      <c r="AQ1929" s="213"/>
      <c r="AR1929" s="213"/>
      <c r="AS1929" s="213"/>
      <c r="AT1929" s="213"/>
      <c r="AU1929" s="213"/>
      <c r="AV1929" s="213"/>
      <c r="AW1929" s="213"/>
      <c r="AX1929" s="213"/>
      <c r="AY1929" s="213"/>
      <c r="AZ1929" s="213"/>
      <c r="BA1929" s="213"/>
      <c r="BB1929" s="213"/>
      <c r="BC1929" s="213"/>
      <c r="BD1929" s="213"/>
      <c r="BE1929" s="213"/>
      <c r="BF1929" s="213"/>
      <c r="BG1929" s="213"/>
      <c r="BH1929" s="213"/>
    </row>
    <row r="1930" spans="1:60" outlineLevel="2" x14ac:dyDescent="0.2">
      <c r="A1930" s="220"/>
      <c r="B1930" s="221"/>
      <c r="C1930" s="258" t="s">
        <v>1460</v>
      </c>
      <c r="D1930" s="229"/>
      <c r="E1930" s="230"/>
      <c r="F1930" s="224"/>
      <c r="G1930" s="224"/>
      <c r="H1930" s="224"/>
      <c r="I1930" s="224"/>
      <c r="J1930" s="224"/>
      <c r="K1930" s="224"/>
      <c r="L1930" s="224"/>
      <c r="M1930" s="224"/>
      <c r="N1930" s="223"/>
      <c r="O1930" s="223"/>
      <c r="P1930" s="223"/>
      <c r="Q1930" s="223"/>
      <c r="R1930" s="224"/>
      <c r="S1930" s="224"/>
      <c r="T1930" s="224"/>
      <c r="U1930" s="224"/>
      <c r="V1930" s="224"/>
      <c r="W1930" s="224"/>
      <c r="X1930" s="224"/>
      <c r="Y1930" s="224"/>
      <c r="Z1930" s="213"/>
      <c r="AA1930" s="213"/>
      <c r="AB1930" s="213"/>
      <c r="AC1930" s="213"/>
      <c r="AD1930" s="213"/>
      <c r="AE1930" s="213"/>
      <c r="AF1930" s="213"/>
      <c r="AG1930" s="213" t="s">
        <v>573</v>
      </c>
      <c r="AH1930" s="213">
        <v>0</v>
      </c>
      <c r="AI1930" s="213"/>
      <c r="AJ1930" s="213"/>
      <c r="AK1930" s="213"/>
      <c r="AL1930" s="213"/>
      <c r="AM1930" s="213"/>
      <c r="AN1930" s="213"/>
      <c r="AO1930" s="213"/>
      <c r="AP1930" s="213"/>
      <c r="AQ1930" s="213"/>
      <c r="AR1930" s="213"/>
      <c r="AS1930" s="213"/>
      <c r="AT1930" s="213"/>
      <c r="AU1930" s="213"/>
      <c r="AV1930" s="213"/>
      <c r="AW1930" s="213"/>
      <c r="AX1930" s="213"/>
      <c r="AY1930" s="213"/>
      <c r="AZ1930" s="213"/>
      <c r="BA1930" s="213"/>
      <c r="BB1930" s="213"/>
      <c r="BC1930" s="213"/>
      <c r="BD1930" s="213"/>
      <c r="BE1930" s="213"/>
      <c r="BF1930" s="213"/>
      <c r="BG1930" s="213"/>
      <c r="BH1930" s="213"/>
    </row>
    <row r="1931" spans="1:60" outlineLevel="3" x14ac:dyDescent="0.2">
      <c r="A1931" s="220"/>
      <c r="B1931" s="221"/>
      <c r="C1931" s="258" t="s">
        <v>2162</v>
      </c>
      <c r="D1931" s="229"/>
      <c r="E1931" s="230">
        <v>2</v>
      </c>
      <c r="F1931" s="224"/>
      <c r="G1931" s="224"/>
      <c r="H1931" s="224"/>
      <c r="I1931" s="224"/>
      <c r="J1931" s="224"/>
      <c r="K1931" s="224"/>
      <c r="L1931" s="224"/>
      <c r="M1931" s="224"/>
      <c r="N1931" s="223"/>
      <c r="O1931" s="223"/>
      <c r="P1931" s="223"/>
      <c r="Q1931" s="223"/>
      <c r="R1931" s="224"/>
      <c r="S1931" s="224"/>
      <c r="T1931" s="224"/>
      <c r="U1931" s="224"/>
      <c r="V1931" s="224"/>
      <c r="W1931" s="224"/>
      <c r="X1931" s="224"/>
      <c r="Y1931" s="224"/>
      <c r="Z1931" s="213"/>
      <c r="AA1931" s="213"/>
      <c r="AB1931" s="213"/>
      <c r="AC1931" s="213"/>
      <c r="AD1931" s="213"/>
      <c r="AE1931" s="213"/>
      <c r="AF1931" s="213"/>
      <c r="AG1931" s="213" t="s">
        <v>573</v>
      </c>
      <c r="AH1931" s="213">
        <v>0</v>
      </c>
      <c r="AI1931" s="213"/>
      <c r="AJ1931" s="213"/>
      <c r="AK1931" s="213"/>
      <c r="AL1931" s="213"/>
      <c r="AM1931" s="213"/>
      <c r="AN1931" s="213"/>
      <c r="AO1931" s="213"/>
      <c r="AP1931" s="213"/>
      <c r="AQ1931" s="213"/>
      <c r="AR1931" s="213"/>
      <c r="AS1931" s="213"/>
      <c r="AT1931" s="213"/>
      <c r="AU1931" s="213"/>
      <c r="AV1931" s="213"/>
      <c r="AW1931" s="213"/>
      <c r="AX1931" s="213"/>
      <c r="AY1931" s="213"/>
      <c r="AZ1931" s="213"/>
      <c r="BA1931" s="213"/>
      <c r="BB1931" s="213"/>
      <c r="BC1931" s="213"/>
      <c r="BD1931" s="213"/>
      <c r="BE1931" s="213"/>
      <c r="BF1931" s="213"/>
      <c r="BG1931" s="213"/>
      <c r="BH1931" s="213"/>
    </row>
    <row r="1932" spans="1:60" outlineLevel="3" x14ac:dyDescent="0.2">
      <c r="A1932" s="220"/>
      <c r="B1932" s="221"/>
      <c r="C1932" s="275" t="s">
        <v>955</v>
      </c>
      <c r="D1932" s="266"/>
      <c r="E1932" s="267"/>
      <c r="F1932" s="224"/>
      <c r="G1932" s="224"/>
      <c r="H1932" s="224"/>
      <c r="I1932" s="224"/>
      <c r="J1932" s="224"/>
      <c r="K1932" s="224"/>
      <c r="L1932" s="224"/>
      <c r="M1932" s="224"/>
      <c r="N1932" s="223"/>
      <c r="O1932" s="223"/>
      <c r="P1932" s="223"/>
      <c r="Q1932" s="223"/>
      <c r="R1932" s="224"/>
      <c r="S1932" s="224"/>
      <c r="T1932" s="224"/>
      <c r="U1932" s="224"/>
      <c r="V1932" s="224"/>
      <c r="W1932" s="224"/>
      <c r="X1932" s="224"/>
      <c r="Y1932" s="224"/>
      <c r="Z1932" s="213"/>
      <c r="AA1932" s="213"/>
      <c r="AB1932" s="213"/>
      <c r="AC1932" s="213"/>
      <c r="AD1932" s="213"/>
      <c r="AE1932" s="213"/>
      <c r="AF1932" s="213"/>
      <c r="AG1932" s="213" t="s">
        <v>573</v>
      </c>
      <c r="AH1932" s="213"/>
      <c r="AI1932" s="213"/>
      <c r="AJ1932" s="213"/>
      <c r="AK1932" s="213"/>
      <c r="AL1932" s="213"/>
      <c r="AM1932" s="213"/>
      <c r="AN1932" s="213"/>
      <c r="AO1932" s="213"/>
      <c r="AP1932" s="213"/>
      <c r="AQ1932" s="213"/>
      <c r="AR1932" s="213"/>
      <c r="AS1932" s="213"/>
      <c r="AT1932" s="213"/>
      <c r="AU1932" s="213"/>
      <c r="AV1932" s="213"/>
      <c r="AW1932" s="213"/>
      <c r="AX1932" s="213"/>
      <c r="AY1932" s="213"/>
      <c r="AZ1932" s="213"/>
      <c r="BA1932" s="213"/>
      <c r="BB1932" s="213"/>
      <c r="BC1932" s="213"/>
      <c r="BD1932" s="213"/>
      <c r="BE1932" s="213"/>
      <c r="BF1932" s="213"/>
      <c r="BG1932" s="213"/>
      <c r="BH1932" s="213"/>
    </row>
    <row r="1933" spans="1:60" outlineLevel="3" x14ac:dyDescent="0.2">
      <c r="A1933" s="220"/>
      <c r="B1933" s="221"/>
      <c r="C1933" s="276" t="s">
        <v>1471</v>
      </c>
      <c r="D1933" s="266"/>
      <c r="E1933" s="267">
        <v>2</v>
      </c>
      <c r="F1933" s="224"/>
      <c r="G1933" s="224"/>
      <c r="H1933" s="224"/>
      <c r="I1933" s="224"/>
      <c r="J1933" s="224"/>
      <c r="K1933" s="224"/>
      <c r="L1933" s="224"/>
      <c r="M1933" s="224"/>
      <c r="N1933" s="223"/>
      <c r="O1933" s="223"/>
      <c r="P1933" s="223"/>
      <c r="Q1933" s="223"/>
      <c r="R1933" s="224"/>
      <c r="S1933" s="224"/>
      <c r="T1933" s="224"/>
      <c r="U1933" s="224"/>
      <c r="V1933" s="224"/>
      <c r="W1933" s="224"/>
      <c r="X1933" s="224"/>
      <c r="Y1933" s="224"/>
      <c r="Z1933" s="213"/>
      <c r="AA1933" s="213"/>
      <c r="AB1933" s="213"/>
      <c r="AC1933" s="213"/>
      <c r="AD1933" s="213"/>
      <c r="AE1933" s="213"/>
      <c r="AF1933" s="213"/>
      <c r="AG1933" s="213" t="s">
        <v>573</v>
      </c>
      <c r="AH1933" s="213">
        <v>2</v>
      </c>
      <c r="AI1933" s="213"/>
      <c r="AJ1933" s="213"/>
      <c r="AK1933" s="213"/>
      <c r="AL1933" s="213"/>
      <c r="AM1933" s="213"/>
      <c r="AN1933" s="213"/>
      <c r="AO1933" s="213"/>
      <c r="AP1933" s="213"/>
      <c r="AQ1933" s="213"/>
      <c r="AR1933" s="213"/>
      <c r="AS1933" s="213"/>
      <c r="AT1933" s="213"/>
      <c r="AU1933" s="213"/>
      <c r="AV1933" s="213"/>
      <c r="AW1933" s="213"/>
      <c r="AX1933" s="213"/>
      <c r="AY1933" s="213"/>
      <c r="AZ1933" s="213"/>
      <c r="BA1933" s="213"/>
      <c r="BB1933" s="213"/>
      <c r="BC1933" s="213"/>
      <c r="BD1933" s="213"/>
      <c r="BE1933" s="213"/>
      <c r="BF1933" s="213"/>
      <c r="BG1933" s="213"/>
      <c r="BH1933" s="213"/>
    </row>
    <row r="1934" spans="1:60" outlineLevel="3" x14ac:dyDescent="0.2">
      <c r="A1934" s="220"/>
      <c r="B1934" s="221"/>
      <c r="C1934" s="275" t="s">
        <v>958</v>
      </c>
      <c r="D1934" s="266"/>
      <c r="E1934" s="267"/>
      <c r="F1934" s="224"/>
      <c r="G1934" s="224"/>
      <c r="H1934" s="224"/>
      <c r="I1934" s="224"/>
      <c r="J1934" s="224"/>
      <c r="K1934" s="224"/>
      <c r="L1934" s="224"/>
      <c r="M1934" s="224"/>
      <c r="N1934" s="223"/>
      <c r="O1934" s="223"/>
      <c r="P1934" s="223"/>
      <c r="Q1934" s="223"/>
      <c r="R1934" s="224"/>
      <c r="S1934" s="224"/>
      <c r="T1934" s="224"/>
      <c r="U1934" s="224"/>
      <c r="V1934" s="224"/>
      <c r="W1934" s="224"/>
      <c r="X1934" s="224"/>
      <c r="Y1934" s="224"/>
      <c r="Z1934" s="213"/>
      <c r="AA1934" s="213"/>
      <c r="AB1934" s="213"/>
      <c r="AC1934" s="213"/>
      <c r="AD1934" s="213"/>
      <c r="AE1934" s="213"/>
      <c r="AF1934" s="213"/>
      <c r="AG1934" s="213" t="s">
        <v>573</v>
      </c>
      <c r="AH1934" s="213"/>
      <c r="AI1934" s="213"/>
      <c r="AJ1934" s="213"/>
      <c r="AK1934" s="213"/>
      <c r="AL1934" s="213"/>
      <c r="AM1934" s="213"/>
      <c r="AN1934" s="213"/>
      <c r="AO1934" s="213"/>
      <c r="AP1934" s="213"/>
      <c r="AQ1934" s="213"/>
      <c r="AR1934" s="213"/>
      <c r="AS1934" s="213"/>
      <c r="AT1934" s="213"/>
      <c r="AU1934" s="213"/>
      <c r="AV1934" s="213"/>
      <c r="AW1934" s="213"/>
      <c r="AX1934" s="213"/>
      <c r="AY1934" s="213"/>
      <c r="AZ1934" s="213"/>
      <c r="BA1934" s="213"/>
      <c r="BB1934" s="213"/>
      <c r="BC1934" s="213"/>
      <c r="BD1934" s="213"/>
      <c r="BE1934" s="213"/>
      <c r="BF1934" s="213"/>
      <c r="BG1934" s="213"/>
      <c r="BH1934" s="213"/>
    </row>
    <row r="1935" spans="1:60" outlineLevel="2" x14ac:dyDescent="0.2">
      <c r="A1935" s="220"/>
      <c r="B1935" s="221"/>
      <c r="C1935" s="257"/>
      <c r="D1935" s="250"/>
      <c r="E1935" s="250"/>
      <c r="F1935" s="250"/>
      <c r="G1935" s="250"/>
      <c r="H1935" s="224"/>
      <c r="I1935" s="224"/>
      <c r="J1935" s="224"/>
      <c r="K1935" s="224"/>
      <c r="L1935" s="224"/>
      <c r="M1935" s="224"/>
      <c r="N1935" s="223"/>
      <c r="O1935" s="223"/>
      <c r="P1935" s="223"/>
      <c r="Q1935" s="223"/>
      <c r="R1935" s="224"/>
      <c r="S1935" s="224"/>
      <c r="T1935" s="224"/>
      <c r="U1935" s="224"/>
      <c r="V1935" s="224"/>
      <c r="W1935" s="224"/>
      <c r="X1935" s="224"/>
      <c r="Y1935" s="224"/>
      <c r="Z1935" s="213"/>
      <c r="AA1935" s="213"/>
      <c r="AB1935" s="213"/>
      <c r="AC1935" s="213"/>
      <c r="AD1935" s="213"/>
      <c r="AE1935" s="213"/>
      <c r="AF1935" s="213"/>
      <c r="AG1935" s="213" t="s">
        <v>515</v>
      </c>
      <c r="AH1935" s="213"/>
      <c r="AI1935" s="213"/>
      <c r="AJ1935" s="213"/>
      <c r="AK1935" s="213"/>
      <c r="AL1935" s="213"/>
      <c r="AM1935" s="213"/>
      <c r="AN1935" s="213"/>
      <c r="AO1935" s="213"/>
      <c r="AP1935" s="213"/>
      <c r="AQ1935" s="213"/>
      <c r="AR1935" s="213"/>
      <c r="AS1935" s="213"/>
      <c r="AT1935" s="213"/>
      <c r="AU1935" s="213"/>
      <c r="AV1935" s="213"/>
      <c r="AW1935" s="213"/>
      <c r="AX1935" s="213"/>
      <c r="AY1935" s="213"/>
      <c r="AZ1935" s="213"/>
      <c r="BA1935" s="213"/>
      <c r="BB1935" s="213"/>
      <c r="BC1935" s="213"/>
      <c r="BD1935" s="213"/>
      <c r="BE1935" s="213"/>
      <c r="BF1935" s="213"/>
      <c r="BG1935" s="213"/>
      <c r="BH1935" s="213"/>
    </row>
    <row r="1936" spans="1:60" ht="22.5" outlineLevel="1" x14ac:dyDescent="0.2">
      <c r="A1936" s="242">
        <v>247</v>
      </c>
      <c r="B1936" s="243" t="s">
        <v>2163</v>
      </c>
      <c r="C1936" s="254" t="s">
        <v>2164</v>
      </c>
      <c r="D1936" s="244" t="s">
        <v>582</v>
      </c>
      <c r="E1936" s="245">
        <v>2</v>
      </c>
      <c r="F1936" s="246"/>
      <c r="G1936" s="247">
        <f>ROUND(E1936*F1936,2)</f>
        <v>0</v>
      </c>
      <c r="H1936" s="246"/>
      <c r="I1936" s="247">
        <f>ROUND(E1936*H1936,2)</f>
        <v>0</v>
      </c>
      <c r="J1936" s="246"/>
      <c r="K1936" s="247">
        <f>ROUND(E1936*J1936,2)</f>
        <v>0</v>
      </c>
      <c r="L1936" s="247">
        <v>21</v>
      </c>
      <c r="M1936" s="247">
        <f>G1936*(1+L1936/100)</f>
        <v>0</v>
      </c>
      <c r="N1936" s="245">
        <v>0</v>
      </c>
      <c r="O1936" s="245">
        <f>ROUND(E1936*N1936,2)</f>
        <v>0</v>
      </c>
      <c r="P1936" s="245">
        <v>0</v>
      </c>
      <c r="Q1936" s="245">
        <f>ROUND(E1936*P1936,2)</f>
        <v>0</v>
      </c>
      <c r="R1936" s="247"/>
      <c r="S1936" s="247" t="s">
        <v>527</v>
      </c>
      <c r="T1936" s="248" t="s">
        <v>512</v>
      </c>
      <c r="U1936" s="224">
        <v>0</v>
      </c>
      <c r="V1936" s="224">
        <f>ROUND(E1936*U1936,2)</f>
        <v>0</v>
      </c>
      <c r="W1936" s="224"/>
      <c r="X1936" s="224" t="s">
        <v>557</v>
      </c>
      <c r="Y1936" s="224" t="s">
        <v>513</v>
      </c>
      <c r="Z1936" s="213"/>
      <c r="AA1936" s="213"/>
      <c r="AB1936" s="213"/>
      <c r="AC1936" s="213"/>
      <c r="AD1936" s="213"/>
      <c r="AE1936" s="213"/>
      <c r="AF1936" s="213"/>
      <c r="AG1936" s="213" t="s">
        <v>571</v>
      </c>
      <c r="AH1936" s="213"/>
      <c r="AI1936" s="213"/>
      <c r="AJ1936" s="213"/>
      <c r="AK1936" s="213"/>
      <c r="AL1936" s="213"/>
      <c r="AM1936" s="213"/>
      <c r="AN1936" s="213"/>
      <c r="AO1936" s="213"/>
      <c r="AP1936" s="213"/>
      <c r="AQ1936" s="213"/>
      <c r="AR1936" s="213"/>
      <c r="AS1936" s="213"/>
      <c r="AT1936" s="213"/>
      <c r="AU1936" s="213"/>
      <c r="AV1936" s="213"/>
      <c r="AW1936" s="213"/>
      <c r="AX1936" s="213"/>
      <c r="AY1936" s="213"/>
      <c r="AZ1936" s="213"/>
      <c r="BA1936" s="213"/>
      <c r="BB1936" s="213"/>
      <c r="BC1936" s="213"/>
      <c r="BD1936" s="213"/>
      <c r="BE1936" s="213"/>
      <c r="BF1936" s="213"/>
      <c r="BG1936" s="213"/>
      <c r="BH1936" s="213"/>
    </row>
    <row r="1937" spans="1:60" outlineLevel="2" x14ac:dyDescent="0.2">
      <c r="A1937" s="220"/>
      <c r="B1937" s="221"/>
      <c r="C1937" s="258" t="s">
        <v>1460</v>
      </c>
      <c r="D1937" s="229"/>
      <c r="E1937" s="230"/>
      <c r="F1937" s="224"/>
      <c r="G1937" s="224"/>
      <c r="H1937" s="224"/>
      <c r="I1937" s="224"/>
      <c r="J1937" s="224"/>
      <c r="K1937" s="224"/>
      <c r="L1937" s="224"/>
      <c r="M1937" s="224"/>
      <c r="N1937" s="223"/>
      <c r="O1937" s="223"/>
      <c r="P1937" s="223"/>
      <c r="Q1937" s="223"/>
      <c r="R1937" s="224"/>
      <c r="S1937" s="224"/>
      <c r="T1937" s="224"/>
      <c r="U1937" s="224"/>
      <c r="V1937" s="224"/>
      <c r="W1937" s="224"/>
      <c r="X1937" s="224"/>
      <c r="Y1937" s="224"/>
      <c r="Z1937" s="213"/>
      <c r="AA1937" s="213"/>
      <c r="AB1937" s="213"/>
      <c r="AC1937" s="213"/>
      <c r="AD1937" s="213"/>
      <c r="AE1937" s="213"/>
      <c r="AF1937" s="213"/>
      <c r="AG1937" s="213" t="s">
        <v>573</v>
      </c>
      <c r="AH1937" s="213">
        <v>0</v>
      </c>
      <c r="AI1937" s="213"/>
      <c r="AJ1937" s="213"/>
      <c r="AK1937" s="213"/>
      <c r="AL1937" s="213"/>
      <c r="AM1937" s="213"/>
      <c r="AN1937" s="213"/>
      <c r="AO1937" s="213"/>
      <c r="AP1937" s="213"/>
      <c r="AQ1937" s="213"/>
      <c r="AR1937" s="213"/>
      <c r="AS1937" s="213"/>
      <c r="AT1937" s="213"/>
      <c r="AU1937" s="213"/>
      <c r="AV1937" s="213"/>
      <c r="AW1937" s="213"/>
      <c r="AX1937" s="213"/>
      <c r="AY1937" s="213"/>
      <c r="AZ1937" s="213"/>
      <c r="BA1937" s="213"/>
      <c r="BB1937" s="213"/>
      <c r="BC1937" s="213"/>
      <c r="BD1937" s="213"/>
      <c r="BE1937" s="213"/>
      <c r="BF1937" s="213"/>
      <c r="BG1937" s="213"/>
      <c r="BH1937" s="213"/>
    </row>
    <row r="1938" spans="1:60" outlineLevel="3" x14ac:dyDescent="0.2">
      <c r="A1938" s="220"/>
      <c r="B1938" s="221"/>
      <c r="C1938" s="258" t="s">
        <v>2162</v>
      </c>
      <c r="D1938" s="229"/>
      <c r="E1938" s="230">
        <v>2</v>
      </c>
      <c r="F1938" s="224"/>
      <c r="G1938" s="224"/>
      <c r="H1938" s="224"/>
      <c r="I1938" s="224"/>
      <c r="J1938" s="224"/>
      <c r="K1938" s="224"/>
      <c r="L1938" s="224"/>
      <c r="M1938" s="224"/>
      <c r="N1938" s="223"/>
      <c r="O1938" s="223"/>
      <c r="P1938" s="223"/>
      <c r="Q1938" s="223"/>
      <c r="R1938" s="224"/>
      <c r="S1938" s="224"/>
      <c r="T1938" s="224"/>
      <c r="U1938" s="224"/>
      <c r="V1938" s="224"/>
      <c r="W1938" s="224"/>
      <c r="X1938" s="224"/>
      <c r="Y1938" s="224"/>
      <c r="Z1938" s="213"/>
      <c r="AA1938" s="213"/>
      <c r="AB1938" s="213"/>
      <c r="AC1938" s="213"/>
      <c r="AD1938" s="213"/>
      <c r="AE1938" s="213"/>
      <c r="AF1938" s="213"/>
      <c r="AG1938" s="213" t="s">
        <v>573</v>
      </c>
      <c r="AH1938" s="213">
        <v>0</v>
      </c>
      <c r="AI1938" s="213"/>
      <c r="AJ1938" s="213"/>
      <c r="AK1938" s="213"/>
      <c r="AL1938" s="213"/>
      <c r="AM1938" s="213"/>
      <c r="AN1938" s="213"/>
      <c r="AO1938" s="213"/>
      <c r="AP1938" s="213"/>
      <c r="AQ1938" s="213"/>
      <c r="AR1938" s="213"/>
      <c r="AS1938" s="213"/>
      <c r="AT1938" s="213"/>
      <c r="AU1938" s="213"/>
      <c r="AV1938" s="213"/>
      <c r="AW1938" s="213"/>
      <c r="AX1938" s="213"/>
      <c r="AY1938" s="213"/>
      <c r="AZ1938" s="213"/>
      <c r="BA1938" s="213"/>
      <c r="BB1938" s="213"/>
      <c r="BC1938" s="213"/>
      <c r="BD1938" s="213"/>
      <c r="BE1938" s="213"/>
      <c r="BF1938" s="213"/>
      <c r="BG1938" s="213"/>
      <c r="BH1938" s="213"/>
    </row>
    <row r="1939" spans="1:60" outlineLevel="3" x14ac:dyDescent="0.2">
      <c r="A1939" s="220"/>
      <c r="B1939" s="221"/>
      <c r="C1939" s="275" t="s">
        <v>955</v>
      </c>
      <c r="D1939" s="266"/>
      <c r="E1939" s="267"/>
      <c r="F1939" s="224"/>
      <c r="G1939" s="224"/>
      <c r="H1939" s="224"/>
      <c r="I1939" s="224"/>
      <c r="J1939" s="224"/>
      <c r="K1939" s="224"/>
      <c r="L1939" s="224"/>
      <c r="M1939" s="224"/>
      <c r="N1939" s="223"/>
      <c r="O1939" s="223"/>
      <c r="P1939" s="223"/>
      <c r="Q1939" s="223"/>
      <c r="R1939" s="224"/>
      <c r="S1939" s="224"/>
      <c r="T1939" s="224"/>
      <c r="U1939" s="224"/>
      <c r="V1939" s="224"/>
      <c r="W1939" s="224"/>
      <c r="X1939" s="224"/>
      <c r="Y1939" s="224"/>
      <c r="Z1939" s="213"/>
      <c r="AA1939" s="213"/>
      <c r="AB1939" s="213"/>
      <c r="AC1939" s="213"/>
      <c r="AD1939" s="213"/>
      <c r="AE1939" s="213"/>
      <c r="AF1939" s="213"/>
      <c r="AG1939" s="213" t="s">
        <v>573</v>
      </c>
      <c r="AH1939" s="213"/>
      <c r="AI1939" s="213"/>
      <c r="AJ1939" s="213"/>
      <c r="AK1939" s="213"/>
      <c r="AL1939" s="213"/>
      <c r="AM1939" s="213"/>
      <c r="AN1939" s="213"/>
      <c r="AO1939" s="213"/>
      <c r="AP1939" s="213"/>
      <c r="AQ1939" s="213"/>
      <c r="AR1939" s="213"/>
      <c r="AS1939" s="213"/>
      <c r="AT1939" s="213"/>
      <c r="AU1939" s="213"/>
      <c r="AV1939" s="213"/>
      <c r="AW1939" s="213"/>
      <c r="AX1939" s="213"/>
      <c r="AY1939" s="213"/>
      <c r="AZ1939" s="213"/>
      <c r="BA1939" s="213"/>
      <c r="BB1939" s="213"/>
      <c r="BC1939" s="213"/>
      <c r="BD1939" s="213"/>
      <c r="BE1939" s="213"/>
      <c r="BF1939" s="213"/>
      <c r="BG1939" s="213"/>
      <c r="BH1939" s="213"/>
    </row>
    <row r="1940" spans="1:60" outlineLevel="3" x14ac:dyDescent="0.2">
      <c r="A1940" s="220"/>
      <c r="B1940" s="221"/>
      <c r="C1940" s="276" t="s">
        <v>1472</v>
      </c>
      <c r="D1940" s="266"/>
      <c r="E1940" s="267">
        <v>2</v>
      </c>
      <c r="F1940" s="224"/>
      <c r="G1940" s="224"/>
      <c r="H1940" s="224"/>
      <c r="I1940" s="224"/>
      <c r="J1940" s="224"/>
      <c r="K1940" s="224"/>
      <c r="L1940" s="224"/>
      <c r="M1940" s="224"/>
      <c r="N1940" s="223"/>
      <c r="O1940" s="223"/>
      <c r="P1940" s="223"/>
      <c r="Q1940" s="223"/>
      <c r="R1940" s="224"/>
      <c r="S1940" s="224"/>
      <c r="T1940" s="224"/>
      <c r="U1940" s="224"/>
      <c r="V1940" s="224"/>
      <c r="W1940" s="224"/>
      <c r="X1940" s="224"/>
      <c r="Y1940" s="224"/>
      <c r="Z1940" s="213"/>
      <c r="AA1940" s="213"/>
      <c r="AB1940" s="213"/>
      <c r="AC1940" s="213"/>
      <c r="AD1940" s="213"/>
      <c r="AE1940" s="213"/>
      <c r="AF1940" s="213"/>
      <c r="AG1940" s="213" t="s">
        <v>573</v>
      </c>
      <c r="AH1940" s="213">
        <v>2</v>
      </c>
      <c r="AI1940" s="213"/>
      <c r="AJ1940" s="213"/>
      <c r="AK1940" s="213"/>
      <c r="AL1940" s="213"/>
      <c r="AM1940" s="213"/>
      <c r="AN1940" s="213"/>
      <c r="AO1940" s="213"/>
      <c r="AP1940" s="213"/>
      <c r="AQ1940" s="213"/>
      <c r="AR1940" s="213"/>
      <c r="AS1940" s="213"/>
      <c r="AT1940" s="213"/>
      <c r="AU1940" s="213"/>
      <c r="AV1940" s="213"/>
      <c r="AW1940" s="213"/>
      <c r="AX1940" s="213"/>
      <c r="AY1940" s="213"/>
      <c r="AZ1940" s="213"/>
      <c r="BA1940" s="213"/>
      <c r="BB1940" s="213"/>
      <c r="BC1940" s="213"/>
      <c r="BD1940" s="213"/>
      <c r="BE1940" s="213"/>
      <c r="BF1940" s="213"/>
      <c r="BG1940" s="213"/>
      <c r="BH1940" s="213"/>
    </row>
    <row r="1941" spans="1:60" outlineLevel="3" x14ac:dyDescent="0.2">
      <c r="A1941" s="220"/>
      <c r="B1941" s="221"/>
      <c r="C1941" s="275" t="s">
        <v>958</v>
      </c>
      <c r="D1941" s="266"/>
      <c r="E1941" s="267"/>
      <c r="F1941" s="224"/>
      <c r="G1941" s="224"/>
      <c r="H1941" s="224"/>
      <c r="I1941" s="224"/>
      <c r="J1941" s="224"/>
      <c r="K1941" s="224"/>
      <c r="L1941" s="224"/>
      <c r="M1941" s="224"/>
      <c r="N1941" s="223"/>
      <c r="O1941" s="223"/>
      <c r="P1941" s="223"/>
      <c r="Q1941" s="223"/>
      <c r="R1941" s="224"/>
      <c r="S1941" s="224"/>
      <c r="T1941" s="224"/>
      <c r="U1941" s="224"/>
      <c r="V1941" s="224"/>
      <c r="W1941" s="224"/>
      <c r="X1941" s="224"/>
      <c r="Y1941" s="224"/>
      <c r="Z1941" s="213"/>
      <c r="AA1941" s="213"/>
      <c r="AB1941" s="213"/>
      <c r="AC1941" s="213"/>
      <c r="AD1941" s="213"/>
      <c r="AE1941" s="213"/>
      <c r="AF1941" s="213"/>
      <c r="AG1941" s="213" t="s">
        <v>573</v>
      </c>
      <c r="AH1941" s="213"/>
      <c r="AI1941" s="213"/>
      <c r="AJ1941" s="213"/>
      <c r="AK1941" s="213"/>
      <c r="AL1941" s="213"/>
      <c r="AM1941" s="213"/>
      <c r="AN1941" s="213"/>
      <c r="AO1941" s="213"/>
      <c r="AP1941" s="213"/>
      <c r="AQ1941" s="213"/>
      <c r="AR1941" s="213"/>
      <c r="AS1941" s="213"/>
      <c r="AT1941" s="213"/>
      <c r="AU1941" s="213"/>
      <c r="AV1941" s="213"/>
      <c r="AW1941" s="213"/>
      <c r="AX1941" s="213"/>
      <c r="AY1941" s="213"/>
      <c r="AZ1941" s="213"/>
      <c r="BA1941" s="213"/>
      <c r="BB1941" s="213"/>
      <c r="BC1941" s="213"/>
      <c r="BD1941" s="213"/>
      <c r="BE1941" s="213"/>
      <c r="BF1941" s="213"/>
      <c r="BG1941" s="213"/>
      <c r="BH1941" s="213"/>
    </row>
    <row r="1942" spans="1:60" outlineLevel="2" x14ac:dyDescent="0.2">
      <c r="A1942" s="220"/>
      <c r="B1942" s="221"/>
      <c r="C1942" s="257"/>
      <c r="D1942" s="250"/>
      <c r="E1942" s="250"/>
      <c r="F1942" s="250"/>
      <c r="G1942" s="250"/>
      <c r="H1942" s="224"/>
      <c r="I1942" s="224"/>
      <c r="J1942" s="224"/>
      <c r="K1942" s="224"/>
      <c r="L1942" s="224"/>
      <c r="M1942" s="224"/>
      <c r="N1942" s="223"/>
      <c r="O1942" s="223"/>
      <c r="P1942" s="223"/>
      <c r="Q1942" s="223"/>
      <c r="R1942" s="224"/>
      <c r="S1942" s="224"/>
      <c r="T1942" s="224"/>
      <c r="U1942" s="224"/>
      <c r="V1942" s="224"/>
      <c r="W1942" s="224"/>
      <c r="X1942" s="224"/>
      <c r="Y1942" s="224"/>
      <c r="Z1942" s="213"/>
      <c r="AA1942" s="213"/>
      <c r="AB1942" s="213"/>
      <c r="AC1942" s="213"/>
      <c r="AD1942" s="213"/>
      <c r="AE1942" s="213"/>
      <c r="AF1942" s="213"/>
      <c r="AG1942" s="213" t="s">
        <v>515</v>
      </c>
      <c r="AH1942" s="213"/>
      <c r="AI1942" s="213"/>
      <c r="AJ1942" s="213"/>
      <c r="AK1942" s="213"/>
      <c r="AL1942" s="213"/>
      <c r="AM1942" s="213"/>
      <c r="AN1942" s="213"/>
      <c r="AO1942" s="213"/>
      <c r="AP1942" s="213"/>
      <c r="AQ1942" s="213"/>
      <c r="AR1942" s="213"/>
      <c r="AS1942" s="213"/>
      <c r="AT1942" s="213"/>
      <c r="AU1942" s="213"/>
      <c r="AV1942" s="213"/>
      <c r="AW1942" s="213"/>
      <c r="AX1942" s="213"/>
      <c r="AY1942" s="213"/>
      <c r="AZ1942" s="213"/>
      <c r="BA1942" s="213"/>
      <c r="BB1942" s="213"/>
      <c r="BC1942" s="213"/>
      <c r="BD1942" s="213"/>
      <c r="BE1942" s="213"/>
      <c r="BF1942" s="213"/>
      <c r="BG1942" s="213"/>
      <c r="BH1942" s="213"/>
    </row>
    <row r="1943" spans="1:60" outlineLevel="1" x14ac:dyDescent="0.2">
      <c r="A1943" s="242">
        <v>248</v>
      </c>
      <c r="B1943" s="243" t="s">
        <v>2165</v>
      </c>
      <c r="C1943" s="254" t="s">
        <v>2166</v>
      </c>
      <c r="D1943" s="244" t="s">
        <v>582</v>
      </c>
      <c r="E1943" s="245">
        <v>2</v>
      </c>
      <c r="F1943" s="246"/>
      <c r="G1943" s="247">
        <f>ROUND(E1943*F1943,2)</f>
        <v>0</v>
      </c>
      <c r="H1943" s="246"/>
      <c r="I1943" s="247">
        <f>ROUND(E1943*H1943,2)</f>
        <v>0</v>
      </c>
      <c r="J1943" s="246"/>
      <c r="K1943" s="247">
        <f>ROUND(E1943*J1943,2)</f>
        <v>0</v>
      </c>
      <c r="L1943" s="247">
        <v>21</v>
      </c>
      <c r="M1943" s="247">
        <f>G1943*(1+L1943/100)</f>
        <v>0</v>
      </c>
      <c r="N1943" s="245">
        <v>0</v>
      </c>
      <c r="O1943" s="245">
        <f>ROUND(E1943*N1943,2)</f>
        <v>0</v>
      </c>
      <c r="P1943" s="245">
        <v>0</v>
      </c>
      <c r="Q1943" s="245">
        <f>ROUND(E1943*P1943,2)</f>
        <v>0</v>
      </c>
      <c r="R1943" s="247"/>
      <c r="S1943" s="247" t="s">
        <v>527</v>
      </c>
      <c r="T1943" s="248" t="s">
        <v>512</v>
      </c>
      <c r="U1943" s="224">
        <v>0</v>
      </c>
      <c r="V1943" s="224">
        <f>ROUND(E1943*U1943,2)</f>
        <v>0</v>
      </c>
      <c r="W1943" s="224"/>
      <c r="X1943" s="224" t="s">
        <v>557</v>
      </c>
      <c r="Y1943" s="224" t="s">
        <v>513</v>
      </c>
      <c r="Z1943" s="213"/>
      <c r="AA1943" s="213"/>
      <c r="AB1943" s="213"/>
      <c r="AC1943" s="213"/>
      <c r="AD1943" s="213"/>
      <c r="AE1943" s="213"/>
      <c r="AF1943" s="213"/>
      <c r="AG1943" s="213" t="s">
        <v>571</v>
      </c>
      <c r="AH1943" s="213"/>
      <c r="AI1943" s="213"/>
      <c r="AJ1943" s="213"/>
      <c r="AK1943" s="213"/>
      <c r="AL1943" s="213"/>
      <c r="AM1943" s="213"/>
      <c r="AN1943" s="213"/>
      <c r="AO1943" s="213"/>
      <c r="AP1943" s="213"/>
      <c r="AQ1943" s="213"/>
      <c r="AR1943" s="213"/>
      <c r="AS1943" s="213"/>
      <c r="AT1943" s="213"/>
      <c r="AU1943" s="213"/>
      <c r="AV1943" s="213"/>
      <c r="AW1943" s="213"/>
      <c r="AX1943" s="213"/>
      <c r="AY1943" s="213"/>
      <c r="AZ1943" s="213"/>
      <c r="BA1943" s="213"/>
      <c r="BB1943" s="213"/>
      <c r="BC1943" s="213"/>
      <c r="BD1943" s="213"/>
      <c r="BE1943" s="213"/>
      <c r="BF1943" s="213"/>
      <c r="BG1943" s="213"/>
      <c r="BH1943" s="213"/>
    </row>
    <row r="1944" spans="1:60" outlineLevel="2" x14ac:dyDescent="0.2">
      <c r="A1944" s="220"/>
      <c r="B1944" s="221"/>
      <c r="C1944" s="258" t="s">
        <v>1460</v>
      </c>
      <c r="D1944" s="229"/>
      <c r="E1944" s="230"/>
      <c r="F1944" s="224"/>
      <c r="G1944" s="224"/>
      <c r="H1944" s="224"/>
      <c r="I1944" s="224"/>
      <c r="J1944" s="224"/>
      <c r="K1944" s="224"/>
      <c r="L1944" s="224"/>
      <c r="M1944" s="224"/>
      <c r="N1944" s="223"/>
      <c r="O1944" s="223"/>
      <c r="P1944" s="223"/>
      <c r="Q1944" s="223"/>
      <c r="R1944" s="224"/>
      <c r="S1944" s="224"/>
      <c r="T1944" s="224"/>
      <c r="U1944" s="224"/>
      <c r="V1944" s="224"/>
      <c r="W1944" s="224"/>
      <c r="X1944" s="224"/>
      <c r="Y1944" s="224"/>
      <c r="Z1944" s="213"/>
      <c r="AA1944" s="213"/>
      <c r="AB1944" s="213"/>
      <c r="AC1944" s="213"/>
      <c r="AD1944" s="213"/>
      <c r="AE1944" s="213"/>
      <c r="AF1944" s="213"/>
      <c r="AG1944" s="213" t="s">
        <v>573</v>
      </c>
      <c r="AH1944" s="213">
        <v>0</v>
      </c>
      <c r="AI1944" s="213"/>
      <c r="AJ1944" s="213"/>
      <c r="AK1944" s="213"/>
      <c r="AL1944" s="213"/>
      <c r="AM1944" s="213"/>
      <c r="AN1944" s="213"/>
      <c r="AO1944" s="213"/>
      <c r="AP1944" s="213"/>
      <c r="AQ1944" s="213"/>
      <c r="AR1944" s="213"/>
      <c r="AS1944" s="213"/>
      <c r="AT1944" s="213"/>
      <c r="AU1944" s="213"/>
      <c r="AV1944" s="213"/>
      <c r="AW1944" s="213"/>
      <c r="AX1944" s="213"/>
      <c r="AY1944" s="213"/>
      <c r="AZ1944" s="213"/>
      <c r="BA1944" s="213"/>
      <c r="BB1944" s="213"/>
      <c r="BC1944" s="213"/>
      <c r="BD1944" s="213"/>
      <c r="BE1944" s="213"/>
      <c r="BF1944" s="213"/>
      <c r="BG1944" s="213"/>
      <c r="BH1944" s="213"/>
    </row>
    <row r="1945" spans="1:60" outlineLevel="3" x14ac:dyDescent="0.2">
      <c r="A1945" s="220"/>
      <c r="B1945" s="221"/>
      <c r="C1945" s="258" t="s">
        <v>2167</v>
      </c>
      <c r="D1945" s="229"/>
      <c r="E1945" s="230">
        <v>2</v>
      </c>
      <c r="F1945" s="224"/>
      <c r="G1945" s="224"/>
      <c r="H1945" s="224"/>
      <c r="I1945" s="224"/>
      <c r="J1945" s="224"/>
      <c r="K1945" s="224"/>
      <c r="L1945" s="224"/>
      <c r="M1945" s="224"/>
      <c r="N1945" s="223"/>
      <c r="O1945" s="223"/>
      <c r="P1945" s="223"/>
      <c r="Q1945" s="223"/>
      <c r="R1945" s="224"/>
      <c r="S1945" s="224"/>
      <c r="T1945" s="224"/>
      <c r="U1945" s="224"/>
      <c r="V1945" s="224"/>
      <c r="W1945" s="224"/>
      <c r="X1945" s="224"/>
      <c r="Y1945" s="224"/>
      <c r="Z1945" s="213"/>
      <c r="AA1945" s="213"/>
      <c r="AB1945" s="213"/>
      <c r="AC1945" s="213"/>
      <c r="AD1945" s="213"/>
      <c r="AE1945" s="213"/>
      <c r="AF1945" s="213"/>
      <c r="AG1945" s="213" t="s">
        <v>573</v>
      </c>
      <c r="AH1945" s="213">
        <v>0</v>
      </c>
      <c r="AI1945" s="213"/>
      <c r="AJ1945" s="213"/>
      <c r="AK1945" s="213"/>
      <c r="AL1945" s="213"/>
      <c r="AM1945" s="213"/>
      <c r="AN1945" s="213"/>
      <c r="AO1945" s="213"/>
      <c r="AP1945" s="213"/>
      <c r="AQ1945" s="213"/>
      <c r="AR1945" s="213"/>
      <c r="AS1945" s="213"/>
      <c r="AT1945" s="213"/>
      <c r="AU1945" s="213"/>
      <c r="AV1945" s="213"/>
      <c r="AW1945" s="213"/>
      <c r="AX1945" s="213"/>
      <c r="AY1945" s="213"/>
      <c r="AZ1945" s="213"/>
      <c r="BA1945" s="213"/>
      <c r="BB1945" s="213"/>
      <c r="BC1945" s="213"/>
      <c r="BD1945" s="213"/>
      <c r="BE1945" s="213"/>
      <c r="BF1945" s="213"/>
      <c r="BG1945" s="213"/>
      <c r="BH1945" s="213"/>
    </row>
    <row r="1946" spans="1:60" outlineLevel="3" x14ac:dyDescent="0.2">
      <c r="A1946" s="220"/>
      <c r="B1946" s="221"/>
      <c r="C1946" s="275" t="s">
        <v>955</v>
      </c>
      <c r="D1946" s="266"/>
      <c r="E1946" s="267"/>
      <c r="F1946" s="224"/>
      <c r="G1946" s="224"/>
      <c r="H1946" s="224"/>
      <c r="I1946" s="224"/>
      <c r="J1946" s="224"/>
      <c r="K1946" s="224"/>
      <c r="L1946" s="224"/>
      <c r="M1946" s="224"/>
      <c r="N1946" s="223"/>
      <c r="O1946" s="223"/>
      <c r="P1946" s="223"/>
      <c r="Q1946" s="223"/>
      <c r="R1946" s="224"/>
      <c r="S1946" s="224"/>
      <c r="T1946" s="224"/>
      <c r="U1946" s="224"/>
      <c r="V1946" s="224"/>
      <c r="W1946" s="224"/>
      <c r="X1946" s="224"/>
      <c r="Y1946" s="224"/>
      <c r="Z1946" s="213"/>
      <c r="AA1946" s="213"/>
      <c r="AB1946" s="213"/>
      <c r="AC1946" s="213"/>
      <c r="AD1946" s="213"/>
      <c r="AE1946" s="213"/>
      <c r="AF1946" s="213"/>
      <c r="AG1946" s="213" t="s">
        <v>573</v>
      </c>
      <c r="AH1946" s="213"/>
      <c r="AI1946" s="213"/>
      <c r="AJ1946" s="213"/>
      <c r="AK1946" s="213"/>
      <c r="AL1946" s="213"/>
      <c r="AM1946" s="213"/>
      <c r="AN1946" s="213"/>
      <c r="AO1946" s="213"/>
      <c r="AP1946" s="213"/>
      <c r="AQ1946" s="213"/>
      <c r="AR1946" s="213"/>
      <c r="AS1946" s="213"/>
      <c r="AT1946" s="213"/>
      <c r="AU1946" s="213"/>
      <c r="AV1946" s="213"/>
      <c r="AW1946" s="213"/>
      <c r="AX1946" s="213"/>
      <c r="AY1946" s="213"/>
      <c r="AZ1946" s="213"/>
      <c r="BA1946" s="213"/>
      <c r="BB1946" s="213"/>
      <c r="BC1946" s="213"/>
      <c r="BD1946" s="213"/>
      <c r="BE1946" s="213"/>
      <c r="BF1946" s="213"/>
      <c r="BG1946" s="213"/>
      <c r="BH1946" s="213"/>
    </row>
    <row r="1947" spans="1:60" outlineLevel="3" x14ac:dyDescent="0.2">
      <c r="A1947" s="220"/>
      <c r="B1947" s="221"/>
      <c r="C1947" s="276" t="s">
        <v>2168</v>
      </c>
      <c r="D1947" s="266"/>
      <c r="E1947" s="267">
        <v>1</v>
      </c>
      <c r="F1947" s="224"/>
      <c r="G1947" s="224"/>
      <c r="H1947" s="224"/>
      <c r="I1947" s="224"/>
      <c r="J1947" s="224"/>
      <c r="K1947" s="224"/>
      <c r="L1947" s="224"/>
      <c r="M1947" s="224"/>
      <c r="N1947" s="223"/>
      <c r="O1947" s="223"/>
      <c r="P1947" s="223"/>
      <c r="Q1947" s="223"/>
      <c r="R1947" s="224"/>
      <c r="S1947" s="224"/>
      <c r="T1947" s="224"/>
      <c r="U1947" s="224"/>
      <c r="V1947" s="224"/>
      <c r="W1947" s="224"/>
      <c r="X1947" s="224"/>
      <c r="Y1947" s="224"/>
      <c r="Z1947" s="213"/>
      <c r="AA1947" s="213"/>
      <c r="AB1947" s="213"/>
      <c r="AC1947" s="213"/>
      <c r="AD1947" s="213"/>
      <c r="AE1947" s="213"/>
      <c r="AF1947" s="213"/>
      <c r="AG1947" s="213" t="s">
        <v>573</v>
      </c>
      <c r="AH1947" s="213">
        <v>2</v>
      </c>
      <c r="AI1947" s="213"/>
      <c r="AJ1947" s="213"/>
      <c r="AK1947" s="213"/>
      <c r="AL1947" s="213"/>
      <c r="AM1947" s="213"/>
      <c r="AN1947" s="213"/>
      <c r="AO1947" s="213"/>
      <c r="AP1947" s="213"/>
      <c r="AQ1947" s="213"/>
      <c r="AR1947" s="213"/>
      <c r="AS1947" s="213"/>
      <c r="AT1947" s="213"/>
      <c r="AU1947" s="213"/>
      <c r="AV1947" s="213"/>
      <c r="AW1947" s="213"/>
      <c r="AX1947" s="213"/>
      <c r="AY1947" s="213"/>
      <c r="AZ1947" s="213"/>
      <c r="BA1947" s="213"/>
      <c r="BB1947" s="213"/>
      <c r="BC1947" s="213"/>
      <c r="BD1947" s="213"/>
      <c r="BE1947" s="213"/>
      <c r="BF1947" s="213"/>
      <c r="BG1947" s="213"/>
      <c r="BH1947" s="213"/>
    </row>
    <row r="1948" spans="1:60" outlineLevel="3" x14ac:dyDescent="0.2">
      <c r="A1948" s="220"/>
      <c r="B1948" s="221"/>
      <c r="C1948" s="276" t="s">
        <v>2169</v>
      </c>
      <c r="D1948" s="266"/>
      <c r="E1948" s="267">
        <v>1</v>
      </c>
      <c r="F1948" s="224"/>
      <c r="G1948" s="224"/>
      <c r="H1948" s="224"/>
      <c r="I1948" s="224"/>
      <c r="J1948" s="224"/>
      <c r="K1948" s="224"/>
      <c r="L1948" s="224"/>
      <c r="M1948" s="224"/>
      <c r="N1948" s="223"/>
      <c r="O1948" s="223"/>
      <c r="P1948" s="223"/>
      <c r="Q1948" s="223"/>
      <c r="R1948" s="224"/>
      <c r="S1948" s="224"/>
      <c r="T1948" s="224"/>
      <c r="U1948" s="224"/>
      <c r="V1948" s="224"/>
      <c r="W1948" s="224"/>
      <c r="X1948" s="224"/>
      <c r="Y1948" s="224"/>
      <c r="Z1948" s="213"/>
      <c r="AA1948" s="213"/>
      <c r="AB1948" s="213"/>
      <c r="AC1948" s="213"/>
      <c r="AD1948" s="213"/>
      <c r="AE1948" s="213"/>
      <c r="AF1948" s="213"/>
      <c r="AG1948" s="213" t="s">
        <v>573</v>
      </c>
      <c r="AH1948" s="213">
        <v>2</v>
      </c>
      <c r="AI1948" s="213"/>
      <c r="AJ1948" s="213"/>
      <c r="AK1948" s="213"/>
      <c r="AL1948" s="213"/>
      <c r="AM1948" s="213"/>
      <c r="AN1948" s="213"/>
      <c r="AO1948" s="213"/>
      <c r="AP1948" s="213"/>
      <c r="AQ1948" s="213"/>
      <c r="AR1948" s="213"/>
      <c r="AS1948" s="213"/>
      <c r="AT1948" s="213"/>
      <c r="AU1948" s="213"/>
      <c r="AV1948" s="213"/>
      <c r="AW1948" s="213"/>
      <c r="AX1948" s="213"/>
      <c r="AY1948" s="213"/>
      <c r="AZ1948" s="213"/>
      <c r="BA1948" s="213"/>
      <c r="BB1948" s="213"/>
      <c r="BC1948" s="213"/>
      <c r="BD1948" s="213"/>
      <c r="BE1948" s="213"/>
      <c r="BF1948" s="213"/>
      <c r="BG1948" s="213"/>
      <c r="BH1948" s="213"/>
    </row>
    <row r="1949" spans="1:60" outlineLevel="3" x14ac:dyDescent="0.2">
      <c r="A1949" s="220"/>
      <c r="B1949" s="221"/>
      <c r="C1949" s="275" t="s">
        <v>958</v>
      </c>
      <c r="D1949" s="266"/>
      <c r="E1949" s="267"/>
      <c r="F1949" s="224"/>
      <c r="G1949" s="224"/>
      <c r="H1949" s="224"/>
      <c r="I1949" s="224"/>
      <c r="J1949" s="224"/>
      <c r="K1949" s="224"/>
      <c r="L1949" s="224"/>
      <c r="M1949" s="224"/>
      <c r="N1949" s="223"/>
      <c r="O1949" s="223"/>
      <c r="P1949" s="223"/>
      <c r="Q1949" s="223"/>
      <c r="R1949" s="224"/>
      <c r="S1949" s="224"/>
      <c r="T1949" s="224"/>
      <c r="U1949" s="224"/>
      <c r="V1949" s="224"/>
      <c r="W1949" s="224"/>
      <c r="X1949" s="224"/>
      <c r="Y1949" s="224"/>
      <c r="Z1949" s="213"/>
      <c r="AA1949" s="213"/>
      <c r="AB1949" s="213"/>
      <c r="AC1949" s="213"/>
      <c r="AD1949" s="213"/>
      <c r="AE1949" s="213"/>
      <c r="AF1949" s="213"/>
      <c r="AG1949" s="213" t="s">
        <v>573</v>
      </c>
      <c r="AH1949" s="213"/>
      <c r="AI1949" s="213"/>
      <c r="AJ1949" s="213"/>
      <c r="AK1949" s="213"/>
      <c r="AL1949" s="213"/>
      <c r="AM1949" s="213"/>
      <c r="AN1949" s="213"/>
      <c r="AO1949" s="213"/>
      <c r="AP1949" s="213"/>
      <c r="AQ1949" s="213"/>
      <c r="AR1949" s="213"/>
      <c r="AS1949" s="213"/>
      <c r="AT1949" s="213"/>
      <c r="AU1949" s="213"/>
      <c r="AV1949" s="213"/>
      <c r="AW1949" s="213"/>
      <c r="AX1949" s="213"/>
      <c r="AY1949" s="213"/>
      <c r="AZ1949" s="213"/>
      <c r="BA1949" s="213"/>
      <c r="BB1949" s="213"/>
      <c r="BC1949" s="213"/>
      <c r="BD1949" s="213"/>
      <c r="BE1949" s="213"/>
      <c r="BF1949" s="213"/>
      <c r="BG1949" s="213"/>
      <c r="BH1949" s="213"/>
    </row>
    <row r="1950" spans="1:60" outlineLevel="2" x14ac:dyDescent="0.2">
      <c r="A1950" s="220"/>
      <c r="B1950" s="221"/>
      <c r="C1950" s="257"/>
      <c r="D1950" s="250"/>
      <c r="E1950" s="250"/>
      <c r="F1950" s="250"/>
      <c r="G1950" s="250"/>
      <c r="H1950" s="224"/>
      <c r="I1950" s="224"/>
      <c r="J1950" s="224"/>
      <c r="K1950" s="224"/>
      <c r="L1950" s="224"/>
      <c r="M1950" s="224"/>
      <c r="N1950" s="223"/>
      <c r="O1950" s="223"/>
      <c r="P1950" s="223"/>
      <c r="Q1950" s="223"/>
      <c r="R1950" s="224"/>
      <c r="S1950" s="224"/>
      <c r="T1950" s="224"/>
      <c r="U1950" s="224"/>
      <c r="V1950" s="224"/>
      <c r="W1950" s="224"/>
      <c r="X1950" s="224"/>
      <c r="Y1950" s="224"/>
      <c r="Z1950" s="213"/>
      <c r="AA1950" s="213"/>
      <c r="AB1950" s="213"/>
      <c r="AC1950" s="213"/>
      <c r="AD1950" s="213"/>
      <c r="AE1950" s="213"/>
      <c r="AF1950" s="213"/>
      <c r="AG1950" s="213" t="s">
        <v>515</v>
      </c>
      <c r="AH1950" s="213"/>
      <c r="AI1950" s="213"/>
      <c r="AJ1950" s="213"/>
      <c r="AK1950" s="213"/>
      <c r="AL1950" s="213"/>
      <c r="AM1950" s="213"/>
      <c r="AN1950" s="213"/>
      <c r="AO1950" s="213"/>
      <c r="AP1950" s="213"/>
      <c r="AQ1950" s="213"/>
      <c r="AR1950" s="213"/>
      <c r="AS1950" s="213"/>
      <c r="AT1950" s="213"/>
      <c r="AU1950" s="213"/>
      <c r="AV1950" s="213"/>
      <c r="AW1950" s="213"/>
      <c r="AX1950" s="213"/>
      <c r="AY1950" s="213"/>
      <c r="AZ1950" s="213"/>
      <c r="BA1950" s="213"/>
      <c r="BB1950" s="213"/>
      <c r="BC1950" s="213"/>
      <c r="BD1950" s="213"/>
      <c r="BE1950" s="213"/>
      <c r="BF1950" s="213"/>
      <c r="BG1950" s="213"/>
      <c r="BH1950" s="213"/>
    </row>
    <row r="1951" spans="1:60" outlineLevel="1" x14ac:dyDescent="0.2">
      <c r="A1951" s="242">
        <v>249</v>
      </c>
      <c r="B1951" s="243" t="s">
        <v>2170</v>
      </c>
      <c r="C1951" s="254" t="s">
        <v>2171</v>
      </c>
      <c r="D1951" s="244" t="s">
        <v>582</v>
      </c>
      <c r="E1951" s="245">
        <v>1</v>
      </c>
      <c r="F1951" s="246"/>
      <c r="G1951" s="247">
        <f>ROUND(E1951*F1951,2)</f>
        <v>0</v>
      </c>
      <c r="H1951" s="246"/>
      <c r="I1951" s="247">
        <f>ROUND(E1951*H1951,2)</f>
        <v>0</v>
      </c>
      <c r="J1951" s="246"/>
      <c r="K1951" s="247">
        <f>ROUND(E1951*J1951,2)</f>
        <v>0</v>
      </c>
      <c r="L1951" s="247">
        <v>21</v>
      </c>
      <c r="M1951" s="247">
        <f>G1951*(1+L1951/100)</f>
        <v>0</v>
      </c>
      <c r="N1951" s="245">
        <v>0</v>
      </c>
      <c r="O1951" s="245">
        <f>ROUND(E1951*N1951,2)</f>
        <v>0</v>
      </c>
      <c r="P1951" s="245">
        <v>0</v>
      </c>
      <c r="Q1951" s="245">
        <f>ROUND(E1951*P1951,2)</f>
        <v>0</v>
      </c>
      <c r="R1951" s="247"/>
      <c r="S1951" s="247" t="s">
        <v>527</v>
      </c>
      <c r="T1951" s="248" t="s">
        <v>512</v>
      </c>
      <c r="U1951" s="224">
        <v>0</v>
      </c>
      <c r="V1951" s="224">
        <f>ROUND(E1951*U1951,2)</f>
        <v>0</v>
      </c>
      <c r="W1951" s="224"/>
      <c r="X1951" s="224" t="s">
        <v>557</v>
      </c>
      <c r="Y1951" s="224" t="s">
        <v>513</v>
      </c>
      <c r="Z1951" s="213"/>
      <c r="AA1951" s="213"/>
      <c r="AB1951" s="213"/>
      <c r="AC1951" s="213"/>
      <c r="AD1951" s="213"/>
      <c r="AE1951" s="213"/>
      <c r="AF1951" s="213"/>
      <c r="AG1951" s="213" t="s">
        <v>571</v>
      </c>
      <c r="AH1951" s="213"/>
      <c r="AI1951" s="213"/>
      <c r="AJ1951" s="213"/>
      <c r="AK1951" s="213"/>
      <c r="AL1951" s="213"/>
      <c r="AM1951" s="213"/>
      <c r="AN1951" s="213"/>
      <c r="AO1951" s="213"/>
      <c r="AP1951" s="213"/>
      <c r="AQ1951" s="213"/>
      <c r="AR1951" s="213"/>
      <c r="AS1951" s="213"/>
      <c r="AT1951" s="213"/>
      <c r="AU1951" s="213"/>
      <c r="AV1951" s="213"/>
      <c r="AW1951" s="213"/>
      <c r="AX1951" s="213"/>
      <c r="AY1951" s="213"/>
      <c r="AZ1951" s="213"/>
      <c r="BA1951" s="213"/>
      <c r="BB1951" s="213"/>
      <c r="BC1951" s="213"/>
      <c r="BD1951" s="213"/>
      <c r="BE1951" s="213"/>
      <c r="BF1951" s="213"/>
      <c r="BG1951" s="213"/>
      <c r="BH1951" s="213"/>
    </row>
    <row r="1952" spans="1:60" outlineLevel="2" x14ac:dyDescent="0.2">
      <c r="A1952" s="220"/>
      <c r="B1952" s="221"/>
      <c r="C1952" s="258" t="s">
        <v>1460</v>
      </c>
      <c r="D1952" s="229"/>
      <c r="E1952" s="230"/>
      <c r="F1952" s="224"/>
      <c r="G1952" s="224"/>
      <c r="H1952" s="224"/>
      <c r="I1952" s="224"/>
      <c r="J1952" s="224"/>
      <c r="K1952" s="224"/>
      <c r="L1952" s="224"/>
      <c r="M1952" s="224"/>
      <c r="N1952" s="223"/>
      <c r="O1952" s="223"/>
      <c r="P1952" s="223"/>
      <c r="Q1952" s="223"/>
      <c r="R1952" s="224"/>
      <c r="S1952" s="224"/>
      <c r="T1952" s="224"/>
      <c r="U1952" s="224"/>
      <c r="V1952" s="224"/>
      <c r="W1952" s="224"/>
      <c r="X1952" s="224"/>
      <c r="Y1952" s="224"/>
      <c r="Z1952" s="213"/>
      <c r="AA1952" s="213"/>
      <c r="AB1952" s="213"/>
      <c r="AC1952" s="213"/>
      <c r="AD1952" s="213"/>
      <c r="AE1952" s="213"/>
      <c r="AF1952" s="213"/>
      <c r="AG1952" s="213" t="s">
        <v>573</v>
      </c>
      <c r="AH1952" s="213">
        <v>0</v>
      </c>
      <c r="AI1952" s="213"/>
      <c r="AJ1952" s="213"/>
      <c r="AK1952" s="213"/>
      <c r="AL1952" s="213"/>
      <c r="AM1952" s="213"/>
      <c r="AN1952" s="213"/>
      <c r="AO1952" s="213"/>
      <c r="AP1952" s="213"/>
      <c r="AQ1952" s="213"/>
      <c r="AR1952" s="213"/>
      <c r="AS1952" s="213"/>
      <c r="AT1952" s="213"/>
      <c r="AU1952" s="213"/>
      <c r="AV1952" s="213"/>
      <c r="AW1952" s="213"/>
      <c r="AX1952" s="213"/>
      <c r="AY1952" s="213"/>
      <c r="AZ1952" s="213"/>
      <c r="BA1952" s="213"/>
      <c r="BB1952" s="213"/>
      <c r="BC1952" s="213"/>
      <c r="BD1952" s="213"/>
      <c r="BE1952" s="213"/>
      <c r="BF1952" s="213"/>
      <c r="BG1952" s="213"/>
      <c r="BH1952" s="213"/>
    </row>
    <row r="1953" spans="1:60" outlineLevel="3" x14ac:dyDescent="0.2">
      <c r="A1953" s="220"/>
      <c r="B1953" s="221"/>
      <c r="C1953" s="258" t="s">
        <v>2172</v>
      </c>
      <c r="D1953" s="229"/>
      <c r="E1953" s="230">
        <v>1</v>
      </c>
      <c r="F1953" s="224"/>
      <c r="G1953" s="224"/>
      <c r="H1953" s="224"/>
      <c r="I1953" s="224"/>
      <c r="J1953" s="224"/>
      <c r="K1953" s="224"/>
      <c r="L1953" s="224"/>
      <c r="M1953" s="224"/>
      <c r="N1953" s="223"/>
      <c r="O1953" s="223"/>
      <c r="P1953" s="223"/>
      <c r="Q1953" s="223"/>
      <c r="R1953" s="224"/>
      <c r="S1953" s="224"/>
      <c r="T1953" s="224"/>
      <c r="U1953" s="224"/>
      <c r="V1953" s="224"/>
      <c r="W1953" s="224"/>
      <c r="X1953" s="224"/>
      <c r="Y1953" s="224"/>
      <c r="Z1953" s="213"/>
      <c r="AA1953" s="213"/>
      <c r="AB1953" s="213"/>
      <c r="AC1953" s="213"/>
      <c r="AD1953" s="213"/>
      <c r="AE1953" s="213"/>
      <c r="AF1953" s="213"/>
      <c r="AG1953" s="213" t="s">
        <v>573</v>
      </c>
      <c r="AH1953" s="213">
        <v>0</v>
      </c>
      <c r="AI1953" s="213"/>
      <c r="AJ1953" s="213"/>
      <c r="AK1953" s="213"/>
      <c r="AL1953" s="213"/>
      <c r="AM1953" s="213"/>
      <c r="AN1953" s="213"/>
      <c r="AO1953" s="213"/>
      <c r="AP1953" s="213"/>
      <c r="AQ1953" s="213"/>
      <c r="AR1953" s="213"/>
      <c r="AS1953" s="213"/>
      <c r="AT1953" s="213"/>
      <c r="AU1953" s="213"/>
      <c r="AV1953" s="213"/>
      <c r="AW1953" s="213"/>
      <c r="AX1953" s="213"/>
      <c r="AY1953" s="213"/>
      <c r="AZ1953" s="213"/>
      <c r="BA1953" s="213"/>
      <c r="BB1953" s="213"/>
      <c r="BC1953" s="213"/>
      <c r="BD1953" s="213"/>
      <c r="BE1953" s="213"/>
      <c r="BF1953" s="213"/>
      <c r="BG1953" s="213"/>
      <c r="BH1953" s="213"/>
    </row>
    <row r="1954" spans="1:60" outlineLevel="3" x14ac:dyDescent="0.2">
      <c r="A1954" s="220"/>
      <c r="B1954" s="221"/>
      <c r="C1954" s="275" t="s">
        <v>955</v>
      </c>
      <c r="D1954" s="266"/>
      <c r="E1954" s="267"/>
      <c r="F1954" s="224"/>
      <c r="G1954" s="224"/>
      <c r="H1954" s="224"/>
      <c r="I1954" s="224"/>
      <c r="J1954" s="224"/>
      <c r="K1954" s="224"/>
      <c r="L1954" s="224"/>
      <c r="M1954" s="224"/>
      <c r="N1954" s="223"/>
      <c r="O1954" s="223"/>
      <c r="P1954" s="223"/>
      <c r="Q1954" s="223"/>
      <c r="R1954" s="224"/>
      <c r="S1954" s="224"/>
      <c r="T1954" s="224"/>
      <c r="U1954" s="224"/>
      <c r="V1954" s="224"/>
      <c r="W1954" s="224"/>
      <c r="X1954" s="224"/>
      <c r="Y1954" s="224"/>
      <c r="Z1954" s="213"/>
      <c r="AA1954" s="213"/>
      <c r="AB1954" s="213"/>
      <c r="AC1954" s="213"/>
      <c r="AD1954" s="213"/>
      <c r="AE1954" s="213"/>
      <c r="AF1954" s="213"/>
      <c r="AG1954" s="213" t="s">
        <v>573</v>
      </c>
      <c r="AH1954" s="213"/>
      <c r="AI1954" s="213"/>
      <c r="AJ1954" s="213"/>
      <c r="AK1954" s="213"/>
      <c r="AL1954" s="213"/>
      <c r="AM1954" s="213"/>
      <c r="AN1954" s="213"/>
      <c r="AO1954" s="213"/>
      <c r="AP1954" s="213"/>
      <c r="AQ1954" s="213"/>
      <c r="AR1954" s="213"/>
      <c r="AS1954" s="213"/>
      <c r="AT1954" s="213"/>
      <c r="AU1954" s="213"/>
      <c r="AV1954" s="213"/>
      <c r="AW1954" s="213"/>
      <c r="AX1954" s="213"/>
      <c r="AY1954" s="213"/>
      <c r="AZ1954" s="213"/>
      <c r="BA1954" s="213"/>
      <c r="BB1954" s="213"/>
      <c r="BC1954" s="213"/>
      <c r="BD1954" s="213"/>
      <c r="BE1954" s="213"/>
      <c r="BF1954" s="213"/>
      <c r="BG1954" s="213"/>
      <c r="BH1954" s="213"/>
    </row>
    <row r="1955" spans="1:60" outlineLevel="3" x14ac:dyDescent="0.2">
      <c r="A1955" s="220"/>
      <c r="B1955" s="221"/>
      <c r="C1955" s="276" t="s">
        <v>2173</v>
      </c>
      <c r="D1955" s="266"/>
      <c r="E1955" s="267">
        <v>1</v>
      </c>
      <c r="F1955" s="224"/>
      <c r="G1955" s="224"/>
      <c r="H1955" s="224"/>
      <c r="I1955" s="224"/>
      <c r="J1955" s="224"/>
      <c r="K1955" s="224"/>
      <c r="L1955" s="224"/>
      <c r="M1955" s="224"/>
      <c r="N1955" s="223"/>
      <c r="O1955" s="223"/>
      <c r="P1955" s="223"/>
      <c r="Q1955" s="223"/>
      <c r="R1955" s="224"/>
      <c r="S1955" s="224"/>
      <c r="T1955" s="224"/>
      <c r="U1955" s="224"/>
      <c r="V1955" s="224"/>
      <c r="W1955" s="224"/>
      <c r="X1955" s="224"/>
      <c r="Y1955" s="224"/>
      <c r="Z1955" s="213"/>
      <c r="AA1955" s="213"/>
      <c r="AB1955" s="213"/>
      <c r="AC1955" s="213"/>
      <c r="AD1955" s="213"/>
      <c r="AE1955" s="213"/>
      <c r="AF1955" s="213"/>
      <c r="AG1955" s="213" t="s">
        <v>573</v>
      </c>
      <c r="AH1955" s="213">
        <v>2</v>
      </c>
      <c r="AI1955" s="213"/>
      <c r="AJ1955" s="213"/>
      <c r="AK1955" s="213"/>
      <c r="AL1955" s="213"/>
      <c r="AM1955" s="213"/>
      <c r="AN1955" s="213"/>
      <c r="AO1955" s="213"/>
      <c r="AP1955" s="213"/>
      <c r="AQ1955" s="213"/>
      <c r="AR1955" s="213"/>
      <c r="AS1955" s="213"/>
      <c r="AT1955" s="213"/>
      <c r="AU1955" s="213"/>
      <c r="AV1955" s="213"/>
      <c r="AW1955" s="213"/>
      <c r="AX1955" s="213"/>
      <c r="AY1955" s="213"/>
      <c r="AZ1955" s="213"/>
      <c r="BA1955" s="213"/>
      <c r="BB1955" s="213"/>
      <c r="BC1955" s="213"/>
      <c r="BD1955" s="213"/>
      <c r="BE1955" s="213"/>
      <c r="BF1955" s="213"/>
      <c r="BG1955" s="213"/>
      <c r="BH1955" s="213"/>
    </row>
    <row r="1956" spans="1:60" outlineLevel="3" x14ac:dyDescent="0.2">
      <c r="A1956" s="220"/>
      <c r="B1956" s="221"/>
      <c r="C1956" s="275" t="s">
        <v>958</v>
      </c>
      <c r="D1956" s="266"/>
      <c r="E1956" s="267"/>
      <c r="F1956" s="224"/>
      <c r="G1956" s="224"/>
      <c r="H1956" s="224"/>
      <c r="I1956" s="224"/>
      <c r="J1956" s="224"/>
      <c r="K1956" s="224"/>
      <c r="L1956" s="224"/>
      <c r="M1956" s="224"/>
      <c r="N1956" s="223"/>
      <c r="O1956" s="223"/>
      <c r="P1956" s="223"/>
      <c r="Q1956" s="223"/>
      <c r="R1956" s="224"/>
      <c r="S1956" s="224"/>
      <c r="T1956" s="224"/>
      <c r="U1956" s="224"/>
      <c r="V1956" s="224"/>
      <c r="W1956" s="224"/>
      <c r="X1956" s="224"/>
      <c r="Y1956" s="224"/>
      <c r="Z1956" s="213"/>
      <c r="AA1956" s="213"/>
      <c r="AB1956" s="213"/>
      <c r="AC1956" s="213"/>
      <c r="AD1956" s="213"/>
      <c r="AE1956" s="213"/>
      <c r="AF1956" s="213"/>
      <c r="AG1956" s="213" t="s">
        <v>573</v>
      </c>
      <c r="AH1956" s="213"/>
      <c r="AI1956" s="213"/>
      <c r="AJ1956" s="213"/>
      <c r="AK1956" s="213"/>
      <c r="AL1956" s="213"/>
      <c r="AM1956" s="213"/>
      <c r="AN1956" s="213"/>
      <c r="AO1956" s="213"/>
      <c r="AP1956" s="213"/>
      <c r="AQ1956" s="213"/>
      <c r="AR1956" s="213"/>
      <c r="AS1956" s="213"/>
      <c r="AT1956" s="213"/>
      <c r="AU1956" s="213"/>
      <c r="AV1956" s="213"/>
      <c r="AW1956" s="213"/>
      <c r="AX1956" s="213"/>
      <c r="AY1956" s="213"/>
      <c r="AZ1956" s="213"/>
      <c r="BA1956" s="213"/>
      <c r="BB1956" s="213"/>
      <c r="BC1956" s="213"/>
      <c r="BD1956" s="213"/>
      <c r="BE1956" s="213"/>
      <c r="BF1956" s="213"/>
      <c r="BG1956" s="213"/>
      <c r="BH1956" s="213"/>
    </row>
    <row r="1957" spans="1:60" outlineLevel="2" x14ac:dyDescent="0.2">
      <c r="A1957" s="220"/>
      <c r="B1957" s="221"/>
      <c r="C1957" s="257"/>
      <c r="D1957" s="250"/>
      <c r="E1957" s="250"/>
      <c r="F1957" s="250"/>
      <c r="G1957" s="250"/>
      <c r="H1957" s="224"/>
      <c r="I1957" s="224"/>
      <c r="J1957" s="224"/>
      <c r="K1957" s="224"/>
      <c r="L1957" s="224"/>
      <c r="M1957" s="224"/>
      <c r="N1957" s="223"/>
      <c r="O1957" s="223"/>
      <c r="P1957" s="223"/>
      <c r="Q1957" s="223"/>
      <c r="R1957" s="224"/>
      <c r="S1957" s="224"/>
      <c r="T1957" s="224"/>
      <c r="U1957" s="224"/>
      <c r="V1957" s="224"/>
      <c r="W1957" s="224"/>
      <c r="X1957" s="224"/>
      <c r="Y1957" s="224"/>
      <c r="Z1957" s="213"/>
      <c r="AA1957" s="213"/>
      <c r="AB1957" s="213"/>
      <c r="AC1957" s="213"/>
      <c r="AD1957" s="213"/>
      <c r="AE1957" s="213"/>
      <c r="AF1957" s="213"/>
      <c r="AG1957" s="213" t="s">
        <v>515</v>
      </c>
      <c r="AH1957" s="213"/>
      <c r="AI1957" s="213"/>
      <c r="AJ1957" s="213"/>
      <c r="AK1957" s="213"/>
      <c r="AL1957" s="213"/>
      <c r="AM1957" s="213"/>
      <c r="AN1957" s="213"/>
      <c r="AO1957" s="213"/>
      <c r="AP1957" s="213"/>
      <c r="AQ1957" s="213"/>
      <c r="AR1957" s="213"/>
      <c r="AS1957" s="213"/>
      <c r="AT1957" s="213"/>
      <c r="AU1957" s="213"/>
      <c r="AV1957" s="213"/>
      <c r="AW1957" s="213"/>
      <c r="AX1957" s="213"/>
      <c r="AY1957" s="213"/>
      <c r="AZ1957" s="213"/>
      <c r="BA1957" s="213"/>
      <c r="BB1957" s="213"/>
      <c r="BC1957" s="213"/>
      <c r="BD1957" s="213"/>
      <c r="BE1957" s="213"/>
      <c r="BF1957" s="213"/>
      <c r="BG1957" s="213"/>
      <c r="BH1957" s="213"/>
    </row>
    <row r="1958" spans="1:60" ht="22.5" outlineLevel="1" x14ac:dyDescent="0.2">
      <c r="A1958" s="242">
        <v>250</v>
      </c>
      <c r="B1958" s="243" t="s">
        <v>2174</v>
      </c>
      <c r="C1958" s="254" t="s">
        <v>2175</v>
      </c>
      <c r="D1958" s="244" t="s">
        <v>582</v>
      </c>
      <c r="E1958" s="245">
        <v>3</v>
      </c>
      <c r="F1958" s="246"/>
      <c r="G1958" s="247">
        <f>ROUND(E1958*F1958,2)</f>
        <v>0</v>
      </c>
      <c r="H1958" s="246"/>
      <c r="I1958" s="247">
        <f>ROUND(E1958*H1958,2)</f>
        <v>0</v>
      </c>
      <c r="J1958" s="246"/>
      <c r="K1958" s="247">
        <f>ROUND(E1958*J1958,2)</f>
        <v>0</v>
      </c>
      <c r="L1958" s="247">
        <v>21</v>
      </c>
      <c r="M1958" s="247">
        <f>G1958*(1+L1958/100)</f>
        <v>0</v>
      </c>
      <c r="N1958" s="245">
        <v>0</v>
      </c>
      <c r="O1958" s="245">
        <f>ROUND(E1958*N1958,2)</f>
        <v>0</v>
      </c>
      <c r="P1958" s="245">
        <v>0</v>
      </c>
      <c r="Q1958" s="245">
        <f>ROUND(E1958*P1958,2)</f>
        <v>0</v>
      </c>
      <c r="R1958" s="247"/>
      <c r="S1958" s="247" t="s">
        <v>527</v>
      </c>
      <c r="T1958" s="248" t="s">
        <v>512</v>
      </c>
      <c r="U1958" s="224">
        <v>0</v>
      </c>
      <c r="V1958" s="224">
        <f>ROUND(E1958*U1958,2)</f>
        <v>0</v>
      </c>
      <c r="W1958" s="224"/>
      <c r="X1958" s="224" t="s">
        <v>557</v>
      </c>
      <c r="Y1958" s="224" t="s">
        <v>513</v>
      </c>
      <c r="Z1958" s="213"/>
      <c r="AA1958" s="213"/>
      <c r="AB1958" s="213"/>
      <c r="AC1958" s="213"/>
      <c r="AD1958" s="213"/>
      <c r="AE1958" s="213"/>
      <c r="AF1958" s="213"/>
      <c r="AG1958" s="213" t="s">
        <v>571</v>
      </c>
      <c r="AH1958" s="213"/>
      <c r="AI1958" s="213"/>
      <c r="AJ1958" s="213"/>
      <c r="AK1958" s="213"/>
      <c r="AL1958" s="213"/>
      <c r="AM1958" s="213"/>
      <c r="AN1958" s="213"/>
      <c r="AO1958" s="213"/>
      <c r="AP1958" s="213"/>
      <c r="AQ1958" s="213"/>
      <c r="AR1958" s="213"/>
      <c r="AS1958" s="213"/>
      <c r="AT1958" s="213"/>
      <c r="AU1958" s="213"/>
      <c r="AV1958" s="213"/>
      <c r="AW1958" s="213"/>
      <c r="AX1958" s="213"/>
      <c r="AY1958" s="213"/>
      <c r="AZ1958" s="213"/>
      <c r="BA1958" s="213"/>
      <c r="BB1958" s="213"/>
      <c r="BC1958" s="213"/>
      <c r="BD1958" s="213"/>
      <c r="BE1958" s="213"/>
      <c r="BF1958" s="213"/>
      <c r="BG1958" s="213"/>
      <c r="BH1958" s="213"/>
    </row>
    <row r="1959" spans="1:60" outlineLevel="2" x14ac:dyDescent="0.2">
      <c r="A1959" s="220"/>
      <c r="B1959" s="221"/>
      <c r="C1959" s="258" t="s">
        <v>1476</v>
      </c>
      <c r="D1959" s="229"/>
      <c r="E1959" s="230"/>
      <c r="F1959" s="224"/>
      <c r="G1959" s="224"/>
      <c r="H1959" s="224"/>
      <c r="I1959" s="224"/>
      <c r="J1959" s="224"/>
      <c r="K1959" s="224"/>
      <c r="L1959" s="224"/>
      <c r="M1959" s="224"/>
      <c r="N1959" s="223"/>
      <c r="O1959" s="223"/>
      <c r="P1959" s="223"/>
      <c r="Q1959" s="223"/>
      <c r="R1959" s="224"/>
      <c r="S1959" s="224"/>
      <c r="T1959" s="224"/>
      <c r="U1959" s="224"/>
      <c r="V1959" s="224"/>
      <c r="W1959" s="224"/>
      <c r="X1959" s="224"/>
      <c r="Y1959" s="224"/>
      <c r="Z1959" s="213"/>
      <c r="AA1959" s="213"/>
      <c r="AB1959" s="213"/>
      <c r="AC1959" s="213"/>
      <c r="AD1959" s="213"/>
      <c r="AE1959" s="213"/>
      <c r="AF1959" s="213"/>
      <c r="AG1959" s="213" t="s">
        <v>573</v>
      </c>
      <c r="AH1959" s="213">
        <v>0</v>
      </c>
      <c r="AI1959" s="213"/>
      <c r="AJ1959" s="213"/>
      <c r="AK1959" s="213"/>
      <c r="AL1959" s="213"/>
      <c r="AM1959" s="213"/>
      <c r="AN1959" s="213"/>
      <c r="AO1959" s="213"/>
      <c r="AP1959" s="213"/>
      <c r="AQ1959" s="213"/>
      <c r="AR1959" s="213"/>
      <c r="AS1959" s="213"/>
      <c r="AT1959" s="213"/>
      <c r="AU1959" s="213"/>
      <c r="AV1959" s="213"/>
      <c r="AW1959" s="213"/>
      <c r="AX1959" s="213"/>
      <c r="AY1959" s="213"/>
      <c r="AZ1959" s="213"/>
      <c r="BA1959" s="213"/>
      <c r="BB1959" s="213"/>
      <c r="BC1959" s="213"/>
      <c r="BD1959" s="213"/>
      <c r="BE1959" s="213"/>
      <c r="BF1959" s="213"/>
      <c r="BG1959" s="213"/>
      <c r="BH1959" s="213"/>
    </row>
    <row r="1960" spans="1:60" outlineLevel="3" x14ac:dyDescent="0.2">
      <c r="A1960" s="220"/>
      <c r="B1960" s="221"/>
      <c r="C1960" s="258" t="s">
        <v>1461</v>
      </c>
      <c r="D1960" s="229"/>
      <c r="E1960" s="230">
        <v>3</v>
      </c>
      <c r="F1960" s="224"/>
      <c r="G1960" s="224"/>
      <c r="H1960" s="224"/>
      <c r="I1960" s="224"/>
      <c r="J1960" s="224"/>
      <c r="K1960" s="224"/>
      <c r="L1960" s="224"/>
      <c r="M1960" s="224"/>
      <c r="N1960" s="223"/>
      <c r="O1960" s="223"/>
      <c r="P1960" s="223"/>
      <c r="Q1960" s="223"/>
      <c r="R1960" s="224"/>
      <c r="S1960" s="224"/>
      <c r="T1960" s="224"/>
      <c r="U1960" s="224"/>
      <c r="V1960" s="224"/>
      <c r="W1960" s="224"/>
      <c r="X1960" s="224"/>
      <c r="Y1960" s="224"/>
      <c r="Z1960" s="213"/>
      <c r="AA1960" s="213"/>
      <c r="AB1960" s="213"/>
      <c r="AC1960" s="213"/>
      <c r="AD1960" s="213"/>
      <c r="AE1960" s="213"/>
      <c r="AF1960" s="213"/>
      <c r="AG1960" s="213" t="s">
        <v>573</v>
      </c>
      <c r="AH1960" s="213">
        <v>0</v>
      </c>
      <c r="AI1960" s="213"/>
      <c r="AJ1960" s="213"/>
      <c r="AK1960" s="213"/>
      <c r="AL1960" s="213"/>
      <c r="AM1960" s="213"/>
      <c r="AN1960" s="213"/>
      <c r="AO1960" s="213"/>
      <c r="AP1960" s="213"/>
      <c r="AQ1960" s="213"/>
      <c r="AR1960" s="213"/>
      <c r="AS1960" s="213"/>
      <c r="AT1960" s="213"/>
      <c r="AU1960" s="213"/>
      <c r="AV1960" s="213"/>
      <c r="AW1960" s="213"/>
      <c r="AX1960" s="213"/>
      <c r="AY1960" s="213"/>
      <c r="AZ1960" s="213"/>
      <c r="BA1960" s="213"/>
      <c r="BB1960" s="213"/>
      <c r="BC1960" s="213"/>
      <c r="BD1960" s="213"/>
      <c r="BE1960" s="213"/>
      <c r="BF1960" s="213"/>
      <c r="BG1960" s="213"/>
      <c r="BH1960" s="213"/>
    </row>
    <row r="1961" spans="1:60" outlineLevel="3" x14ac:dyDescent="0.2">
      <c r="A1961" s="220"/>
      <c r="B1961" s="221"/>
      <c r="C1961" s="275" t="s">
        <v>955</v>
      </c>
      <c r="D1961" s="266"/>
      <c r="E1961" s="267"/>
      <c r="F1961" s="224"/>
      <c r="G1961" s="224"/>
      <c r="H1961" s="224"/>
      <c r="I1961" s="224"/>
      <c r="J1961" s="224"/>
      <c r="K1961" s="224"/>
      <c r="L1961" s="224"/>
      <c r="M1961" s="224"/>
      <c r="N1961" s="223"/>
      <c r="O1961" s="223"/>
      <c r="P1961" s="223"/>
      <c r="Q1961" s="223"/>
      <c r="R1961" s="224"/>
      <c r="S1961" s="224"/>
      <c r="T1961" s="224"/>
      <c r="U1961" s="224"/>
      <c r="V1961" s="224"/>
      <c r="W1961" s="224"/>
      <c r="X1961" s="224"/>
      <c r="Y1961" s="224"/>
      <c r="Z1961" s="213"/>
      <c r="AA1961" s="213"/>
      <c r="AB1961" s="213"/>
      <c r="AC1961" s="213"/>
      <c r="AD1961" s="213"/>
      <c r="AE1961" s="213"/>
      <c r="AF1961" s="213"/>
      <c r="AG1961" s="213" t="s">
        <v>573</v>
      </c>
      <c r="AH1961" s="213"/>
      <c r="AI1961" s="213"/>
      <c r="AJ1961" s="213"/>
      <c r="AK1961" s="213"/>
      <c r="AL1961" s="213"/>
      <c r="AM1961" s="213"/>
      <c r="AN1961" s="213"/>
      <c r="AO1961" s="213"/>
      <c r="AP1961" s="213"/>
      <c r="AQ1961" s="213"/>
      <c r="AR1961" s="213"/>
      <c r="AS1961" s="213"/>
      <c r="AT1961" s="213"/>
      <c r="AU1961" s="213"/>
      <c r="AV1961" s="213"/>
      <c r="AW1961" s="213"/>
      <c r="AX1961" s="213"/>
      <c r="AY1961" s="213"/>
      <c r="AZ1961" s="213"/>
      <c r="BA1961" s="213"/>
      <c r="BB1961" s="213"/>
      <c r="BC1961" s="213"/>
      <c r="BD1961" s="213"/>
      <c r="BE1961" s="213"/>
      <c r="BF1961" s="213"/>
      <c r="BG1961" s="213"/>
      <c r="BH1961" s="213"/>
    </row>
    <row r="1962" spans="1:60" outlineLevel="3" x14ac:dyDescent="0.2">
      <c r="A1962" s="220"/>
      <c r="B1962" s="221"/>
      <c r="C1962" s="276" t="s">
        <v>1478</v>
      </c>
      <c r="D1962" s="266"/>
      <c r="E1962" s="267">
        <v>3</v>
      </c>
      <c r="F1962" s="224"/>
      <c r="G1962" s="224"/>
      <c r="H1962" s="224"/>
      <c r="I1962" s="224"/>
      <c r="J1962" s="224"/>
      <c r="K1962" s="224"/>
      <c r="L1962" s="224"/>
      <c r="M1962" s="224"/>
      <c r="N1962" s="223"/>
      <c r="O1962" s="223"/>
      <c r="P1962" s="223"/>
      <c r="Q1962" s="223"/>
      <c r="R1962" s="224"/>
      <c r="S1962" s="224"/>
      <c r="T1962" s="224"/>
      <c r="U1962" s="224"/>
      <c r="V1962" s="224"/>
      <c r="W1962" s="224"/>
      <c r="X1962" s="224"/>
      <c r="Y1962" s="224"/>
      <c r="Z1962" s="213"/>
      <c r="AA1962" s="213"/>
      <c r="AB1962" s="213"/>
      <c r="AC1962" s="213"/>
      <c r="AD1962" s="213"/>
      <c r="AE1962" s="213"/>
      <c r="AF1962" s="213"/>
      <c r="AG1962" s="213" t="s">
        <v>573</v>
      </c>
      <c r="AH1962" s="213">
        <v>2</v>
      </c>
      <c r="AI1962" s="213"/>
      <c r="AJ1962" s="213"/>
      <c r="AK1962" s="213"/>
      <c r="AL1962" s="213"/>
      <c r="AM1962" s="213"/>
      <c r="AN1962" s="213"/>
      <c r="AO1962" s="213"/>
      <c r="AP1962" s="213"/>
      <c r="AQ1962" s="213"/>
      <c r="AR1962" s="213"/>
      <c r="AS1962" s="213"/>
      <c r="AT1962" s="213"/>
      <c r="AU1962" s="213"/>
      <c r="AV1962" s="213"/>
      <c r="AW1962" s="213"/>
      <c r="AX1962" s="213"/>
      <c r="AY1962" s="213"/>
      <c r="AZ1962" s="213"/>
      <c r="BA1962" s="213"/>
      <c r="BB1962" s="213"/>
      <c r="BC1962" s="213"/>
      <c r="BD1962" s="213"/>
      <c r="BE1962" s="213"/>
      <c r="BF1962" s="213"/>
      <c r="BG1962" s="213"/>
      <c r="BH1962" s="213"/>
    </row>
    <row r="1963" spans="1:60" outlineLevel="3" x14ac:dyDescent="0.2">
      <c r="A1963" s="220"/>
      <c r="B1963" s="221"/>
      <c r="C1963" s="275" t="s">
        <v>958</v>
      </c>
      <c r="D1963" s="266"/>
      <c r="E1963" s="267"/>
      <c r="F1963" s="224"/>
      <c r="G1963" s="224"/>
      <c r="H1963" s="224"/>
      <c r="I1963" s="224"/>
      <c r="J1963" s="224"/>
      <c r="K1963" s="224"/>
      <c r="L1963" s="224"/>
      <c r="M1963" s="224"/>
      <c r="N1963" s="223"/>
      <c r="O1963" s="223"/>
      <c r="P1963" s="223"/>
      <c r="Q1963" s="223"/>
      <c r="R1963" s="224"/>
      <c r="S1963" s="224"/>
      <c r="T1963" s="224"/>
      <c r="U1963" s="224"/>
      <c r="V1963" s="224"/>
      <c r="W1963" s="224"/>
      <c r="X1963" s="224"/>
      <c r="Y1963" s="224"/>
      <c r="Z1963" s="213"/>
      <c r="AA1963" s="213"/>
      <c r="AB1963" s="213"/>
      <c r="AC1963" s="213"/>
      <c r="AD1963" s="213"/>
      <c r="AE1963" s="213"/>
      <c r="AF1963" s="213"/>
      <c r="AG1963" s="213" t="s">
        <v>573</v>
      </c>
      <c r="AH1963" s="213"/>
      <c r="AI1963" s="213"/>
      <c r="AJ1963" s="213"/>
      <c r="AK1963" s="213"/>
      <c r="AL1963" s="213"/>
      <c r="AM1963" s="213"/>
      <c r="AN1963" s="213"/>
      <c r="AO1963" s="213"/>
      <c r="AP1963" s="213"/>
      <c r="AQ1963" s="213"/>
      <c r="AR1963" s="213"/>
      <c r="AS1963" s="213"/>
      <c r="AT1963" s="213"/>
      <c r="AU1963" s="213"/>
      <c r="AV1963" s="213"/>
      <c r="AW1963" s="213"/>
      <c r="AX1963" s="213"/>
      <c r="AY1963" s="213"/>
      <c r="AZ1963" s="213"/>
      <c r="BA1963" s="213"/>
      <c r="BB1963" s="213"/>
      <c r="BC1963" s="213"/>
      <c r="BD1963" s="213"/>
      <c r="BE1963" s="213"/>
      <c r="BF1963" s="213"/>
      <c r="BG1963" s="213"/>
      <c r="BH1963" s="213"/>
    </row>
    <row r="1964" spans="1:60" outlineLevel="2" x14ac:dyDescent="0.2">
      <c r="A1964" s="220"/>
      <c r="B1964" s="221"/>
      <c r="C1964" s="257"/>
      <c r="D1964" s="250"/>
      <c r="E1964" s="250"/>
      <c r="F1964" s="250"/>
      <c r="G1964" s="250"/>
      <c r="H1964" s="224"/>
      <c r="I1964" s="224"/>
      <c r="J1964" s="224"/>
      <c r="K1964" s="224"/>
      <c r="L1964" s="224"/>
      <c r="M1964" s="224"/>
      <c r="N1964" s="223"/>
      <c r="O1964" s="223"/>
      <c r="P1964" s="223"/>
      <c r="Q1964" s="223"/>
      <c r="R1964" s="224"/>
      <c r="S1964" s="224"/>
      <c r="T1964" s="224"/>
      <c r="U1964" s="224"/>
      <c r="V1964" s="224"/>
      <c r="W1964" s="224"/>
      <c r="X1964" s="224"/>
      <c r="Y1964" s="224"/>
      <c r="Z1964" s="213"/>
      <c r="AA1964" s="213"/>
      <c r="AB1964" s="213"/>
      <c r="AC1964" s="213"/>
      <c r="AD1964" s="213"/>
      <c r="AE1964" s="213"/>
      <c r="AF1964" s="213"/>
      <c r="AG1964" s="213" t="s">
        <v>515</v>
      </c>
      <c r="AH1964" s="213"/>
      <c r="AI1964" s="213"/>
      <c r="AJ1964" s="213"/>
      <c r="AK1964" s="213"/>
      <c r="AL1964" s="213"/>
      <c r="AM1964" s="213"/>
      <c r="AN1964" s="213"/>
      <c r="AO1964" s="213"/>
      <c r="AP1964" s="213"/>
      <c r="AQ1964" s="213"/>
      <c r="AR1964" s="213"/>
      <c r="AS1964" s="213"/>
      <c r="AT1964" s="213"/>
      <c r="AU1964" s="213"/>
      <c r="AV1964" s="213"/>
      <c r="AW1964" s="213"/>
      <c r="AX1964" s="213"/>
      <c r="AY1964" s="213"/>
      <c r="AZ1964" s="213"/>
      <c r="BA1964" s="213"/>
      <c r="BB1964" s="213"/>
      <c r="BC1964" s="213"/>
      <c r="BD1964" s="213"/>
      <c r="BE1964" s="213"/>
      <c r="BF1964" s="213"/>
      <c r="BG1964" s="213"/>
      <c r="BH1964" s="213"/>
    </row>
    <row r="1965" spans="1:60" ht="22.5" outlineLevel="1" x14ac:dyDescent="0.2">
      <c r="A1965" s="242">
        <v>251</v>
      </c>
      <c r="B1965" s="243" t="s">
        <v>2176</v>
      </c>
      <c r="C1965" s="254" t="s">
        <v>2177</v>
      </c>
      <c r="D1965" s="244" t="s">
        <v>582</v>
      </c>
      <c r="E1965" s="245">
        <v>2</v>
      </c>
      <c r="F1965" s="246"/>
      <c r="G1965" s="247">
        <f>ROUND(E1965*F1965,2)</f>
        <v>0</v>
      </c>
      <c r="H1965" s="246"/>
      <c r="I1965" s="247">
        <f>ROUND(E1965*H1965,2)</f>
        <v>0</v>
      </c>
      <c r="J1965" s="246"/>
      <c r="K1965" s="247">
        <f>ROUND(E1965*J1965,2)</f>
        <v>0</v>
      </c>
      <c r="L1965" s="247">
        <v>21</v>
      </c>
      <c r="M1965" s="247">
        <f>G1965*(1+L1965/100)</f>
        <v>0</v>
      </c>
      <c r="N1965" s="245">
        <v>0</v>
      </c>
      <c r="O1965" s="245">
        <f>ROUND(E1965*N1965,2)</f>
        <v>0</v>
      </c>
      <c r="P1965" s="245">
        <v>0</v>
      </c>
      <c r="Q1965" s="245">
        <f>ROUND(E1965*P1965,2)</f>
        <v>0</v>
      </c>
      <c r="R1965" s="247"/>
      <c r="S1965" s="247" t="s">
        <v>527</v>
      </c>
      <c r="T1965" s="248" t="s">
        <v>512</v>
      </c>
      <c r="U1965" s="224">
        <v>0</v>
      </c>
      <c r="V1965" s="224">
        <f>ROUND(E1965*U1965,2)</f>
        <v>0</v>
      </c>
      <c r="W1965" s="224"/>
      <c r="X1965" s="224" t="s">
        <v>557</v>
      </c>
      <c r="Y1965" s="224" t="s">
        <v>513</v>
      </c>
      <c r="Z1965" s="213"/>
      <c r="AA1965" s="213"/>
      <c r="AB1965" s="213"/>
      <c r="AC1965" s="213"/>
      <c r="AD1965" s="213"/>
      <c r="AE1965" s="213"/>
      <c r="AF1965" s="213"/>
      <c r="AG1965" s="213" t="s">
        <v>571</v>
      </c>
      <c r="AH1965" s="213"/>
      <c r="AI1965" s="213"/>
      <c r="AJ1965" s="213"/>
      <c r="AK1965" s="213"/>
      <c r="AL1965" s="213"/>
      <c r="AM1965" s="213"/>
      <c r="AN1965" s="213"/>
      <c r="AO1965" s="213"/>
      <c r="AP1965" s="213"/>
      <c r="AQ1965" s="213"/>
      <c r="AR1965" s="213"/>
      <c r="AS1965" s="213"/>
      <c r="AT1965" s="213"/>
      <c r="AU1965" s="213"/>
      <c r="AV1965" s="213"/>
      <c r="AW1965" s="213"/>
      <c r="AX1965" s="213"/>
      <c r="AY1965" s="213"/>
      <c r="AZ1965" s="213"/>
      <c r="BA1965" s="213"/>
      <c r="BB1965" s="213"/>
      <c r="BC1965" s="213"/>
      <c r="BD1965" s="213"/>
      <c r="BE1965" s="213"/>
      <c r="BF1965" s="213"/>
      <c r="BG1965" s="213"/>
      <c r="BH1965" s="213"/>
    </row>
    <row r="1966" spans="1:60" outlineLevel="2" x14ac:dyDescent="0.2">
      <c r="A1966" s="220"/>
      <c r="B1966" s="221"/>
      <c r="C1966" s="258" t="s">
        <v>1476</v>
      </c>
      <c r="D1966" s="229"/>
      <c r="E1966" s="230"/>
      <c r="F1966" s="224"/>
      <c r="G1966" s="224"/>
      <c r="H1966" s="224"/>
      <c r="I1966" s="224"/>
      <c r="J1966" s="224"/>
      <c r="K1966" s="224"/>
      <c r="L1966" s="224"/>
      <c r="M1966" s="224"/>
      <c r="N1966" s="223"/>
      <c r="O1966" s="223"/>
      <c r="P1966" s="223"/>
      <c r="Q1966" s="223"/>
      <c r="R1966" s="224"/>
      <c r="S1966" s="224"/>
      <c r="T1966" s="224"/>
      <c r="U1966" s="224"/>
      <c r="V1966" s="224"/>
      <c r="W1966" s="224"/>
      <c r="X1966" s="224"/>
      <c r="Y1966" s="224"/>
      <c r="Z1966" s="213"/>
      <c r="AA1966" s="213"/>
      <c r="AB1966" s="213"/>
      <c r="AC1966" s="213"/>
      <c r="AD1966" s="213"/>
      <c r="AE1966" s="213"/>
      <c r="AF1966" s="213"/>
      <c r="AG1966" s="213" t="s">
        <v>573</v>
      </c>
      <c r="AH1966" s="213">
        <v>0</v>
      </c>
      <c r="AI1966" s="213"/>
      <c r="AJ1966" s="213"/>
      <c r="AK1966" s="213"/>
      <c r="AL1966" s="213"/>
      <c r="AM1966" s="213"/>
      <c r="AN1966" s="213"/>
      <c r="AO1966" s="213"/>
      <c r="AP1966" s="213"/>
      <c r="AQ1966" s="213"/>
      <c r="AR1966" s="213"/>
      <c r="AS1966" s="213"/>
      <c r="AT1966" s="213"/>
      <c r="AU1966" s="213"/>
      <c r="AV1966" s="213"/>
      <c r="AW1966" s="213"/>
      <c r="AX1966" s="213"/>
      <c r="AY1966" s="213"/>
      <c r="AZ1966" s="213"/>
      <c r="BA1966" s="213"/>
      <c r="BB1966" s="213"/>
      <c r="BC1966" s="213"/>
      <c r="BD1966" s="213"/>
      <c r="BE1966" s="213"/>
      <c r="BF1966" s="213"/>
      <c r="BG1966" s="213"/>
      <c r="BH1966" s="213"/>
    </row>
    <row r="1967" spans="1:60" outlineLevel="3" x14ac:dyDescent="0.2">
      <c r="A1967" s="220"/>
      <c r="B1967" s="221"/>
      <c r="C1967" s="258" t="s">
        <v>2144</v>
      </c>
      <c r="D1967" s="229"/>
      <c r="E1967" s="230">
        <v>2</v>
      </c>
      <c r="F1967" s="224"/>
      <c r="G1967" s="224"/>
      <c r="H1967" s="224"/>
      <c r="I1967" s="224"/>
      <c r="J1967" s="224"/>
      <c r="K1967" s="224"/>
      <c r="L1967" s="224"/>
      <c r="M1967" s="224"/>
      <c r="N1967" s="223"/>
      <c r="O1967" s="223"/>
      <c r="P1967" s="223"/>
      <c r="Q1967" s="223"/>
      <c r="R1967" s="224"/>
      <c r="S1967" s="224"/>
      <c r="T1967" s="224"/>
      <c r="U1967" s="224"/>
      <c r="V1967" s="224"/>
      <c r="W1967" s="224"/>
      <c r="X1967" s="224"/>
      <c r="Y1967" s="224"/>
      <c r="Z1967" s="213"/>
      <c r="AA1967" s="213"/>
      <c r="AB1967" s="213"/>
      <c r="AC1967" s="213"/>
      <c r="AD1967" s="213"/>
      <c r="AE1967" s="213"/>
      <c r="AF1967" s="213"/>
      <c r="AG1967" s="213" t="s">
        <v>573</v>
      </c>
      <c r="AH1967" s="213">
        <v>0</v>
      </c>
      <c r="AI1967" s="213"/>
      <c r="AJ1967" s="213"/>
      <c r="AK1967" s="213"/>
      <c r="AL1967" s="213"/>
      <c r="AM1967" s="213"/>
      <c r="AN1967" s="213"/>
      <c r="AO1967" s="213"/>
      <c r="AP1967" s="213"/>
      <c r="AQ1967" s="213"/>
      <c r="AR1967" s="213"/>
      <c r="AS1967" s="213"/>
      <c r="AT1967" s="213"/>
      <c r="AU1967" s="213"/>
      <c r="AV1967" s="213"/>
      <c r="AW1967" s="213"/>
      <c r="AX1967" s="213"/>
      <c r="AY1967" s="213"/>
      <c r="AZ1967" s="213"/>
      <c r="BA1967" s="213"/>
      <c r="BB1967" s="213"/>
      <c r="BC1967" s="213"/>
      <c r="BD1967" s="213"/>
      <c r="BE1967" s="213"/>
      <c r="BF1967" s="213"/>
      <c r="BG1967" s="213"/>
      <c r="BH1967" s="213"/>
    </row>
    <row r="1968" spans="1:60" outlineLevel="3" x14ac:dyDescent="0.2">
      <c r="A1968" s="220"/>
      <c r="B1968" s="221"/>
      <c r="C1968" s="275" t="s">
        <v>955</v>
      </c>
      <c r="D1968" s="266"/>
      <c r="E1968" s="267"/>
      <c r="F1968" s="224"/>
      <c r="G1968" s="224"/>
      <c r="H1968" s="224"/>
      <c r="I1968" s="224"/>
      <c r="J1968" s="224"/>
      <c r="K1968" s="224"/>
      <c r="L1968" s="224"/>
      <c r="M1968" s="224"/>
      <c r="N1968" s="223"/>
      <c r="O1968" s="223"/>
      <c r="P1968" s="223"/>
      <c r="Q1968" s="223"/>
      <c r="R1968" s="224"/>
      <c r="S1968" s="224"/>
      <c r="T1968" s="224"/>
      <c r="U1968" s="224"/>
      <c r="V1968" s="224"/>
      <c r="W1968" s="224"/>
      <c r="X1968" s="224"/>
      <c r="Y1968" s="224"/>
      <c r="Z1968" s="213"/>
      <c r="AA1968" s="213"/>
      <c r="AB1968" s="213"/>
      <c r="AC1968" s="213"/>
      <c r="AD1968" s="213"/>
      <c r="AE1968" s="213"/>
      <c r="AF1968" s="213"/>
      <c r="AG1968" s="213" t="s">
        <v>573</v>
      </c>
      <c r="AH1968" s="213"/>
      <c r="AI1968" s="213"/>
      <c r="AJ1968" s="213"/>
      <c r="AK1968" s="213"/>
      <c r="AL1968" s="213"/>
      <c r="AM1968" s="213"/>
      <c r="AN1968" s="213"/>
      <c r="AO1968" s="213"/>
      <c r="AP1968" s="213"/>
      <c r="AQ1968" s="213"/>
      <c r="AR1968" s="213"/>
      <c r="AS1968" s="213"/>
      <c r="AT1968" s="213"/>
      <c r="AU1968" s="213"/>
      <c r="AV1968" s="213"/>
      <c r="AW1968" s="213"/>
      <c r="AX1968" s="213"/>
      <c r="AY1968" s="213"/>
      <c r="AZ1968" s="213"/>
      <c r="BA1968" s="213"/>
      <c r="BB1968" s="213"/>
      <c r="BC1968" s="213"/>
      <c r="BD1968" s="213"/>
      <c r="BE1968" s="213"/>
      <c r="BF1968" s="213"/>
      <c r="BG1968" s="213"/>
      <c r="BH1968" s="213"/>
    </row>
    <row r="1969" spans="1:60" outlineLevel="3" x14ac:dyDescent="0.2">
      <c r="A1969" s="220"/>
      <c r="B1969" s="221"/>
      <c r="C1969" s="276" t="s">
        <v>1479</v>
      </c>
      <c r="D1969" s="266"/>
      <c r="E1969" s="267">
        <v>2</v>
      </c>
      <c r="F1969" s="224"/>
      <c r="G1969" s="224"/>
      <c r="H1969" s="224"/>
      <c r="I1969" s="224"/>
      <c r="J1969" s="224"/>
      <c r="K1969" s="224"/>
      <c r="L1969" s="224"/>
      <c r="M1969" s="224"/>
      <c r="N1969" s="223"/>
      <c r="O1969" s="223"/>
      <c r="P1969" s="223"/>
      <c r="Q1969" s="223"/>
      <c r="R1969" s="224"/>
      <c r="S1969" s="224"/>
      <c r="T1969" s="224"/>
      <c r="U1969" s="224"/>
      <c r="V1969" s="224"/>
      <c r="W1969" s="224"/>
      <c r="X1969" s="224"/>
      <c r="Y1969" s="224"/>
      <c r="Z1969" s="213"/>
      <c r="AA1969" s="213"/>
      <c r="AB1969" s="213"/>
      <c r="AC1969" s="213"/>
      <c r="AD1969" s="213"/>
      <c r="AE1969" s="213"/>
      <c r="AF1969" s="213"/>
      <c r="AG1969" s="213" t="s">
        <v>573</v>
      </c>
      <c r="AH1969" s="213">
        <v>2</v>
      </c>
      <c r="AI1969" s="213"/>
      <c r="AJ1969" s="213"/>
      <c r="AK1969" s="213"/>
      <c r="AL1969" s="213"/>
      <c r="AM1969" s="213"/>
      <c r="AN1969" s="213"/>
      <c r="AO1969" s="213"/>
      <c r="AP1969" s="213"/>
      <c r="AQ1969" s="213"/>
      <c r="AR1969" s="213"/>
      <c r="AS1969" s="213"/>
      <c r="AT1969" s="213"/>
      <c r="AU1969" s="213"/>
      <c r="AV1969" s="213"/>
      <c r="AW1969" s="213"/>
      <c r="AX1969" s="213"/>
      <c r="AY1969" s="213"/>
      <c r="AZ1969" s="213"/>
      <c r="BA1969" s="213"/>
      <c r="BB1969" s="213"/>
      <c r="BC1969" s="213"/>
      <c r="BD1969" s="213"/>
      <c r="BE1969" s="213"/>
      <c r="BF1969" s="213"/>
      <c r="BG1969" s="213"/>
      <c r="BH1969" s="213"/>
    </row>
    <row r="1970" spans="1:60" outlineLevel="3" x14ac:dyDescent="0.2">
      <c r="A1970" s="220"/>
      <c r="B1970" s="221"/>
      <c r="C1970" s="275" t="s">
        <v>958</v>
      </c>
      <c r="D1970" s="266"/>
      <c r="E1970" s="267"/>
      <c r="F1970" s="224"/>
      <c r="G1970" s="224"/>
      <c r="H1970" s="224"/>
      <c r="I1970" s="224"/>
      <c r="J1970" s="224"/>
      <c r="K1970" s="224"/>
      <c r="L1970" s="224"/>
      <c r="M1970" s="224"/>
      <c r="N1970" s="223"/>
      <c r="O1970" s="223"/>
      <c r="P1970" s="223"/>
      <c r="Q1970" s="223"/>
      <c r="R1970" s="224"/>
      <c r="S1970" s="224"/>
      <c r="T1970" s="224"/>
      <c r="U1970" s="224"/>
      <c r="V1970" s="224"/>
      <c r="W1970" s="224"/>
      <c r="X1970" s="224"/>
      <c r="Y1970" s="224"/>
      <c r="Z1970" s="213"/>
      <c r="AA1970" s="213"/>
      <c r="AB1970" s="213"/>
      <c r="AC1970" s="213"/>
      <c r="AD1970" s="213"/>
      <c r="AE1970" s="213"/>
      <c r="AF1970" s="213"/>
      <c r="AG1970" s="213" t="s">
        <v>573</v>
      </c>
      <c r="AH1970" s="213"/>
      <c r="AI1970" s="213"/>
      <c r="AJ1970" s="213"/>
      <c r="AK1970" s="213"/>
      <c r="AL1970" s="213"/>
      <c r="AM1970" s="213"/>
      <c r="AN1970" s="213"/>
      <c r="AO1970" s="213"/>
      <c r="AP1970" s="213"/>
      <c r="AQ1970" s="213"/>
      <c r="AR1970" s="213"/>
      <c r="AS1970" s="213"/>
      <c r="AT1970" s="213"/>
      <c r="AU1970" s="213"/>
      <c r="AV1970" s="213"/>
      <c r="AW1970" s="213"/>
      <c r="AX1970" s="213"/>
      <c r="AY1970" s="213"/>
      <c r="AZ1970" s="213"/>
      <c r="BA1970" s="213"/>
      <c r="BB1970" s="213"/>
      <c r="BC1970" s="213"/>
      <c r="BD1970" s="213"/>
      <c r="BE1970" s="213"/>
      <c r="BF1970" s="213"/>
      <c r="BG1970" s="213"/>
      <c r="BH1970" s="213"/>
    </row>
    <row r="1971" spans="1:60" outlineLevel="2" x14ac:dyDescent="0.2">
      <c r="A1971" s="220"/>
      <c r="B1971" s="221"/>
      <c r="C1971" s="257"/>
      <c r="D1971" s="250"/>
      <c r="E1971" s="250"/>
      <c r="F1971" s="250"/>
      <c r="G1971" s="250"/>
      <c r="H1971" s="224"/>
      <c r="I1971" s="224"/>
      <c r="J1971" s="224"/>
      <c r="K1971" s="224"/>
      <c r="L1971" s="224"/>
      <c r="M1971" s="224"/>
      <c r="N1971" s="223"/>
      <c r="O1971" s="223"/>
      <c r="P1971" s="223"/>
      <c r="Q1971" s="223"/>
      <c r="R1971" s="224"/>
      <c r="S1971" s="224"/>
      <c r="T1971" s="224"/>
      <c r="U1971" s="224"/>
      <c r="V1971" s="224"/>
      <c r="W1971" s="224"/>
      <c r="X1971" s="224"/>
      <c r="Y1971" s="224"/>
      <c r="Z1971" s="213"/>
      <c r="AA1971" s="213"/>
      <c r="AB1971" s="213"/>
      <c r="AC1971" s="213"/>
      <c r="AD1971" s="213"/>
      <c r="AE1971" s="213"/>
      <c r="AF1971" s="213"/>
      <c r="AG1971" s="213" t="s">
        <v>515</v>
      </c>
      <c r="AH1971" s="213"/>
      <c r="AI1971" s="213"/>
      <c r="AJ1971" s="213"/>
      <c r="AK1971" s="213"/>
      <c r="AL1971" s="213"/>
      <c r="AM1971" s="213"/>
      <c r="AN1971" s="213"/>
      <c r="AO1971" s="213"/>
      <c r="AP1971" s="213"/>
      <c r="AQ1971" s="213"/>
      <c r="AR1971" s="213"/>
      <c r="AS1971" s="213"/>
      <c r="AT1971" s="213"/>
      <c r="AU1971" s="213"/>
      <c r="AV1971" s="213"/>
      <c r="AW1971" s="213"/>
      <c r="AX1971" s="213"/>
      <c r="AY1971" s="213"/>
      <c r="AZ1971" s="213"/>
      <c r="BA1971" s="213"/>
      <c r="BB1971" s="213"/>
      <c r="BC1971" s="213"/>
      <c r="BD1971" s="213"/>
      <c r="BE1971" s="213"/>
      <c r="BF1971" s="213"/>
      <c r="BG1971" s="213"/>
      <c r="BH1971" s="213"/>
    </row>
    <row r="1972" spans="1:60" ht="22.5" outlineLevel="1" x14ac:dyDescent="0.2">
      <c r="A1972" s="242">
        <v>252</v>
      </c>
      <c r="B1972" s="243" t="s">
        <v>2178</v>
      </c>
      <c r="C1972" s="254" t="s">
        <v>2179</v>
      </c>
      <c r="D1972" s="244" t="s">
        <v>582</v>
      </c>
      <c r="E1972" s="245">
        <v>1</v>
      </c>
      <c r="F1972" s="246"/>
      <c r="G1972" s="247">
        <f>ROUND(E1972*F1972,2)</f>
        <v>0</v>
      </c>
      <c r="H1972" s="246"/>
      <c r="I1972" s="247">
        <f>ROUND(E1972*H1972,2)</f>
        <v>0</v>
      </c>
      <c r="J1972" s="246"/>
      <c r="K1972" s="247">
        <f>ROUND(E1972*J1972,2)</f>
        <v>0</v>
      </c>
      <c r="L1972" s="247">
        <v>21</v>
      </c>
      <c r="M1972" s="247">
        <f>G1972*(1+L1972/100)</f>
        <v>0</v>
      </c>
      <c r="N1972" s="245">
        <v>0</v>
      </c>
      <c r="O1972" s="245">
        <f>ROUND(E1972*N1972,2)</f>
        <v>0</v>
      </c>
      <c r="P1972" s="245">
        <v>0</v>
      </c>
      <c r="Q1972" s="245">
        <f>ROUND(E1972*P1972,2)</f>
        <v>0</v>
      </c>
      <c r="R1972" s="247"/>
      <c r="S1972" s="247" t="s">
        <v>527</v>
      </c>
      <c r="T1972" s="248" t="s">
        <v>512</v>
      </c>
      <c r="U1972" s="224">
        <v>0</v>
      </c>
      <c r="V1972" s="224">
        <f>ROUND(E1972*U1972,2)</f>
        <v>0</v>
      </c>
      <c r="W1972" s="224"/>
      <c r="X1972" s="224" t="s">
        <v>557</v>
      </c>
      <c r="Y1972" s="224" t="s">
        <v>513</v>
      </c>
      <c r="Z1972" s="213"/>
      <c r="AA1972" s="213"/>
      <c r="AB1972" s="213"/>
      <c r="AC1972" s="213"/>
      <c r="AD1972" s="213"/>
      <c r="AE1972" s="213"/>
      <c r="AF1972" s="213"/>
      <c r="AG1972" s="213" t="s">
        <v>571</v>
      </c>
      <c r="AH1972" s="213"/>
      <c r="AI1972" s="213"/>
      <c r="AJ1972" s="213"/>
      <c r="AK1972" s="213"/>
      <c r="AL1972" s="213"/>
      <c r="AM1972" s="213"/>
      <c r="AN1972" s="213"/>
      <c r="AO1972" s="213"/>
      <c r="AP1972" s="213"/>
      <c r="AQ1972" s="213"/>
      <c r="AR1972" s="213"/>
      <c r="AS1972" s="213"/>
      <c r="AT1972" s="213"/>
      <c r="AU1972" s="213"/>
      <c r="AV1972" s="213"/>
      <c r="AW1972" s="213"/>
      <c r="AX1972" s="213"/>
      <c r="AY1972" s="213"/>
      <c r="AZ1972" s="213"/>
      <c r="BA1972" s="213"/>
      <c r="BB1972" s="213"/>
      <c r="BC1972" s="213"/>
      <c r="BD1972" s="213"/>
      <c r="BE1972" s="213"/>
      <c r="BF1972" s="213"/>
      <c r="BG1972" s="213"/>
      <c r="BH1972" s="213"/>
    </row>
    <row r="1973" spans="1:60" outlineLevel="2" x14ac:dyDescent="0.2">
      <c r="A1973" s="220"/>
      <c r="B1973" s="221"/>
      <c r="C1973" s="258" t="s">
        <v>1476</v>
      </c>
      <c r="D1973" s="229"/>
      <c r="E1973" s="230"/>
      <c r="F1973" s="224"/>
      <c r="G1973" s="224"/>
      <c r="H1973" s="224"/>
      <c r="I1973" s="224"/>
      <c r="J1973" s="224"/>
      <c r="K1973" s="224"/>
      <c r="L1973" s="224"/>
      <c r="M1973" s="224"/>
      <c r="N1973" s="223"/>
      <c r="O1973" s="223"/>
      <c r="P1973" s="223"/>
      <c r="Q1973" s="223"/>
      <c r="R1973" s="224"/>
      <c r="S1973" s="224"/>
      <c r="T1973" s="224"/>
      <c r="U1973" s="224"/>
      <c r="V1973" s="224"/>
      <c r="W1973" s="224"/>
      <c r="X1973" s="224"/>
      <c r="Y1973" s="224"/>
      <c r="Z1973" s="213"/>
      <c r="AA1973" s="213"/>
      <c r="AB1973" s="213"/>
      <c r="AC1973" s="213"/>
      <c r="AD1973" s="213"/>
      <c r="AE1973" s="213"/>
      <c r="AF1973" s="213"/>
      <c r="AG1973" s="213" t="s">
        <v>573</v>
      </c>
      <c r="AH1973" s="213">
        <v>0</v>
      </c>
      <c r="AI1973" s="213"/>
      <c r="AJ1973" s="213"/>
      <c r="AK1973" s="213"/>
      <c r="AL1973" s="213"/>
      <c r="AM1973" s="213"/>
      <c r="AN1973" s="213"/>
      <c r="AO1973" s="213"/>
      <c r="AP1973" s="213"/>
      <c r="AQ1973" s="213"/>
      <c r="AR1973" s="213"/>
      <c r="AS1973" s="213"/>
      <c r="AT1973" s="213"/>
      <c r="AU1973" s="213"/>
      <c r="AV1973" s="213"/>
      <c r="AW1973" s="213"/>
      <c r="AX1973" s="213"/>
      <c r="AY1973" s="213"/>
      <c r="AZ1973" s="213"/>
      <c r="BA1973" s="213"/>
      <c r="BB1973" s="213"/>
      <c r="BC1973" s="213"/>
      <c r="BD1973" s="213"/>
      <c r="BE1973" s="213"/>
      <c r="BF1973" s="213"/>
      <c r="BG1973" s="213"/>
      <c r="BH1973" s="213"/>
    </row>
    <row r="1974" spans="1:60" outlineLevel="3" x14ac:dyDescent="0.2">
      <c r="A1974" s="220"/>
      <c r="B1974" s="221"/>
      <c r="C1974" s="258" t="s">
        <v>1480</v>
      </c>
      <c r="D1974" s="229"/>
      <c r="E1974" s="230">
        <v>1</v>
      </c>
      <c r="F1974" s="224"/>
      <c r="G1974" s="224"/>
      <c r="H1974" s="224"/>
      <c r="I1974" s="224"/>
      <c r="J1974" s="224"/>
      <c r="K1974" s="224"/>
      <c r="L1974" s="224"/>
      <c r="M1974" s="224"/>
      <c r="N1974" s="223"/>
      <c r="O1974" s="223"/>
      <c r="P1974" s="223"/>
      <c r="Q1974" s="223"/>
      <c r="R1974" s="224"/>
      <c r="S1974" s="224"/>
      <c r="T1974" s="224"/>
      <c r="U1974" s="224"/>
      <c r="V1974" s="224"/>
      <c r="W1974" s="224"/>
      <c r="X1974" s="224"/>
      <c r="Y1974" s="224"/>
      <c r="Z1974" s="213"/>
      <c r="AA1974" s="213"/>
      <c r="AB1974" s="213"/>
      <c r="AC1974" s="213"/>
      <c r="AD1974" s="213"/>
      <c r="AE1974" s="213"/>
      <c r="AF1974" s="213"/>
      <c r="AG1974" s="213" t="s">
        <v>573</v>
      </c>
      <c r="AH1974" s="213">
        <v>0</v>
      </c>
      <c r="AI1974" s="213"/>
      <c r="AJ1974" s="213"/>
      <c r="AK1974" s="213"/>
      <c r="AL1974" s="213"/>
      <c r="AM1974" s="213"/>
      <c r="AN1974" s="213"/>
      <c r="AO1974" s="213"/>
      <c r="AP1974" s="213"/>
      <c r="AQ1974" s="213"/>
      <c r="AR1974" s="213"/>
      <c r="AS1974" s="213"/>
      <c r="AT1974" s="213"/>
      <c r="AU1974" s="213"/>
      <c r="AV1974" s="213"/>
      <c r="AW1974" s="213"/>
      <c r="AX1974" s="213"/>
      <c r="AY1974" s="213"/>
      <c r="AZ1974" s="213"/>
      <c r="BA1974" s="213"/>
      <c r="BB1974" s="213"/>
      <c r="BC1974" s="213"/>
      <c r="BD1974" s="213"/>
      <c r="BE1974" s="213"/>
      <c r="BF1974" s="213"/>
      <c r="BG1974" s="213"/>
      <c r="BH1974" s="213"/>
    </row>
    <row r="1975" spans="1:60" outlineLevel="3" x14ac:dyDescent="0.2">
      <c r="A1975" s="220"/>
      <c r="B1975" s="221"/>
      <c r="C1975" s="275" t="s">
        <v>955</v>
      </c>
      <c r="D1975" s="266"/>
      <c r="E1975" s="267"/>
      <c r="F1975" s="224"/>
      <c r="G1975" s="224"/>
      <c r="H1975" s="224"/>
      <c r="I1975" s="224"/>
      <c r="J1975" s="224"/>
      <c r="K1975" s="224"/>
      <c r="L1975" s="224"/>
      <c r="M1975" s="224"/>
      <c r="N1975" s="223"/>
      <c r="O1975" s="223"/>
      <c r="P1975" s="223"/>
      <c r="Q1975" s="223"/>
      <c r="R1975" s="224"/>
      <c r="S1975" s="224"/>
      <c r="T1975" s="224"/>
      <c r="U1975" s="224"/>
      <c r="V1975" s="224"/>
      <c r="W1975" s="224"/>
      <c r="X1975" s="224"/>
      <c r="Y1975" s="224"/>
      <c r="Z1975" s="213"/>
      <c r="AA1975" s="213"/>
      <c r="AB1975" s="213"/>
      <c r="AC1975" s="213"/>
      <c r="AD1975" s="213"/>
      <c r="AE1975" s="213"/>
      <c r="AF1975" s="213"/>
      <c r="AG1975" s="213" t="s">
        <v>573</v>
      </c>
      <c r="AH1975" s="213"/>
      <c r="AI1975" s="213"/>
      <c r="AJ1975" s="213"/>
      <c r="AK1975" s="213"/>
      <c r="AL1975" s="213"/>
      <c r="AM1975" s="213"/>
      <c r="AN1975" s="213"/>
      <c r="AO1975" s="213"/>
      <c r="AP1975" s="213"/>
      <c r="AQ1975" s="213"/>
      <c r="AR1975" s="213"/>
      <c r="AS1975" s="213"/>
      <c r="AT1975" s="213"/>
      <c r="AU1975" s="213"/>
      <c r="AV1975" s="213"/>
      <c r="AW1975" s="213"/>
      <c r="AX1975" s="213"/>
      <c r="AY1975" s="213"/>
      <c r="AZ1975" s="213"/>
      <c r="BA1975" s="213"/>
      <c r="BB1975" s="213"/>
      <c r="BC1975" s="213"/>
      <c r="BD1975" s="213"/>
      <c r="BE1975" s="213"/>
      <c r="BF1975" s="213"/>
      <c r="BG1975" s="213"/>
      <c r="BH1975" s="213"/>
    </row>
    <row r="1976" spans="1:60" outlineLevel="3" x14ac:dyDescent="0.2">
      <c r="A1976" s="220"/>
      <c r="B1976" s="221"/>
      <c r="C1976" s="276" t="s">
        <v>1481</v>
      </c>
      <c r="D1976" s="266"/>
      <c r="E1976" s="267">
        <v>1</v>
      </c>
      <c r="F1976" s="224"/>
      <c r="G1976" s="224"/>
      <c r="H1976" s="224"/>
      <c r="I1976" s="224"/>
      <c r="J1976" s="224"/>
      <c r="K1976" s="224"/>
      <c r="L1976" s="224"/>
      <c r="M1976" s="224"/>
      <c r="N1976" s="223"/>
      <c r="O1976" s="223"/>
      <c r="P1976" s="223"/>
      <c r="Q1976" s="223"/>
      <c r="R1976" s="224"/>
      <c r="S1976" s="224"/>
      <c r="T1976" s="224"/>
      <c r="U1976" s="224"/>
      <c r="V1976" s="224"/>
      <c r="W1976" s="224"/>
      <c r="X1976" s="224"/>
      <c r="Y1976" s="224"/>
      <c r="Z1976" s="213"/>
      <c r="AA1976" s="213"/>
      <c r="AB1976" s="213"/>
      <c r="AC1976" s="213"/>
      <c r="AD1976" s="213"/>
      <c r="AE1976" s="213"/>
      <c r="AF1976" s="213"/>
      <c r="AG1976" s="213" t="s">
        <v>573</v>
      </c>
      <c r="AH1976" s="213">
        <v>2</v>
      </c>
      <c r="AI1976" s="213"/>
      <c r="AJ1976" s="213"/>
      <c r="AK1976" s="213"/>
      <c r="AL1976" s="213"/>
      <c r="AM1976" s="213"/>
      <c r="AN1976" s="213"/>
      <c r="AO1976" s="213"/>
      <c r="AP1976" s="213"/>
      <c r="AQ1976" s="213"/>
      <c r="AR1976" s="213"/>
      <c r="AS1976" s="213"/>
      <c r="AT1976" s="213"/>
      <c r="AU1976" s="213"/>
      <c r="AV1976" s="213"/>
      <c r="AW1976" s="213"/>
      <c r="AX1976" s="213"/>
      <c r="AY1976" s="213"/>
      <c r="AZ1976" s="213"/>
      <c r="BA1976" s="213"/>
      <c r="BB1976" s="213"/>
      <c r="BC1976" s="213"/>
      <c r="BD1976" s="213"/>
      <c r="BE1976" s="213"/>
      <c r="BF1976" s="213"/>
      <c r="BG1976" s="213"/>
      <c r="BH1976" s="213"/>
    </row>
    <row r="1977" spans="1:60" outlineLevel="3" x14ac:dyDescent="0.2">
      <c r="A1977" s="220"/>
      <c r="B1977" s="221"/>
      <c r="C1977" s="275" t="s">
        <v>958</v>
      </c>
      <c r="D1977" s="266"/>
      <c r="E1977" s="267"/>
      <c r="F1977" s="224"/>
      <c r="G1977" s="224"/>
      <c r="H1977" s="224"/>
      <c r="I1977" s="224"/>
      <c r="J1977" s="224"/>
      <c r="K1977" s="224"/>
      <c r="L1977" s="224"/>
      <c r="M1977" s="224"/>
      <c r="N1977" s="223"/>
      <c r="O1977" s="223"/>
      <c r="P1977" s="223"/>
      <c r="Q1977" s="223"/>
      <c r="R1977" s="224"/>
      <c r="S1977" s="224"/>
      <c r="T1977" s="224"/>
      <c r="U1977" s="224"/>
      <c r="V1977" s="224"/>
      <c r="W1977" s="224"/>
      <c r="X1977" s="224"/>
      <c r="Y1977" s="224"/>
      <c r="Z1977" s="213"/>
      <c r="AA1977" s="213"/>
      <c r="AB1977" s="213"/>
      <c r="AC1977" s="213"/>
      <c r="AD1977" s="213"/>
      <c r="AE1977" s="213"/>
      <c r="AF1977" s="213"/>
      <c r="AG1977" s="213" t="s">
        <v>573</v>
      </c>
      <c r="AH1977" s="213"/>
      <c r="AI1977" s="213"/>
      <c r="AJ1977" s="213"/>
      <c r="AK1977" s="213"/>
      <c r="AL1977" s="213"/>
      <c r="AM1977" s="213"/>
      <c r="AN1977" s="213"/>
      <c r="AO1977" s="213"/>
      <c r="AP1977" s="213"/>
      <c r="AQ1977" s="213"/>
      <c r="AR1977" s="213"/>
      <c r="AS1977" s="213"/>
      <c r="AT1977" s="213"/>
      <c r="AU1977" s="213"/>
      <c r="AV1977" s="213"/>
      <c r="AW1977" s="213"/>
      <c r="AX1977" s="213"/>
      <c r="AY1977" s="213"/>
      <c r="AZ1977" s="213"/>
      <c r="BA1977" s="213"/>
      <c r="BB1977" s="213"/>
      <c r="BC1977" s="213"/>
      <c r="BD1977" s="213"/>
      <c r="BE1977" s="213"/>
      <c r="BF1977" s="213"/>
      <c r="BG1977" s="213"/>
      <c r="BH1977" s="213"/>
    </row>
    <row r="1978" spans="1:60" outlineLevel="2" x14ac:dyDescent="0.2">
      <c r="A1978" s="220"/>
      <c r="B1978" s="221"/>
      <c r="C1978" s="257"/>
      <c r="D1978" s="250"/>
      <c r="E1978" s="250"/>
      <c r="F1978" s="250"/>
      <c r="G1978" s="250"/>
      <c r="H1978" s="224"/>
      <c r="I1978" s="224"/>
      <c r="J1978" s="224"/>
      <c r="K1978" s="224"/>
      <c r="L1978" s="224"/>
      <c r="M1978" s="224"/>
      <c r="N1978" s="223"/>
      <c r="O1978" s="223"/>
      <c r="P1978" s="223"/>
      <c r="Q1978" s="223"/>
      <c r="R1978" s="224"/>
      <c r="S1978" s="224"/>
      <c r="T1978" s="224"/>
      <c r="U1978" s="224"/>
      <c r="V1978" s="224"/>
      <c r="W1978" s="224"/>
      <c r="X1978" s="224"/>
      <c r="Y1978" s="224"/>
      <c r="Z1978" s="213"/>
      <c r="AA1978" s="213"/>
      <c r="AB1978" s="213"/>
      <c r="AC1978" s="213"/>
      <c r="AD1978" s="213"/>
      <c r="AE1978" s="213"/>
      <c r="AF1978" s="213"/>
      <c r="AG1978" s="213" t="s">
        <v>515</v>
      </c>
      <c r="AH1978" s="213"/>
      <c r="AI1978" s="213"/>
      <c r="AJ1978" s="213"/>
      <c r="AK1978" s="213"/>
      <c r="AL1978" s="213"/>
      <c r="AM1978" s="213"/>
      <c r="AN1978" s="213"/>
      <c r="AO1978" s="213"/>
      <c r="AP1978" s="213"/>
      <c r="AQ1978" s="213"/>
      <c r="AR1978" s="213"/>
      <c r="AS1978" s="213"/>
      <c r="AT1978" s="213"/>
      <c r="AU1978" s="213"/>
      <c r="AV1978" s="213"/>
      <c r="AW1978" s="213"/>
      <c r="AX1978" s="213"/>
      <c r="AY1978" s="213"/>
      <c r="AZ1978" s="213"/>
      <c r="BA1978" s="213"/>
      <c r="BB1978" s="213"/>
      <c r="BC1978" s="213"/>
      <c r="BD1978" s="213"/>
      <c r="BE1978" s="213"/>
      <c r="BF1978" s="213"/>
      <c r="BG1978" s="213"/>
      <c r="BH1978" s="213"/>
    </row>
    <row r="1979" spans="1:60" outlineLevel="1" x14ac:dyDescent="0.2">
      <c r="A1979" s="242">
        <v>253</v>
      </c>
      <c r="B1979" s="243" t="s">
        <v>2180</v>
      </c>
      <c r="C1979" s="254" t="s">
        <v>2181</v>
      </c>
      <c r="D1979" s="244" t="s">
        <v>1356</v>
      </c>
      <c r="E1979" s="245">
        <v>3.5</v>
      </c>
      <c r="F1979" s="246"/>
      <c r="G1979" s="247">
        <f>ROUND(E1979*F1979,2)</f>
        <v>0</v>
      </c>
      <c r="H1979" s="246"/>
      <c r="I1979" s="247">
        <f>ROUND(E1979*H1979,2)</f>
        <v>0</v>
      </c>
      <c r="J1979" s="246"/>
      <c r="K1979" s="247">
        <f>ROUND(E1979*J1979,2)</f>
        <v>0</v>
      </c>
      <c r="L1979" s="247">
        <v>21</v>
      </c>
      <c r="M1979" s="247">
        <f>G1979*(1+L1979/100)</f>
        <v>0</v>
      </c>
      <c r="N1979" s="245">
        <v>0</v>
      </c>
      <c r="O1979" s="245">
        <f>ROUND(E1979*N1979,2)</f>
        <v>0</v>
      </c>
      <c r="P1979" s="245">
        <v>0</v>
      </c>
      <c r="Q1979" s="245">
        <f>ROUND(E1979*P1979,2)</f>
        <v>0</v>
      </c>
      <c r="R1979" s="247"/>
      <c r="S1979" s="247" t="s">
        <v>527</v>
      </c>
      <c r="T1979" s="248" t="s">
        <v>512</v>
      </c>
      <c r="U1979" s="224">
        <v>0</v>
      </c>
      <c r="V1979" s="224">
        <f>ROUND(E1979*U1979,2)</f>
        <v>0</v>
      </c>
      <c r="W1979" s="224"/>
      <c r="X1979" s="224" t="s">
        <v>557</v>
      </c>
      <c r="Y1979" s="224" t="s">
        <v>513</v>
      </c>
      <c r="Z1979" s="213"/>
      <c r="AA1979" s="213"/>
      <c r="AB1979" s="213"/>
      <c r="AC1979" s="213"/>
      <c r="AD1979" s="213"/>
      <c r="AE1979" s="213"/>
      <c r="AF1979" s="213"/>
      <c r="AG1979" s="213" t="s">
        <v>571</v>
      </c>
      <c r="AH1979" s="213"/>
      <c r="AI1979" s="213"/>
      <c r="AJ1979" s="213"/>
      <c r="AK1979" s="213"/>
      <c r="AL1979" s="213"/>
      <c r="AM1979" s="213"/>
      <c r="AN1979" s="213"/>
      <c r="AO1979" s="213"/>
      <c r="AP1979" s="213"/>
      <c r="AQ1979" s="213"/>
      <c r="AR1979" s="213"/>
      <c r="AS1979" s="213"/>
      <c r="AT1979" s="213"/>
      <c r="AU1979" s="213"/>
      <c r="AV1979" s="213"/>
      <c r="AW1979" s="213"/>
      <c r="AX1979" s="213"/>
      <c r="AY1979" s="213"/>
      <c r="AZ1979" s="213"/>
      <c r="BA1979" s="213"/>
      <c r="BB1979" s="213"/>
      <c r="BC1979" s="213"/>
      <c r="BD1979" s="213"/>
      <c r="BE1979" s="213"/>
      <c r="BF1979" s="213"/>
      <c r="BG1979" s="213"/>
      <c r="BH1979" s="213"/>
    </row>
    <row r="1980" spans="1:60" outlineLevel="2" x14ac:dyDescent="0.2">
      <c r="A1980" s="220"/>
      <c r="B1980" s="221"/>
      <c r="C1980" s="258" t="s">
        <v>1098</v>
      </c>
      <c r="D1980" s="229"/>
      <c r="E1980" s="230"/>
      <c r="F1980" s="224"/>
      <c r="G1980" s="224"/>
      <c r="H1980" s="224"/>
      <c r="I1980" s="224"/>
      <c r="J1980" s="224"/>
      <c r="K1980" s="224"/>
      <c r="L1980" s="224"/>
      <c r="M1980" s="224"/>
      <c r="N1980" s="223"/>
      <c r="O1980" s="223"/>
      <c r="P1980" s="223"/>
      <c r="Q1980" s="223"/>
      <c r="R1980" s="224"/>
      <c r="S1980" s="224"/>
      <c r="T1980" s="224"/>
      <c r="U1980" s="224"/>
      <c r="V1980" s="224"/>
      <c r="W1980" s="224"/>
      <c r="X1980" s="224"/>
      <c r="Y1980" s="224"/>
      <c r="Z1980" s="213"/>
      <c r="AA1980" s="213"/>
      <c r="AB1980" s="213"/>
      <c r="AC1980" s="213"/>
      <c r="AD1980" s="213"/>
      <c r="AE1980" s="213"/>
      <c r="AF1980" s="213"/>
      <c r="AG1980" s="213" t="s">
        <v>573</v>
      </c>
      <c r="AH1980" s="213">
        <v>0</v>
      </c>
      <c r="AI1980" s="213"/>
      <c r="AJ1980" s="213"/>
      <c r="AK1980" s="213"/>
      <c r="AL1980" s="213"/>
      <c r="AM1980" s="213"/>
      <c r="AN1980" s="213"/>
      <c r="AO1980" s="213"/>
      <c r="AP1980" s="213"/>
      <c r="AQ1980" s="213"/>
      <c r="AR1980" s="213"/>
      <c r="AS1980" s="213"/>
      <c r="AT1980" s="213"/>
      <c r="AU1980" s="213"/>
      <c r="AV1980" s="213"/>
      <c r="AW1980" s="213"/>
      <c r="AX1980" s="213"/>
      <c r="AY1980" s="213"/>
      <c r="AZ1980" s="213"/>
      <c r="BA1980" s="213"/>
      <c r="BB1980" s="213"/>
      <c r="BC1980" s="213"/>
      <c r="BD1980" s="213"/>
      <c r="BE1980" s="213"/>
      <c r="BF1980" s="213"/>
      <c r="BG1980" s="213"/>
      <c r="BH1980" s="213"/>
    </row>
    <row r="1981" spans="1:60" outlineLevel="3" x14ac:dyDescent="0.2">
      <c r="A1981" s="220"/>
      <c r="B1981" s="221"/>
      <c r="C1981" s="258" t="s">
        <v>2182</v>
      </c>
      <c r="D1981" s="229"/>
      <c r="E1981" s="230">
        <v>3.5</v>
      </c>
      <c r="F1981" s="224"/>
      <c r="G1981" s="224"/>
      <c r="H1981" s="224"/>
      <c r="I1981" s="224"/>
      <c r="J1981" s="224"/>
      <c r="K1981" s="224"/>
      <c r="L1981" s="224"/>
      <c r="M1981" s="224"/>
      <c r="N1981" s="223"/>
      <c r="O1981" s="223"/>
      <c r="P1981" s="223"/>
      <c r="Q1981" s="223"/>
      <c r="R1981" s="224"/>
      <c r="S1981" s="224"/>
      <c r="T1981" s="224"/>
      <c r="U1981" s="224"/>
      <c r="V1981" s="224"/>
      <c r="W1981" s="224"/>
      <c r="X1981" s="224"/>
      <c r="Y1981" s="224"/>
      <c r="Z1981" s="213"/>
      <c r="AA1981" s="213"/>
      <c r="AB1981" s="213"/>
      <c r="AC1981" s="213"/>
      <c r="AD1981" s="213"/>
      <c r="AE1981" s="213"/>
      <c r="AF1981" s="213"/>
      <c r="AG1981" s="213" t="s">
        <v>573</v>
      </c>
      <c r="AH1981" s="213">
        <v>0</v>
      </c>
      <c r="AI1981" s="213"/>
      <c r="AJ1981" s="213"/>
      <c r="AK1981" s="213"/>
      <c r="AL1981" s="213"/>
      <c r="AM1981" s="213"/>
      <c r="AN1981" s="213"/>
      <c r="AO1981" s="213"/>
      <c r="AP1981" s="213"/>
      <c r="AQ1981" s="213"/>
      <c r="AR1981" s="213"/>
      <c r="AS1981" s="213"/>
      <c r="AT1981" s="213"/>
      <c r="AU1981" s="213"/>
      <c r="AV1981" s="213"/>
      <c r="AW1981" s="213"/>
      <c r="AX1981" s="213"/>
      <c r="AY1981" s="213"/>
      <c r="AZ1981" s="213"/>
      <c r="BA1981" s="213"/>
      <c r="BB1981" s="213"/>
      <c r="BC1981" s="213"/>
      <c r="BD1981" s="213"/>
      <c r="BE1981" s="213"/>
      <c r="BF1981" s="213"/>
      <c r="BG1981" s="213"/>
      <c r="BH1981" s="213"/>
    </row>
    <row r="1982" spans="1:60" outlineLevel="2" x14ac:dyDescent="0.2">
      <c r="A1982" s="220"/>
      <c r="B1982" s="221"/>
      <c r="C1982" s="257"/>
      <c r="D1982" s="250"/>
      <c r="E1982" s="250"/>
      <c r="F1982" s="250"/>
      <c r="G1982" s="250"/>
      <c r="H1982" s="224"/>
      <c r="I1982" s="224"/>
      <c r="J1982" s="224"/>
      <c r="K1982" s="224"/>
      <c r="L1982" s="224"/>
      <c r="M1982" s="224"/>
      <c r="N1982" s="223"/>
      <c r="O1982" s="223"/>
      <c r="P1982" s="223"/>
      <c r="Q1982" s="223"/>
      <c r="R1982" s="224"/>
      <c r="S1982" s="224"/>
      <c r="T1982" s="224"/>
      <c r="U1982" s="224"/>
      <c r="V1982" s="224"/>
      <c r="W1982" s="224"/>
      <c r="X1982" s="224"/>
      <c r="Y1982" s="224"/>
      <c r="Z1982" s="213"/>
      <c r="AA1982" s="213"/>
      <c r="AB1982" s="213"/>
      <c r="AC1982" s="213"/>
      <c r="AD1982" s="213"/>
      <c r="AE1982" s="213"/>
      <c r="AF1982" s="213"/>
      <c r="AG1982" s="213" t="s">
        <v>515</v>
      </c>
      <c r="AH1982" s="213"/>
      <c r="AI1982" s="213"/>
      <c r="AJ1982" s="213"/>
      <c r="AK1982" s="213"/>
      <c r="AL1982" s="213"/>
      <c r="AM1982" s="213"/>
      <c r="AN1982" s="213"/>
      <c r="AO1982" s="213"/>
      <c r="AP1982" s="213"/>
      <c r="AQ1982" s="213"/>
      <c r="AR1982" s="213"/>
      <c r="AS1982" s="213"/>
      <c r="AT1982" s="213"/>
      <c r="AU1982" s="213"/>
      <c r="AV1982" s="213"/>
      <c r="AW1982" s="213"/>
      <c r="AX1982" s="213"/>
      <c r="AY1982" s="213"/>
      <c r="AZ1982" s="213"/>
      <c r="BA1982" s="213"/>
      <c r="BB1982" s="213"/>
      <c r="BC1982" s="213"/>
      <c r="BD1982" s="213"/>
      <c r="BE1982" s="213"/>
      <c r="BF1982" s="213"/>
      <c r="BG1982" s="213"/>
      <c r="BH1982" s="213"/>
    </row>
    <row r="1983" spans="1:60" outlineLevel="1" x14ac:dyDescent="0.2">
      <c r="A1983" s="242">
        <v>254</v>
      </c>
      <c r="B1983" s="243" t="s">
        <v>2183</v>
      </c>
      <c r="C1983" s="254" t="s">
        <v>2184</v>
      </c>
      <c r="D1983" s="244" t="s">
        <v>974</v>
      </c>
      <c r="E1983" s="245">
        <v>46.948</v>
      </c>
      <c r="F1983" s="246"/>
      <c r="G1983" s="247">
        <f>ROUND(E1983*F1983,2)</f>
        <v>0</v>
      </c>
      <c r="H1983" s="246"/>
      <c r="I1983" s="247">
        <f>ROUND(E1983*H1983,2)</f>
        <v>0</v>
      </c>
      <c r="J1983" s="246"/>
      <c r="K1983" s="247">
        <f>ROUND(E1983*J1983,2)</f>
        <v>0</v>
      </c>
      <c r="L1983" s="247">
        <v>21</v>
      </c>
      <c r="M1983" s="247">
        <f>G1983*(1+L1983/100)</f>
        <v>0</v>
      </c>
      <c r="N1983" s="245">
        <v>0.03</v>
      </c>
      <c r="O1983" s="245">
        <f>ROUND(E1983*N1983,2)</f>
        <v>1.41</v>
      </c>
      <c r="P1983" s="245">
        <v>0</v>
      </c>
      <c r="Q1983" s="245">
        <f>ROUND(E1983*P1983,2)</f>
        <v>0</v>
      </c>
      <c r="R1983" s="247"/>
      <c r="S1983" s="247" t="s">
        <v>527</v>
      </c>
      <c r="T1983" s="248" t="s">
        <v>512</v>
      </c>
      <c r="U1983" s="224">
        <v>0</v>
      </c>
      <c r="V1983" s="224">
        <f>ROUND(E1983*U1983,2)</f>
        <v>0</v>
      </c>
      <c r="W1983" s="224"/>
      <c r="X1983" s="224" t="s">
        <v>531</v>
      </c>
      <c r="Y1983" s="224" t="s">
        <v>513</v>
      </c>
      <c r="Z1983" s="213"/>
      <c r="AA1983" s="213"/>
      <c r="AB1983" s="213"/>
      <c r="AC1983" s="213"/>
      <c r="AD1983" s="213"/>
      <c r="AE1983" s="213"/>
      <c r="AF1983" s="213"/>
      <c r="AG1983" s="213" t="s">
        <v>541</v>
      </c>
      <c r="AH1983" s="213"/>
      <c r="AI1983" s="213"/>
      <c r="AJ1983" s="213"/>
      <c r="AK1983" s="213"/>
      <c r="AL1983" s="213"/>
      <c r="AM1983" s="213"/>
      <c r="AN1983" s="213"/>
      <c r="AO1983" s="213"/>
      <c r="AP1983" s="213"/>
      <c r="AQ1983" s="213"/>
      <c r="AR1983" s="213"/>
      <c r="AS1983" s="213"/>
      <c r="AT1983" s="213"/>
      <c r="AU1983" s="213"/>
      <c r="AV1983" s="213"/>
      <c r="AW1983" s="213"/>
      <c r="AX1983" s="213"/>
      <c r="AY1983" s="213"/>
      <c r="AZ1983" s="213"/>
      <c r="BA1983" s="213"/>
      <c r="BB1983" s="213"/>
      <c r="BC1983" s="213"/>
      <c r="BD1983" s="213"/>
      <c r="BE1983" s="213"/>
      <c r="BF1983" s="213"/>
      <c r="BG1983" s="213"/>
      <c r="BH1983" s="213"/>
    </row>
    <row r="1984" spans="1:60" outlineLevel="2" x14ac:dyDescent="0.2">
      <c r="A1984" s="220"/>
      <c r="B1984" s="221"/>
      <c r="C1984" s="258" t="s">
        <v>2185</v>
      </c>
      <c r="D1984" s="229"/>
      <c r="E1984" s="230">
        <v>46.948</v>
      </c>
      <c r="F1984" s="224"/>
      <c r="G1984" s="224"/>
      <c r="H1984" s="224"/>
      <c r="I1984" s="224"/>
      <c r="J1984" s="224"/>
      <c r="K1984" s="224"/>
      <c r="L1984" s="224"/>
      <c r="M1984" s="224"/>
      <c r="N1984" s="223"/>
      <c r="O1984" s="223"/>
      <c r="P1984" s="223"/>
      <c r="Q1984" s="223"/>
      <c r="R1984" s="224"/>
      <c r="S1984" s="224"/>
      <c r="T1984" s="224"/>
      <c r="U1984" s="224"/>
      <c r="V1984" s="224"/>
      <c r="W1984" s="224"/>
      <c r="X1984" s="224"/>
      <c r="Y1984" s="224"/>
      <c r="Z1984" s="213"/>
      <c r="AA1984" s="213"/>
      <c r="AB1984" s="213"/>
      <c r="AC1984" s="213"/>
      <c r="AD1984" s="213"/>
      <c r="AE1984" s="213"/>
      <c r="AF1984" s="213"/>
      <c r="AG1984" s="213" t="s">
        <v>573</v>
      </c>
      <c r="AH1984" s="213">
        <v>5</v>
      </c>
      <c r="AI1984" s="213"/>
      <c r="AJ1984" s="213"/>
      <c r="AK1984" s="213"/>
      <c r="AL1984" s="213"/>
      <c r="AM1984" s="213"/>
      <c r="AN1984" s="213"/>
      <c r="AO1984" s="213"/>
      <c r="AP1984" s="213"/>
      <c r="AQ1984" s="213"/>
      <c r="AR1984" s="213"/>
      <c r="AS1984" s="213"/>
      <c r="AT1984" s="213"/>
      <c r="AU1984" s="213"/>
      <c r="AV1984" s="213"/>
      <c r="AW1984" s="213"/>
      <c r="AX1984" s="213"/>
      <c r="AY1984" s="213"/>
      <c r="AZ1984" s="213"/>
      <c r="BA1984" s="213"/>
      <c r="BB1984" s="213"/>
      <c r="BC1984" s="213"/>
      <c r="BD1984" s="213"/>
      <c r="BE1984" s="213"/>
      <c r="BF1984" s="213"/>
      <c r="BG1984" s="213"/>
      <c r="BH1984" s="213"/>
    </row>
    <row r="1985" spans="1:60" outlineLevel="2" x14ac:dyDescent="0.2">
      <c r="A1985" s="220"/>
      <c r="B1985" s="221"/>
      <c r="C1985" s="257"/>
      <c r="D1985" s="250"/>
      <c r="E1985" s="250"/>
      <c r="F1985" s="250"/>
      <c r="G1985" s="250"/>
      <c r="H1985" s="224"/>
      <c r="I1985" s="224"/>
      <c r="J1985" s="224"/>
      <c r="K1985" s="224"/>
      <c r="L1985" s="224"/>
      <c r="M1985" s="224"/>
      <c r="N1985" s="223"/>
      <c r="O1985" s="223"/>
      <c r="P1985" s="223"/>
      <c r="Q1985" s="223"/>
      <c r="R1985" s="224"/>
      <c r="S1985" s="224"/>
      <c r="T1985" s="224"/>
      <c r="U1985" s="224"/>
      <c r="V1985" s="224"/>
      <c r="W1985" s="224"/>
      <c r="X1985" s="224"/>
      <c r="Y1985" s="224"/>
      <c r="Z1985" s="213"/>
      <c r="AA1985" s="213"/>
      <c r="AB1985" s="213"/>
      <c r="AC1985" s="213"/>
      <c r="AD1985" s="213"/>
      <c r="AE1985" s="213"/>
      <c r="AF1985" s="213"/>
      <c r="AG1985" s="213" t="s">
        <v>515</v>
      </c>
      <c r="AH1985" s="213"/>
      <c r="AI1985" s="213"/>
      <c r="AJ1985" s="213"/>
      <c r="AK1985" s="213"/>
      <c r="AL1985" s="213"/>
      <c r="AM1985" s="213"/>
      <c r="AN1985" s="213"/>
      <c r="AO1985" s="213"/>
      <c r="AP1985" s="213"/>
      <c r="AQ1985" s="213"/>
      <c r="AR1985" s="213"/>
      <c r="AS1985" s="213"/>
      <c r="AT1985" s="213"/>
      <c r="AU1985" s="213"/>
      <c r="AV1985" s="213"/>
      <c r="AW1985" s="213"/>
      <c r="AX1985" s="213"/>
      <c r="AY1985" s="213"/>
      <c r="AZ1985" s="213"/>
      <c r="BA1985" s="213"/>
      <c r="BB1985" s="213"/>
      <c r="BC1985" s="213"/>
      <c r="BD1985" s="213"/>
      <c r="BE1985" s="213"/>
      <c r="BF1985" s="213"/>
      <c r="BG1985" s="213"/>
      <c r="BH1985" s="213"/>
    </row>
    <row r="1986" spans="1:60" outlineLevel="1" x14ac:dyDescent="0.2">
      <c r="A1986" s="242">
        <v>255</v>
      </c>
      <c r="B1986" s="243" t="s">
        <v>2186</v>
      </c>
      <c r="C1986" s="254" t="s">
        <v>2187</v>
      </c>
      <c r="D1986" s="244" t="s">
        <v>1356</v>
      </c>
      <c r="E1986" s="245">
        <v>105</v>
      </c>
      <c r="F1986" s="246"/>
      <c r="G1986" s="247">
        <f>ROUND(E1986*F1986,2)</f>
        <v>0</v>
      </c>
      <c r="H1986" s="246"/>
      <c r="I1986" s="247">
        <f>ROUND(E1986*H1986,2)</f>
        <v>0</v>
      </c>
      <c r="J1986" s="246"/>
      <c r="K1986" s="247">
        <f>ROUND(E1986*J1986,2)</f>
        <v>0</v>
      </c>
      <c r="L1986" s="247">
        <v>21</v>
      </c>
      <c r="M1986" s="247">
        <f>G1986*(1+L1986/100)</f>
        <v>0</v>
      </c>
      <c r="N1986" s="245">
        <v>4.3E-3</v>
      </c>
      <c r="O1986" s="245">
        <f>ROUND(E1986*N1986,2)</f>
        <v>0.45</v>
      </c>
      <c r="P1986" s="245">
        <v>0</v>
      </c>
      <c r="Q1986" s="245">
        <f>ROUND(E1986*P1986,2)</f>
        <v>0</v>
      </c>
      <c r="R1986" s="247"/>
      <c r="S1986" s="247" t="s">
        <v>527</v>
      </c>
      <c r="T1986" s="248" t="s">
        <v>512</v>
      </c>
      <c r="U1986" s="224">
        <v>0</v>
      </c>
      <c r="V1986" s="224">
        <f>ROUND(E1986*U1986,2)</f>
        <v>0</v>
      </c>
      <c r="W1986" s="224"/>
      <c r="X1986" s="224" t="s">
        <v>531</v>
      </c>
      <c r="Y1986" s="224" t="s">
        <v>513</v>
      </c>
      <c r="Z1986" s="213"/>
      <c r="AA1986" s="213"/>
      <c r="AB1986" s="213"/>
      <c r="AC1986" s="213"/>
      <c r="AD1986" s="213"/>
      <c r="AE1986" s="213"/>
      <c r="AF1986" s="213"/>
      <c r="AG1986" s="213" t="s">
        <v>541</v>
      </c>
      <c r="AH1986" s="213"/>
      <c r="AI1986" s="213"/>
      <c r="AJ1986" s="213"/>
      <c r="AK1986" s="213"/>
      <c r="AL1986" s="213"/>
      <c r="AM1986" s="213"/>
      <c r="AN1986" s="213"/>
      <c r="AO1986" s="213"/>
      <c r="AP1986" s="213"/>
      <c r="AQ1986" s="213"/>
      <c r="AR1986" s="213"/>
      <c r="AS1986" s="213"/>
      <c r="AT1986" s="213"/>
      <c r="AU1986" s="213"/>
      <c r="AV1986" s="213"/>
      <c r="AW1986" s="213"/>
      <c r="AX1986" s="213"/>
      <c r="AY1986" s="213"/>
      <c r="AZ1986" s="213"/>
      <c r="BA1986" s="213"/>
      <c r="BB1986" s="213"/>
      <c r="BC1986" s="213"/>
      <c r="BD1986" s="213"/>
      <c r="BE1986" s="213"/>
      <c r="BF1986" s="213"/>
      <c r="BG1986" s="213"/>
      <c r="BH1986" s="213"/>
    </row>
    <row r="1987" spans="1:60" outlineLevel="2" x14ac:dyDescent="0.2">
      <c r="A1987" s="220"/>
      <c r="B1987" s="221"/>
      <c r="C1987" s="258" t="s">
        <v>1152</v>
      </c>
      <c r="D1987" s="229"/>
      <c r="E1987" s="230"/>
      <c r="F1987" s="224"/>
      <c r="G1987" s="224"/>
      <c r="H1987" s="224"/>
      <c r="I1987" s="224"/>
      <c r="J1987" s="224"/>
      <c r="K1987" s="224"/>
      <c r="L1987" s="224"/>
      <c r="M1987" s="224"/>
      <c r="N1987" s="223"/>
      <c r="O1987" s="223"/>
      <c r="P1987" s="223"/>
      <c r="Q1987" s="223"/>
      <c r="R1987" s="224"/>
      <c r="S1987" s="224"/>
      <c r="T1987" s="224"/>
      <c r="U1987" s="224"/>
      <c r="V1987" s="224"/>
      <c r="W1987" s="224"/>
      <c r="X1987" s="224"/>
      <c r="Y1987" s="224"/>
      <c r="Z1987" s="213"/>
      <c r="AA1987" s="213"/>
      <c r="AB1987" s="213"/>
      <c r="AC1987" s="213"/>
      <c r="AD1987" s="213"/>
      <c r="AE1987" s="213"/>
      <c r="AF1987" s="213"/>
      <c r="AG1987" s="213" t="s">
        <v>573</v>
      </c>
      <c r="AH1987" s="213">
        <v>0</v>
      </c>
      <c r="AI1987" s="213"/>
      <c r="AJ1987" s="213"/>
      <c r="AK1987" s="213"/>
      <c r="AL1987" s="213"/>
      <c r="AM1987" s="213"/>
      <c r="AN1987" s="213"/>
      <c r="AO1987" s="213"/>
      <c r="AP1987" s="213"/>
      <c r="AQ1987" s="213"/>
      <c r="AR1987" s="213"/>
      <c r="AS1987" s="213"/>
      <c r="AT1987" s="213"/>
      <c r="AU1987" s="213"/>
      <c r="AV1987" s="213"/>
      <c r="AW1987" s="213"/>
      <c r="AX1987" s="213"/>
      <c r="AY1987" s="213"/>
      <c r="AZ1987" s="213"/>
      <c r="BA1987" s="213"/>
      <c r="BB1987" s="213"/>
      <c r="BC1987" s="213"/>
      <c r="BD1987" s="213"/>
      <c r="BE1987" s="213"/>
      <c r="BF1987" s="213"/>
      <c r="BG1987" s="213"/>
      <c r="BH1987" s="213"/>
    </row>
    <row r="1988" spans="1:60" outlineLevel="3" x14ac:dyDescent="0.2">
      <c r="A1988" s="220"/>
      <c r="B1988" s="221"/>
      <c r="C1988" s="258" t="s">
        <v>2188</v>
      </c>
      <c r="D1988" s="229"/>
      <c r="E1988" s="230">
        <v>88</v>
      </c>
      <c r="F1988" s="224"/>
      <c r="G1988" s="224"/>
      <c r="H1988" s="224"/>
      <c r="I1988" s="224"/>
      <c r="J1988" s="224"/>
      <c r="K1988" s="224"/>
      <c r="L1988" s="224"/>
      <c r="M1988" s="224"/>
      <c r="N1988" s="223"/>
      <c r="O1988" s="223"/>
      <c r="P1988" s="223"/>
      <c r="Q1988" s="223"/>
      <c r="R1988" s="224"/>
      <c r="S1988" s="224"/>
      <c r="T1988" s="224"/>
      <c r="U1988" s="224"/>
      <c r="V1988" s="224"/>
      <c r="W1988" s="224"/>
      <c r="X1988" s="224"/>
      <c r="Y1988" s="224"/>
      <c r="Z1988" s="213"/>
      <c r="AA1988" s="213"/>
      <c r="AB1988" s="213"/>
      <c r="AC1988" s="213"/>
      <c r="AD1988" s="213"/>
      <c r="AE1988" s="213"/>
      <c r="AF1988" s="213"/>
      <c r="AG1988" s="213" t="s">
        <v>573</v>
      </c>
      <c r="AH1988" s="213">
        <v>0</v>
      </c>
      <c r="AI1988" s="213"/>
      <c r="AJ1988" s="213"/>
      <c r="AK1988" s="213"/>
      <c r="AL1988" s="213"/>
      <c r="AM1988" s="213"/>
      <c r="AN1988" s="213"/>
      <c r="AO1988" s="213"/>
      <c r="AP1988" s="213"/>
      <c r="AQ1988" s="213"/>
      <c r="AR1988" s="213"/>
      <c r="AS1988" s="213"/>
      <c r="AT1988" s="213"/>
      <c r="AU1988" s="213"/>
      <c r="AV1988" s="213"/>
      <c r="AW1988" s="213"/>
      <c r="AX1988" s="213"/>
      <c r="AY1988" s="213"/>
      <c r="AZ1988" s="213"/>
      <c r="BA1988" s="213"/>
      <c r="BB1988" s="213"/>
      <c r="BC1988" s="213"/>
      <c r="BD1988" s="213"/>
      <c r="BE1988" s="213"/>
      <c r="BF1988" s="213"/>
      <c r="BG1988" s="213"/>
      <c r="BH1988" s="213"/>
    </row>
    <row r="1989" spans="1:60" outlineLevel="3" x14ac:dyDescent="0.2">
      <c r="A1989" s="220"/>
      <c r="B1989" s="221"/>
      <c r="C1989" s="275" t="s">
        <v>955</v>
      </c>
      <c r="D1989" s="266"/>
      <c r="E1989" s="267"/>
      <c r="F1989" s="224"/>
      <c r="G1989" s="224"/>
      <c r="H1989" s="224"/>
      <c r="I1989" s="224"/>
      <c r="J1989" s="224"/>
      <c r="K1989" s="224"/>
      <c r="L1989" s="224"/>
      <c r="M1989" s="224"/>
      <c r="N1989" s="223"/>
      <c r="O1989" s="223"/>
      <c r="P1989" s="223"/>
      <c r="Q1989" s="223"/>
      <c r="R1989" s="224"/>
      <c r="S1989" s="224"/>
      <c r="T1989" s="224"/>
      <c r="U1989" s="224"/>
      <c r="V1989" s="224"/>
      <c r="W1989" s="224"/>
      <c r="X1989" s="224"/>
      <c r="Y1989" s="224"/>
      <c r="Z1989" s="213"/>
      <c r="AA1989" s="213"/>
      <c r="AB1989" s="213"/>
      <c r="AC1989" s="213"/>
      <c r="AD1989" s="213"/>
      <c r="AE1989" s="213"/>
      <c r="AF1989" s="213"/>
      <c r="AG1989" s="213" t="s">
        <v>573</v>
      </c>
      <c r="AH1989" s="213"/>
      <c r="AI1989" s="213"/>
      <c r="AJ1989" s="213"/>
      <c r="AK1989" s="213"/>
      <c r="AL1989" s="213"/>
      <c r="AM1989" s="213"/>
      <c r="AN1989" s="213"/>
      <c r="AO1989" s="213"/>
      <c r="AP1989" s="213"/>
      <c r="AQ1989" s="213"/>
      <c r="AR1989" s="213"/>
      <c r="AS1989" s="213"/>
      <c r="AT1989" s="213"/>
      <c r="AU1989" s="213"/>
      <c r="AV1989" s="213"/>
      <c r="AW1989" s="213"/>
      <c r="AX1989" s="213"/>
      <c r="AY1989" s="213"/>
      <c r="AZ1989" s="213"/>
      <c r="BA1989" s="213"/>
      <c r="BB1989" s="213"/>
      <c r="BC1989" s="213"/>
      <c r="BD1989" s="213"/>
      <c r="BE1989" s="213"/>
      <c r="BF1989" s="213"/>
      <c r="BG1989" s="213"/>
      <c r="BH1989" s="213"/>
    </row>
    <row r="1990" spans="1:60" outlineLevel="3" x14ac:dyDescent="0.2">
      <c r="A1990" s="220"/>
      <c r="B1990" s="221"/>
      <c r="C1990" s="276" t="s">
        <v>2189</v>
      </c>
      <c r="D1990" s="266"/>
      <c r="E1990" s="267">
        <v>87.657780000000002</v>
      </c>
      <c r="F1990" s="224"/>
      <c r="G1990" s="224"/>
      <c r="H1990" s="224"/>
      <c r="I1990" s="224"/>
      <c r="J1990" s="224"/>
      <c r="K1990" s="224"/>
      <c r="L1990" s="224"/>
      <c r="M1990" s="224"/>
      <c r="N1990" s="223"/>
      <c r="O1990" s="223"/>
      <c r="P1990" s="223"/>
      <c r="Q1990" s="223"/>
      <c r="R1990" s="224"/>
      <c r="S1990" s="224"/>
      <c r="T1990" s="224"/>
      <c r="U1990" s="224"/>
      <c r="V1990" s="224"/>
      <c r="W1990" s="224"/>
      <c r="X1990" s="224"/>
      <c r="Y1990" s="224"/>
      <c r="Z1990" s="213"/>
      <c r="AA1990" s="213"/>
      <c r="AB1990" s="213"/>
      <c r="AC1990" s="213"/>
      <c r="AD1990" s="213"/>
      <c r="AE1990" s="213"/>
      <c r="AF1990" s="213"/>
      <c r="AG1990" s="213" t="s">
        <v>573</v>
      </c>
      <c r="AH1990" s="213">
        <v>2</v>
      </c>
      <c r="AI1990" s="213"/>
      <c r="AJ1990" s="213"/>
      <c r="AK1990" s="213"/>
      <c r="AL1990" s="213"/>
      <c r="AM1990" s="213"/>
      <c r="AN1990" s="213"/>
      <c r="AO1990" s="213"/>
      <c r="AP1990" s="213"/>
      <c r="AQ1990" s="213"/>
      <c r="AR1990" s="213"/>
      <c r="AS1990" s="213"/>
      <c r="AT1990" s="213"/>
      <c r="AU1990" s="213"/>
      <c r="AV1990" s="213"/>
      <c r="AW1990" s="213"/>
      <c r="AX1990" s="213"/>
      <c r="AY1990" s="213"/>
      <c r="AZ1990" s="213"/>
      <c r="BA1990" s="213"/>
      <c r="BB1990" s="213"/>
      <c r="BC1990" s="213"/>
      <c r="BD1990" s="213"/>
      <c r="BE1990" s="213"/>
      <c r="BF1990" s="213"/>
      <c r="BG1990" s="213"/>
      <c r="BH1990" s="213"/>
    </row>
    <row r="1991" spans="1:60" outlineLevel="3" x14ac:dyDescent="0.2">
      <c r="A1991" s="220"/>
      <c r="B1991" s="221"/>
      <c r="C1991" s="275" t="s">
        <v>958</v>
      </c>
      <c r="D1991" s="266"/>
      <c r="E1991" s="267"/>
      <c r="F1991" s="224"/>
      <c r="G1991" s="224"/>
      <c r="H1991" s="224"/>
      <c r="I1991" s="224"/>
      <c r="J1991" s="224"/>
      <c r="K1991" s="224"/>
      <c r="L1991" s="224"/>
      <c r="M1991" s="224"/>
      <c r="N1991" s="223"/>
      <c r="O1991" s="223"/>
      <c r="P1991" s="223"/>
      <c r="Q1991" s="223"/>
      <c r="R1991" s="224"/>
      <c r="S1991" s="224"/>
      <c r="T1991" s="224"/>
      <c r="U1991" s="224"/>
      <c r="V1991" s="224"/>
      <c r="W1991" s="224"/>
      <c r="X1991" s="224"/>
      <c r="Y1991" s="224"/>
      <c r="Z1991" s="213"/>
      <c r="AA1991" s="213"/>
      <c r="AB1991" s="213"/>
      <c r="AC1991" s="213"/>
      <c r="AD1991" s="213"/>
      <c r="AE1991" s="213"/>
      <c r="AF1991" s="213"/>
      <c r="AG1991" s="213" t="s">
        <v>573</v>
      </c>
      <c r="AH1991" s="213"/>
      <c r="AI1991" s="213"/>
      <c r="AJ1991" s="213"/>
      <c r="AK1991" s="213"/>
      <c r="AL1991" s="213"/>
      <c r="AM1991" s="213"/>
      <c r="AN1991" s="213"/>
      <c r="AO1991" s="213"/>
      <c r="AP1991" s="213"/>
      <c r="AQ1991" s="213"/>
      <c r="AR1991" s="213"/>
      <c r="AS1991" s="213"/>
      <c r="AT1991" s="213"/>
      <c r="AU1991" s="213"/>
      <c r="AV1991" s="213"/>
      <c r="AW1991" s="213"/>
      <c r="AX1991" s="213"/>
      <c r="AY1991" s="213"/>
      <c r="AZ1991" s="213"/>
      <c r="BA1991" s="213"/>
      <c r="BB1991" s="213"/>
      <c r="BC1991" s="213"/>
      <c r="BD1991" s="213"/>
      <c r="BE1991" s="213"/>
      <c r="BF1991" s="213"/>
      <c r="BG1991" s="213"/>
      <c r="BH1991" s="213"/>
    </row>
    <row r="1992" spans="1:60" outlineLevel="3" x14ac:dyDescent="0.2">
      <c r="A1992" s="220"/>
      <c r="B1992" s="221"/>
      <c r="C1992" s="258" t="s">
        <v>1149</v>
      </c>
      <c r="D1992" s="229"/>
      <c r="E1992" s="230"/>
      <c r="F1992" s="224"/>
      <c r="G1992" s="224"/>
      <c r="H1992" s="224"/>
      <c r="I1992" s="224"/>
      <c r="J1992" s="224"/>
      <c r="K1992" s="224"/>
      <c r="L1992" s="224"/>
      <c r="M1992" s="224"/>
      <c r="N1992" s="223"/>
      <c r="O1992" s="223"/>
      <c r="P1992" s="223"/>
      <c r="Q1992" s="223"/>
      <c r="R1992" s="224"/>
      <c r="S1992" s="224"/>
      <c r="T1992" s="224"/>
      <c r="U1992" s="224"/>
      <c r="V1992" s="224"/>
      <c r="W1992" s="224"/>
      <c r="X1992" s="224"/>
      <c r="Y1992" s="224"/>
      <c r="Z1992" s="213"/>
      <c r="AA1992" s="213"/>
      <c r="AB1992" s="213"/>
      <c r="AC1992" s="213"/>
      <c r="AD1992" s="213"/>
      <c r="AE1992" s="213"/>
      <c r="AF1992" s="213"/>
      <c r="AG1992" s="213" t="s">
        <v>573</v>
      </c>
      <c r="AH1992" s="213">
        <v>0</v>
      </c>
      <c r="AI1992" s="213"/>
      <c r="AJ1992" s="213"/>
      <c r="AK1992" s="213"/>
      <c r="AL1992" s="213"/>
      <c r="AM1992" s="213"/>
      <c r="AN1992" s="213"/>
      <c r="AO1992" s="213"/>
      <c r="AP1992" s="213"/>
      <c r="AQ1992" s="213"/>
      <c r="AR1992" s="213"/>
      <c r="AS1992" s="213"/>
      <c r="AT1992" s="213"/>
      <c r="AU1992" s="213"/>
      <c r="AV1992" s="213"/>
      <c r="AW1992" s="213"/>
      <c r="AX1992" s="213"/>
      <c r="AY1992" s="213"/>
      <c r="AZ1992" s="213"/>
      <c r="BA1992" s="213"/>
      <c r="BB1992" s="213"/>
      <c r="BC1992" s="213"/>
      <c r="BD1992" s="213"/>
      <c r="BE1992" s="213"/>
      <c r="BF1992" s="213"/>
      <c r="BG1992" s="213"/>
      <c r="BH1992" s="213"/>
    </row>
    <row r="1993" spans="1:60" outlineLevel="3" x14ac:dyDescent="0.2">
      <c r="A1993" s="220"/>
      <c r="B1993" s="221"/>
      <c r="C1993" s="258" t="s">
        <v>2190</v>
      </c>
      <c r="D1993" s="229"/>
      <c r="E1993" s="230">
        <v>17</v>
      </c>
      <c r="F1993" s="224"/>
      <c r="G1993" s="224"/>
      <c r="H1993" s="224"/>
      <c r="I1993" s="224"/>
      <c r="J1993" s="224"/>
      <c r="K1993" s="224"/>
      <c r="L1993" s="224"/>
      <c r="M1993" s="224"/>
      <c r="N1993" s="223"/>
      <c r="O1993" s="223"/>
      <c r="P1993" s="223"/>
      <c r="Q1993" s="223"/>
      <c r="R1993" s="224"/>
      <c r="S1993" s="224"/>
      <c r="T1993" s="224"/>
      <c r="U1993" s="224"/>
      <c r="V1993" s="224"/>
      <c r="W1993" s="224"/>
      <c r="X1993" s="224"/>
      <c r="Y1993" s="224"/>
      <c r="Z1993" s="213"/>
      <c r="AA1993" s="213"/>
      <c r="AB1993" s="213"/>
      <c r="AC1993" s="213"/>
      <c r="AD1993" s="213"/>
      <c r="AE1993" s="213"/>
      <c r="AF1993" s="213"/>
      <c r="AG1993" s="213" t="s">
        <v>573</v>
      </c>
      <c r="AH1993" s="213">
        <v>0</v>
      </c>
      <c r="AI1993" s="213"/>
      <c r="AJ1993" s="213"/>
      <c r="AK1993" s="213"/>
      <c r="AL1993" s="213"/>
      <c r="AM1993" s="213"/>
      <c r="AN1993" s="213"/>
      <c r="AO1993" s="213"/>
      <c r="AP1993" s="213"/>
      <c r="AQ1993" s="213"/>
      <c r="AR1993" s="213"/>
      <c r="AS1993" s="213"/>
      <c r="AT1993" s="213"/>
      <c r="AU1993" s="213"/>
      <c r="AV1993" s="213"/>
      <c r="AW1993" s="213"/>
      <c r="AX1993" s="213"/>
      <c r="AY1993" s="213"/>
      <c r="AZ1993" s="213"/>
      <c r="BA1993" s="213"/>
      <c r="BB1993" s="213"/>
      <c r="BC1993" s="213"/>
      <c r="BD1993" s="213"/>
      <c r="BE1993" s="213"/>
      <c r="BF1993" s="213"/>
      <c r="BG1993" s="213"/>
      <c r="BH1993" s="213"/>
    </row>
    <row r="1994" spans="1:60" outlineLevel="3" x14ac:dyDescent="0.2">
      <c r="A1994" s="220"/>
      <c r="B1994" s="221"/>
      <c r="C1994" s="275" t="s">
        <v>955</v>
      </c>
      <c r="D1994" s="266"/>
      <c r="E1994" s="267"/>
      <c r="F1994" s="224"/>
      <c r="G1994" s="224"/>
      <c r="H1994" s="224"/>
      <c r="I1994" s="224"/>
      <c r="J1994" s="224"/>
      <c r="K1994" s="224"/>
      <c r="L1994" s="224"/>
      <c r="M1994" s="224"/>
      <c r="N1994" s="223"/>
      <c r="O1994" s="223"/>
      <c r="P1994" s="223"/>
      <c r="Q1994" s="223"/>
      <c r="R1994" s="224"/>
      <c r="S1994" s="224"/>
      <c r="T1994" s="224"/>
      <c r="U1994" s="224"/>
      <c r="V1994" s="224"/>
      <c r="W1994" s="224"/>
      <c r="X1994" s="224"/>
      <c r="Y1994" s="224"/>
      <c r="Z1994" s="213"/>
      <c r="AA1994" s="213"/>
      <c r="AB1994" s="213"/>
      <c r="AC1994" s="213"/>
      <c r="AD1994" s="213"/>
      <c r="AE1994" s="213"/>
      <c r="AF1994" s="213"/>
      <c r="AG1994" s="213" t="s">
        <v>573</v>
      </c>
      <c r="AH1994" s="213"/>
      <c r="AI1994" s="213"/>
      <c r="AJ1994" s="213"/>
      <c r="AK1994" s="213"/>
      <c r="AL1994" s="213"/>
      <c r="AM1994" s="213"/>
      <c r="AN1994" s="213"/>
      <c r="AO1994" s="213"/>
      <c r="AP1994" s="213"/>
      <c r="AQ1994" s="213"/>
      <c r="AR1994" s="213"/>
      <c r="AS1994" s="213"/>
      <c r="AT1994" s="213"/>
      <c r="AU1994" s="213"/>
      <c r="AV1994" s="213"/>
      <c r="AW1994" s="213"/>
      <c r="AX1994" s="213"/>
      <c r="AY1994" s="213"/>
      <c r="AZ1994" s="213"/>
      <c r="BA1994" s="213"/>
      <c r="BB1994" s="213"/>
      <c r="BC1994" s="213"/>
      <c r="BD1994" s="213"/>
      <c r="BE1994" s="213"/>
      <c r="BF1994" s="213"/>
      <c r="BG1994" s="213"/>
      <c r="BH1994" s="213"/>
    </row>
    <row r="1995" spans="1:60" outlineLevel="3" x14ac:dyDescent="0.2">
      <c r="A1995" s="220"/>
      <c r="B1995" s="221"/>
      <c r="C1995" s="276" t="s">
        <v>2191</v>
      </c>
      <c r="D1995" s="266"/>
      <c r="E1995" s="267">
        <v>16.671109999999999</v>
      </c>
      <c r="F1995" s="224"/>
      <c r="G1995" s="224"/>
      <c r="H1995" s="224"/>
      <c r="I1995" s="224"/>
      <c r="J1995" s="224"/>
      <c r="K1995" s="224"/>
      <c r="L1995" s="224"/>
      <c r="M1995" s="224"/>
      <c r="N1995" s="223"/>
      <c r="O1995" s="223"/>
      <c r="P1995" s="223"/>
      <c r="Q1995" s="223"/>
      <c r="R1995" s="224"/>
      <c r="S1995" s="224"/>
      <c r="T1995" s="224"/>
      <c r="U1995" s="224"/>
      <c r="V1995" s="224"/>
      <c r="W1995" s="224"/>
      <c r="X1995" s="224"/>
      <c r="Y1995" s="224"/>
      <c r="Z1995" s="213"/>
      <c r="AA1995" s="213"/>
      <c r="AB1995" s="213"/>
      <c r="AC1995" s="213"/>
      <c r="AD1995" s="213"/>
      <c r="AE1995" s="213"/>
      <c r="AF1995" s="213"/>
      <c r="AG1995" s="213" t="s">
        <v>573</v>
      </c>
      <c r="AH1995" s="213">
        <v>2</v>
      </c>
      <c r="AI1995" s="213"/>
      <c r="AJ1995" s="213"/>
      <c r="AK1995" s="213"/>
      <c r="AL1995" s="213"/>
      <c r="AM1995" s="213"/>
      <c r="AN1995" s="213"/>
      <c r="AO1995" s="213"/>
      <c r="AP1995" s="213"/>
      <c r="AQ1995" s="213"/>
      <c r="AR1995" s="213"/>
      <c r="AS1995" s="213"/>
      <c r="AT1995" s="213"/>
      <c r="AU1995" s="213"/>
      <c r="AV1995" s="213"/>
      <c r="AW1995" s="213"/>
      <c r="AX1995" s="213"/>
      <c r="AY1995" s="213"/>
      <c r="AZ1995" s="213"/>
      <c r="BA1995" s="213"/>
      <c r="BB1995" s="213"/>
      <c r="BC1995" s="213"/>
      <c r="BD1995" s="213"/>
      <c r="BE1995" s="213"/>
      <c r="BF1995" s="213"/>
      <c r="BG1995" s="213"/>
      <c r="BH1995" s="213"/>
    </row>
    <row r="1996" spans="1:60" outlineLevel="3" x14ac:dyDescent="0.2">
      <c r="A1996" s="220"/>
      <c r="B1996" s="221"/>
      <c r="C1996" s="275" t="s">
        <v>958</v>
      </c>
      <c r="D1996" s="266"/>
      <c r="E1996" s="267"/>
      <c r="F1996" s="224"/>
      <c r="G1996" s="224"/>
      <c r="H1996" s="224"/>
      <c r="I1996" s="224"/>
      <c r="J1996" s="224"/>
      <c r="K1996" s="224"/>
      <c r="L1996" s="224"/>
      <c r="M1996" s="224"/>
      <c r="N1996" s="223"/>
      <c r="O1996" s="223"/>
      <c r="P1996" s="223"/>
      <c r="Q1996" s="223"/>
      <c r="R1996" s="224"/>
      <c r="S1996" s="224"/>
      <c r="T1996" s="224"/>
      <c r="U1996" s="224"/>
      <c r="V1996" s="224"/>
      <c r="W1996" s="224"/>
      <c r="X1996" s="224"/>
      <c r="Y1996" s="224"/>
      <c r="Z1996" s="213"/>
      <c r="AA1996" s="213"/>
      <c r="AB1996" s="213"/>
      <c r="AC1996" s="213"/>
      <c r="AD1996" s="213"/>
      <c r="AE1996" s="213"/>
      <c r="AF1996" s="213"/>
      <c r="AG1996" s="213" t="s">
        <v>573</v>
      </c>
      <c r="AH1996" s="213"/>
      <c r="AI1996" s="213"/>
      <c r="AJ1996" s="213"/>
      <c r="AK1996" s="213"/>
      <c r="AL1996" s="213"/>
      <c r="AM1996" s="213"/>
      <c r="AN1996" s="213"/>
      <c r="AO1996" s="213"/>
      <c r="AP1996" s="213"/>
      <c r="AQ1996" s="213"/>
      <c r="AR1996" s="213"/>
      <c r="AS1996" s="213"/>
      <c r="AT1996" s="213"/>
      <c r="AU1996" s="213"/>
      <c r="AV1996" s="213"/>
      <c r="AW1996" s="213"/>
      <c r="AX1996" s="213"/>
      <c r="AY1996" s="213"/>
      <c r="AZ1996" s="213"/>
      <c r="BA1996" s="213"/>
      <c r="BB1996" s="213"/>
      <c r="BC1996" s="213"/>
      <c r="BD1996" s="213"/>
      <c r="BE1996" s="213"/>
      <c r="BF1996" s="213"/>
      <c r="BG1996" s="213"/>
      <c r="BH1996" s="213"/>
    </row>
    <row r="1997" spans="1:60" outlineLevel="2" x14ac:dyDescent="0.2">
      <c r="A1997" s="220"/>
      <c r="B1997" s="221"/>
      <c r="C1997" s="257"/>
      <c r="D1997" s="250"/>
      <c r="E1997" s="250"/>
      <c r="F1997" s="250"/>
      <c r="G1997" s="250"/>
      <c r="H1997" s="224"/>
      <c r="I1997" s="224"/>
      <c r="J1997" s="224"/>
      <c r="K1997" s="224"/>
      <c r="L1997" s="224"/>
      <c r="M1997" s="224"/>
      <c r="N1997" s="223"/>
      <c r="O1997" s="223"/>
      <c r="P1997" s="223"/>
      <c r="Q1997" s="223"/>
      <c r="R1997" s="224"/>
      <c r="S1997" s="224"/>
      <c r="T1997" s="224"/>
      <c r="U1997" s="224"/>
      <c r="V1997" s="224"/>
      <c r="W1997" s="224"/>
      <c r="X1997" s="224"/>
      <c r="Y1997" s="224"/>
      <c r="Z1997" s="213"/>
      <c r="AA1997" s="213"/>
      <c r="AB1997" s="213"/>
      <c r="AC1997" s="213"/>
      <c r="AD1997" s="213"/>
      <c r="AE1997" s="213"/>
      <c r="AF1997" s="213"/>
      <c r="AG1997" s="213" t="s">
        <v>515</v>
      </c>
      <c r="AH1997" s="213"/>
      <c r="AI1997" s="213"/>
      <c r="AJ1997" s="213"/>
      <c r="AK1997" s="213"/>
      <c r="AL1997" s="213"/>
      <c r="AM1997" s="213"/>
      <c r="AN1997" s="213"/>
      <c r="AO1997" s="213"/>
      <c r="AP1997" s="213"/>
      <c r="AQ1997" s="213"/>
      <c r="AR1997" s="213"/>
      <c r="AS1997" s="213"/>
      <c r="AT1997" s="213"/>
      <c r="AU1997" s="213"/>
      <c r="AV1997" s="213"/>
      <c r="AW1997" s="213"/>
      <c r="AX1997" s="213"/>
      <c r="AY1997" s="213"/>
      <c r="AZ1997" s="213"/>
      <c r="BA1997" s="213"/>
      <c r="BB1997" s="213"/>
      <c r="BC1997" s="213"/>
      <c r="BD1997" s="213"/>
      <c r="BE1997" s="213"/>
      <c r="BF1997" s="213"/>
      <c r="BG1997" s="213"/>
      <c r="BH1997" s="213"/>
    </row>
    <row r="1998" spans="1:60" outlineLevel="1" x14ac:dyDescent="0.2">
      <c r="A1998" s="242">
        <v>256</v>
      </c>
      <c r="B1998" s="243" t="s">
        <v>2192</v>
      </c>
      <c r="C1998" s="254" t="s">
        <v>2193</v>
      </c>
      <c r="D1998" s="244" t="s">
        <v>582</v>
      </c>
      <c r="E1998" s="245">
        <v>172</v>
      </c>
      <c r="F1998" s="246"/>
      <c r="G1998" s="247">
        <f>ROUND(E1998*F1998,2)</f>
        <v>0</v>
      </c>
      <c r="H1998" s="246"/>
      <c r="I1998" s="247">
        <f>ROUND(E1998*H1998,2)</f>
        <v>0</v>
      </c>
      <c r="J1998" s="246"/>
      <c r="K1998" s="247">
        <f>ROUND(E1998*J1998,2)</f>
        <v>0</v>
      </c>
      <c r="L1998" s="247">
        <v>21</v>
      </c>
      <c r="M1998" s="247">
        <f>G1998*(1+L1998/100)</f>
        <v>0</v>
      </c>
      <c r="N1998" s="245">
        <v>1.0000000000000001E-5</v>
      </c>
      <c r="O1998" s="245">
        <f>ROUND(E1998*N1998,2)</f>
        <v>0</v>
      </c>
      <c r="P1998" s="245">
        <v>0</v>
      </c>
      <c r="Q1998" s="245">
        <f>ROUND(E1998*P1998,2)</f>
        <v>0</v>
      </c>
      <c r="R1998" s="247" t="s">
        <v>970</v>
      </c>
      <c r="S1998" s="247" t="s">
        <v>511</v>
      </c>
      <c r="T1998" s="248" t="s">
        <v>511</v>
      </c>
      <c r="U1998" s="224">
        <v>0</v>
      </c>
      <c r="V1998" s="224">
        <f>ROUND(E1998*U1998,2)</f>
        <v>0</v>
      </c>
      <c r="W1998" s="224"/>
      <c r="X1998" s="224" t="s">
        <v>531</v>
      </c>
      <c r="Y1998" s="224" t="s">
        <v>513</v>
      </c>
      <c r="Z1998" s="213"/>
      <c r="AA1998" s="213"/>
      <c r="AB1998" s="213"/>
      <c r="AC1998" s="213"/>
      <c r="AD1998" s="213"/>
      <c r="AE1998" s="213"/>
      <c r="AF1998" s="213"/>
      <c r="AG1998" s="213" t="s">
        <v>541</v>
      </c>
      <c r="AH1998" s="213"/>
      <c r="AI1998" s="213"/>
      <c r="AJ1998" s="213"/>
      <c r="AK1998" s="213"/>
      <c r="AL1998" s="213"/>
      <c r="AM1998" s="213"/>
      <c r="AN1998" s="213"/>
      <c r="AO1998" s="213"/>
      <c r="AP1998" s="213"/>
      <c r="AQ1998" s="213"/>
      <c r="AR1998" s="213"/>
      <c r="AS1998" s="213"/>
      <c r="AT1998" s="213"/>
      <c r="AU1998" s="213"/>
      <c r="AV1998" s="213"/>
      <c r="AW1998" s="213"/>
      <c r="AX1998" s="213"/>
      <c r="AY1998" s="213"/>
      <c r="AZ1998" s="213"/>
      <c r="BA1998" s="213"/>
      <c r="BB1998" s="213"/>
      <c r="BC1998" s="213"/>
      <c r="BD1998" s="213"/>
      <c r="BE1998" s="213"/>
      <c r="BF1998" s="213"/>
      <c r="BG1998" s="213"/>
      <c r="BH1998" s="213"/>
    </row>
    <row r="1999" spans="1:60" outlineLevel="2" x14ac:dyDescent="0.2">
      <c r="A1999" s="220"/>
      <c r="B1999" s="221"/>
      <c r="C1999" s="258" t="s">
        <v>2194</v>
      </c>
      <c r="D1999" s="229"/>
      <c r="E1999" s="230">
        <v>172</v>
      </c>
      <c r="F1999" s="224"/>
      <c r="G1999" s="224"/>
      <c r="H1999" s="224"/>
      <c r="I1999" s="224"/>
      <c r="J1999" s="224"/>
      <c r="K1999" s="224"/>
      <c r="L1999" s="224"/>
      <c r="M1999" s="224"/>
      <c r="N1999" s="223"/>
      <c r="O1999" s="223"/>
      <c r="P1999" s="223"/>
      <c r="Q1999" s="223"/>
      <c r="R1999" s="224"/>
      <c r="S1999" s="224"/>
      <c r="T1999" s="224"/>
      <c r="U1999" s="224"/>
      <c r="V1999" s="224"/>
      <c r="W1999" s="224"/>
      <c r="X1999" s="224"/>
      <c r="Y1999" s="224"/>
      <c r="Z1999" s="213"/>
      <c r="AA1999" s="213"/>
      <c r="AB1999" s="213"/>
      <c r="AC1999" s="213"/>
      <c r="AD1999" s="213"/>
      <c r="AE1999" s="213"/>
      <c r="AF1999" s="213"/>
      <c r="AG1999" s="213" t="s">
        <v>573</v>
      </c>
      <c r="AH1999" s="213">
        <v>5</v>
      </c>
      <c r="AI1999" s="213"/>
      <c r="AJ1999" s="213"/>
      <c r="AK1999" s="213"/>
      <c r="AL1999" s="213"/>
      <c r="AM1999" s="213"/>
      <c r="AN1999" s="213"/>
      <c r="AO1999" s="213"/>
      <c r="AP1999" s="213"/>
      <c r="AQ1999" s="213"/>
      <c r="AR1999" s="213"/>
      <c r="AS1999" s="213"/>
      <c r="AT1999" s="213"/>
      <c r="AU1999" s="213"/>
      <c r="AV1999" s="213"/>
      <c r="AW1999" s="213"/>
      <c r="AX1999" s="213"/>
      <c r="AY1999" s="213"/>
      <c r="AZ1999" s="213"/>
      <c r="BA1999" s="213"/>
      <c r="BB1999" s="213"/>
      <c r="BC1999" s="213"/>
      <c r="BD1999" s="213"/>
      <c r="BE1999" s="213"/>
      <c r="BF1999" s="213"/>
      <c r="BG1999" s="213"/>
      <c r="BH1999" s="213"/>
    </row>
    <row r="2000" spans="1:60" outlineLevel="2" x14ac:dyDescent="0.2">
      <c r="A2000" s="220"/>
      <c r="B2000" s="221"/>
      <c r="C2000" s="257"/>
      <c r="D2000" s="250"/>
      <c r="E2000" s="250"/>
      <c r="F2000" s="250"/>
      <c r="G2000" s="250"/>
      <c r="H2000" s="224"/>
      <c r="I2000" s="224"/>
      <c r="J2000" s="224"/>
      <c r="K2000" s="224"/>
      <c r="L2000" s="224"/>
      <c r="M2000" s="224"/>
      <c r="N2000" s="223"/>
      <c r="O2000" s="223"/>
      <c r="P2000" s="223"/>
      <c r="Q2000" s="223"/>
      <c r="R2000" s="224"/>
      <c r="S2000" s="224"/>
      <c r="T2000" s="224"/>
      <c r="U2000" s="224"/>
      <c r="V2000" s="224"/>
      <c r="W2000" s="224"/>
      <c r="X2000" s="224"/>
      <c r="Y2000" s="224"/>
      <c r="Z2000" s="213"/>
      <c r="AA2000" s="213"/>
      <c r="AB2000" s="213"/>
      <c r="AC2000" s="213"/>
      <c r="AD2000" s="213"/>
      <c r="AE2000" s="213"/>
      <c r="AF2000" s="213"/>
      <c r="AG2000" s="213" t="s">
        <v>515</v>
      </c>
      <c r="AH2000" s="213"/>
      <c r="AI2000" s="213"/>
      <c r="AJ2000" s="213"/>
      <c r="AK2000" s="213"/>
      <c r="AL2000" s="213"/>
      <c r="AM2000" s="213"/>
      <c r="AN2000" s="213"/>
      <c r="AO2000" s="213"/>
      <c r="AP2000" s="213"/>
      <c r="AQ2000" s="213"/>
      <c r="AR2000" s="213"/>
      <c r="AS2000" s="213"/>
      <c r="AT2000" s="213"/>
      <c r="AU2000" s="213"/>
      <c r="AV2000" s="213"/>
      <c r="AW2000" s="213"/>
      <c r="AX2000" s="213"/>
      <c r="AY2000" s="213"/>
      <c r="AZ2000" s="213"/>
      <c r="BA2000" s="213"/>
      <c r="BB2000" s="213"/>
      <c r="BC2000" s="213"/>
      <c r="BD2000" s="213"/>
      <c r="BE2000" s="213"/>
      <c r="BF2000" s="213"/>
      <c r="BG2000" s="213"/>
      <c r="BH2000" s="213"/>
    </row>
    <row r="2001" spans="1:60" ht="22.5" outlineLevel="1" x14ac:dyDescent="0.2">
      <c r="A2001" s="242">
        <v>257</v>
      </c>
      <c r="B2001" s="243" t="s">
        <v>2195</v>
      </c>
      <c r="C2001" s="254" t="s">
        <v>2196</v>
      </c>
      <c r="D2001" s="244" t="s">
        <v>582</v>
      </c>
      <c r="E2001" s="245">
        <v>172</v>
      </c>
      <c r="F2001" s="246"/>
      <c r="G2001" s="247">
        <f>ROUND(E2001*F2001,2)</f>
        <v>0</v>
      </c>
      <c r="H2001" s="246"/>
      <c r="I2001" s="247">
        <f>ROUND(E2001*H2001,2)</f>
        <v>0</v>
      </c>
      <c r="J2001" s="246"/>
      <c r="K2001" s="247">
        <f>ROUND(E2001*J2001,2)</f>
        <v>0</v>
      </c>
      <c r="L2001" s="247">
        <v>21</v>
      </c>
      <c r="M2001" s="247">
        <f>G2001*(1+L2001/100)</f>
        <v>0</v>
      </c>
      <c r="N2001" s="245">
        <v>4.0000000000000003E-5</v>
      </c>
      <c r="O2001" s="245">
        <f>ROUND(E2001*N2001,2)</f>
        <v>0.01</v>
      </c>
      <c r="P2001" s="245">
        <v>0</v>
      </c>
      <c r="Q2001" s="245">
        <f>ROUND(E2001*P2001,2)</f>
        <v>0</v>
      </c>
      <c r="R2001" s="247" t="s">
        <v>970</v>
      </c>
      <c r="S2001" s="247" t="s">
        <v>2197</v>
      </c>
      <c r="T2001" s="248" t="s">
        <v>512</v>
      </c>
      <c r="U2001" s="224">
        <v>0</v>
      </c>
      <c r="V2001" s="224">
        <f>ROUND(E2001*U2001,2)</f>
        <v>0</v>
      </c>
      <c r="W2001" s="224"/>
      <c r="X2001" s="224" t="s">
        <v>531</v>
      </c>
      <c r="Y2001" s="224" t="s">
        <v>513</v>
      </c>
      <c r="Z2001" s="213"/>
      <c r="AA2001" s="213"/>
      <c r="AB2001" s="213"/>
      <c r="AC2001" s="213"/>
      <c r="AD2001" s="213"/>
      <c r="AE2001" s="213"/>
      <c r="AF2001" s="213"/>
      <c r="AG2001" s="213" t="s">
        <v>541</v>
      </c>
      <c r="AH2001" s="213"/>
      <c r="AI2001" s="213"/>
      <c r="AJ2001" s="213"/>
      <c r="AK2001" s="213"/>
      <c r="AL2001" s="213"/>
      <c r="AM2001" s="213"/>
      <c r="AN2001" s="213"/>
      <c r="AO2001" s="213"/>
      <c r="AP2001" s="213"/>
      <c r="AQ2001" s="213"/>
      <c r="AR2001" s="213"/>
      <c r="AS2001" s="213"/>
      <c r="AT2001" s="213"/>
      <c r="AU2001" s="213"/>
      <c r="AV2001" s="213"/>
      <c r="AW2001" s="213"/>
      <c r="AX2001" s="213"/>
      <c r="AY2001" s="213"/>
      <c r="AZ2001" s="213"/>
      <c r="BA2001" s="213"/>
      <c r="BB2001" s="213"/>
      <c r="BC2001" s="213"/>
      <c r="BD2001" s="213"/>
      <c r="BE2001" s="213"/>
      <c r="BF2001" s="213"/>
      <c r="BG2001" s="213"/>
      <c r="BH2001" s="213"/>
    </row>
    <row r="2002" spans="1:60" outlineLevel="2" x14ac:dyDescent="0.2">
      <c r="A2002" s="220"/>
      <c r="B2002" s="221"/>
      <c r="C2002" s="258" t="s">
        <v>1152</v>
      </c>
      <c r="D2002" s="229"/>
      <c r="E2002" s="230"/>
      <c r="F2002" s="224"/>
      <c r="G2002" s="224"/>
      <c r="H2002" s="224"/>
      <c r="I2002" s="224"/>
      <c r="J2002" s="224"/>
      <c r="K2002" s="224"/>
      <c r="L2002" s="224"/>
      <c r="M2002" s="224"/>
      <c r="N2002" s="223"/>
      <c r="O2002" s="223"/>
      <c r="P2002" s="223"/>
      <c r="Q2002" s="223"/>
      <c r="R2002" s="224"/>
      <c r="S2002" s="224"/>
      <c r="T2002" s="224"/>
      <c r="U2002" s="224"/>
      <c r="V2002" s="224"/>
      <c r="W2002" s="224"/>
      <c r="X2002" s="224"/>
      <c r="Y2002" s="224"/>
      <c r="Z2002" s="213"/>
      <c r="AA2002" s="213"/>
      <c r="AB2002" s="213"/>
      <c r="AC2002" s="213"/>
      <c r="AD2002" s="213"/>
      <c r="AE2002" s="213"/>
      <c r="AF2002" s="213"/>
      <c r="AG2002" s="213" t="s">
        <v>573</v>
      </c>
      <c r="AH2002" s="213">
        <v>0</v>
      </c>
      <c r="AI2002" s="213"/>
      <c r="AJ2002" s="213"/>
      <c r="AK2002" s="213"/>
      <c r="AL2002" s="213"/>
      <c r="AM2002" s="213"/>
      <c r="AN2002" s="213"/>
      <c r="AO2002" s="213"/>
      <c r="AP2002" s="213"/>
      <c r="AQ2002" s="213"/>
      <c r="AR2002" s="213"/>
      <c r="AS2002" s="213"/>
      <c r="AT2002" s="213"/>
      <c r="AU2002" s="213"/>
      <c r="AV2002" s="213"/>
      <c r="AW2002" s="213"/>
      <c r="AX2002" s="213"/>
      <c r="AY2002" s="213"/>
      <c r="AZ2002" s="213"/>
      <c r="BA2002" s="213"/>
      <c r="BB2002" s="213"/>
      <c r="BC2002" s="213"/>
      <c r="BD2002" s="213"/>
      <c r="BE2002" s="213"/>
      <c r="BF2002" s="213"/>
      <c r="BG2002" s="213"/>
      <c r="BH2002" s="213"/>
    </row>
    <row r="2003" spans="1:60" outlineLevel="3" x14ac:dyDescent="0.2">
      <c r="A2003" s="220"/>
      <c r="B2003" s="221"/>
      <c r="C2003" s="258" t="s">
        <v>2198</v>
      </c>
      <c r="D2003" s="229"/>
      <c r="E2003" s="230">
        <v>144</v>
      </c>
      <c r="F2003" s="224"/>
      <c r="G2003" s="224"/>
      <c r="H2003" s="224"/>
      <c r="I2003" s="224"/>
      <c r="J2003" s="224"/>
      <c r="K2003" s="224"/>
      <c r="L2003" s="224"/>
      <c r="M2003" s="224"/>
      <c r="N2003" s="223"/>
      <c r="O2003" s="223"/>
      <c r="P2003" s="223"/>
      <c r="Q2003" s="223"/>
      <c r="R2003" s="224"/>
      <c r="S2003" s="224"/>
      <c r="T2003" s="224"/>
      <c r="U2003" s="224"/>
      <c r="V2003" s="224"/>
      <c r="W2003" s="224"/>
      <c r="X2003" s="224"/>
      <c r="Y2003" s="224"/>
      <c r="Z2003" s="213"/>
      <c r="AA2003" s="213"/>
      <c r="AB2003" s="213"/>
      <c r="AC2003" s="213"/>
      <c r="AD2003" s="213"/>
      <c r="AE2003" s="213"/>
      <c r="AF2003" s="213"/>
      <c r="AG2003" s="213" t="s">
        <v>573</v>
      </c>
      <c r="AH2003" s="213">
        <v>0</v>
      </c>
      <c r="AI2003" s="213"/>
      <c r="AJ2003" s="213"/>
      <c r="AK2003" s="213"/>
      <c r="AL2003" s="213"/>
      <c r="AM2003" s="213"/>
      <c r="AN2003" s="213"/>
      <c r="AO2003" s="213"/>
      <c r="AP2003" s="213"/>
      <c r="AQ2003" s="213"/>
      <c r="AR2003" s="213"/>
      <c r="AS2003" s="213"/>
      <c r="AT2003" s="213"/>
      <c r="AU2003" s="213"/>
      <c r="AV2003" s="213"/>
      <c r="AW2003" s="213"/>
      <c r="AX2003" s="213"/>
      <c r="AY2003" s="213"/>
      <c r="AZ2003" s="213"/>
      <c r="BA2003" s="213"/>
      <c r="BB2003" s="213"/>
      <c r="BC2003" s="213"/>
      <c r="BD2003" s="213"/>
      <c r="BE2003" s="213"/>
      <c r="BF2003" s="213"/>
      <c r="BG2003" s="213"/>
      <c r="BH2003" s="213"/>
    </row>
    <row r="2004" spans="1:60" outlineLevel="3" x14ac:dyDescent="0.2">
      <c r="A2004" s="220"/>
      <c r="B2004" s="221"/>
      <c r="C2004" s="258" t="s">
        <v>1149</v>
      </c>
      <c r="D2004" s="229"/>
      <c r="E2004" s="230"/>
      <c r="F2004" s="224"/>
      <c r="G2004" s="224"/>
      <c r="H2004" s="224"/>
      <c r="I2004" s="224"/>
      <c r="J2004" s="224"/>
      <c r="K2004" s="224"/>
      <c r="L2004" s="224"/>
      <c r="M2004" s="224"/>
      <c r="N2004" s="223"/>
      <c r="O2004" s="223"/>
      <c r="P2004" s="223"/>
      <c r="Q2004" s="223"/>
      <c r="R2004" s="224"/>
      <c r="S2004" s="224"/>
      <c r="T2004" s="224"/>
      <c r="U2004" s="224"/>
      <c r="V2004" s="224"/>
      <c r="W2004" s="224"/>
      <c r="X2004" s="224"/>
      <c r="Y2004" s="224"/>
      <c r="Z2004" s="213"/>
      <c r="AA2004" s="213"/>
      <c r="AB2004" s="213"/>
      <c r="AC2004" s="213"/>
      <c r="AD2004" s="213"/>
      <c r="AE2004" s="213"/>
      <c r="AF2004" s="213"/>
      <c r="AG2004" s="213" t="s">
        <v>573</v>
      </c>
      <c r="AH2004" s="213">
        <v>0</v>
      </c>
      <c r="AI2004" s="213"/>
      <c r="AJ2004" s="213"/>
      <c r="AK2004" s="213"/>
      <c r="AL2004" s="213"/>
      <c r="AM2004" s="213"/>
      <c r="AN2004" s="213"/>
      <c r="AO2004" s="213"/>
      <c r="AP2004" s="213"/>
      <c r="AQ2004" s="213"/>
      <c r="AR2004" s="213"/>
      <c r="AS2004" s="213"/>
      <c r="AT2004" s="213"/>
      <c r="AU2004" s="213"/>
      <c r="AV2004" s="213"/>
      <c r="AW2004" s="213"/>
      <c r="AX2004" s="213"/>
      <c r="AY2004" s="213"/>
      <c r="AZ2004" s="213"/>
      <c r="BA2004" s="213"/>
      <c r="BB2004" s="213"/>
      <c r="BC2004" s="213"/>
      <c r="BD2004" s="213"/>
      <c r="BE2004" s="213"/>
      <c r="BF2004" s="213"/>
      <c r="BG2004" s="213"/>
      <c r="BH2004" s="213"/>
    </row>
    <row r="2005" spans="1:60" outlineLevel="3" x14ac:dyDescent="0.2">
      <c r="A2005" s="220"/>
      <c r="B2005" s="221"/>
      <c r="C2005" s="258" t="s">
        <v>2199</v>
      </c>
      <c r="D2005" s="229"/>
      <c r="E2005" s="230">
        <v>28</v>
      </c>
      <c r="F2005" s="224"/>
      <c r="G2005" s="224"/>
      <c r="H2005" s="224"/>
      <c r="I2005" s="224"/>
      <c r="J2005" s="224"/>
      <c r="K2005" s="224"/>
      <c r="L2005" s="224"/>
      <c r="M2005" s="224"/>
      <c r="N2005" s="223"/>
      <c r="O2005" s="223"/>
      <c r="P2005" s="223"/>
      <c r="Q2005" s="223"/>
      <c r="R2005" s="224"/>
      <c r="S2005" s="224"/>
      <c r="T2005" s="224"/>
      <c r="U2005" s="224"/>
      <c r="V2005" s="224"/>
      <c r="W2005" s="224"/>
      <c r="X2005" s="224"/>
      <c r="Y2005" s="224"/>
      <c r="Z2005" s="213"/>
      <c r="AA2005" s="213"/>
      <c r="AB2005" s="213"/>
      <c r="AC2005" s="213"/>
      <c r="AD2005" s="213"/>
      <c r="AE2005" s="213"/>
      <c r="AF2005" s="213"/>
      <c r="AG2005" s="213" t="s">
        <v>573</v>
      </c>
      <c r="AH2005" s="213">
        <v>0</v>
      </c>
      <c r="AI2005" s="213"/>
      <c r="AJ2005" s="213"/>
      <c r="AK2005" s="213"/>
      <c r="AL2005" s="213"/>
      <c r="AM2005" s="213"/>
      <c r="AN2005" s="213"/>
      <c r="AO2005" s="213"/>
      <c r="AP2005" s="213"/>
      <c r="AQ2005" s="213"/>
      <c r="AR2005" s="213"/>
      <c r="AS2005" s="213"/>
      <c r="AT2005" s="213"/>
      <c r="AU2005" s="213"/>
      <c r="AV2005" s="213"/>
      <c r="AW2005" s="213"/>
      <c r="AX2005" s="213"/>
      <c r="AY2005" s="213"/>
      <c r="AZ2005" s="213"/>
      <c r="BA2005" s="213"/>
      <c r="BB2005" s="213"/>
      <c r="BC2005" s="213"/>
      <c r="BD2005" s="213"/>
      <c r="BE2005" s="213"/>
      <c r="BF2005" s="213"/>
      <c r="BG2005" s="213"/>
      <c r="BH2005" s="213"/>
    </row>
    <row r="2006" spans="1:60" outlineLevel="2" x14ac:dyDescent="0.2">
      <c r="A2006" s="220"/>
      <c r="B2006" s="221"/>
      <c r="C2006" s="257"/>
      <c r="D2006" s="250"/>
      <c r="E2006" s="250"/>
      <c r="F2006" s="250"/>
      <c r="G2006" s="250"/>
      <c r="H2006" s="224"/>
      <c r="I2006" s="224"/>
      <c r="J2006" s="224"/>
      <c r="K2006" s="224"/>
      <c r="L2006" s="224"/>
      <c r="M2006" s="224"/>
      <c r="N2006" s="223"/>
      <c r="O2006" s="223"/>
      <c r="P2006" s="223"/>
      <c r="Q2006" s="223"/>
      <c r="R2006" s="224"/>
      <c r="S2006" s="224"/>
      <c r="T2006" s="224"/>
      <c r="U2006" s="224"/>
      <c r="V2006" s="224"/>
      <c r="W2006" s="224"/>
      <c r="X2006" s="224"/>
      <c r="Y2006" s="224"/>
      <c r="Z2006" s="213"/>
      <c r="AA2006" s="213"/>
      <c r="AB2006" s="213"/>
      <c r="AC2006" s="213"/>
      <c r="AD2006" s="213"/>
      <c r="AE2006" s="213"/>
      <c r="AF2006" s="213"/>
      <c r="AG2006" s="213" t="s">
        <v>515</v>
      </c>
      <c r="AH2006" s="213"/>
      <c r="AI2006" s="213"/>
      <c r="AJ2006" s="213"/>
      <c r="AK2006" s="213"/>
      <c r="AL2006" s="213"/>
      <c r="AM2006" s="213"/>
      <c r="AN2006" s="213"/>
      <c r="AO2006" s="213"/>
      <c r="AP2006" s="213"/>
      <c r="AQ2006" s="213"/>
      <c r="AR2006" s="213"/>
      <c r="AS2006" s="213"/>
      <c r="AT2006" s="213"/>
      <c r="AU2006" s="213"/>
      <c r="AV2006" s="213"/>
      <c r="AW2006" s="213"/>
      <c r="AX2006" s="213"/>
      <c r="AY2006" s="213"/>
      <c r="AZ2006" s="213"/>
      <c r="BA2006" s="213"/>
      <c r="BB2006" s="213"/>
      <c r="BC2006" s="213"/>
      <c r="BD2006" s="213"/>
      <c r="BE2006" s="213"/>
      <c r="BF2006" s="213"/>
      <c r="BG2006" s="213"/>
      <c r="BH2006" s="213"/>
    </row>
    <row r="2007" spans="1:60" ht="22.5" outlineLevel="1" x14ac:dyDescent="0.2">
      <c r="A2007" s="242">
        <v>258</v>
      </c>
      <c r="B2007" s="243" t="s">
        <v>2200</v>
      </c>
      <c r="C2007" s="254" t="s">
        <v>2201</v>
      </c>
      <c r="D2007" s="244" t="s">
        <v>974</v>
      </c>
      <c r="E2007" s="245">
        <v>12.144</v>
      </c>
      <c r="F2007" s="246"/>
      <c r="G2007" s="247">
        <f>ROUND(E2007*F2007,2)</f>
        <v>0</v>
      </c>
      <c r="H2007" s="246"/>
      <c r="I2007" s="247">
        <f>ROUND(E2007*H2007,2)</f>
        <v>0</v>
      </c>
      <c r="J2007" s="246"/>
      <c r="K2007" s="247">
        <f>ROUND(E2007*J2007,2)</f>
        <v>0</v>
      </c>
      <c r="L2007" s="247">
        <v>21</v>
      </c>
      <c r="M2007" s="247">
        <f>G2007*(1+L2007/100)</f>
        <v>0</v>
      </c>
      <c r="N2007" s="245">
        <v>3.0000000000000001E-3</v>
      </c>
      <c r="O2007" s="245">
        <f>ROUND(E2007*N2007,2)</f>
        <v>0.04</v>
      </c>
      <c r="P2007" s="245">
        <v>0</v>
      </c>
      <c r="Q2007" s="245">
        <f>ROUND(E2007*P2007,2)</f>
        <v>0</v>
      </c>
      <c r="R2007" s="247" t="s">
        <v>970</v>
      </c>
      <c r="S2007" s="247" t="s">
        <v>2202</v>
      </c>
      <c r="T2007" s="248" t="s">
        <v>512</v>
      </c>
      <c r="U2007" s="224">
        <v>0</v>
      </c>
      <c r="V2007" s="224">
        <f>ROUND(E2007*U2007,2)</f>
        <v>0</v>
      </c>
      <c r="W2007" s="224"/>
      <c r="X2007" s="224" t="s">
        <v>531</v>
      </c>
      <c r="Y2007" s="224" t="s">
        <v>513</v>
      </c>
      <c r="Z2007" s="213"/>
      <c r="AA2007" s="213"/>
      <c r="AB2007" s="213"/>
      <c r="AC2007" s="213"/>
      <c r="AD2007" s="213"/>
      <c r="AE2007" s="213"/>
      <c r="AF2007" s="213"/>
      <c r="AG2007" s="213" t="s">
        <v>541</v>
      </c>
      <c r="AH2007" s="213"/>
      <c r="AI2007" s="213"/>
      <c r="AJ2007" s="213"/>
      <c r="AK2007" s="213"/>
      <c r="AL2007" s="213"/>
      <c r="AM2007" s="213"/>
      <c r="AN2007" s="213"/>
      <c r="AO2007" s="213"/>
      <c r="AP2007" s="213"/>
      <c r="AQ2007" s="213"/>
      <c r="AR2007" s="213"/>
      <c r="AS2007" s="213"/>
      <c r="AT2007" s="213"/>
      <c r="AU2007" s="213"/>
      <c r="AV2007" s="213"/>
      <c r="AW2007" s="213"/>
      <c r="AX2007" s="213"/>
      <c r="AY2007" s="213"/>
      <c r="AZ2007" s="213"/>
      <c r="BA2007" s="213"/>
      <c r="BB2007" s="213"/>
      <c r="BC2007" s="213"/>
      <c r="BD2007" s="213"/>
      <c r="BE2007" s="213"/>
      <c r="BF2007" s="213"/>
      <c r="BG2007" s="213"/>
      <c r="BH2007" s="213"/>
    </row>
    <row r="2008" spans="1:60" outlineLevel="2" x14ac:dyDescent="0.2">
      <c r="A2008" s="220"/>
      <c r="B2008" s="221"/>
      <c r="C2008" s="258" t="s">
        <v>1460</v>
      </c>
      <c r="D2008" s="229"/>
      <c r="E2008" s="230"/>
      <c r="F2008" s="224"/>
      <c r="G2008" s="224"/>
      <c r="H2008" s="224"/>
      <c r="I2008" s="224"/>
      <c r="J2008" s="224"/>
      <c r="K2008" s="224"/>
      <c r="L2008" s="224"/>
      <c r="M2008" s="224"/>
      <c r="N2008" s="223"/>
      <c r="O2008" s="223"/>
      <c r="P2008" s="223"/>
      <c r="Q2008" s="223"/>
      <c r="R2008" s="224"/>
      <c r="S2008" s="224"/>
      <c r="T2008" s="224"/>
      <c r="U2008" s="224"/>
      <c r="V2008" s="224"/>
      <c r="W2008" s="224"/>
      <c r="X2008" s="224"/>
      <c r="Y2008" s="224"/>
      <c r="Z2008" s="213"/>
      <c r="AA2008" s="213"/>
      <c r="AB2008" s="213"/>
      <c r="AC2008" s="213"/>
      <c r="AD2008" s="213"/>
      <c r="AE2008" s="213"/>
      <c r="AF2008" s="213"/>
      <c r="AG2008" s="213" t="s">
        <v>573</v>
      </c>
      <c r="AH2008" s="213">
        <v>0</v>
      </c>
      <c r="AI2008" s="213"/>
      <c r="AJ2008" s="213"/>
      <c r="AK2008" s="213"/>
      <c r="AL2008" s="213"/>
      <c r="AM2008" s="213"/>
      <c r="AN2008" s="213"/>
      <c r="AO2008" s="213"/>
      <c r="AP2008" s="213"/>
      <c r="AQ2008" s="213"/>
      <c r="AR2008" s="213"/>
      <c r="AS2008" s="213"/>
      <c r="AT2008" s="213"/>
      <c r="AU2008" s="213"/>
      <c r="AV2008" s="213"/>
      <c r="AW2008" s="213"/>
      <c r="AX2008" s="213"/>
      <c r="AY2008" s="213"/>
      <c r="AZ2008" s="213"/>
      <c r="BA2008" s="213"/>
      <c r="BB2008" s="213"/>
      <c r="BC2008" s="213"/>
      <c r="BD2008" s="213"/>
      <c r="BE2008" s="213"/>
      <c r="BF2008" s="213"/>
      <c r="BG2008" s="213"/>
      <c r="BH2008" s="213"/>
    </row>
    <row r="2009" spans="1:60" outlineLevel="3" x14ac:dyDescent="0.2">
      <c r="A2009" s="220"/>
      <c r="B2009" s="221"/>
      <c r="C2009" s="258" t="s">
        <v>2203</v>
      </c>
      <c r="D2009" s="229"/>
      <c r="E2009" s="230">
        <v>12.144</v>
      </c>
      <c r="F2009" s="224"/>
      <c r="G2009" s="224"/>
      <c r="H2009" s="224"/>
      <c r="I2009" s="224"/>
      <c r="J2009" s="224"/>
      <c r="K2009" s="224"/>
      <c r="L2009" s="224"/>
      <c r="M2009" s="224"/>
      <c r="N2009" s="223"/>
      <c r="O2009" s="223"/>
      <c r="P2009" s="223"/>
      <c r="Q2009" s="223"/>
      <c r="R2009" s="224"/>
      <c r="S2009" s="224"/>
      <c r="T2009" s="224"/>
      <c r="U2009" s="224"/>
      <c r="V2009" s="224"/>
      <c r="W2009" s="224"/>
      <c r="X2009" s="224"/>
      <c r="Y2009" s="224"/>
      <c r="Z2009" s="213"/>
      <c r="AA2009" s="213"/>
      <c r="AB2009" s="213"/>
      <c r="AC2009" s="213"/>
      <c r="AD2009" s="213"/>
      <c r="AE2009" s="213"/>
      <c r="AF2009" s="213"/>
      <c r="AG2009" s="213" t="s">
        <v>573</v>
      </c>
      <c r="AH2009" s="213">
        <v>0</v>
      </c>
      <c r="AI2009" s="213"/>
      <c r="AJ2009" s="213"/>
      <c r="AK2009" s="213"/>
      <c r="AL2009" s="213"/>
      <c r="AM2009" s="213"/>
      <c r="AN2009" s="213"/>
      <c r="AO2009" s="213"/>
      <c r="AP2009" s="213"/>
      <c r="AQ2009" s="213"/>
      <c r="AR2009" s="213"/>
      <c r="AS2009" s="213"/>
      <c r="AT2009" s="213"/>
      <c r="AU2009" s="213"/>
      <c r="AV2009" s="213"/>
      <c r="AW2009" s="213"/>
      <c r="AX2009" s="213"/>
      <c r="AY2009" s="213"/>
      <c r="AZ2009" s="213"/>
      <c r="BA2009" s="213"/>
      <c r="BB2009" s="213"/>
      <c r="BC2009" s="213"/>
      <c r="BD2009" s="213"/>
      <c r="BE2009" s="213"/>
      <c r="BF2009" s="213"/>
      <c r="BG2009" s="213"/>
      <c r="BH2009" s="213"/>
    </row>
    <row r="2010" spans="1:60" outlineLevel="2" x14ac:dyDescent="0.2">
      <c r="A2010" s="220"/>
      <c r="B2010" s="221"/>
      <c r="C2010" s="257"/>
      <c r="D2010" s="250"/>
      <c r="E2010" s="250"/>
      <c r="F2010" s="250"/>
      <c r="G2010" s="250"/>
      <c r="H2010" s="224"/>
      <c r="I2010" s="224"/>
      <c r="J2010" s="224"/>
      <c r="K2010" s="224"/>
      <c r="L2010" s="224"/>
      <c r="M2010" s="224"/>
      <c r="N2010" s="223"/>
      <c r="O2010" s="223"/>
      <c r="P2010" s="223"/>
      <c r="Q2010" s="223"/>
      <c r="R2010" s="224"/>
      <c r="S2010" s="224"/>
      <c r="T2010" s="224"/>
      <c r="U2010" s="224"/>
      <c r="V2010" s="224"/>
      <c r="W2010" s="224"/>
      <c r="X2010" s="224"/>
      <c r="Y2010" s="224"/>
      <c r="Z2010" s="213"/>
      <c r="AA2010" s="213"/>
      <c r="AB2010" s="213"/>
      <c r="AC2010" s="213"/>
      <c r="AD2010" s="213"/>
      <c r="AE2010" s="213"/>
      <c r="AF2010" s="213"/>
      <c r="AG2010" s="213" t="s">
        <v>515</v>
      </c>
      <c r="AH2010" s="213"/>
      <c r="AI2010" s="213"/>
      <c r="AJ2010" s="213"/>
      <c r="AK2010" s="213"/>
      <c r="AL2010" s="213"/>
      <c r="AM2010" s="213"/>
      <c r="AN2010" s="213"/>
      <c r="AO2010" s="213"/>
      <c r="AP2010" s="213"/>
      <c r="AQ2010" s="213"/>
      <c r="AR2010" s="213"/>
      <c r="AS2010" s="213"/>
      <c r="AT2010" s="213"/>
      <c r="AU2010" s="213"/>
      <c r="AV2010" s="213"/>
      <c r="AW2010" s="213"/>
      <c r="AX2010" s="213"/>
      <c r="AY2010" s="213"/>
      <c r="AZ2010" s="213"/>
      <c r="BA2010" s="213"/>
      <c r="BB2010" s="213"/>
      <c r="BC2010" s="213"/>
      <c r="BD2010" s="213"/>
      <c r="BE2010" s="213"/>
      <c r="BF2010" s="213"/>
      <c r="BG2010" s="213"/>
      <c r="BH2010" s="213"/>
    </row>
    <row r="2011" spans="1:60" outlineLevel="1" x14ac:dyDescent="0.2">
      <c r="A2011" s="242">
        <v>259</v>
      </c>
      <c r="B2011" s="243" t="s">
        <v>2204</v>
      </c>
      <c r="C2011" s="254" t="s">
        <v>2205</v>
      </c>
      <c r="D2011" s="244" t="s">
        <v>918</v>
      </c>
      <c r="E2011" s="245">
        <v>0.1925</v>
      </c>
      <c r="F2011" s="246"/>
      <c r="G2011" s="247">
        <f>ROUND(E2011*F2011,2)</f>
        <v>0</v>
      </c>
      <c r="H2011" s="246"/>
      <c r="I2011" s="247">
        <f>ROUND(E2011*H2011,2)</f>
        <v>0</v>
      </c>
      <c r="J2011" s="246"/>
      <c r="K2011" s="247">
        <f>ROUND(E2011*J2011,2)</f>
        <v>0</v>
      </c>
      <c r="L2011" s="247">
        <v>21</v>
      </c>
      <c r="M2011" s="247">
        <f>G2011*(1+L2011/100)</f>
        <v>0</v>
      </c>
      <c r="N2011" s="245">
        <v>0.55000000000000004</v>
      </c>
      <c r="O2011" s="245">
        <f>ROUND(E2011*N2011,2)</f>
        <v>0.11</v>
      </c>
      <c r="P2011" s="245">
        <v>0</v>
      </c>
      <c r="Q2011" s="245">
        <f>ROUND(E2011*P2011,2)</f>
        <v>0</v>
      </c>
      <c r="R2011" s="247" t="s">
        <v>970</v>
      </c>
      <c r="S2011" s="247" t="s">
        <v>511</v>
      </c>
      <c r="T2011" s="248" t="s">
        <v>511</v>
      </c>
      <c r="U2011" s="224">
        <v>0</v>
      </c>
      <c r="V2011" s="224">
        <f>ROUND(E2011*U2011,2)</f>
        <v>0</v>
      </c>
      <c r="W2011" s="224"/>
      <c r="X2011" s="224" t="s">
        <v>531</v>
      </c>
      <c r="Y2011" s="224" t="s">
        <v>513</v>
      </c>
      <c r="Z2011" s="213"/>
      <c r="AA2011" s="213"/>
      <c r="AB2011" s="213"/>
      <c r="AC2011" s="213"/>
      <c r="AD2011" s="213"/>
      <c r="AE2011" s="213"/>
      <c r="AF2011" s="213"/>
      <c r="AG2011" s="213" t="s">
        <v>541</v>
      </c>
      <c r="AH2011" s="213"/>
      <c r="AI2011" s="213"/>
      <c r="AJ2011" s="213"/>
      <c r="AK2011" s="213"/>
      <c r="AL2011" s="213"/>
      <c r="AM2011" s="213"/>
      <c r="AN2011" s="213"/>
      <c r="AO2011" s="213"/>
      <c r="AP2011" s="213"/>
      <c r="AQ2011" s="213"/>
      <c r="AR2011" s="213"/>
      <c r="AS2011" s="213"/>
      <c r="AT2011" s="213"/>
      <c r="AU2011" s="213"/>
      <c r="AV2011" s="213"/>
      <c r="AW2011" s="213"/>
      <c r="AX2011" s="213"/>
      <c r="AY2011" s="213"/>
      <c r="AZ2011" s="213"/>
      <c r="BA2011" s="213"/>
      <c r="BB2011" s="213"/>
      <c r="BC2011" s="213"/>
      <c r="BD2011" s="213"/>
      <c r="BE2011" s="213"/>
      <c r="BF2011" s="213"/>
      <c r="BG2011" s="213"/>
      <c r="BH2011" s="213"/>
    </row>
    <row r="2012" spans="1:60" outlineLevel="2" x14ac:dyDescent="0.2">
      <c r="A2012" s="220"/>
      <c r="B2012" s="221"/>
      <c r="C2012" s="258" t="s">
        <v>1561</v>
      </c>
      <c r="D2012" s="229"/>
      <c r="E2012" s="230"/>
      <c r="F2012" s="224"/>
      <c r="G2012" s="224"/>
      <c r="H2012" s="224"/>
      <c r="I2012" s="224"/>
      <c r="J2012" s="224"/>
      <c r="K2012" s="224"/>
      <c r="L2012" s="224"/>
      <c r="M2012" s="224"/>
      <c r="N2012" s="223"/>
      <c r="O2012" s="223"/>
      <c r="P2012" s="223"/>
      <c r="Q2012" s="223"/>
      <c r="R2012" s="224"/>
      <c r="S2012" s="224"/>
      <c r="T2012" s="224"/>
      <c r="U2012" s="224"/>
      <c r="V2012" s="224"/>
      <c r="W2012" s="224"/>
      <c r="X2012" s="224"/>
      <c r="Y2012" s="224"/>
      <c r="Z2012" s="213"/>
      <c r="AA2012" s="213"/>
      <c r="AB2012" s="213"/>
      <c r="AC2012" s="213"/>
      <c r="AD2012" s="213"/>
      <c r="AE2012" s="213"/>
      <c r="AF2012" s="213"/>
      <c r="AG2012" s="213" t="s">
        <v>573</v>
      </c>
      <c r="AH2012" s="213">
        <v>0</v>
      </c>
      <c r="AI2012" s="213"/>
      <c r="AJ2012" s="213"/>
      <c r="AK2012" s="213"/>
      <c r="AL2012" s="213"/>
      <c r="AM2012" s="213"/>
      <c r="AN2012" s="213"/>
      <c r="AO2012" s="213"/>
      <c r="AP2012" s="213"/>
      <c r="AQ2012" s="213"/>
      <c r="AR2012" s="213"/>
      <c r="AS2012" s="213"/>
      <c r="AT2012" s="213"/>
      <c r="AU2012" s="213"/>
      <c r="AV2012" s="213"/>
      <c r="AW2012" s="213"/>
      <c r="AX2012" s="213"/>
      <c r="AY2012" s="213"/>
      <c r="AZ2012" s="213"/>
      <c r="BA2012" s="213"/>
      <c r="BB2012" s="213"/>
      <c r="BC2012" s="213"/>
      <c r="BD2012" s="213"/>
      <c r="BE2012" s="213"/>
      <c r="BF2012" s="213"/>
      <c r="BG2012" s="213"/>
      <c r="BH2012" s="213"/>
    </row>
    <row r="2013" spans="1:60" outlineLevel="3" x14ac:dyDescent="0.2">
      <c r="A2013" s="220"/>
      <c r="B2013" s="221"/>
      <c r="C2013" s="258" t="s">
        <v>2206</v>
      </c>
      <c r="D2013" s="229"/>
      <c r="E2013" s="230">
        <v>0.17499999999999999</v>
      </c>
      <c r="F2013" s="224"/>
      <c r="G2013" s="224"/>
      <c r="H2013" s="224"/>
      <c r="I2013" s="224"/>
      <c r="J2013" s="224"/>
      <c r="K2013" s="224"/>
      <c r="L2013" s="224"/>
      <c r="M2013" s="224"/>
      <c r="N2013" s="223"/>
      <c r="O2013" s="223"/>
      <c r="P2013" s="223"/>
      <c r="Q2013" s="223"/>
      <c r="R2013" s="224"/>
      <c r="S2013" s="224"/>
      <c r="T2013" s="224"/>
      <c r="U2013" s="224"/>
      <c r="V2013" s="224"/>
      <c r="W2013" s="224"/>
      <c r="X2013" s="224"/>
      <c r="Y2013" s="224"/>
      <c r="Z2013" s="213"/>
      <c r="AA2013" s="213"/>
      <c r="AB2013" s="213"/>
      <c r="AC2013" s="213"/>
      <c r="AD2013" s="213"/>
      <c r="AE2013" s="213"/>
      <c r="AF2013" s="213"/>
      <c r="AG2013" s="213" t="s">
        <v>573</v>
      </c>
      <c r="AH2013" s="213">
        <v>0</v>
      </c>
      <c r="AI2013" s="213"/>
      <c r="AJ2013" s="213"/>
      <c r="AK2013" s="213"/>
      <c r="AL2013" s="213"/>
      <c r="AM2013" s="213"/>
      <c r="AN2013" s="213"/>
      <c r="AO2013" s="213"/>
      <c r="AP2013" s="213"/>
      <c r="AQ2013" s="213"/>
      <c r="AR2013" s="213"/>
      <c r="AS2013" s="213"/>
      <c r="AT2013" s="213"/>
      <c r="AU2013" s="213"/>
      <c r="AV2013" s="213"/>
      <c r="AW2013" s="213"/>
      <c r="AX2013" s="213"/>
      <c r="AY2013" s="213"/>
      <c r="AZ2013" s="213"/>
      <c r="BA2013" s="213"/>
      <c r="BB2013" s="213"/>
      <c r="BC2013" s="213"/>
      <c r="BD2013" s="213"/>
      <c r="BE2013" s="213"/>
      <c r="BF2013" s="213"/>
      <c r="BG2013" s="213"/>
      <c r="BH2013" s="213"/>
    </row>
    <row r="2014" spans="1:60" outlineLevel="3" x14ac:dyDescent="0.2">
      <c r="A2014" s="220"/>
      <c r="B2014" s="221"/>
      <c r="C2014" s="275" t="s">
        <v>955</v>
      </c>
      <c r="D2014" s="266"/>
      <c r="E2014" s="267"/>
      <c r="F2014" s="224"/>
      <c r="G2014" s="224"/>
      <c r="H2014" s="224"/>
      <c r="I2014" s="224"/>
      <c r="J2014" s="224"/>
      <c r="K2014" s="224"/>
      <c r="L2014" s="224"/>
      <c r="M2014" s="224"/>
      <c r="N2014" s="223"/>
      <c r="O2014" s="223"/>
      <c r="P2014" s="223"/>
      <c r="Q2014" s="223"/>
      <c r="R2014" s="224"/>
      <c r="S2014" s="224"/>
      <c r="T2014" s="224"/>
      <c r="U2014" s="224"/>
      <c r="V2014" s="224"/>
      <c r="W2014" s="224"/>
      <c r="X2014" s="224"/>
      <c r="Y2014" s="224"/>
      <c r="Z2014" s="213"/>
      <c r="AA2014" s="213"/>
      <c r="AB2014" s="213"/>
      <c r="AC2014" s="213"/>
      <c r="AD2014" s="213"/>
      <c r="AE2014" s="213"/>
      <c r="AF2014" s="213"/>
      <c r="AG2014" s="213" t="s">
        <v>573</v>
      </c>
      <c r="AH2014" s="213"/>
      <c r="AI2014" s="213"/>
      <c r="AJ2014" s="213"/>
      <c r="AK2014" s="213"/>
      <c r="AL2014" s="213"/>
      <c r="AM2014" s="213"/>
      <c r="AN2014" s="213"/>
      <c r="AO2014" s="213"/>
      <c r="AP2014" s="213"/>
      <c r="AQ2014" s="213"/>
      <c r="AR2014" s="213"/>
      <c r="AS2014" s="213"/>
      <c r="AT2014" s="213"/>
      <c r="AU2014" s="213"/>
      <c r="AV2014" s="213"/>
      <c r="AW2014" s="213"/>
      <c r="AX2014" s="213"/>
      <c r="AY2014" s="213"/>
      <c r="AZ2014" s="213"/>
      <c r="BA2014" s="213"/>
      <c r="BB2014" s="213"/>
      <c r="BC2014" s="213"/>
      <c r="BD2014" s="213"/>
      <c r="BE2014" s="213"/>
      <c r="BF2014" s="213"/>
      <c r="BG2014" s="213"/>
      <c r="BH2014" s="213"/>
    </row>
    <row r="2015" spans="1:60" outlineLevel="3" x14ac:dyDescent="0.2">
      <c r="A2015" s="220"/>
      <c r="B2015" s="221"/>
      <c r="C2015" s="276" t="s">
        <v>2124</v>
      </c>
      <c r="D2015" s="266"/>
      <c r="E2015" s="267">
        <v>70</v>
      </c>
      <c r="F2015" s="224"/>
      <c r="G2015" s="224"/>
      <c r="H2015" s="224"/>
      <c r="I2015" s="224"/>
      <c r="J2015" s="224"/>
      <c r="K2015" s="224"/>
      <c r="L2015" s="224"/>
      <c r="M2015" s="224"/>
      <c r="N2015" s="223"/>
      <c r="O2015" s="223"/>
      <c r="P2015" s="223"/>
      <c r="Q2015" s="223"/>
      <c r="R2015" s="224"/>
      <c r="S2015" s="224"/>
      <c r="T2015" s="224"/>
      <c r="U2015" s="224"/>
      <c r="V2015" s="224"/>
      <c r="W2015" s="224"/>
      <c r="X2015" s="224"/>
      <c r="Y2015" s="224"/>
      <c r="Z2015" s="213"/>
      <c r="AA2015" s="213"/>
      <c r="AB2015" s="213"/>
      <c r="AC2015" s="213"/>
      <c r="AD2015" s="213"/>
      <c r="AE2015" s="213"/>
      <c r="AF2015" s="213"/>
      <c r="AG2015" s="213" t="s">
        <v>573</v>
      </c>
      <c r="AH2015" s="213">
        <v>2</v>
      </c>
      <c r="AI2015" s="213"/>
      <c r="AJ2015" s="213"/>
      <c r="AK2015" s="213"/>
      <c r="AL2015" s="213"/>
      <c r="AM2015" s="213"/>
      <c r="AN2015" s="213"/>
      <c r="AO2015" s="213"/>
      <c r="AP2015" s="213"/>
      <c r="AQ2015" s="213"/>
      <c r="AR2015" s="213"/>
      <c r="AS2015" s="213"/>
      <c r="AT2015" s="213"/>
      <c r="AU2015" s="213"/>
      <c r="AV2015" s="213"/>
      <c r="AW2015" s="213"/>
      <c r="AX2015" s="213"/>
      <c r="AY2015" s="213"/>
      <c r="AZ2015" s="213"/>
      <c r="BA2015" s="213"/>
      <c r="BB2015" s="213"/>
      <c r="BC2015" s="213"/>
      <c r="BD2015" s="213"/>
      <c r="BE2015" s="213"/>
      <c r="BF2015" s="213"/>
      <c r="BG2015" s="213"/>
      <c r="BH2015" s="213"/>
    </row>
    <row r="2016" spans="1:60" outlineLevel="3" x14ac:dyDescent="0.2">
      <c r="A2016" s="220"/>
      <c r="B2016" s="221"/>
      <c r="C2016" s="275" t="s">
        <v>958</v>
      </c>
      <c r="D2016" s="266"/>
      <c r="E2016" s="267"/>
      <c r="F2016" s="224"/>
      <c r="G2016" s="224"/>
      <c r="H2016" s="224"/>
      <c r="I2016" s="224"/>
      <c r="J2016" s="224"/>
      <c r="K2016" s="224"/>
      <c r="L2016" s="224"/>
      <c r="M2016" s="224"/>
      <c r="N2016" s="223"/>
      <c r="O2016" s="223"/>
      <c r="P2016" s="223"/>
      <c r="Q2016" s="223"/>
      <c r="R2016" s="224"/>
      <c r="S2016" s="224"/>
      <c r="T2016" s="224"/>
      <c r="U2016" s="224"/>
      <c r="V2016" s="224"/>
      <c r="W2016" s="224"/>
      <c r="X2016" s="224"/>
      <c r="Y2016" s="224"/>
      <c r="Z2016" s="213"/>
      <c r="AA2016" s="213"/>
      <c r="AB2016" s="213"/>
      <c r="AC2016" s="213"/>
      <c r="AD2016" s="213"/>
      <c r="AE2016" s="213"/>
      <c r="AF2016" s="213"/>
      <c r="AG2016" s="213" t="s">
        <v>573</v>
      </c>
      <c r="AH2016" s="213"/>
      <c r="AI2016" s="213"/>
      <c r="AJ2016" s="213"/>
      <c r="AK2016" s="213"/>
      <c r="AL2016" s="213"/>
      <c r="AM2016" s="213"/>
      <c r="AN2016" s="213"/>
      <c r="AO2016" s="213"/>
      <c r="AP2016" s="213"/>
      <c r="AQ2016" s="213"/>
      <c r="AR2016" s="213"/>
      <c r="AS2016" s="213"/>
      <c r="AT2016" s="213"/>
      <c r="AU2016" s="213"/>
      <c r="AV2016" s="213"/>
      <c r="AW2016" s="213"/>
      <c r="AX2016" s="213"/>
      <c r="AY2016" s="213"/>
      <c r="AZ2016" s="213"/>
      <c r="BA2016" s="213"/>
      <c r="BB2016" s="213"/>
      <c r="BC2016" s="213"/>
      <c r="BD2016" s="213"/>
      <c r="BE2016" s="213"/>
      <c r="BF2016" s="213"/>
      <c r="BG2016" s="213"/>
      <c r="BH2016" s="213"/>
    </row>
    <row r="2017" spans="1:60" outlineLevel="3" x14ac:dyDescent="0.2">
      <c r="A2017" s="220"/>
      <c r="B2017" s="221"/>
      <c r="C2017" s="258" t="s">
        <v>2207</v>
      </c>
      <c r="D2017" s="229"/>
      <c r="E2017" s="230">
        <v>1.7500000000000002E-2</v>
      </c>
      <c r="F2017" s="224"/>
      <c r="G2017" s="224"/>
      <c r="H2017" s="224"/>
      <c r="I2017" s="224"/>
      <c r="J2017" s="224"/>
      <c r="K2017" s="224"/>
      <c r="L2017" s="224"/>
      <c r="M2017" s="224"/>
      <c r="N2017" s="223"/>
      <c r="O2017" s="223"/>
      <c r="P2017" s="223"/>
      <c r="Q2017" s="223"/>
      <c r="R2017" s="224"/>
      <c r="S2017" s="224"/>
      <c r="T2017" s="224"/>
      <c r="U2017" s="224"/>
      <c r="V2017" s="224"/>
      <c r="W2017" s="224"/>
      <c r="X2017" s="224"/>
      <c r="Y2017" s="224"/>
      <c r="Z2017" s="213"/>
      <c r="AA2017" s="213"/>
      <c r="AB2017" s="213"/>
      <c r="AC2017" s="213"/>
      <c r="AD2017" s="213"/>
      <c r="AE2017" s="213"/>
      <c r="AF2017" s="213"/>
      <c r="AG2017" s="213" t="s">
        <v>573</v>
      </c>
      <c r="AH2017" s="213">
        <v>0</v>
      </c>
      <c r="AI2017" s="213"/>
      <c r="AJ2017" s="213"/>
      <c r="AK2017" s="213"/>
      <c r="AL2017" s="213"/>
      <c r="AM2017" s="213"/>
      <c r="AN2017" s="213"/>
      <c r="AO2017" s="213"/>
      <c r="AP2017" s="213"/>
      <c r="AQ2017" s="213"/>
      <c r="AR2017" s="213"/>
      <c r="AS2017" s="213"/>
      <c r="AT2017" s="213"/>
      <c r="AU2017" s="213"/>
      <c r="AV2017" s="213"/>
      <c r="AW2017" s="213"/>
      <c r="AX2017" s="213"/>
      <c r="AY2017" s="213"/>
      <c r="AZ2017" s="213"/>
      <c r="BA2017" s="213"/>
      <c r="BB2017" s="213"/>
      <c r="BC2017" s="213"/>
      <c r="BD2017" s="213"/>
      <c r="BE2017" s="213"/>
      <c r="BF2017" s="213"/>
      <c r="BG2017" s="213"/>
      <c r="BH2017" s="213"/>
    </row>
    <row r="2018" spans="1:60" outlineLevel="2" x14ac:dyDescent="0.2">
      <c r="A2018" s="220"/>
      <c r="B2018" s="221"/>
      <c r="C2018" s="257"/>
      <c r="D2018" s="250"/>
      <c r="E2018" s="250"/>
      <c r="F2018" s="250"/>
      <c r="G2018" s="250"/>
      <c r="H2018" s="224"/>
      <c r="I2018" s="224"/>
      <c r="J2018" s="224"/>
      <c r="K2018" s="224"/>
      <c r="L2018" s="224"/>
      <c r="M2018" s="224"/>
      <c r="N2018" s="223"/>
      <c r="O2018" s="223"/>
      <c r="P2018" s="223"/>
      <c r="Q2018" s="223"/>
      <c r="R2018" s="224"/>
      <c r="S2018" s="224"/>
      <c r="T2018" s="224"/>
      <c r="U2018" s="224"/>
      <c r="V2018" s="224"/>
      <c r="W2018" s="224"/>
      <c r="X2018" s="224"/>
      <c r="Y2018" s="224"/>
      <c r="Z2018" s="213"/>
      <c r="AA2018" s="213"/>
      <c r="AB2018" s="213"/>
      <c r="AC2018" s="213"/>
      <c r="AD2018" s="213"/>
      <c r="AE2018" s="213"/>
      <c r="AF2018" s="213"/>
      <c r="AG2018" s="213" t="s">
        <v>515</v>
      </c>
      <c r="AH2018" s="213"/>
      <c r="AI2018" s="213"/>
      <c r="AJ2018" s="213"/>
      <c r="AK2018" s="213"/>
      <c r="AL2018" s="213"/>
      <c r="AM2018" s="213"/>
      <c r="AN2018" s="213"/>
      <c r="AO2018" s="213"/>
      <c r="AP2018" s="213"/>
      <c r="AQ2018" s="213"/>
      <c r="AR2018" s="213"/>
      <c r="AS2018" s="213"/>
      <c r="AT2018" s="213"/>
      <c r="AU2018" s="213"/>
      <c r="AV2018" s="213"/>
      <c r="AW2018" s="213"/>
      <c r="AX2018" s="213"/>
      <c r="AY2018" s="213"/>
      <c r="AZ2018" s="213"/>
      <c r="BA2018" s="213"/>
      <c r="BB2018" s="213"/>
      <c r="BC2018" s="213"/>
      <c r="BD2018" s="213"/>
      <c r="BE2018" s="213"/>
      <c r="BF2018" s="213"/>
      <c r="BG2018" s="213"/>
      <c r="BH2018" s="213"/>
    </row>
    <row r="2019" spans="1:60" outlineLevel="1" x14ac:dyDescent="0.2">
      <c r="A2019" s="242">
        <v>260</v>
      </c>
      <c r="B2019" s="243" t="s">
        <v>2208</v>
      </c>
      <c r="C2019" s="254" t="s">
        <v>2209</v>
      </c>
      <c r="D2019" s="244" t="s">
        <v>974</v>
      </c>
      <c r="E2019" s="245">
        <v>49.5</v>
      </c>
      <c r="F2019" s="246"/>
      <c r="G2019" s="247">
        <f>ROUND(E2019*F2019,2)</f>
        <v>0</v>
      </c>
      <c r="H2019" s="246"/>
      <c r="I2019" s="247">
        <f>ROUND(E2019*H2019,2)</f>
        <v>0</v>
      </c>
      <c r="J2019" s="246"/>
      <c r="K2019" s="247">
        <f>ROUND(E2019*J2019,2)</f>
        <v>0</v>
      </c>
      <c r="L2019" s="247">
        <v>21</v>
      </c>
      <c r="M2019" s="247">
        <f>G2019*(1+L2019/100)</f>
        <v>0</v>
      </c>
      <c r="N2019" s="245">
        <v>1.2200000000000001E-2</v>
      </c>
      <c r="O2019" s="245">
        <f>ROUND(E2019*N2019,2)</f>
        <v>0.6</v>
      </c>
      <c r="P2019" s="245">
        <v>0</v>
      </c>
      <c r="Q2019" s="245">
        <f>ROUND(E2019*P2019,2)</f>
        <v>0</v>
      </c>
      <c r="R2019" s="247"/>
      <c r="S2019" s="247" t="s">
        <v>527</v>
      </c>
      <c r="T2019" s="248" t="s">
        <v>512</v>
      </c>
      <c r="U2019" s="224">
        <v>0</v>
      </c>
      <c r="V2019" s="224">
        <f>ROUND(E2019*U2019,2)</f>
        <v>0</v>
      </c>
      <c r="W2019" s="224"/>
      <c r="X2019" s="224" t="s">
        <v>531</v>
      </c>
      <c r="Y2019" s="224" t="s">
        <v>513</v>
      </c>
      <c r="Z2019" s="213"/>
      <c r="AA2019" s="213"/>
      <c r="AB2019" s="213"/>
      <c r="AC2019" s="213"/>
      <c r="AD2019" s="213"/>
      <c r="AE2019" s="213"/>
      <c r="AF2019" s="213"/>
      <c r="AG2019" s="213" t="s">
        <v>541</v>
      </c>
      <c r="AH2019" s="213"/>
      <c r="AI2019" s="213"/>
      <c r="AJ2019" s="213"/>
      <c r="AK2019" s="213"/>
      <c r="AL2019" s="213"/>
      <c r="AM2019" s="213"/>
      <c r="AN2019" s="213"/>
      <c r="AO2019" s="213"/>
      <c r="AP2019" s="213"/>
      <c r="AQ2019" s="213"/>
      <c r="AR2019" s="213"/>
      <c r="AS2019" s="213"/>
      <c r="AT2019" s="213"/>
      <c r="AU2019" s="213"/>
      <c r="AV2019" s="213"/>
      <c r="AW2019" s="213"/>
      <c r="AX2019" s="213"/>
      <c r="AY2019" s="213"/>
      <c r="AZ2019" s="213"/>
      <c r="BA2019" s="213"/>
      <c r="BB2019" s="213"/>
      <c r="BC2019" s="213"/>
      <c r="BD2019" s="213"/>
      <c r="BE2019" s="213"/>
      <c r="BF2019" s="213"/>
      <c r="BG2019" s="213"/>
      <c r="BH2019" s="213"/>
    </row>
    <row r="2020" spans="1:60" outlineLevel="2" x14ac:dyDescent="0.2">
      <c r="A2020" s="220"/>
      <c r="B2020" s="221"/>
      <c r="C2020" s="258" t="s">
        <v>2210</v>
      </c>
      <c r="D2020" s="229"/>
      <c r="E2020" s="230">
        <v>49.5</v>
      </c>
      <c r="F2020" s="224"/>
      <c r="G2020" s="224"/>
      <c r="H2020" s="224"/>
      <c r="I2020" s="224"/>
      <c r="J2020" s="224"/>
      <c r="K2020" s="224"/>
      <c r="L2020" s="224"/>
      <c r="M2020" s="224"/>
      <c r="N2020" s="223"/>
      <c r="O2020" s="223"/>
      <c r="P2020" s="223"/>
      <c r="Q2020" s="223"/>
      <c r="R2020" s="224"/>
      <c r="S2020" s="224"/>
      <c r="T2020" s="224"/>
      <c r="U2020" s="224"/>
      <c r="V2020" s="224"/>
      <c r="W2020" s="224"/>
      <c r="X2020" s="224"/>
      <c r="Y2020" s="224"/>
      <c r="Z2020" s="213"/>
      <c r="AA2020" s="213"/>
      <c r="AB2020" s="213"/>
      <c r="AC2020" s="213"/>
      <c r="AD2020" s="213"/>
      <c r="AE2020" s="213"/>
      <c r="AF2020" s="213"/>
      <c r="AG2020" s="213" t="s">
        <v>573</v>
      </c>
      <c r="AH2020" s="213">
        <v>5</v>
      </c>
      <c r="AI2020" s="213"/>
      <c r="AJ2020" s="213"/>
      <c r="AK2020" s="213"/>
      <c r="AL2020" s="213"/>
      <c r="AM2020" s="213"/>
      <c r="AN2020" s="213"/>
      <c r="AO2020" s="213"/>
      <c r="AP2020" s="213"/>
      <c r="AQ2020" s="213"/>
      <c r="AR2020" s="213"/>
      <c r="AS2020" s="213"/>
      <c r="AT2020" s="213"/>
      <c r="AU2020" s="213"/>
      <c r="AV2020" s="213"/>
      <c r="AW2020" s="213"/>
      <c r="AX2020" s="213"/>
      <c r="AY2020" s="213"/>
      <c r="AZ2020" s="213"/>
      <c r="BA2020" s="213"/>
      <c r="BB2020" s="213"/>
      <c r="BC2020" s="213"/>
      <c r="BD2020" s="213"/>
      <c r="BE2020" s="213"/>
      <c r="BF2020" s="213"/>
      <c r="BG2020" s="213"/>
      <c r="BH2020" s="213"/>
    </row>
    <row r="2021" spans="1:60" outlineLevel="2" x14ac:dyDescent="0.2">
      <c r="A2021" s="220"/>
      <c r="B2021" s="221"/>
      <c r="C2021" s="257"/>
      <c r="D2021" s="250"/>
      <c r="E2021" s="250"/>
      <c r="F2021" s="250"/>
      <c r="G2021" s="250"/>
      <c r="H2021" s="224"/>
      <c r="I2021" s="224"/>
      <c r="J2021" s="224"/>
      <c r="K2021" s="224"/>
      <c r="L2021" s="224"/>
      <c r="M2021" s="224"/>
      <c r="N2021" s="223"/>
      <c r="O2021" s="223"/>
      <c r="P2021" s="223"/>
      <c r="Q2021" s="223"/>
      <c r="R2021" s="224"/>
      <c r="S2021" s="224"/>
      <c r="T2021" s="224"/>
      <c r="U2021" s="224"/>
      <c r="V2021" s="224"/>
      <c r="W2021" s="224"/>
      <c r="X2021" s="224"/>
      <c r="Y2021" s="224"/>
      <c r="Z2021" s="213"/>
      <c r="AA2021" s="213"/>
      <c r="AB2021" s="213"/>
      <c r="AC2021" s="213"/>
      <c r="AD2021" s="213"/>
      <c r="AE2021" s="213"/>
      <c r="AF2021" s="213"/>
      <c r="AG2021" s="213" t="s">
        <v>515</v>
      </c>
      <c r="AH2021" s="213"/>
      <c r="AI2021" s="213"/>
      <c r="AJ2021" s="213"/>
      <c r="AK2021" s="213"/>
      <c r="AL2021" s="213"/>
      <c r="AM2021" s="213"/>
      <c r="AN2021" s="213"/>
      <c r="AO2021" s="213"/>
      <c r="AP2021" s="213"/>
      <c r="AQ2021" s="213"/>
      <c r="AR2021" s="213"/>
      <c r="AS2021" s="213"/>
      <c r="AT2021" s="213"/>
      <c r="AU2021" s="213"/>
      <c r="AV2021" s="213"/>
      <c r="AW2021" s="213"/>
      <c r="AX2021" s="213"/>
      <c r="AY2021" s="213"/>
      <c r="AZ2021" s="213"/>
      <c r="BA2021" s="213"/>
      <c r="BB2021" s="213"/>
      <c r="BC2021" s="213"/>
      <c r="BD2021" s="213"/>
      <c r="BE2021" s="213"/>
      <c r="BF2021" s="213"/>
      <c r="BG2021" s="213"/>
      <c r="BH2021" s="213"/>
    </row>
    <row r="2022" spans="1:60" outlineLevel="1" x14ac:dyDescent="0.2">
      <c r="A2022" s="242">
        <v>261</v>
      </c>
      <c r="B2022" s="243" t="s">
        <v>2211</v>
      </c>
      <c r="C2022" s="254" t="s">
        <v>2212</v>
      </c>
      <c r="D2022" s="244" t="s">
        <v>974</v>
      </c>
      <c r="E2022" s="245">
        <v>210.65</v>
      </c>
      <c r="F2022" s="246"/>
      <c r="G2022" s="247">
        <f>ROUND(E2022*F2022,2)</f>
        <v>0</v>
      </c>
      <c r="H2022" s="246"/>
      <c r="I2022" s="247">
        <f>ROUND(E2022*H2022,2)</f>
        <v>0</v>
      </c>
      <c r="J2022" s="246"/>
      <c r="K2022" s="247">
        <f>ROUND(E2022*J2022,2)</f>
        <v>0</v>
      </c>
      <c r="L2022" s="247">
        <v>21</v>
      </c>
      <c r="M2022" s="247">
        <f>G2022*(1+L2022/100)</f>
        <v>0</v>
      </c>
      <c r="N2022" s="245">
        <v>1.2200000000000001E-2</v>
      </c>
      <c r="O2022" s="245">
        <f>ROUND(E2022*N2022,2)</f>
        <v>2.57</v>
      </c>
      <c r="P2022" s="245">
        <v>0</v>
      </c>
      <c r="Q2022" s="245">
        <f>ROUND(E2022*P2022,2)</f>
        <v>0</v>
      </c>
      <c r="R2022" s="247"/>
      <c r="S2022" s="247" t="s">
        <v>527</v>
      </c>
      <c r="T2022" s="248" t="s">
        <v>512</v>
      </c>
      <c r="U2022" s="224">
        <v>0</v>
      </c>
      <c r="V2022" s="224">
        <f>ROUND(E2022*U2022,2)</f>
        <v>0</v>
      </c>
      <c r="W2022" s="224"/>
      <c r="X2022" s="224" t="s">
        <v>531</v>
      </c>
      <c r="Y2022" s="224" t="s">
        <v>513</v>
      </c>
      <c r="Z2022" s="213"/>
      <c r="AA2022" s="213"/>
      <c r="AB2022" s="213"/>
      <c r="AC2022" s="213"/>
      <c r="AD2022" s="213"/>
      <c r="AE2022" s="213"/>
      <c r="AF2022" s="213"/>
      <c r="AG2022" s="213" t="s">
        <v>541</v>
      </c>
      <c r="AH2022" s="213"/>
      <c r="AI2022" s="213"/>
      <c r="AJ2022" s="213"/>
      <c r="AK2022" s="213"/>
      <c r="AL2022" s="213"/>
      <c r="AM2022" s="213"/>
      <c r="AN2022" s="213"/>
      <c r="AO2022" s="213"/>
      <c r="AP2022" s="213"/>
      <c r="AQ2022" s="213"/>
      <c r="AR2022" s="213"/>
      <c r="AS2022" s="213"/>
      <c r="AT2022" s="213"/>
      <c r="AU2022" s="213"/>
      <c r="AV2022" s="213"/>
      <c r="AW2022" s="213"/>
      <c r="AX2022" s="213"/>
      <c r="AY2022" s="213"/>
      <c r="AZ2022" s="213"/>
      <c r="BA2022" s="213"/>
      <c r="BB2022" s="213"/>
      <c r="BC2022" s="213"/>
      <c r="BD2022" s="213"/>
      <c r="BE2022" s="213"/>
      <c r="BF2022" s="213"/>
      <c r="BG2022" s="213"/>
      <c r="BH2022" s="213"/>
    </row>
    <row r="2023" spans="1:60" outlineLevel="2" x14ac:dyDescent="0.2">
      <c r="A2023" s="220"/>
      <c r="B2023" s="221"/>
      <c r="C2023" s="258" t="s">
        <v>1098</v>
      </c>
      <c r="D2023" s="229"/>
      <c r="E2023" s="230"/>
      <c r="F2023" s="224"/>
      <c r="G2023" s="224"/>
      <c r="H2023" s="224"/>
      <c r="I2023" s="224"/>
      <c r="J2023" s="224"/>
      <c r="K2023" s="224"/>
      <c r="L2023" s="224"/>
      <c r="M2023" s="224"/>
      <c r="N2023" s="223"/>
      <c r="O2023" s="223"/>
      <c r="P2023" s="223"/>
      <c r="Q2023" s="223"/>
      <c r="R2023" s="224"/>
      <c r="S2023" s="224"/>
      <c r="T2023" s="224"/>
      <c r="U2023" s="224"/>
      <c r="V2023" s="224"/>
      <c r="W2023" s="224"/>
      <c r="X2023" s="224"/>
      <c r="Y2023" s="224"/>
      <c r="Z2023" s="213"/>
      <c r="AA2023" s="213"/>
      <c r="AB2023" s="213"/>
      <c r="AC2023" s="213"/>
      <c r="AD2023" s="213"/>
      <c r="AE2023" s="213"/>
      <c r="AF2023" s="213"/>
      <c r="AG2023" s="213" t="s">
        <v>573</v>
      </c>
      <c r="AH2023" s="213">
        <v>0</v>
      </c>
      <c r="AI2023" s="213"/>
      <c r="AJ2023" s="213"/>
      <c r="AK2023" s="213"/>
      <c r="AL2023" s="213"/>
      <c r="AM2023" s="213"/>
      <c r="AN2023" s="213"/>
      <c r="AO2023" s="213"/>
      <c r="AP2023" s="213"/>
      <c r="AQ2023" s="213"/>
      <c r="AR2023" s="213"/>
      <c r="AS2023" s="213"/>
      <c r="AT2023" s="213"/>
      <c r="AU2023" s="213"/>
      <c r="AV2023" s="213"/>
      <c r="AW2023" s="213"/>
      <c r="AX2023" s="213"/>
      <c r="AY2023" s="213"/>
      <c r="AZ2023" s="213"/>
      <c r="BA2023" s="213"/>
      <c r="BB2023" s="213"/>
      <c r="BC2023" s="213"/>
      <c r="BD2023" s="213"/>
      <c r="BE2023" s="213"/>
      <c r="BF2023" s="213"/>
      <c r="BG2023" s="213"/>
      <c r="BH2023" s="213"/>
    </row>
    <row r="2024" spans="1:60" outlineLevel="3" x14ac:dyDescent="0.2">
      <c r="A2024" s="220"/>
      <c r="B2024" s="221"/>
      <c r="C2024" s="258" t="s">
        <v>2127</v>
      </c>
      <c r="D2024" s="229"/>
      <c r="E2024" s="230">
        <v>60</v>
      </c>
      <c r="F2024" s="224"/>
      <c r="G2024" s="224"/>
      <c r="H2024" s="224"/>
      <c r="I2024" s="224"/>
      <c r="J2024" s="224"/>
      <c r="K2024" s="224"/>
      <c r="L2024" s="224"/>
      <c r="M2024" s="224"/>
      <c r="N2024" s="223"/>
      <c r="O2024" s="223"/>
      <c r="P2024" s="223"/>
      <c r="Q2024" s="223"/>
      <c r="R2024" s="224"/>
      <c r="S2024" s="224"/>
      <c r="T2024" s="224"/>
      <c r="U2024" s="224"/>
      <c r="V2024" s="224"/>
      <c r="W2024" s="224"/>
      <c r="X2024" s="224"/>
      <c r="Y2024" s="224"/>
      <c r="Z2024" s="213"/>
      <c r="AA2024" s="213"/>
      <c r="AB2024" s="213"/>
      <c r="AC2024" s="213"/>
      <c r="AD2024" s="213"/>
      <c r="AE2024" s="213"/>
      <c r="AF2024" s="213"/>
      <c r="AG2024" s="213" t="s">
        <v>573</v>
      </c>
      <c r="AH2024" s="213">
        <v>0</v>
      </c>
      <c r="AI2024" s="213"/>
      <c r="AJ2024" s="213"/>
      <c r="AK2024" s="213"/>
      <c r="AL2024" s="213"/>
      <c r="AM2024" s="213"/>
      <c r="AN2024" s="213"/>
      <c r="AO2024" s="213"/>
      <c r="AP2024" s="213"/>
      <c r="AQ2024" s="213"/>
      <c r="AR2024" s="213"/>
      <c r="AS2024" s="213"/>
      <c r="AT2024" s="213"/>
      <c r="AU2024" s="213"/>
      <c r="AV2024" s="213"/>
      <c r="AW2024" s="213"/>
      <c r="AX2024" s="213"/>
      <c r="AY2024" s="213"/>
      <c r="AZ2024" s="213"/>
      <c r="BA2024" s="213"/>
      <c r="BB2024" s="213"/>
      <c r="BC2024" s="213"/>
      <c r="BD2024" s="213"/>
      <c r="BE2024" s="213"/>
      <c r="BF2024" s="213"/>
      <c r="BG2024" s="213"/>
      <c r="BH2024" s="213"/>
    </row>
    <row r="2025" spans="1:60" outlineLevel="3" x14ac:dyDescent="0.2">
      <c r="A2025" s="220"/>
      <c r="B2025" s="221"/>
      <c r="C2025" s="258" t="s">
        <v>2128</v>
      </c>
      <c r="D2025" s="229"/>
      <c r="E2025" s="230">
        <v>8</v>
      </c>
      <c r="F2025" s="224"/>
      <c r="G2025" s="224"/>
      <c r="H2025" s="224"/>
      <c r="I2025" s="224"/>
      <c r="J2025" s="224"/>
      <c r="K2025" s="224"/>
      <c r="L2025" s="224"/>
      <c r="M2025" s="224"/>
      <c r="N2025" s="223"/>
      <c r="O2025" s="223"/>
      <c r="P2025" s="223"/>
      <c r="Q2025" s="223"/>
      <c r="R2025" s="224"/>
      <c r="S2025" s="224"/>
      <c r="T2025" s="224"/>
      <c r="U2025" s="224"/>
      <c r="V2025" s="224"/>
      <c r="W2025" s="224"/>
      <c r="X2025" s="224"/>
      <c r="Y2025" s="224"/>
      <c r="Z2025" s="213"/>
      <c r="AA2025" s="213"/>
      <c r="AB2025" s="213"/>
      <c r="AC2025" s="213"/>
      <c r="AD2025" s="213"/>
      <c r="AE2025" s="213"/>
      <c r="AF2025" s="213"/>
      <c r="AG2025" s="213" t="s">
        <v>573</v>
      </c>
      <c r="AH2025" s="213">
        <v>0</v>
      </c>
      <c r="AI2025" s="213"/>
      <c r="AJ2025" s="213"/>
      <c r="AK2025" s="213"/>
      <c r="AL2025" s="213"/>
      <c r="AM2025" s="213"/>
      <c r="AN2025" s="213"/>
      <c r="AO2025" s="213"/>
      <c r="AP2025" s="213"/>
      <c r="AQ2025" s="213"/>
      <c r="AR2025" s="213"/>
      <c r="AS2025" s="213"/>
      <c r="AT2025" s="213"/>
      <c r="AU2025" s="213"/>
      <c r="AV2025" s="213"/>
      <c r="AW2025" s="213"/>
      <c r="AX2025" s="213"/>
      <c r="AY2025" s="213"/>
      <c r="AZ2025" s="213"/>
      <c r="BA2025" s="213"/>
      <c r="BB2025" s="213"/>
      <c r="BC2025" s="213"/>
      <c r="BD2025" s="213"/>
      <c r="BE2025" s="213"/>
      <c r="BF2025" s="213"/>
      <c r="BG2025" s="213"/>
      <c r="BH2025" s="213"/>
    </row>
    <row r="2026" spans="1:60" outlineLevel="3" x14ac:dyDescent="0.2">
      <c r="A2026" s="220"/>
      <c r="B2026" s="221"/>
      <c r="C2026" s="258" t="s">
        <v>2129</v>
      </c>
      <c r="D2026" s="229"/>
      <c r="E2026" s="230">
        <v>3.5</v>
      </c>
      <c r="F2026" s="224"/>
      <c r="G2026" s="224"/>
      <c r="H2026" s="224"/>
      <c r="I2026" s="224"/>
      <c r="J2026" s="224"/>
      <c r="K2026" s="224"/>
      <c r="L2026" s="224"/>
      <c r="M2026" s="224"/>
      <c r="N2026" s="223"/>
      <c r="O2026" s="223"/>
      <c r="P2026" s="223"/>
      <c r="Q2026" s="223"/>
      <c r="R2026" s="224"/>
      <c r="S2026" s="224"/>
      <c r="T2026" s="224"/>
      <c r="U2026" s="224"/>
      <c r="V2026" s="224"/>
      <c r="W2026" s="224"/>
      <c r="X2026" s="224"/>
      <c r="Y2026" s="224"/>
      <c r="Z2026" s="213"/>
      <c r="AA2026" s="213"/>
      <c r="AB2026" s="213"/>
      <c r="AC2026" s="213"/>
      <c r="AD2026" s="213"/>
      <c r="AE2026" s="213"/>
      <c r="AF2026" s="213"/>
      <c r="AG2026" s="213" t="s">
        <v>573</v>
      </c>
      <c r="AH2026" s="213">
        <v>0</v>
      </c>
      <c r="AI2026" s="213"/>
      <c r="AJ2026" s="213"/>
      <c r="AK2026" s="213"/>
      <c r="AL2026" s="213"/>
      <c r="AM2026" s="213"/>
      <c r="AN2026" s="213"/>
      <c r="AO2026" s="213"/>
      <c r="AP2026" s="213"/>
      <c r="AQ2026" s="213"/>
      <c r="AR2026" s="213"/>
      <c r="AS2026" s="213"/>
      <c r="AT2026" s="213"/>
      <c r="AU2026" s="213"/>
      <c r="AV2026" s="213"/>
      <c r="AW2026" s="213"/>
      <c r="AX2026" s="213"/>
      <c r="AY2026" s="213"/>
      <c r="AZ2026" s="213"/>
      <c r="BA2026" s="213"/>
      <c r="BB2026" s="213"/>
      <c r="BC2026" s="213"/>
      <c r="BD2026" s="213"/>
      <c r="BE2026" s="213"/>
      <c r="BF2026" s="213"/>
      <c r="BG2026" s="213"/>
      <c r="BH2026" s="213"/>
    </row>
    <row r="2027" spans="1:60" outlineLevel="3" x14ac:dyDescent="0.2">
      <c r="A2027" s="220"/>
      <c r="B2027" s="221"/>
      <c r="C2027" s="258" t="s">
        <v>2213</v>
      </c>
      <c r="D2027" s="229"/>
      <c r="E2027" s="230">
        <v>120</v>
      </c>
      <c r="F2027" s="224"/>
      <c r="G2027" s="224"/>
      <c r="H2027" s="224"/>
      <c r="I2027" s="224"/>
      <c r="J2027" s="224"/>
      <c r="K2027" s="224"/>
      <c r="L2027" s="224"/>
      <c r="M2027" s="224"/>
      <c r="N2027" s="223"/>
      <c r="O2027" s="223"/>
      <c r="P2027" s="223"/>
      <c r="Q2027" s="223"/>
      <c r="R2027" s="224"/>
      <c r="S2027" s="224"/>
      <c r="T2027" s="224"/>
      <c r="U2027" s="224"/>
      <c r="V2027" s="224"/>
      <c r="W2027" s="224"/>
      <c r="X2027" s="224"/>
      <c r="Y2027" s="224"/>
      <c r="Z2027" s="213"/>
      <c r="AA2027" s="213"/>
      <c r="AB2027" s="213"/>
      <c r="AC2027" s="213"/>
      <c r="AD2027" s="213"/>
      <c r="AE2027" s="213"/>
      <c r="AF2027" s="213"/>
      <c r="AG2027" s="213" t="s">
        <v>573</v>
      </c>
      <c r="AH2027" s="213">
        <v>0</v>
      </c>
      <c r="AI2027" s="213"/>
      <c r="AJ2027" s="213"/>
      <c r="AK2027" s="213"/>
      <c r="AL2027" s="213"/>
      <c r="AM2027" s="213"/>
      <c r="AN2027" s="213"/>
      <c r="AO2027" s="213"/>
      <c r="AP2027" s="213"/>
      <c r="AQ2027" s="213"/>
      <c r="AR2027" s="213"/>
      <c r="AS2027" s="213"/>
      <c r="AT2027" s="213"/>
      <c r="AU2027" s="213"/>
      <c r="AV2027" s="213"/>
      <c r="AW2027" s="213"/>
      <c r="AX2027" s="213"/>
      <c r="AY2027" s="213"/>
      <c r="AZ2027" s="213"/>
      <c r="BA2027" s="213"/>
      <c r="BB2027" s="213"/>
      <c r="BC2027" s="213"/>
      <c r="BD2027" s="213"/>
      <c r="BE2027" s="213"/>
      <c r="BF2027" s="213"/>
      <c r="BG2027" s="213"/>
      <c r="BH2027" s="213"/>
    </row>
    <row r="2028" spans="1:60" outlineLevel="3" x14ac:dyDescent="0.2">
      <c r="A2028" s="220"/>
      <c r="B2028" s="221"/>
      <c r="C2028" s="275" t="s">
        <v>955</v>
      </c>
      <c r="D2028" s="266"/>
      <c r="E2028" s="267"/>
      <c r="F2028" s="224"/>
      <c r="G2028" s="224"/>
      <c r="H2028" s="224"/>
      <c r="I2028" s="224"/>
      <c r="J2028" s="224"/>
      <c r="K2028" s="224"/>
      <c r="L2028" s="224"/>
      <c r="M2028" s="224"/>
      <c r="N2028" s="223"/>
      <c r="O2028" s="223"/>
      <c r="P2028" s="223"/>
      <c r="Q2028" s="223"/>
      <c r="R2028" s="224"/>
      <c r="S2028" s="224"/>
      <c r="T2028" s="224"/>
      <c r="U2028" s="224"/>
      <c r="V2028" s="224"/>
      <c r="W2028" s="224"/>
      <c r="X2028" s="224"/>
      <c r="Y2028" s="224"/>
      <c r="Z2028" s="213"/>
      <c r="AA2028" s="213"/>
      <c r="AB2028" s="213"/>
      <c r="AC2028" s="213"/>
      <c r="AD2028" s="213"/>
      <c r="AE2028" s="213"/>
      <c r="AF2028" s="213"/>
      <c r="AG2028" s="213" t="s">
        <v>573</v>
      </c>
      <c r="AH2028" s="213"/>
      <c r="AI2028" s="213"/>
      <c r="AJ2028" s="213"/>
      <c r="AK2028" s="213"/>
      <c r="AL2028" s="213"/>
      <c r="AM2028" s="213"/>
      <c r="AN2028" s="213"/>
      <c r="AO2028" s="213"/>
      <c r="AP2028" s="213"/>
      <c r="AQ2028" s="213"/>
      <c r="AR2028" s="213"/>
      <c r="AS2028" s="213"/>
      <c r="AT2028" s="213"/>
      <c r="AU2028" s="213"/>
      <c r="AV2028" s="213"/>
      <c r="AW2028" s="213"/>
      <c r="AX2028" s="213"/>
      <c r="AY2028" s="213"/>
      <c r="AZ2028" s="213"/>
      <c r="BA2028" s="213"/>
      <c r="BB2028" s="213"/>
      <c r="BC2028" s="213"/>
      <c r="BD2028" s="213"/>
      <c r="BE2028" s="213"/>
      <c r="BF2028" s="213"/>
      <c r="BG2028" s="213"/>
      <c r="BH2028" s="213"/>
    </row>
    <row r="2029" spans="1:60" outlineLevel="3" x14ac:dyDescent="0.2">
      <c r="A2029" s="220"/>
      <c r="B2029" s="221"/>
      <c r="C2029" s="276" t="s">
        <v>1815</v>
      </c>
      <c r="D2029" s="266"/>
      <c r="E2029" s="267">
        <v>95</v>
      </c>
      <c r="F2029" s="224"/>
      <c r="G2029" s="224"/>
      <c r="H2029" s="224"/>
      <c r="I2029" s="224"/>
      <c r="J2029" s="224"/>
      <c r="K2029" s="224"/>
      <c r="L2029" s="224"/>
      <c r="M2029" s="224"/>
      <c r="N2029" s="223"/>
      <c r="O2029" s="223"/>
      <c r="P2029" s="223"/>
      <c r="Q2029" s="223"/>
      <c r="R2029" s="224"/>
      <c r="S2029" s="224"/>
      <c r="T2029" s="224"/>
      <c r="U2029" s="224"/>
      <c r="V2029" s="224"/>
      <c r="W2029" s="224"/>
      <c r="X2029" s="224"/>
      <c r="Y2029" s="224"/>
      <c r="Z2029" s="213"/>
      <c r="AA2029" s="213"/>
      <c r="AB2029" s="213"/>
      <c r="AC2029" s="213"/>
      <c r="AD2029" s="213"/>
      <c r="AE2029" s="213"/>
      <c r="AF2029" s="213"/>
      <c r="AG2029" s="213" t="s">
        <v>573</v>
      </c>
      <c r="AH2029" s="213">
        <v>2</v>
      </c>
      <c r="AI2029" s="213"/>
      <c r="AJ2029" s="213"/>
      <c r="AK2029" s="213"/>
      <c r="AL2029" s="213"/>
      <c r="AM2029" s="213"/>
      <c r="AN2029" s="213"/>
      <c r="AO2029" s="213"/>
      <c r="AP2029" s="213"/>
      <c r="AQ2029" s="213"/>
      <c r="AR2029" s="213"/>
      <c r="AS2029" s="213"/>
      <c r="AT2029" s="213"/>
      <c r="AU2029" s="213"/>
      <c r="AV2029" s="213"/>
      <c r="AW2029" s="213"/>
      <c r="AX2029" s="213"/>
      <c r="AY2029" s="213"/>
      <c r="AZ2029" s="213"/>
      <c r="BA2029" s="213"/>
      <c r="BB2029" s="213"/>
      <c r="BC2029" s="213"/>
      <c r="BD2029" s="213"/>
      <c r="BE2029" s="213"/>
      <c r="BF2029" s="213"/>
      <c r="BG2029" s="213"/>
      <c r="BH2029" s="213"/>
    </row>
    <row r="2030" spans="1:60" outlineLevel="3" x14ac:dyDescent="0.2">
      <c r="A2030" s="220"/>
      <c r="B2030" s="221"/>
      <c r="C2030" s="276" t="s">
        <v>1816</v>
      </c>
      <c r="D2030" s="266"/>
      <c r="E2030" s="267">
        <v>25</v>
      </c>
      <c r="F2030" s="224"/>
      <c r="G2030" s="224"/>
      <c r="H2030" s="224"/>
      <c r="I2030" s="224"/>
      <c r="J2030" s="224"/>
      <c r="K2030" s="224"/>
      <c r="L2030" s="224"/>
      <c r="M2030" s="224"/>
      <c r="N2030" s="223"/>
      <c r="O2030" s="223"/>
      <c r="P2030" s="223"/>
      <c r="Q2030" s="223"/>
      <c r="R2030" s="224"/>
      <c r="S2030" s="224"/>
      <c r="T2030" s="224"/>
      <c r="U2030" s="224"/>
      <c r="V2030" s="224"/>
      <c r="W2030" s="224"/>
      <c r="X2030" s="224"/>
      <c r="Y2030" s="224"/>
      <c r="Z2030" s="213"/>
      <c r="AA2030" s="213"/>
      <c r="AB2030" s="213"/>
      <c r="AC2030" s="213"/>
      <c r="AD2030" s="213"/>
      <c r="AE2030" s="213"/>
      <c r="AF2030" s="213"/>
      <c r="AG2030" s="213" t="s">
        <v>573</v>
      </c>
      <c r="AH2030" s="213">
        <v>2</v>
      </c>
      <c r="AI2030" s="213"/>
      <c r="AJ2030" s="213"/>
      <c r="AK2030" s="213"/>
      <c r="AL2030" s="213"/>
      <c r="AM2030" s="213"/>
      <c r="AN2030" s="213"/>
      <c r="AO2030" s="213"/>
      <c r="AP2030" s="213"/>
      <c r="AQ2030" s="213"/>
      <c r="AR2030" s="213"/>
      <c r="AS2030" s="213"/>
      <c r="AT2030" s="213"/>
      <c r="AU2030" s="213"/>
      <c r="AV2030" s="213"/>
      <c r="AW2030" s="213"/>
      <c r="AX2030" s="213"/>
      <c r="AY2030" s="213"/>
      <c r="AZ2030" s="213"/>
      <c r="BA2030" s="213"/>
      <c r="BB2030" s="213"/>
      <c r="BC2030" s="213"/>
      <c r="BD2030" s="213"/>
      <c r="BE2030" s="213"/>
      <c r="BF2030" s="213"/>
      <c r="BG2030" s="213"/>
      <c r="BH2030" s="213"/>
    </row>
    <row r="2031" spans="1:60" outlineLevel="3" x14ac:dyDescent="0.2">
      <c r="A2031" s="220"/>
      <c r="B2031" s="221"/>
      <c r="C2031" s="275" t="s">
        <v>958</v>
      </c>
      <c r="D2031" s="266"/>
      <c r="E2031" s="267"/>
      <c r="F2031" s="224"/>
      <c r="G2031" s="224"/>
      <c r="H2031" s="224"/>
      <c r="I2031" s="224"/>
      <c r="J2031" s="224"/>
      <c r="K2031" s="224"/>
      <c r="L2031" s="224"/>
      <c r="M2031" s="224"/>
      <c r="N2031" s="223"/>
      <c r="O2031" s="223"/>
      <c r="P2031" s="223"/>
      <c r="Q2031" s="223"/>
      <c r="R2031" s="224"/>
      <c r="S2031" s="224"/>
      <c r="T2031" s="224"/>
      <c r="U2031" s="224"/>
      <c r="V2031" s="224"/>
      <c r="W2031" s="224"/>
      <c r="X2031" s="224"/>
      <c r="Y2031" s="224"/>
      <c r="Z2031" s="213"/>
      <c r="AA2031" s="213"/>
      <c r="AB2031" s="213"/>
      <c r="AC2031" s="213"/>
      <c r="AD2031" s="213"/>
      <c r="AE2031" s="213"/>
      <c r="AF2031" s="213"/>
      <c r="AG2031" s="213" t="s">
        <v>573</v>
      </c>
      <c r="AH2031" s="213"/>
      <c r="AI2031" s="213"/>
      <c r="AJ2031" s="213"/>
      <c r="AK2031" s="213"/>
      <c r="AL2031" s="213"/>
      <c r="AM2031" s="213"/>
      <c r="AN2031" s="213"/>
      <c r="AO2031" s="213"/>
      <c r="AP2031" s="213"/>
      <c r="AQ2031" s="213"/>
      <c r="AR2031" s="213"/>
      <c r="AS2031" s="213"/>
      <c r="AT2031" s="213"/>
      <c r="AU2031" s="213"/>
      <c r="AV2031" s="213"/>
      <c r="AW2031" s="213"/>
      <c r="AX2031" s="213"/>
      <c r="AY2031" s="213"/>
      <c r="AZ2031" s="213"/>
      <c r="BA2031" s="213"/>
      <c r="BB2031" s="213"/>
      <c r="BC2031" s="213"/>
      <c r="BD2031" s="213"/>
      <c r="BE2031" s="213"/>
      <c r="BF2031" s="213"/>
      <c r="BG2031" s="213"/>
      <c r="BH2031" s="213"/>
    </row>
    <row r="2032" spans="1:60" outlineLevel="3" x14ac:dyDescent="0.2">
      <c r="A2032" s="220"/>
      <c r="B2032" s="221"/>
      <c r="C2032" s="278" t="s">
        <v>1438</v>
      </c>
      <c r="D2032" s="268"/>
      <c r="E2032" s="269">
        <v>191.5</v>
      </c>
      <c r="F2032" s="224"/>
      <c r="G2032" s="224"/>
      <c r="H2032" s="224"/>
      <c r="I2032" s="224"/>
      <c r="J2032" s="224"/>
      <c r="K2032" s="224"/>
      <c r="L2032" s="224"/>
      <c r="M2032" s="224"/>
      <c r="N2032" s="223"/>
      <c r="O2032" s="223"/>
      <c r="P2032" s="223"/>
      <c r="Q2032" s="223"/>
      <c r="R2032" s="224"/>
      <c r="S2032" s="224"/>
      <c r="T2032" s="224"/>
      <c r="U2032" s="224"/>
      <c r="V2032" s="224"/>
      <c r="W2032" s="224"/>
      <c r="X2032" s="224"/>
      <c r="Y2032" s="224"/>
      <c r="Z2032" s="213"/>
      <c r="AA2032" s="213"/>
      <c r="AB2032" s="213"/>
      <c r="AC2032" s="213"/>
      <c r="AD2032" s="213"/>
      <c r="AE2032" s="213"/>
      <c r="AF2032" s="213"/>
      <c r="AG2032" s="213" t="s">
        <v>573</v>
      </c>
      <c r="AH2032" s="213">
        <v>1</v>
      </c>
      <c r="AI2032" s="213"/>
      <c r="AJ2032" s="213"/>
      <c r="AK2032" s="213"/>
      <c r="AL2032" s="213"/>
      <c r="AM2032" s="213"/>
      <c r="AN2032" s="213"/>
      <c r="AO2032" s="213"/>
      <c r="AP2032" s="213"/>
      <c r="AQ2032" s="213"/>
      <c r="AR2032" s="213"/>
      <c r="AS2032" s="213"/>
      <c r="AT2032" s="213"/>
      <c r="AU2032" s="213"/>
      <c r="AV2032" s="213"/>
      <c r="AW2032" s="213"/>
      <c r="AX2032" s="213"/>
      <c r="AY2032" s="213"/>
      <c r="AZ2032" s="213"/>
      <c r="BA2032" s="213"/>
      <c r="BB2032" s="213"/>
      <c r="BC2032" s="213"/>
      <c r="BD2032" s="213"/>
      <c r="BE2032" s="213"/>
      <c r="BF2032" s="213"/>
      <c r="BG2032" s="213"/>
      <c r="BH2032" s="213"/>
    </row>
    <row r="2033" spans="1:60" outlineLevel="3" x14ac:dyDescent="0.2">
      <c r="A2033" s="220"/>
      <c r="B2033" s="221"/>
      <c r="C2033" s="258" t="s">
        <v>2214</v>
      </c>
      <c r="D2033" s="229"/>
      <c r="E2033" s="230">
        <v>19.149999999999999</v>
      </c>
      <c r="F2033" s="224"/>
      <c r="G2033" s="224"/>
      <c r="H2033" s="224"/>
      <c r="I2033" s="224"/>
      <c r="J2033" s="224"/>
      <c r="K2033" s="224"/>
      <c r="L2033" s="224"/>
      <c r="M2033" s="224"/>
      <c r="N2033" s="223"/>
      <c r="O2033" s="223"/>
      <c r="P2033" s="223"/>
      <c r="Q2033" s="223"/>
      <c r="R2033" s="224"/>
      <c r="S2033" s="224"/>
      <c r="T2033" s="224"/>
      <c r="U2033" s="224"/>
      <c r="V2033" s="224"/>
      <c r="W2033" s="224"/>
      <c r="X2033" s="224"/>
      <c r="Y2033" s="224"/>
      <c r="Z2033" s="213"/>
      <c r="AA2033" s="213"/>
      <c r="AB2033" s="213"/>
      <c r="AC2033" s="213"/>
      <c r="AD2033" s="213"/>
      <c r="AE2033" s="213"/>
      <c r="AF2033" s="213"/>
      <c r="AG2033" s="213" t="s">
        <v>573</v>
      </c>
      <c r="AH2033" s="213">
        <v>0</v>
      </c>
      <c r="AI2033" s="213"/>
      <c r="AJ2033" s="213"/>
      <c r="AK2033" s="213"/>
      <c r="AL2033" s="213"/>
      <c r="AM2033" s="213"/>
      <c r="AN2033" s="213"/>
      <c r="AO2033" s="213"/>
      <c r="AP2033" s="213"/>
      <c r="AQ2033" s="213"/>
      <c r="AR2033" s="213"/>
      <c r="AS2033" s="213"/>
      <c r="AT2033" s="213"/>
      <c r="AU2033" s="213"/>
      <c r="AV2033" s="213"/>
      <c r="AW2033" s="213"/>
      <c r="AX2033" s="213"/>
      <c r="AY2033" s="213"/>
      <c r="AZ2033" s="213"/>
      <c r="BA2033" s="213"/>
      <c r="BB2033" s="213"/>
      <c r="BC2033" s="213"/>
      <c r="BD2033" s="213"/>
      <c r="BE2033" s="213"/>
      <c r="BF2033" s="213"/>
      <c r="BG2033" s="213"/>
      <c r="BH2033" s="213"/>
    </row>
    <row r="2034" spans="1:60" outlineLevel="2" x14ac:dyDescent="0.2">
      <c r="A2034" s="220"/>
      <c r="B2034" s="221"/>
      <c r="C2034" s="257"/>
      <c r="D2034" s="250"/>
      <c r="E2034" s="250"/>
      <c r="F2034" s="250"/>
      <c r="G2034" s="250"/>
      <c r="H2034" s="224"/>
      <c r="I2034" s="224"/>
      <c r="J2034" s="224"/>
      <c r="K2034" s="224"/>
      <c r="L2034" s="224"/>
      <c r="M2034" s="224"/>
      <c r="N2034" s="223"/>
      <c r="O2034" s="223"/>
      <c r="P2034" s="223"/>
      <c r="Q2034" s="223"/>
      <c r="R2034" s="224"/>
      <c r="S2034" s="224"/>
      <c r="T2034" s="224"/>
      <c r="U2034" s="224"/>
      <c r="V2034" s="224"/>
      <c r="W2034" s="224"/>
      <c r="X2034" s="224"/>
      <c r="Y2034" s="224"/>
      <c r="Z2034" s="213"/>
      <c r="AA2034" s="213"/>
      <c r="AB2034" s="213"/>
      <c r="AC2034" s="213"/>
      <c r="AD2034" s="213"/>
      <c r="AE2034" s="213"/>
      <c r="AF2034" s="213"/>
      <c r="AG2034" s="213" t="s">
        <v>515</v>
      </c>
      <c r="AH2034" s="213"/>
      <c r="AI2034" s="213"/>
      <c r="AJ2034" s="213"/>
      <c r="AK2034" s="213"/>
      <c r="AL2034" s="213"/>
      <c r="AM2034" s="213"/>
      <c r="AN2034" s="213"/>
      <c r="AO2034" s="213"/>
      <c r="AP2034" s="213"/>
      <c r="AQ2034" s="213"/>
      <c r="AR2034" s="213"/>
      <c r="AS2034" s="213"/>
      <c r="AT2034" s="213"/>
      <c r="AU2034" s="213"/>
      <c r="AV2034" s="213"/>
      <c r="AW2034" s="213"/>
      <c r="AX2034" s="213"/>
      <c r="AY2034" s="213"/>
      <c r="AZ2034" s="213"/>
      <c r="BA2034" s="213"/>
      <c r="BB2034" s="213"/>
      <c r="BC2034" s="213"/>
      <c r="BD2034" s="213"/>
      <c r="BE2034" s="213"/>
      <c r="BF2034" s="213"/>
      <c r="BG2034" s="213"/>
      <c r="BH2034" s="213"/>
    </row>
    <row r="2035" spans="1:60" outlineLevel="1" x14ac:dyDescent="0.2">
      <c r="A2035" s="242">
        <v>262</v>
      </c>
      <c r="B2035" s="243" t="s">
        <v>2215</v>
      </c>
      <c r="C2035" s="254" t="s">
        <v>2216</v>
      </c>
      <c r="D2035" s="244" t="s">
        <v>974</v>
      </c>
      <c r="E2035" s="245">
        <v>15.95</v>
      </c>
      <c r="F2035" s="246"/>
      <c r="G2035" s="247">
        <f>ROUND(E2035*F2035,2)</f>
        <v>0</v>
      </c>
      <c r="H2035" s="246"/>
      <c r="I2035" s="247">
        <f>ROUND(E2035*H2035,2)</f>
        <v>0</v>
      </c>
      <c r="J2035" s="246"/>
      <c r="K2035" s="247">
        <f>ROUND(E2035*J2035,2)</f>
        <v>0</v>
      </c>
      <c r="L2035" s="247">
        <v>21</v>
      </c>
      <c r="M2035" s="247">
        <f>G2035*(1+L2035/100)</f>
        <v>0</v>
      </c>
      <c r="N2035" s="245">
        <v>1.6E-2</v>
      </c>
      <c r="O2035" s="245">
        <f>ROUND(E2035*N2035,2)</f>
        <v>0.26</v>
      </c>
      <c r="P2035" s="245">
        <v>0</v>
      </c>
      <c r="Q2035" s="245">
        <f>ROUND(E2035*P2035,2)</f>
        <v>0</v>
      </c>
      <c r="R2035" s="247"/>
      <c r="S2035" s="247" t="s">
        <v>527</v>
      </c>
      <c r="T2035" s="248" t="s">
        <v>512</v>
      </c>
      <c r="U2035" s="224">
        <v>0</v>
      </c>
      <c r="V2035" s="224">
        <f>ROUND(E2035*U2035,2)</f>
        <v>0</v>
      </c>
      <c r="W2035" s="224"/>
      <c r="X2035" s="224" t="s">
        <v>531</v>
      </c>
      <c r="Y2035" s="224" t="s">
        <v>513</v>
      </c>
      <c r="Z2035" s="213"/>
      <c r="AA2035" s="213"/>
      <c r="AB2035" s="213"/>
      <c r="AC2035" s="213"/>
      <c r="AD2035" s="213"/>
      <c r="AE2035" s="213"/>
      <c r="AF2035" s="213"/>
      <c r="AG2035" s="213" t="s">
        <v>541</v>
      </c>
      <c r="AH2035" s="213"/>
      <c r="AI2035" s="213"/>
      <c r="AJ2035" s="213"/>
      <c r="AK2035" s="213"/>
      <c r="AL2035" s="213"/>
      <c r="AM2035" s="213"/>
      <c r="AN2035" s="213"/>
      <c r="AO2035" s="213"/>
      <c r="AP2035" s="213"/>
      <c r="AQ2035" s="213"/>
      <c r="AR2035" s="213"/>
      <c r="AS2035" s="213"/>
      <c r="AT2035" s="213"/>
      <c r="AU2035" s="213"/>
      <c r="AV2035" s="213"/>
      <c r="AW2035" s="213"/>
      <c r="AX2035" s="213"/>
      <c r="AY2035" s="213"/>
      <c r="AZ2035" s="213"/>
      <c r="BA2035" s="213"/>
      <c r="BB2035" s="213"/>
      <c r="BC2035" s="213"/>
      <c r="BD2035" s="213"/>
      <c r="BE2035" s="213"/>
      <c r="BF2035" s="213"/>
      <c r="BG2035" s="213"/>
      <c r="BH2035" s="213"/>
    </row>
    <row r="2036" spans="1:60" outlineLevel="2" x14ac:dyDescent="0.2">
      <c r="A2036" s="220"/>
      <c r="B2036" s="221"/>
      <c r="C2036" s="258" t="s">
        <v>1098</v>
      </c>
      <c r="D2036" s="229"/>
      <c r="E2036" s="230"/>
      <c r="F2036" s="224"/>
      <c r="G2036" s="224"/>
      <c r="H2036" s="224"/>
      <c r="I2036" s="224"/>
      <c r="J2036" s="224"/>
      <c r="K2036" s="224"/>
      <c r="L2036" s="224"/>
      <c r="M2036" s="224"/>
      <c r="N2036" s="223"/>
      <c r="O2036" s="223"/>
      <c r="P2036" s="223"/>
      <c r="Q2036" s="223"/>
      <c r="R2036" s="224"/>
      <c r="S2036" s="224"/>
      <c r="T2036" s="224"/>
      <c r="U2036" s="224"/>
      <c r="V2036" s="224"/>
      <c r="W2036" s="224"/>
      <c r="X2036" s="224"/>
      <c r="Y2036" s="224"/>
      <c r="Z2036" s="213"/>
      <c r="AA2036" s="213"/>
      <c r="AB2036" s="213"/>
      <c r="AC2036" s="213"/>
      <c r="AD2036" s="213"/>
      <c r="AE2036" s="213"/>
      <c r="AF2036" s="213"/>
      <c r="AG2036" s="213" t="s">
        <v>573</v>
      </c>
      <c r="AH2036" s="213">
        <v>0</v>
      </c>
      <c r="AI2036" s="213"/>
      <c r="AJ2036" s="213"/>
      <c r="AK2036" s="213"/>
      <c r="AL2036" s="213"/>
      <c r="AM2036" s="213"/>
      <c r="AN2036" s="213"/>
      <c r="AO2036" s="213"/>
      <c r="AP2036" s="213"/>
      <c r="AQ2036" s="213"/>
      <c r="AR2036" s="213"/>
      <c r="AS2036" s="213"/>
      <c r="AT2036" s="213"/>
      <c r="AU2036" s="213"/>
      <c r="AV2036" s="213"/>
      <c r="AW2036" s="213"/>
      <c r="AX2036" s="213"/>
      <c r="AY2036" s="213"/>
      <c r="AZ2036" s="213"/>
      <c r="BA2036" s="213"/>
      <c r="BB2036" s="213"/>
      <c r="BC2036" s="213"/>
      <c r="BD2036" s="213"/>
      <c r="BE2036" s="213"/>
      <c r="BF2036" s="213"/>
      <c r="BG2036" s="213"/>
      <c r="BH2036" s="213"/>
    </row>
    <row r="2037" spans="1:60" outlineLevel="3" x14ac:dyDescent="0.2">
      <c r="A2037" s="220"/>
      <c r="B2037" s="221"/>
      <c r="C2037" s="258" t="s">
        <v>1100</v>
      </c>
      <c r="D2037" s="229"/>
      <c r="E2037" s="230">
        <v>2.5</v>
      </c>
      <c r="F2037" s="224"/>
      <c r="G2037" s="224"/>
      <c r="H2037" s="224"/>
      <c r="I2037" s="224"/>
      <c r="J2037" s="224"/>
      <c r="K2037" s="224"/>
      <c r="L2037" s="224"/>
      <c r="M2037" s="224"/>
      <c r="N2037" s="223"/>
      <c r="O2037" s="223"/>
      <c r="P2037" s="223"/>
      <c r="Q2037" s="223"/>
      <c r="R2037" s="224"/>
      <c r="S2037" s="224"/>
      <c r="T2037" s="224"/>
      <c r="U2037" s="224"/>
      <c r="V2037" s="224"/>
      <c r="W2037" s="224"/>
      <c r="X2037" s="224"/>
      <c r="Y2037" s="224"/>
      <c r="Z2037" s="213"/>
      <c r="AA2037" s="213"/>
      <c r="AB2037" s="213"/>
      <c r="AC2037" s="213"/>
      <c r="AD2037" s="213"/>
      <c r="AE2037" s="213"/>
      <c r="AF2037" s="213"/>
      <c r="AG2037" s="213" t="s">
        <v>573</v>
      </c>
      <c r="AH2037" s="213">
        <v>0</v>
      </c>
      <c r="AI2037" s="213"/>
      <c r="AJ2037" s="213"/>
      <c r="AK2037" s="213"/>
      <c r="AL2037" s="213"/>
      <c r="AM2037" s="213"/>
      <c r="AN2037" s="213"/>
      <c r="AO2037" s="213"/>
      <c r="AP2037" s="213"/>
      <c r="AQ2037" s="213"/>
      <c r="AR2037" s="213"/>
      <c r="AS2037" s="213"/>
      <c r="AT2037" s="213"/>
      <c r="AU2037" s="213"/>
      <c r="AV2037" s="213"/>
      <c r="AW2037" s="213"/>
      <c r="AX2037" s="213"/>
      <c r="AY2037" s="213"/>
      <c r="AZ2037" s="213"/>
      <c r="BA2037" s="213"/>
      <c r="BB2037" s="213"/>
      <c r="BC2037" s="213"/>
      <c r="BD2037" s="213"/>
      <c r="BE2037" s="213"/>
      <c r="BF2037" s="213"/>
      <c r="BG2037" s="213"/>
      <c r="BH2037" s="213"/>
    </row>
    <row r="2038" spans="1:60" outlineLevel="3" x14ac:dyDescent="0.2">
      <c r="A2038" s="220"/>
      <c r="B2038" s="221"/>
      <c r="C2038" s="258" t="s">
        <v>1273</v>
      </c>
      <c r="D2038" s="229"/>
      <c r="E2038" s="230">
        <v>12</v>
      </c>
      <c r="F2038" s="224"/>
      <c r="G2038" s="224"/>
      <c r="H2038" s="224"/>
      <c r="I2038" s="224"/>
      <c r="J2038" s="224"/>
      <c r="K2038" s="224"/>
      <c r="L2038" s="224"/>
      <c r="M2038" s="224"/>
      <c r="N2038" s="223"/>
      <c r="O2038" s="223"/>
      <c r="P2038" s="223"/>
      <c r="Q2038" s="223"/>
      <c r="R2038" s="224"/>
      <c r="S2038" s="224"/>
      <c r="T2038" s="224"/>
      <c r="U2038" s="224"/>
      <c r="V2038" s="224"/>
      <c r="W2038" s="224"/>
      <c r="X2038" s="224"/>
      <c r="Y2038" s="224"/>
      <c r="Z2038" s="213"/>
      <c r="AA2038" s="213"/>
      <c r="AB2038" s="213"/>
      <c r="AC2038" s="213"/>
      <c r="AD2038" s="213"/>
      <c r="AE2038" s="213"/>
      <c r="AF2038" s="213"/>
      <c r="AG2038" s="213" t="s">
        <v>573</v>
      </c>
      <c r="AH2038" s="213">
        <v>0</v>
      </c>
      <c r="AI2038" s="213"/>
      <c r="AJ2038" s="213"/>
      <c r="AK2038" s="213"/>
      <c r="AL2038" s="213"/>
      <c r="AM2038" s="213"/>
      <c r="AN2038" s="213"/>
      <c r="AO2038" s="213"/>
      <c r="AP2038" s="213"/>
      <c r="AQ2038" s="213"/>
      <c r="AR2038" s="213"/>
      <c r="AS2038" s="213"/>
      <c r="AT2038" s="213"/>
      <c r="AU2038" s="213"/>
      <c r="AV2038" s="213"/>
      <c r="AW2038" s="213"/>
      <c r="AX2038" s="213"/>
      <c r="AY2038" s="213"/>
      <c r="AZ2038" s="213"/>
      <c r="BA2038" s="213"/>
      <c r="BB2038" s="213"/>
      <c r="BC2038" s="213"/>
      <c r="BD2038" s="213"/>
      <c r="BE2038" s="213"/>
      <c r="BF2038" s="213"/>
      <c r="BG2038" s="213"/>
      <c r="BH2038" s="213"/>
    </row>
    <row r="2039" spans="1:60" outlineLevel="3" x14ac:dyDescent="0.2">
      <c r="A2039" s="220"/>
      <c r="B2039" s="221"/>
      <c r="C2039" s="278" t="s">
        <v>1438</v>
      </c>
      <c r="D2039" s="268"/>
      <c r="E2039" s="269">
        <v>14.5</v>
      </c>
      <c r="F2039" s="224"/>
      <c r="G2039" s="224"/>
      <c r="H2039" s="224"/>
      <c r="I2039" s="224"/>
      <c r="J2039" s="224"/>
      <c r="K2039" s="224"/>
      <c r="L2039" s="224"/>
      <c r="M2039" s="224"/>
      <c r="N2039" s="223"/>
      <c r="O2039" s="223"/>
      <c r="P2039" s="223"/>
      <c r="Q2039" s="223"/>
      <c r="R2039" s="224"/>
      <c r="S2039" s="224"/>
      <c r="T2039" s="224"/>
      <c r="U2039" s="224"/>
      <c r="V2039" s="224"/>
      <c r="W2039" s="224"/>
      <c r="X2039" s="224"/>
      <c r="Y2039" s="224"/>
      <c r="Z2039" s="213"/>
      <c r="AA2039" s="213"/>
      <c r="AB2039" s="213"/>
      <c r="AC2039" s="213"/>
      <c r="AD2039" s="213"/>
      <c r="AE2039" s="213"/>
      <c r="AF2039" s="213"/>
      <c r="AG2039" s="213" t="s">
        <v>573</v>
      </c>
      <c r="AH2039" s="213">
        <v>1</v>
      </c>
      <c r="AI2039" s="213"/>
      <c r="AJ2039" s="213"/>
      <c r="AK2039" s="213"/>
      <c r="AL2039" s="213"/>
      <c r="AM2039" s="213"/>
      <c r="AN2039" s="213"/>
      <c r="AO2039" s="213"/>
      <c r="AP2039" s="213"/>
      <c r="AQ2039" s="213"/>
      <c r="AR2039" s="213"/>
      <c r="AS2039" s="213"/>
      <c r="AT2039" s="213"/>
      <c r="AU2039" s="213"/>
      <c r="AV2039" s="213"/>
      <c r="AW2039" s="213"/>
      <c r="AX2039" s="213"/>
      <c r="AY2039" s="213"/>
      <c r="AZ2039" s="213"/>
      <c r="BA2039" s="213"/>
      <c r="BB2039" s="213"/>
      <c r="BC2039" s="213"/>
      <c r="BD2039" s="213"/>
      <c r="BE2039" s="213"/>
      <c r="BF2039" s="213"/>
      <c r="BG2039" s="213"/>
      <c r="BH2039" s="213"/>
    </row>
    <row r="2040" spans="1:60" outlineLevel="3" x14ac:dyDescent="0.2">
      <c r="A2040" s="220"/>
      <c r="B2040" s="221"/>
      <c r="C2040" s="258" t="s">
        <v>2217</v>
      </c>
      <c r="D2040" s="229"/>
      <c r="E2040" s="230">
        <v>1.45</v>
      </c>
      <c r="F2040" s="224"/>
      <c r="G2040" s="224"/>
      <c r="H2040" s="224"/>
      <c r="I2040" s="224"/>
      <c r="J2040" s="224"/>
      <c r="K2040" s="224"/>
      <c r="L2040" s="224"/>
      <c r="M2040" s="224"/>
      <c r="N2040" s="223"/>
      <c r="O2040" s="223"/>
      <c r="P2040" s="223"/>
      <c r="Q2040" s="223"/>
      <c r="R2040" s="224"/>
      <c r="S2040" s="224"/>
      <c r="T2040" s="224"/>
      <c r="U2040" s="224"/>
      <c r="V2040" s="224"/>
      <c r="W2040" s="224"/>
      <c r="X2040" s="224"/>
      <c r="Y2040" s="224"/>
      <c r="Z2040" s="213"/>
      <c r="AA2040" s="213"/>
      <c r="AB2040" s="213"/>
      <c r="AC2040" s="213"/>
      <c r="AD2040" s="213"/>
      <c r="AE2040" s="213"/>
      <c r="AF2040" s="213"/>
      <c r="AG2040" s="213" t="s">
        <v>573</v>
      </c>
      <c r="AH2040" s="213">
        <v>0</v>
      </c>
      <c r="AI2040" s="213"/>
      <c r="AJ2040" s="213"/>
      <c r="AK2040" s="213"/>
      <c r="AL2040" s="213"/>
      <c r="AM2040" s="213"/>
      <c r="AN2040" s="213"/>
      <c r="AO2040" s="213"/>
      <c r="AP2040" s="213"/>
      <c r="AQ2040" s="213"/>
      <c r="AR2040" s="213"/>
      <c r="AS2040" s="213"/>
      <c r="AT2040" s="213"/>
      <c r="AU2040" s="213"/>
      <c r="AV2040" s="213"/>
      <c r="AW2040" s="213"/>
      <c r="AX2040" s="213"/>
      <c r="AY2040" s="213"/>
      <c r="AZ2040" s="213"/>
      <c r="BA2040" s="213"/>
      <c r="BB2040" s="213"/>
      <c r="BC2040" s="213"/>
      <c r="BD2040" s="213"/>
      <c r="BE2040" s="213"/>
      <c r="BF2040" s="213"/>
      <c r="BG2040" s="213"/>
      <c r="BH2040" s="213"/>
    </row>
    <row r="2041" spans="1:60" outlineLevel="2" x14ac:dyDescent="0.2">
      <c r="A2041" s="220"/>
      <c r="B2041" s="221"/>
      <c r="C2041" s="257"/>
      <c r="D2041" s="250"/>
      <c r="E2041" s="250"/>
      <c r="F2041" s="250"/>
      <c r="G2041" s="250"/>
      <c r="H2041" s="224"/>
      <c r="I2041" s="224"/>
      <c r="J2041" s="224"/>
      <c r="K2041" s="224"/>
      <c r="L2041" s="224"/>
      <c r="M2041" s="224"/>
      <c r="N2041" s="223"/>
      <c r="O2041" s="223"/>
      <c r="P2041" s="223"/>
      <c r="Q2041" s="223"/>
      <c r="R2041" s="224"/>
      <c r="S2041" s="224"/>
      <c r="T2041" s="224"/>
      <c r="U2041" s="224"/>
      <c r="V2041" s="224"/>
      <c r="W2041" s="224"/>
      <c r="X2041" s="224"/>
      <c r="Y2041" s="224"/>
      <c r="Z2041" s="213"/>
      <c r="AA2041" s="213"/>
      <c r="AB2041" s="213"/>
      <c r="AC2041" s="213"/>
      <c r="AD2041" s="213"/>
      <c r="AE2041" s="213"/>
      <c r="AF2041" s="213"/>
      <c r="AG2041" s="213" t="s">
        <v>515</v>
      </c>
      <c r="AH2041" s="213"/>
      <c r="AI2041" s="213"/>
      <c r="AJ2041" s="213"/>
      <c r="AK2041" s="213"/>
      <c r="AL2041" s="213"/>
      <c r="AM2041" s="213"/>
      <c r="AN2041" s="213"/>
      <c r="AO2041" s="213"/>
      <c r="AP2041" s="213"/>
      <c r="AQ2041" s="213"/>
      <c r="AR2041" s="213"/>
      <c r="AS2041" s="213"/>
      <c r="AT2041" s="213"/>
      <c r="AU2041" s="213"/>
      <c r="AV2041" s="213"/>
      <c r="AW2041" s="213"/>
      <c r="AX2041" s="213"/>
      <c r="AY2041" s="213"/>
      <c r="AZ2041" s="213"/>
      <c r="BA2041" s="213"/>
      <c r="BB2041" s="213"/>
      <c r="BC2041" s="213"/>
      <c r="BD2041" s="213"/>
      <c r="BE2041" s="213"/>
      <c r="BF2041" s="213"/>
      <c r="BG2041" s="213"/>
      <c r="BH2041" s="213"/>
    </row>
    <row r="2042" spans="1:60" outlineLevel="1" x14ac:dyDescent="0.2">
      <c r="A2042" s="242">
        <v>263</v>
      </c>
      <c r="B2042" s="243" t="s">
        <v>2218</v>
      </c>
      <c r="C2042" s="254" t="s">
        <v>2219</v>
      </c>
      <c r="D2042" s="244" t="s">
        <v>1356</v>
      </c>
      <c r="E2042" s="245">
        <v>60.5</v>
      </c>
      <c r="F2042" s="246"/>
      <c r="G2042" s="247">
        <f>ROUND(E2042*F2042,2)</f>
        <v>0</v>
      </c>
      <c r="H2042" s="246"/>
      <c r="I2042" s="247">
        <f>ROUND(E2042*H2042,2)</f>
        <v>0</v>
      </c>
      <c r="J2042" s="246"/>
      <c r="K2042" s="247">
        <f>ROUND(E2042*J2042,2)</f>
        <v>0</v>
      </c>
      <c r="L2042" s="247">
        <v>21</v>
      </c>
      <c r="M2042" s="247">
        <f>G2042*(1+L2042/100)</f>
        <v>0</v>
      </c>
      <c r="N2042" s="245">
        <v>1.5E-3</v>
      </c>
      <c r="O2042" s="245">
        <f>ROUND(E2042*N2042,2)</f>
        <v>0.09</v>
      </c>
      <c r="P2042" s="245">
        <v>0</v>
      </c>
      <c r="Q2042" s="245">
        <f>ROUND(E2042*P2042,2)</f>
        <v>0</v>
      </c>
      <c r="R2042" s="247"/>
      <c r="S2042" s="247" t="s">
        <v>527</v>
      </c>
      <c r="T2042" s="248" t="s">
        <v>512</v>
      </c>
      <c r="U2042" s="224">
        <v>0</v>
      </c>
      <c r="V2042" s="224">
        <f>ROUND(E2042*U2042,2)</f>
        <v>0</v>
      </c>
      <c r="W2042" s="224"/>
      <c r="X2042" s="224" t="s">
        <v>531</v>
      </c>
      <c r="Y2042" s="224" t="s">
        <v>513</v>
      </c>
      <c r="Z2042" s="213"/>
      <c r="AA2042" s="213"/>
      <c r="AB2042" s="213"/>
      <c r="AC2042" s="213"/>
      <c r="AD2042" s="213"/>
      <c r="AE2042" s="213"/>
      <c r="AF2042" s="213"/>
      <c r="AG2042" s="213" t="s">
        <v>541</v>
      </c>
      <c r="AH2042" s="213"/>
      <c r="AI2042" s="213"/>
      <c r="AJ2042" s="213"/>
      <c r="AK2042" s="213"/>
      <c r="AL2042" s="213"/>
      <c r="AM2042" s="213"/>
      <c r="AN2042" s="213"/>
      <c r="AO2042" s="213"/>
      <c r="AP2042" s="213"/>
      <c r="AQ2042" s="213"/>
      <c r="AR2042" s="213"/>
      <c r="AS2042" s="213"/>
      <c r="AT2042" s="213"/>
      <c r="AU2042" s="213"/>
      <c r="AV2042" s="213"/>
      <c r="AW2042" s="213"/>
      <c r="AX2042" s="213"/>
      <c r="AY2042" s="213"/>
      <c r="AZ2042" s="213"/>
      <c r="BA2042" s="213"/>
      <c r="BB2042" s="213"/>
      <c r="BC2042" s="213"/>
      <c r="BD2042" s="213"/>
      <c r="BE2042" s="213"/>
      <c r="BF2042" s="213"/>
      <c r="BG2042" s="213"/>
      <c r="BH2042" s="213"/>
    </row>
    <row r="2043" spans="1:60" outlineLevel="2" x14ac:dyDescent="0.2">
      <c r="A2043" s="220"/>
      <c r="B2043" s="221"/>
      <c r="C2043" s="258" t="s">
        <v>1098</v>
      </c>
      <c r="D2043" s="229"/>
      <c r="E2043" s="230"/>
      <c r="F2043" s="224"/>
      <c r="G2043" s="224"/>
      <c r="H2043" s="224"/>
      <c r="I2043" s="224"/>
      <c r="J2043" s="224"/>
      <c r="K2043" s="224"/>
      <c r="L2043" s="224"/>
      <c r="M2043" s="224"/>
      <c r="N2043" s="223"/>
      <c r="O2043" s="223"/>
      <c r="P2043" s="223"/>
      <c r="Q2043" s="223"/>
      <c r="R2043" s="224"/>
      <c r="S2043" s="224"/>
      <c r="T2043" s="224"/>
      <c r="U2043" s="224"/>
      <c r="V2043" s="224"/>
      <c r="W2043" s="224"/>
      <c r="X2043" s="224"/>
      <c r="Y2043" s="224"/>
      <c r="Z2043" s="213"/>
      <c r="AA2043" s="213"/>
      <c r="AB2043" s="213"/>
      <c r="AC2043" s="213"/>
      <c r="AD2043" s="213"/>
      <c r="AE2043" s="213"/>
      <c r="AF2043" s="213"/>
      <c r="AG2043" s="213" t="s">
        <v>573</v>
      </c>
      <c r="AH2043" s="213">
        <v>0</v>
      </c>
      <c r="AI2043" s="213"/>
      <c r="AJ2043" s="213"/>
      <c r="AK2043" s="213"/>
      <c r="AL2043" s="213"/>
      <c r="AM2043" s="213"/>
      <c r="AN2043" s="213"/>
      <c r="AO2043" s="213"/>
      <c r="AP2043" s="213"/>
      <c r="AQ2043" s="213"/>
      <c r="AR2043" s="213"/>
      <c r="AS2043" s="213"/>
      <c r="AT2043" s="213"/>
      <c r="AU2043" s="213"/>
      <c r="AV2043" s="213"/>
      <c r="AW2043" s="213"/>
      <c r="AX2043" s="213"/>
      <c r="AY2043" s="213"/>
      <c r="AZ2043" s="213"/>
      <c r="BA2043" s="213"/>
      <c r="BB2043" s="213"/>
      <c r="BC2043" s="213"/>
      <c r="BD2043" s="213"/>
      <c r="BE2043" s="213"/>
      <c r="BF2043" s="213"/>
      <c r="BG2043" s="213"/>
      <c r="BH2043" s="213"/>
    </row>
    <row r="2044" spans="1:60" outlineLevel="3" x14ac:dyDescent="0.2">
      <c r="A2044" s="220"/>
      <c r="B2044" s="221"/>
      <c r="C2044" s="258" t="s">
        <v>2118</v>
      </c>
      <c r="D2044" s="229"/>
      <c r="E2044" s="230">
        <v>40</v>
      </c>
      <c r="F2044" s="224"/>
      <c r="G2044" s="224"/>
      <c r="H2044" s="224"/>
      <c r="I2044" s="224"/>
      <c r="J2044" s="224"/>
      <c r="K2044" s="224"/>
      <c r="L2044" s="224"/>
      <c r="M2044" s="224"/>
      <c r="N2044" s="223"/>
      <c r="O2044" s="223"/>
      <c r="P2044" s="223"/>
      <c r="Q2044" s="223"/>
      <c r="R2044" s="224"/>
      <c r="S2044" s="224"/>
      <c r="T2044" s="224"/>
      <c r="U2044" s="224"/>
      <c r="V2044" s="224"/>
      <c r="W2044" s="224"/>
      <c r="X2044" s="224"/>
      <c r="Y2044" s="224"/>
      <c r="Z2044" s="213"/>
      <c r="AA2044" s="213"/>
      <c r="AB2044" s="213"/>
      <c r="AC2044" s="213"/>
      <c r="AD2044" s="213"/>
      <c r="AE2044" s="213"/>
      <c r="AF2044" s="213"/>
      <c r="AG2044" s="213" t="s">
        <v>573</v>
      </c>
      <c r="AH2044" s="213">
        <v>0</v>
      </c>
      <c r="AI2044" s="213"/>
      <c r="AJ2044" s="213"/>
      <c r="AK2044" s="213"/>
      <c r="AL2044" s="213"/>
      <c r="AM2044" s="213"/>
      <c r="AN2044" s="213"/>
      <c r="AO2044" s="213"/>
      <c r="AP2044" s="213"/>
      <c r="AQ2044" s="213"/>
      <c r="AR2044" s="213"/>
      <c r="AS2044" s="213"/>
      <c r="AT2044" s="213"/>
      <c r="AU2044" s="213"/>
      <c r="AV2044" s="213"/>
      <c r="AW2044" s="213"/>
      <c r="AX2044" s="213"/>
      <c r="AY2044" s="213"/>
      <c r="AZ2044" s="213"/>
      <c r="BA2044" s="213"/>
      <c r="BB2044" s="213"/>
      <c r="BC2044" s="213"/>
      <c r="BD2044" s="213"/>
      <c r="BE2044" s="213"/>
      <c r="BF2044" s="213"/>
      <c r="BG2044" s="213"/>
      <c r="BH2044" s="213"/>
    </row>
    <row r="2045" spans="1:60" outlineLevel="3" x14ac:dyDescent="0.2">
      <c r="A2045" s="220"/>
      <c r="B2045" s="221"/>
      <c r="C2045" s="258" t="s">
        <v>2119</v>
      </c>
      <c r="D2045" s="229"/>
      <c r="E2045" s="230">
        <v>5</v>
      </c>
      <c r="F2045" s="224"/>
      <c r="G2045" s="224"/>
      <c r="H2045" s="224"/>
      <c r="I2045" s="224"/>
      <c r="J2045" s="224"/>
      <c r="K2045" s="224"/>
      <c r="L2045" s="224"/>
      <c r="M2045" s="224"/>
      <c r="N2045" s="223"/>
      <c r="O2045" s="223"/>
      <c r="P2045" s="223"/>
      <c r="Q2045" s="223"/>
      <c r="R2045" s="224"/>
      <c r="S2045" s="224"/>
      <c r="T2045" s="224"/>
      <c r="U2045" s="224"/>
      <c r="V2045" s="224"/>
      <c r="W2045" s="224"/>
      <c r="X2045" s="224"/>
      <c r="Y2045" s="224"/>
      <c r="Z2045" s="213"/>
      <c r="AA2045" s="213"/>
      <c r="AB2045" s="213"/>
      <c r="AC2045" s="213"/>
      <c r="AD2045" s="213"/>
      <c r="AE2045" s="213"/>
      <c r="AF2045" s="213"/>
      <c r="AG2045" s="213" t="s">
        <v>573</v>
      </c>
      <c r="AH2045" s="213">
        <v>0</v>
      </c>
      <c r="AI2045" s="213"/>
      <c r="AJ2045" s="213"/>
      <c r="AK2045" s="213"/>
      <c r="AL2045" s="213"/>
      <c r="AM2045" s="213"/>
      <c r="AN2045" s="213"/>
      <c r="AO2045" s="213"/>
      <c r="AP2045" s="213"/>
      <c r="AQ2045" s="213"/>
      <c r="AR2045" s="213"/>
      <c r="AS2045" s="213"/>
      <c r="AT2045" s="213"/>
      <c r="AU2045" s="213"/>
      <c r="AV2045" s="213"/>
      <c r="AW2045" s="213"/>
      <c r="AX2045" s="213"/>
      <c r="AY2045" s="213"/>
      <c r="AZ2045" s="213"/>
      <c r="BA2045" s="213"/>
      <c r="BB2045" s="213"/>
      <c r="BC2045" s="213"/>
      <c r="BD2045" s="213"/>
      <c r="BE2045" s="213"/>
      <c r="BF2045" s="213"/>
      <c r="BG2045" s="213"/>
      <c r="BH2045" s="213"/>
    </row>
    <row r="2046" spans="1:60" outlineLevel="3" x14ac:dyDescent="0.2">
      <c r="A2046" s="220"/>
      <c r="B2046" s="221"/>
      <c r="C2046" s="258" t="s">
        <v>2120</v>
      </c>
      <c r="D2046" s="229"/>
      <c r="E2046" s="230">
        <v>10</v>
      </c>
      <c r="F2046" s="224"/>
      <c r="G2046" s="224"/>
      <c r="H2046" s="224"/>
      <c r="I2046" s="224"/>
      <c r="J2046" s="224"/>
      <c r="K2046" s="224"/>
      <c r="L2046" s="224"/>
      <c r="M2046" s="224"/>
      <c r="N2046" s="223"/>
      <c r="O2046" s="223"/>
      <c r="P2046" s="223"/>
      <c r="Q2046" s="223"/>
      <c r="R2046" s="224"/>
      <c r="S2046" s="224"/>
      <c r="T2046" s="224"/>
      <c r="U2046" s="224"/>
      <c r="V2046" s="224"/>
      <c r="W2046" s="224"/>
      <c r="X2046" s="224"/>
      <c r="Y2046" s="224"/>
      <c r="Z2046" s="213"/>
      <c r="AA2046" s="213"/>
      <c r="AB2046" s="213"/>
      <c r="AC2046" s="213"/>
      <c r="AD2046" s="213"/>
      <c r="AE2046" s="213"/>
      <c r="AF2046" s="213"/>
      <c r="AG2046" s="213" t="s">
        <v>573</v>
      </c>
      <c r="AH2046" s="213">
        <v>0</v>
      </c>
      <c r="AI2046" s="213"/>
      <c r="AJ2046" s="213"/>
      <c r="AK2046" s="213"/>
      <c r="AL2046" s="213"/>
      <c r="AM2046" s="213"/>
      <c r="AN2046" s="213"/>
      <c r="AO2046" s="213"/>
      <c r="AP2046" s="213"/>
      <c r="AQ2046" s="213"/>
      <c r="AR2046" s="213"/>
      <c r="AS2046" s="213"/>
      <c r="AT2046" s="213"/>
      <c r="AU2046" s="213"/>
      <c r="AV2046" s="213"/>
      <c r="AW2046" s="213"/>
      <c r="AX2046" s="213"/>
      <c r="AY2046" s="213"/>
      <c r="AZ2046" s="213"/>
      <c r="BA2046" s="213"/>
      <c r="BB2046" s="213"/>
      <c r="BC2046" s="213"/>
      <c r="BD2046" s="213"/>
      <c r="BE2046" s="213"/>
      <c r="BF2046" s="213"/>
      <c r="BG2046" s="213"/>
      <c r="BH2046" s="213"/>
    </row>
    <row r="2047" spans="1:60" outlineLevel="3" x14ac:dyDescent="0.2">
      <c r="A2047" s="220"/>
      <c r="B2047" s="221"/>
      <c r="C2047" s="278" t="s">
        <v>1438</v>
      </c>
      <c r="D2047" s="268"/>
      <c r="E2047" s="269">
        <v>55</v>
      </c>
      <c r="F2047" s="224"/>
      <c r="G2047" s="224"/>
      <c r="H2047" s="224"/>
      <c r="I2047" s="224"/>
      <c r="J2047" s="224"/>
      <c r="K2047" s="224"/>
      <c r="L2047" s="224"/>
      <c r="M2047" s="224"/>
      <c r="N2047" s="223"/>
      <c r="O2047" s="223"/>
      <c r="P2047" s="223"/>
      <c r="Q2047" s="223"/>
      <c r="R2047" s="224"/>
      <c r="S2047" s="224"/>
      <c r="T2047" s="224"/>
      <c r="U2047" s="224"/>
      <c r="V2047" s="224"/>
      <c r="W2047" s="224"/>
      <c r="X2047" s="224"/>
      <c r="Y2047" s="224"/>
      <c r="Z2047" s="213"/>
      <c r="AA2047" s="213"/>
      <c r="AB2047" s="213"/>
      <c r="AC2047" s="213"/>
      <c r="AD2047" s="213"/>
      <c r="AE2047" s="213"/>
      <c r="AF2047" s="213"/>
      <c r="AG2047" s="213" t="s">
        <v>573</v>
      </c>
      <c r="AH2047" s="213">
        <v>1</v>
      </c>
      <c r="AI2047" s="213"/>
      <c r="AJ2047" s="213"/>
      <c r="AK2047" s="213"/>
      <c r="AL2047" s="213"/>
      <c r="AM2047" s="213"/>
      <c r="AN2047" s="213"/>
      <c r="AO2047" s="213"/>
      <c r="AP2047" s="213"/>
      <c r="AQ2047" s="213"/>
      <c r="AR2047" s="213"/>
      <c r="AS2047" s="213"/>
      <c r="AT2047" s="213"/>
      <c r="AU2047" s="213"/>
      <c r="AV2047" s="213"/>
      <c r="AW2047" s="213"/>
      <c r="AX2047" s="213"/>
      <c r="AY2047" s="213"/>
      <c r="AZ2047" s="213"/>
      <c r="BA2047" s="213"/>
      <c r="BB2047" s="213"/>
      <c r="BC2047" s="213"/>
      <c r="BD2047" s="213"/>
      <c r="BE2047" s="213"/>
      <c r="BF2047" s="213"/>
      <c r="BG2047" s="213"/>
      <c r="BH2047" s="213"/>
    </row>
    <row r="2048" spans="1:60" outlineLevel="3" x14ac:dyDescent="0.2">
      <c r="A2048" s="220"/>
      <c r="B2048" s="221"/>
      <c r="C2048" s="258" t="s">
        <v>2220</v>
      </c>
      <c r="D2048" s="229"/>
      <c r="E2048" s="230">
        <v>5.5</v>
      </c>
      <c r="F2048" s="224"/>
      <c r="G2048" s="224"/>
      <c r="H2048" s="224"/>
      <c r="I2048" s="224"/>
      <c r="J2048" s="224"/>
      <c r="K2048" s="224"/>
      <c r="L2048" s="224"/>
      <c r="M2048" s="224"/>
      <c r="N2048" s="223"/>
      <c r="O2048" s="223"/>
      <c r="P2048" s="223"/>
      <c r="Q2048" s="223"/>
      <c r="R2048" s="224"/>
      <c r="S2048" s="224"/>
      <c r="T2048" s="224"/>
      <c r="U2048" s="224"/>
      <c r="V2048" s="224"/>
      <c r="W2048" s="224"/>
      <c r="X2048" s="224"/>
      <c r="Y2048" s="224"/>
      <c r="Z2048" s="213"/>
      <c r="AA2048" s="213"/>
      <c r="AB2048" s="213"/>
      <c r="AC2048" s="213"/>
      <c r="AD2048" s="213"/>
      <c r="AE2048" s="213"/>
      <c r="AF2048" s="213"/>
      <c r="AG2048" s="213" t="s">
        <v>573</v>
      </c>
      <c r="AH2048" s="213">
        <v>0</v>
      </c>
      <c r="AI2048" s="213"/>
      <c r="AJ2048" s="213"/>
      <c r="AK2048" s="213"/>
      <c r="AL2048" s="213"/>
      <c r="AM2048" s="213"/>
      <c r="AN2048" s="213"/>
      <c r="AO2048" s="213"/>
      <c r="AP2048" s="213"/>
      <c r="AQ2048" s="213"/>
      <c r="AR2048" s="213"/>
      <c r="AS2048" s="213"/>
      <c r="AT2048" s="213"/>
      <c r="AU2048" s="213"/>
      <c r="AV2048" s="213"/>
      <c r="AW2048" s="213"/>
      <c r="AX2048" s="213"/>
      <c r="AY2048" s="213"/>
      <c r="AZ2048" s="213"/>
      <c r="BA2048" s="213"/>
      <c r="BB2048" s="213"/>
      <c r="BC2048" s="213"/>
      <c r="BD2048" s="213"/>
      <c r="BE2048" s="213"/>
      <c r="BF2048" s="213"/>
      <c r="BG2048" s="213"/>
      <c r="BH2048" s="213"/>
    </row>
    <row r="2049" spans="1:60" outlineLevel="2" x14ac:dyDescent="0.2">
      <c r="A2049" s="220"/>
      <c r="B2049" s="221"/>
      <c r="C2049" s="257"/>
      <c r="D2049" s="250"/>
      <c r="E2049" s="250"/>
      <c r="F2049" s="250"/>
      <c r="G2049" s="250"/>
      <c r="H2049" s="224"/>
      <c r="I2049" s="224"/>
      <c r="J2049" s="224"/>
      <c r="K2049" s="224"/>
      <c r="L2049" s="224"/>
      <c r="M2049" s="224"/>
      <c r="N2049" s="223"/>
      <c r="O2049" s="223"/>
      <c r="P2049" s="223"/>
      <c r="Q2049" s="223"/>
      <c r="R2049" s="224"/>
      <c r="S2049" s="224"/>
      <c r="T2049" s="224"/>
      <c r="U2049" s="224"/>
      <c r="V2049" s="224"/>
      <c r="W2049" s="224"/>
      <c r="X2049" s="224"/>
      <c r="Y2049" s="224"/>
      <c r="Z2049" s="213"/>
      <c r="AA2049" s="213"/>
      <c r="AB2049" s="213"/>
      <c r="AC2049" s="213"/>
      <c r="AD2049" s="213"/>
      <c r="AE2049" s="213"/>
      <c r="AF2049" s="213"/>
      <c r="AG2049" s="213" t="s">
        <v>515</v>
      </c>
      <c r="AH2049" s="213"/>
      <c r="AI2049" s="213"/>
      <c r="AJ2049" s="213"/>
      <c r="AK2049" s="213"/>
      <c r="AL2049" s="213"/>
      <c r="AM2049" s="213"/>
      <c r="AN2049" s="213"/>
      <c r="AO2049" s="213"/>
      <c r="AP2049" s="213"/>
      <c r="AQ2049" s="213"/>
      <c r="AR2049" s="213"/>
      <c r="AS2049" s="213"/>
      <c r="AT2049" s="213"/>
      <c r="AU2049" s="213"/>
      <c r="AV2049" s="213"/>
      <c r="AW2049" s="213"/>
      <c r="AX2049" s="213"/>
      <c r="AY2049" s="213"/>
      <c r="AZ2049" s="213"/>
      <c r="BA2049" s="213"/>
      <c r="BB2049" s="213"/>
      <c r="BC2049" s="213"/>
      <c r="BD2049" s="213"/>
      <c r="BE2049" s="213"/>
      <c r="BF2049" s="213"/>
      <c r="BG2049" s="213"/>
      <c r="BH2049" s="213"/>
    </row>
    <row r="2050" spans="1:60" outlineLevel="1" x14ac:dyDescent="0.2">
      <c r="A2050" s="242">
        <v>264</v>
      </c>
      <c r="B2050" s="243" t="s">
        <v>2221</v>
      </c>
      <c r="C2050" s="254" t="s">
        <v>2222</v>
      </c>
      <c r="D2050" s="244" t="s">
        <v>1356</v>
      </c>
      <c r="E2050" s="245">
        <v>154</v>
      </c>
      <c r="F2050" s="246"/>
      <c r="G2050" s="247">
        <f>ROUND(E2050*F2050,2)</f>
        <v>0</v>
      </c>
      <c r="H2050" s="246"/>
      <c r="I2050" s="247">
        <f>ROUND(E2050*H2050,2)</f>
        <v>0</v>
      </c>
      <c r="J2050" s="246"/>
      <c r="K2050" s="247">
        <f>ROUND(E2050*J2050,2)</f>
        <v>0</v>
      </c>
      <c r="L2050" s="247">
        <v>21</v>
      </c>
      <c r="M2050" s="247">
        <f>G2050*(1+L2050/100)</f>
        <v>0</v>
      </c>
      <c r="N2050" s="245">
        <v>2.0999999999999999E-3</v>
      </c>
      <c r="O2050" s="245">
        <f>ROUND(E2050*N2050,2)</f>
        <v>0.32</v>
      </c>
      <c r="P2050" s="245">
        <v>0</v>
      </c>
      <c r="Q2050" s="245">
        <f>ROUND(E2050*P2050,2)</f>
        <v>0</v>
      </c>
      <c r="R2050" s="247"/>
      <c r="S2050" s="247" t="s">
        <v>527</v>
      </c>
      <c r="T2050" s="248" t="s">
        <v>512</v>
      </c>
      <c r="U2050" s="224">
        <v>0</v>
      </c>
      <c r="V2050" s="224">
        <f>ROUND(E2050*U2050,2)</f>
        <v>0</v>
      </c>
      <c r="W2050" s="224"/>
      <c r="X2050" s="224" t="s">
        <v>531</v>
      </c>
      <c r="Y2050" s="224" t="s">
        <v>513</v>
      </c>
      <c r="Z2050" s="213"/>
      <c r="AA2050" s="213"/>
      <c r="AB2050" s="213"/>
      <c r="AC2050" s="213"/>
      <c r="AD2050" s="213"/>
      <c r="AE2050" s="213"/>
      <c r="AF2050" s="213"/>
      <c r="AG2050" s="213" t="s">
        <v>541</v>
      </c>
      <c r="AH2050" s="213"/>
      <c r="AI2050" s="213"/>
      <c r="AJ2050" s="213"/>
      <c r="AK2050" s="213"/>
      <c r="AL2050" s="213"/>
      <c r="AM2050" s="213"/>
      <c r="AN2050" s="213"/>
      <c r="AO2050" s="213"/>
      <c r="AP2050" s="213"/>
      <c r="AQ2050" s="213"/>
      <c r="AR2050" s="213"/>
      <c r="AS2050" s="213"/>
      <c r="AT2050" s="213"/>
      <c r="AU2050" s="213"/>
      <c r="AV2050" s="213"/>
      <c r="AW2050" s="213"/>
      <c r="AX2050" s="213"/>
      <c r="AY2050" s="213"/>
      <c r="AZ2050" s="213"/>
      <c r="BA2050" s="213"/>
      <c r="BB2050" s="213"/>
      <c r="BC2050" s="213"/>
      <c r="BD2050" s="213"/>
      <c r="BE2050" s="213"/>
      <c r="BF2050" s="213"/>
      <c r="BG2050" s="213"/>
      <c r="BH2050" s="213"/>
    </row>
    <row r="2051" spans="1:60" outlineLevel="2" x14ac:dyDescent="0.2">
      <c r="A2051" s="220"/>
      <c r="B2051" s="221"/>
      <c r="C2051" s="258" t="s">
        <v>1098</v>
      </c>
      <c r="D2051" s="229"/>
      <c r="E2051" s="230"/>
      <c r="F2051" s="224"/>
      <c r="G2051" s="224"/>
      <c r="H2051" s="224"/>
      <c r="I2051" s="224"/>
      <c r="J2051" s="224"/>
      <c r="K2051" s="224"/>
      <c r="L2051" s="224"/>
      <c r="M2051" s="224"/>
      <c r="N2051" s="223"/>
      <c r="O2051" s="223"/>
      <c r="P2051" s="223"/>
      <c r="Q2051" s="223"/>
      <c r="R2051" s="224"/>
      <c r="S2051" s="224"/>
      <c r="T2051" s="224"/>
      <c r="U2051" s="224"/>
      <c r="V2051" s="224"/>
      <c r="W2051" s="224"/>
      <c r="X2051" s="224"/>
      <c r="Y2051" s="224"/>
      <c r="Z2051" s="213"/>
      <c r="AA2051" s="213"/>
      <c r="AB2051" s="213"/>
      <c r="AC2051" s="213"/>
      <c r="AD2051" s="213"/>
      <c r="AE2051" s="213"/>
      <c r="AF2051" s="213"/>
      <c r="AG2051" s="213" t="s">
        <v>573</v>
      </c>
      <c r="AH2051" s="213">
        <v>0</v>
      </c>
      <c r="AI2051" s="213"/>
      <c r="AJ2051" s="213"/>
      <c r="AK2051" s="213"/>
      <c r="AL2051" s="213"/>
      <c r="AM2051" s="213"/>
      <c r="AN2051" s="213"/>
      <c r="AO2051" s="213"/>
      <c r="AP2051" s="213"/>
      <c r="AQ2051" s="213"/>
      <c r="AR2051" s="213"/>
      <c r="AS2051" s="213"/>
      <c r="AT2051" s="213"/>
      <c r="AU2051" s="213"/>
      <c r="AV2051" s="213"/>
      <c r="AW2051" s="213"/>
      <c r="AX2051" s="213"/>
      <c r="AY2051" s="213"/>
      <c r="AZ2051" s="213"/>
      <c r="BA2051" s="213"/>
      <c r="BB2051" s="213"/>
      <c r="BC2051" s="213"/>
      <c r="BD2051" s="213"/>
      <c r="BE2051" s="213"/>
      <c r="BF2051" s="213"/>
      <c r="BG2051" s="213"/>
      <c r="BH2051" s="213"/>
    </row>
    <row r="2052" spans="1:60" outlineLevel="3" x14ac:dyDescent="0.2">
      <c r="A2052" s="220"/>
      <c r="B2052" s="221"/>
      <c r="C2052" s="258" t="s">
        <v>2223</v>
      </c>
      <c r="D2052" s="229"/>
      <c r="E2052" s="230">
        <v>154</v>
      </c>
      <c r="F2052" s="224"/>
      <c r="G2052" s="224"/>
      <c r="H2052" s="224"/>
      <c r="I2052" s="224"/>
      <c r="J2052" s="224"/>
      <c r="K2052" s="224"/>
      <c r="L2052" s="224"/>
      <c r="M2052" s="224"/>
      <c r="N2052" s="223"/>
      <c r="O2052" s="223"/>
      <c r="P2052" s="223"/>
      <c r="Q2052" s="223"/>
      <c r="R2052" s="224"/>
      <c r="S2052" s="224"/>
      <c r="T2052" s="224"/>
      <c r="U2052" s="224"/>
      <c r="V2052" s="224"/>
      <c r="W2052" s="224"/>
      <c r="X2052" s="224"/>
      <c r="Y2052" s="224"/>
      <c r="Z2052" s="213"/>
      <c r="AA2052" s="213"/>
      <c r="AB2052" s="213"/>
      <c r="AC2052" s="213"/>
      <c r="AD2052" s="213"/>
      <c r="AE2052" s="213"/>
      <c r="AF2052" s="213"/>
      <c r="AG2052" s="213" t="s">
        <v>573</v>
      </c>
      <c r="AH2052" s="213">
        <v>0</v>
      </c>
      <c r="AI2052" s="213"/>
      <c r="AJ2052" s="213"/>
      <c r="AK2052" s="213"/>
      <c r="AL2052" s="213"/>
      <c r="AM2052" s="213"/>
      <c r="AN2052" s="213"/>
      <c r="AO2052" s="213"/>
      <c r="AP2052" s="213"/>
      <c r="AQ2052" s="213"/>
      <c r="AR2052" s="213"/>
      <c r="AS2052" s="213"/>
      <c r="AT2052" s="213"/>
      <c r="AU2052" s="213"/>
      <c r="AV2052" s="213"/>
      <c r="AW2052" s="213"/>
      <c r="AX2052" s="213"/>
      <c r="AY2052" s="213"/>
      <c r="AZ2052" s="213"/>
      <c r="BA2052" s="213"/>
      <c r="BB2052" s="213"/>
      <c r="BC2052" s="213"/>
      <c r="BD2052" s="213"/>
      <c r="BE2052" s="213"/>
      <c r="BF2052" s="213"/>
      <c r="BG2052" s="213"/>
      <c r="BH2052" s="213"/>
    </row>
    <row r="2053" spans="1:60" outlineLevel="2" x14ac:dyDescent="0.2">
      <c r="A2053" s="220"/>
      <c r="B2053" s="221"/>
      <c r="C2053" s="257"/>
      <c r="D2053" s="250"/>
      <c r="E2053" s="250"/>
      <c r="F2053" s="250"/>
      <c r="G2053" s="250"/>
      <c r="H2053" s="224"/>
      <c r="I2053" s="224"/>
      <c r="J2053" s="224"/>
      <c r="K2053" s="224"/>
      <c r="L2053" s="224"/>
      <c r="M2053" s="224"/>
      <c r="N2053" s="223"/>
      <c r="O2053" s="223"/>
      <c r="P2053" s="223"/>
      <c r="Q2053" s="223"/>
      <c r="R2053" s="224"/>
      <c r="S2053" s="224"/>
      <c r="T2053" s="224"/>
      <c r="U2053" s="224"/>
      <c r="V2053" s="224"/>
      <c r="W2053" s="224"/>
      <c r="X2053" s="224"/>
      <c r="Y2053" s="224"/>
      <c r="Z2053" s="213"/>
      <c r="AA2053" s="213"/>
      <c r="AB2053" s="213"/>
      <c r="AC2053" s="213"/>
      <c r="AD2053" s="213"/>
      <c r="AE2053" s="213"/>
      <c r="AF2053" s="213"/>
      <c r="AG2053" s="213" t="s">
        <v>515</v>
      </c>
      <c r="AH2053" s="213"/>
      <c r="AI2053" s="213"/>
      <c r="AJ2053" s="213"/>
      <c r="AK2053" s="213"/>
      <c r="AL2053" s="213"/>
      <c r="AM2053" s="213"/>
      <c r="AN2053" s="213"/>
      <c r="AO2053" s="213"/>
      <c r="AP2053" s="213"/>
      <c r="AQ2053" s="213"/>
      <c r="AR2053" s="213"/>
      <c r="AS2053" s="213"/>
      <c r="AT2053" s="213"/>
      <c r="AU2053" s="213"/>
      <c r="AV2053" s="213"/>
      <c r="AW2053" s="213"/>
      <c r="AX2053" s="213"/>
      <c r="AY2053" s="213"/>
      <c r="AZ2053" s="213"/>
      <c r="BA2053" s="213"/>
      <c r="BB2053" s="213"/>
      <c r="BC2053" s="213"/>
      <c r="BD2053" s="213"/>
      <c r="BE2053" s="213"/>
      <c r="BF2053" s="213"/>
      <c r="BG2053" s="213"/>
      <c r="BH2053" s="213"/>
    </row>
    <row r="2054" spans="1:60" ht="22.5" outlineLevel="1" x14ac:dyDescent="0.2">
      <c r="A2054" s="242">
        <v>265</v>
      </c>
      <c r="B2054" s="243" t="s">
        <v>2224</v>
      </c>
      <c r="C2054" s="254" t="s">
        <v>2225</v>
      </c>
      <c r="D2054" s="244" t="s">
        <v>974</v>
      </c>
      <c r="E2054" s="245">
        <v>6.6239999999999997</v>
      </c>
      <c r="F2054" s="246"/>
      <c r="G2054" s="247">
        <f>ROUND(E2054*F2054,2)</f>
        <v>0</v>
      </c>
      <c r="H2054" s="246"/>
      <c r="I2054" s="247">
        <f>ROUND(E2054*H2054,2)</f>
        <v>0</v>
      </c>
      <c r="J2054" s="246"/>
      <c r="K2054" s="247">
        <f>ROUND(E2054*J2054,2)</f>
        <v>0</v>
      </c>
      <c r="L2054" s="247">
        <v>21</v>
      </c>
      <c r="M2054" s="247">
        <f>G2054*(1+L2054/100)</f>
        <v>0</v>
      </c>
      <c r="N2054" s="245">
        <v>5.0000000000000001E-4</v>
      </c>
      <c r="O2054" s="245">
        <f>ROUND(E2054*N2054,2)</f>
        <v>0</v>
      </c>
      <c r="P2054" s="245">
        <v>0</v>
      </c>
      <c r="Q2054" s="245">
        <f>ROUND(E2054*P2054,2)</f>
        <v>0</v>
      </c>
      <c r="R2054" s="247" t="s">
        <v>970</v>
      </c>
      <c r="S2054" s="247" t="s">
        <v>511</v>
      </c>
      <c r="T2054" s="248" t="s">
        <v>511</v>
      </c>
      <c r="U2054" s="224">
        <v>0</v>
      </c>
      <c r="V2054" s="224">
        <f>ROUND(E2054*U2054,2)</f>
        <v>0</v>
      </c>
      <c r="W2054" s="224"/>
      <c r="X2054" s="224" t="s">
        <v>531</v>
      </c>
      <c r="Y2054" s="224" t="s">
        <v>513</v>
      </c>
      <c r="Z2054" s="213"/>
      <c r="AA2054" s="213"/>
      <c r="AB2054" s="213"/>
      <c r="AC2054" s="213"/>
      <c r="AD2054" s="213"/>
      <c r="AE2054" s="213"/>
      <c r="AF2054" s="213"/>
      <c r="AG2054" s="213" t="s">
        <v>541</v>
      </c>
      <c r="AH2054" s="213"/>
      <c r="AI2054" s="213"/>
      <c r="AJ2054" s="213"/>
      <c r="AK2054" s="213"/>
      <c r="AL2054" s="213"/>
      <c r="AM2054" s="213"/>
      <c r="AN2054" s="213"/>
      <c r="AO2054" s="213"/>
      <c r="AP2054" s="213"/>
      <c r="AQ2054" s="213"/>
      <c r="AR2054" s="213"/>
      <c r="AS2054" s="213"/>
      <c r="AT2054" s="213"/>
      <c r="AU2054" s="213"/>
      <c r="AV2054" s="213"/>
      <c r="AW2054" s="213"/>
      <c r="AX2054" s="213"/>
      <c r="AY2054" s="213"/>
      <c r="AZ2054" s="213"/>
      <c r="BA2054" s="213"/>
      <c r="BB2054" s="213"/>
      <c r="BC2054" s="213"/>
      <c r="BD2054" s="213"/>
      <c r="BE2054" s="213"/>
      <c r="BF2054" s="213"/>
      <c r="BG2054" s="213"/>
      <c r="BH2054" s="213"/>
    </row>
    <row r="2055" spans="1:60" outlineLevel="2" x14ac:dyDescent="0.2">
      <c r="A2055" s="220"/>
      <c r="B2055" s="221"/>
      <c r="C2055" s="258" t="s">
        <v>1152</v>
      </c>
      <c r="D2055" s="229"/>
      <c r="E2055" s="230"/>
      <c r="F2055" s="224"/>
      <c r="G2055" s="224"/>
      <c r="H2055" s="224"/>
      <c r="I2055" s="224"/>
      <c r="J2055" s="224"/>
      <c r="K2055" s="224"/>
      <c r="L2055" s="224"/>
      <c r="M2055" s="224"/>
      <c r="N2055" s="223"/>
      <c r="O2055" s="223"/>
      <c r="P2055" s="223"/>
      <c r="Q2055" s="223"/>
      <c r="R2055" s="224"/>
      <c r="S2055" s="224"/>
      <c r="T2055" s="224"/>
      <c r="U2055" s="224"/>
      <c r="V2055" s="224"/>
      <c r="W2055" s="224"/>
      <c r="X2055" s="224"/>
      <c r="Y2055" s="224"/>
      <c r="Z2055" s="213"/>
      <c r="AA2055" s="213"/>
      <c r="AB2055" s="213"/>
      <c r="AC2055" s="213"/>
      <c r="AD2055" s="213"/>
      <c r="AE2055" s="213"/>
      <c r="AF2055" s="213"/>
      <c r="AG2055" s="213" t="s">
        <v>573</v>
      </c>
      <c r="AH2055" s="213">
        <v>0</v>
      </c>
      <c r="AI2055" s="213"/>
      <c r="AJ2055" s="213"/>
      <c r="AK2055" s="213"/>
      <c r="AL2055" s="213"/>
      <c r="AM2055" s="213"/>
      <c r="AN2055" s="213"/>
      <c r="AO2055" s="213"/>
      <c r="AP2055" s="213"/>
      <c r="AQ2055" s="213"/>
      <c r="AR2055" s="213"/>
      <c r="AS2055" s="213"/>
      <c r="AT2055" s="213"/>
      <c r="AU2055" s="213"/>
      <c r="AV2055" s="213"/>
      <c r="AW2055" s="213"/>
      <c r="AX2055" s="213"/>
      <c r="AY2055" s="213"/>
      <c r="AZ2055" s="213"/>
      <c r="BA2055" s="213"/>
      <c r="BB2055" s="213"/>
      <c r="BC2055" s="213"/>
      <c r="BD2055" s="213"/>
      <c r="BE2055" s="213"/>
      <c r="BF2055" s="213"/>
      <c r="BG2055" s="213"/>
      <c r="BH2055" s="213"/>
    </row>
    <row r="2056" spans="1:60" outlineLevel="3" x14ac:dyDescent="0.2">
      <c r="A2056" s="220"/>
      <c r="B2056" s="221"/>
      <c r="C2056" s="258" t="s">
        <v>2226</v>
      </c>
      <c r="D2056" s="229"/>
      <c r="E2056" s="230">
        <v>6.6239999999999997</v>
      </c>
      <c r="F2056" s="224"/>
      <c r="G2056" s="224"/>
      <c r="H2056" s="224"/>
      <c r="I2056" s="224"/>
      <c r="J2056" s="224"/>
      <c r="K2056" s="224"/>
      <c r="L2056" s="224"/>
      <c r="M2056" s="224"/>
      <c r="N2056" s="223"/>
      <c r="O2056" s="223"/>
      <c r="P2056" s="223"/>
      <c r="Q2056" s="223"/>
      <c r="R2056" s="224"/>
      <c r="S2056" s="224"/>
      <c r="T2056" s="224"/>
      <c r="U2056" s="224"/>
      <c r="V2056" s="224"/>
      <c r="W2056" s="224"/>
      <c r="X2056" s="224"/>
      <c r="Y2056" s="224"/>
      <c r="Z2056" s="213"/>
      <c r="AA2056" s="213"/>
      <c r="AB2056" s="213"/>
      <c r="AC2056" s="213"/>
      <c r="AD2056" s="213"/>
      <c r="AE2056" s="213"/>
      <c r="AF2056" s="213"/>
      <c r="AG2056" s="213" t="s">
        <v>573</v>
      </c>
      <c r="AH2056" s="213">
        <v>0</v>
      </c>
      <c r="AI2056" s="213"/>
      <c r="AJ2056" s="213"/>
      <c r="AK2056" s="213"/>
      <c r="AL2056" s="213"/>
      <c r="AM2056" s="213"/>
      <c r="AN2056" s="213"/>
      <c r="AO2056" s="213"/>
      <c r="AP2056" s="213"/>
      <c r="AQ2056" s="213"/>
      <c r="AR2056" s="213"/>
      <c r="AS2056" s="213"/>
      <c r="AT2056" s="213"/>
      <c r="AU2056" s="213"/>
      <c r="AV2056" s="213"/>
      <c r="AW2056" s="213"/>
      <c r="AX2056" s="213"/>
      <c r="AY2056" s="213"/>
      <c r="AZ2056" s="213"/>
      <c r="BA2056" s="213"/>
      <c r="BB2056" s="213"/>
      <c r="BC2056" s="213"/>
      <c r="BD2056" s="213"/>
      <c r="BE2056" s="213"/>
      <c r="BF2056" s="213"/>
      <c r="BG2056" s="213"/>
      <c r="BH2056" s="213"/>
    </row>
    <row r="2057" spans="1:60" outlineLevel="2" x14ac:dyDescent="0.2">
      <c r="A2057" s="220"/>
      <c r="B2057" s="221"/>
      <c r="C2057" s="257"/>
      <c r="D2057" s="250"/>
      <c r="E2057" s="250"/>
      <c r="F2057" s="250"/>
      <c r="G2057" s="250"/>
      <c r="H2057" s="224"/>
      <c r="I2057" s="224"/>
      <c r="J2057" s="224"/>
      <c r="K2057" s="224"/>
      <c r="L2057" s="224"/>
      <c r="M2057" s="224"/>
      <c r="N2057" s="223"/>
      <c r="O2057" s="223"/>
      <c r="P2057" s="223"/>
      <c r="Q2057" s="223"/>
      <c r="R2057" s="224"/>
      <c r="S2057" s="224"/>
      <c r="T2057" s="224"/>
      <c r="U2057" s="224"/>
      <c r="V2057" s="224"/>
      <c r="W2057" s="224"/>
      <c r="X2057" s="224"/>
      <c r="Y2057" s="224"/>
      <c r="Z2057" s="213"/>
      <c r="AA2057" s="213"/>
      <c r="AB2057" s="213"/>
      <c r="AC2057" s="213"/>
      <c r="AD2057" s="213"/>
      <c r="AE2057" s="213"/>
      <c r="AF2057" s="213"/>
      <c r="AG2057" s="213" t="s">
        <v>515</v>
      </c>
      <c r="AH2057" s="213"/>
      <c r="AI2057" s="213"/>
      <c r="AJ2057" s="213"/>
      <c r="AK2057" s="213"/>
      <c r="AL2057" s="213"/>
      <c r="AM2057" s="213"/>
      <c r="AN2057" s="213"/>
      <c r="AO2057" s="213"/>
      <c r="AP2057" s="213"/>
      <c r="AQ2057" s="213"/>
      <c r="AR2057" s="213"/>
      <c r="AS2057" s="213"/>
      <c r="AT2057" s="213"/>
      <c r="AU2057" s="213"/>
      <c r="AV2057" s="213"/>
      <c r="AW2057" s="213"/>
      <c r="AX2057" s="213"/>
      <c r="AY2057" s="213"/>
      <c r="AZ2057" s="213"/>
      <c r="BA2057" s="213"/>
      <c r="BB2057" s="213"/>
      <c r="BC2057" s="213"/>
      <c r="BD2057" s="213"/>
      <c r="BE2057" s="213"/>
      <c r="BF2057" s="213"/>
      <c r="BG2057" s="213"/>
      <c r="BH2057" s="213"/>
    </row>
    <row r="2058" spans="1:60" outlineLevel="1" x14ac:dyDescent="0.2">
      <c r="A2058" s="220">
        <v>266</v>
      </c>
      <c r="B2058" s="221" t="s">
        <v>2227</v>
      </c>
      <c r="C2058" s="279" t="s">
        <v>2228</v>
      </c>
      <c r="D2058" s="222" t="s">
        <v>0</v>
      </c>
      <c r="E2058" s="249"/>
      <c r="F2058" s="225"/>
      <c r="G2058" s="224">
        <f>ROUND(E2058*F2058,2)</f>
        <v>0</v>
      </c>
      <c r="H2058" s="225"/>
      <c r="I2058" s="224">
        <f>ROUND(E2058*H2058,2)</f>
        <v>0</v>
      </c>
      <c r="J2058" s="225"/>
      <c r="K2058" s="224">
        <f>ROUND(E2058*J2058,2)</f>
        <v>0</v>
      </c>
      <c r="L2058" s="224">
        <v>21</v>
      </c>
      <c r="M2058" s="224">
        <f>G2058*(1+L2058/100)</f>
        <v>0</v>
      </c>
      <c r="N2058" s="223">
        <v>0</v>
      </c>
      <c r="O2058" s="223">
        <f>ROUND(E2058*N2058,2)</f>
        <v>0</v>
      </c>
      <c r="P2058" s="223">
        <v>0</v>
      </c>
      <c r="Q2058" s="223">
        <f>ROUND(E2058*P2058,2)</f>
        <v>0</v>
      </c>
      <c r="R2058" s="224" t="s">
        <v>2116</v>
      </c>
      <c r="S2058" s="224" t="s">
        <v>511</v>
      </c>
      <c r="T2058" s="224" t="s">
        <v>511</v>
      </c>
      <c r="U2058" s="224">
        <v>0</v>
      </c>
      <c r="V2058" s="224">
        <f>ROUND(E2058*U2058,2)</f>
        <v>0</v>
      </c>
      <c r="W2058" s="224"/>
      <c r="X2058" s="224" t="s">
        <v>353</v>
      </c>
      <c r="Y2058" s="224" t="s">
        <v>513</v>
      </c>
      <c r="Z2058" s="213"/>
      <c r="AA2058" s="213"/>
      <c r="AB2058" s="213"/>
      <c r="AC2058" s="213"/>
      <c r="AD2058" s="213"/>
      <c r="AE2058" s="213"/>
      <c r="AF2058" s="213"/>
      <c r="AG2058" s="213" t="s">
        <v>1593</v>
      </c>
      <c r="AH2058" s="213"/>
      <c r="AI2058" s="213"/>
      <c r="AJ2058" s="213"/>
      <c r="AK2058" s="213"/>
      <c r="AL2058" s="213"/>
      <c r="AM2058" s="213"/>
      <c r="AN2058" s="213"/>
      <c r="AO2058" s="213"/>
      <c r="AP2058" s="213"/>
      <c r="AQ2058" s="213"/>
      <c r="AR2058" s="213"/>
      <c r="AS2058" s="213"/>
      <c r="AT2058" s="213"/>
      <c r="AU2058" s="213"/>
      <c r="AV2058" s="213"/>
      <c r="AW2058" s="213"/>
      <c r="AX2058" s="213"/>
      <c r="AY2058" s="213"/>
      <c r="AZ2058" s="213"/>
      <c r="BA2058" s="213"/>
      <c r="BB2058" s="213"/>
      <c r="BC2058" s="213"/>
      <c r="BD2058" s="213"/>
      <c r="BE2058" s="213"/>
      <c r="BF2058" s="213"/>
      <c r="BG2058" s="213"/>
      <c r="BH2058" s="213"/>
    </row>
    <row r="2059" spans="1:60" outlineLevel="2" x14ac:dyDescent="0.2">
      <c r="A2059" s="220"/>
      <c r="B2059" s="221"/>
      <c r="C2059" s="277" t="s">
        <v>1698</v>
      </c>
      <c r="D2059" s="273"/>
      <c r="E2059" s="273"/>
      <c r="F2059" s="273"/>
      <c r="G2059" s="273"/>
      <c r="H2059" s="224"/>
      <c r="I2059" s="224"/>
      <c r="J2059" s="224"/>
      <c r="K2059" s="224"/>
      <c r="L2059" s="224"/>
      <c r="M2059" s="224"/>
      <c r="N2059" s="223"/>
      <c r="O2059" s="223"/>
      <c r="P2059" s="223"/>
      <c r="Q2059" s="223"/>
      <c r="R2059" s="224"/>
      <c r="S2059" s="224"/>
      <c r="T2059" s="224"/>
      <c r="U2059" s="224"/>
      <c r="V2059" s="224"/>
      <c r="W2059" s="224"/>
      <c r="X2059" s="224"/>
      <c r="Y2059" s="224"/>
      <c r="Z2059" s="213"/>
      <c r="AA2059" s="213"/>
      <c r="AB2059" s="213"/>
      <c r="AC2059" s="213"/>
      <c r="AD2059" s="213"/>
      <c r="AE2059" s="213"/>
      <c r="AF2059" s="213"/>
      <c r="AG2059" s="213" t="s">
        <v>921</v>
      </c>
      <c r="AH2059" s="213"/>
      <c r="AI2059" s="213"/>
      <c r="AJ2059" s="213"/>
      <c r="AK2059" s="213"/>
      <c r="AL2059" s="213"/>
      <c r="AM2059" s="213"/>
      <c r="AN2059" s="213"/>
      <c r="AO2059" s="213"/>
      <c r="AP2059" s="213"/>
      <c r="AQ2059" s="213"/>
      <c r="AR2059" s="213"/>
      <c r="AS2059" s="213"/>
      <c r="AT2059" s="213"/>
      <c r="AU2059" s="213"/>
      <c r="AV2059" s="213"/>
      <c r="AW2059" s="213"/>
      <c r="AX2059" s="213"/>
      <c r="AY2059" s="213"/>
      <c r="AZ2059" s="213"/>
      <c r="BA2059" s="213"/>
      <c r="BB2059" s="213"/>
      <c r="BC2059" s="213"/>
      <c r="BD2059" s="213"/>
      <c r="BE2059" s="213"/>
      <c r="BF2059" s="213"/>
      <c r="BG2059" s="213"/>
      <c r="BH2059" s="213"/>
    </row>
    <row r="2060" spans="1:60" outlineLevel="2" x14ac:dyDescent="0.2">
      <c r="A2060" s="220"/>
      <c r="B2060" s="221"/>
      <c r="C2060" s="257"/>
      <c r="D2060" s="250"/>
      <c r="E2060" s="250"/>
      <c r="F2060" s="250"/>
      <c r="G2060" s="250"/>
      <c r="H2060" s="224"/>
      <c r="I2060" s="224"/>
      <c r="J2060" s="224"/>
      <c r="K2060" s="224"/>
      <c r="L2060" s="224"/>
      <c r="M2060" s="224"/>
      <c r="N2060" s="223"/>
      <c r="O2060" s="223"/>
      <c r="P2060" s="223"/>
      <c r="Q2060" s="223"/>
      <c r="R2060" s="224"/>
      <c r="S2060" s="224"/>
      <c r="T2060" s="224"/>
      <c r="U2060" s="224"/>
      <c r="V2060" s="224"/>
      <c r="W2060" s="224"/>
      <c r="X2060" s="224"/>
      <c r="Y2060" s="224"/>
      <c r="Z2060" s="213"/>
      <c r="AA2060" s="213"/>
      <c r="AB2060" s="213"/>
      <c r="AC2060" s="213"/>
      <c r="AD2060" s="213"/>
      <c r="AE2060" s="213"/>
      <c r="AF2060" s="213"/>
      <c r="AG2060" s="213" t="s">
        <v>515</v>
      </c>
      <c r="AH2060" s="213"/>
      <c r="AI2060" s="213"/>
      <c r="AJ2060" s="213"/>
      <c r="AK2060" s="213"/>
      <c r="AL2060" s="213"/>
      <c r="AM2060" s="213"/>
      <c r="AN2060" s="213"/>
      <c r="AO2060" s="213"/>
      <c r="AP2060" s="213"/>
      <c r="AQ2060" s="213"/>
      <c r="AR2060" s="213"/>
      <c r="AS2060" s="213"/>
      <c r="AT2060" s="213"/>
      <c r="AU2060" s="213"/>
      <c r="AV2060" s="213"/>
      <c r="AW2060" s="213"/>
      <c r="AX2060" s="213"/>
      <c r="AY2060" s="213"/>
      <c r="AZ2060" s="213"/>
      <c r="BA2060" s="213"/>
      <c r="BB2060" s="213"/>
      <c r="BC2060" s="213"/>
      <c r="BD2060" s="213"/>
      <c r="BE2060" s="213"/>
      <c r="BF2060" s="213"/>
      <c r="BG2060" s="213"/>
      <c r="BH2060" s="213"/>
    </row>
    <row r="2061" spans="1:60" x14ac:dyDescent="0.2">
      <c r="A2061" s="232" t="s">
        <v>506</v>
      </c>
      <c r="B2061" s="233" t="s">
        <v>402</v>
      </c>
      <c r="C2061" s="253" t="s">
        <v>403</v>
      </c>
      <c r="D2061" s="234"/>
      <c r="E2061" s="235"/>
      <c r="F2061" s="236"/>
      <c r="G2061" s="236">
        <f>SUMIF(AG2062:AG2265,"&lt;&gt;NOR",G2062:G2265)</f>
        <v>0</v>
      </c>
      <c r="H2061" s="236"/>
      <c r="I2061" s="236">
        <f>SUM(I2062:I2265)</f>
        <v>0</v>
      </c>
      <c r="J2061" s="236"/>
      <c r="K2061" s="236">
        <f>SUM(K2062:K2265)</f>
        <v>0</v>
      </c>
      <c r="L2061" s="236"/>
      <c r="M2061" s="236">
        <f>SUM(M2062:M2265)</f>
        <v>0</v>
      </c>
      <c r="N2061" s="235"/>
      <c r="O2061" s="235">
        <f>SUM(O2062:O2265)</f>
        <v>2.82</v>
      </c>
      <c r="P2061" s="235"/>
      <c r="Q2061" s="235">
        <f>SUM(Q2062:Q2265)</f>
        <v>0</v>
      </c>
      <c r="R2061" s="236"/>
      <c r="S2061" s="236"/>
      <c r="T2061" s="237"/>
      <c r="U2061" s="231"/>
      <c r="V2061" s="231">
        <f>SUM(V2062:V2265)</f>
        <v>675.76</v>
      </c>
      <c r="W2061" s="231"/>
      <c r="X2061" s="231"/>
      <c r="Y2061" s="231"/>
      <c r="AG2061" t="s">
        <v>507</v>
      </c>
    </row>
    <row r="2062" spans="1:60" ht="22.5" outlineLevel="1" x14ac:dyDescent="0.2">
      <c r="A2062" s="242">
        <v>267</v>
      </c>
      <c r="B2062" s="243" t="s">
        <v>2229</v>
      </c>
      <c r="C2062" s="254" t="s">
        <v>2230</v>
      </c>
      <c r="D2062" s="244" t="s">
        <v>974</v>
      </c>
      <c r="E2062" s="245">
        <v>92.521000000000001</v>
      </c>
      <c r="F2062" s="246"/>
      <c r="G2062" s="247">
        <f>ROUND(E2062*F2062,2)</f>
        <v>0</v>
      </c>
      <c r="H2062" s="246"/>
      <c r="I2062" s="247">
        <f>ROUND(E2062*H2062,2)</f>
        <v>0</v>
      </c>
      <c r="J2062" s="246"/>
      <c r="K2062" s="247">
        <f>ROUND(E2062*J2062,2)</f>
        <v>0</v>
      </c>
      <c r="L2062" s="247">
        <v>21</v>
      </c>
      <c r="M2062" s="247">
        <f>G2062*(1+L2062/100)</f>
        <v>0</v>
      </c>
      <c r="N2062" s="245">
        <v>0</v>
      </c>
      <c r="O2062" s="245">
        <f>ROUND(E2062*N2062,2)</f>
        <v>0</v>
      </c>
      <c r="P2062" s="245">
        <v>0</v>
      </c>
      <c r="Q2062" s="245">
        <f>ROUND(E2062*P2062,2)</f>
        <v>0</v>
      </c>
      <c r="R2062" s="247" t="s">
        <v>2231</v>
      </c>
      <c r="S2062" s="247" t="s">
        <v>511</v>
      </c>
      <c r="T2062" s="248" t="s">
        <v>511</v>
      </c>
      <c r="U2062" s="224">
        <v>0.52</v>
      </c>
      <c r="V2062" s="224">
        <f>ROUND(E2062*U2062,2)</f>
        <v>48.11</v>
      </c>
      <c r="W2062" s="224"/>
      <c r="X2062" s="224" t="s">
        <v>557</v>
      </c>
      <c r="Y2062" s="224" t="s">
        <v>513</v>
      </c>
      <c r="Z2062" s="213"/>
      <c r="AA2062" s="213"/>
      <c r="AB2062" s="213"/>
      <c r="AC2062" s="213"/>
      <c r="AD2062" s="213"/>
      <c r="AE2062" s="213"/>
      <c r="AF2062" s="213"/>
      <c r="AG2062" s="213" t="s">
        <v>571</v>
      </c>
      <c r="AH2062" s="213"/>
      <c r="AI2062" s="213"/>
      <c r="AJ2062" s="213"/>
      <c r="AK2062" s="213"/>
      <c r="AL2062" s="213"/>
      <c r="AM2062" s="213"/>
      <c r="AN2062" s="213"/>
      <c r="AO2062" s="213"/>
      <c r="AP2062" s="213"/>
      <c r="AQ2062" s="213"/>
      <c r="AR2062" s="213"/>
      <c r="AS2062" s="213"/>
      <c r="AT2062" s="213"/>
      <c r="AU2062" s="213"/>
      <c r="AV2062" s="213"/>
      <c r="AW2062" s="213"/>
      <c r="AX2062" s="213"/>
      <c r="AY2062" s="213"/>
      <c r="AZ2062" s="213"/>
      <c r="BA2062" s="213"/>
      <c r="BB2062" s="213"/>
      <c r="BC2062" s="213"/>
      <c r="BD2062" s="213"/>
      <c r="BE2062" s="213"/>
      <c r="BF2062" s="213"/>
      <c r="BG2062" s="213"/>
      <c r="BH2062" s="213"/>
    </row>
    <row r="2063" spans="1:60" outlineLevel="2" x14ac:dyDescent="0.2">
      <c r="A2063" s="220"/>
      <c r="B2063" s="221"/>
      <c r="C2063" s="258" t="s">
        <v>1149</v>
      </c>
      <c r="D2063" s="229"/>
      <c r="E2063" s="230"/>
      <c r="F2063" s="224"/>
      <c r="G2063" s="224"/>
      <c r="H2063" s="224"/>
      <c r="I2063" s="224"/>
      <c r="J2063" s="224"/>
      <c r="K2063" s="224"/>
      <c r="L2063" s="224"/>
      <c r="M2063" s="224"/>
      <c r="N2063" s="223"/>
      <c r="O2063" s="223"/>
      <c r="P2063" s="223"/>
      <c r="Q2063" s="223"/>
      <c r="R2063" s="224"/>
      <c r="S2063" s="224"/>
      <c r="T2063" s="224"/>
      <c r="U2063" s="224"/>
      <c r="V2063" s="224"/>
      <c r="W2063" s="224"/>
      <c r="X2063" s="224"/>
      <c r="Y2063" s="224"/>
      <c r="Z2063" s="213"/>
      <c r="AA2063" s="213"/>
      <c r="AB2063" s="213"/>
      <c r="AC2063" s="213"/>
      <c r="AD2063" s="213"/>
      <c r="AE2063" s="213"/>
      <c r="AF2063" s="213"/>
      <c r="AG2063" s="213" t="s">
        <v>573</v>
      </c>
      <c r="AH2063" s="213">
        <v>0</v>
      </c>
      <c r="AI2063" s="213"/>
      <c r="AJ2063" s="213"/>
      <c r="AK2063" s="213"/>
      <c r="AL2063" s="213"/>
      <c r="AM2063" s="213"/>
      <c r="AN2063" s="213"/>
      <c r="AO2063" s="213"/>
      <c r="AP2063" s="213"/>
      <c r="AQ2063" s="213"/>
      <c r="AR2063" s="213"/>
      <c r="AS2063" s="213"/>
      <c r="AT2063" s="213"/>
      <c r="AU2063" s="213"/>
      <c r="AV2063" s="213"/>
      <c r="AW2063" s="213"/>
      <c r="AX2063" s="213"/>
      <c r="AY2063" s="213"/>
      <c r="AZ2063" s="213"/>
      <c r="BA2063" s="213"/>
      <c r="BB2063" s="213"/>
      <c r="BC2063" s="213"/>
      <c r="BD2063" s="213"/>
      <c r="BE2063" s="213"/>
      <c r="BF2063" s="213"/>
      <c r="BG2063" s="213"/>
      <c r="BH2063" s="213"/>
    </row>
    <row r="2064" spans="1:60" outlineLevel="3" x14ac:dyDescent="0.2">
      <c r="A2064" s="220"/>
      <c r="B2064" s="221"/>
      <c r="C2064" s="258" t="s">
        <v>2232</v>
      </c>
      <c r="D2064" s="229"/>
      <c r="E2064" s="230">
        <v>35.856000000000002</v>
      </c>
      <c r="F2064" s="224"/>
      <c r="G2064" s="224"/>
      <c r="H2064" s="224"/>
      <c r="I2064" s="224"/>
      <c r="J2064" s="224"/>
      <c r="K2064" s="224"/>
      <c r="L2064" s="224"/>
      <c r="M2064" s="224"/>
      <c r="N2064" s="223"/>
      <c r="O2064" s="223"/>
      <c r="P2064" s="223"/>
      <c r="Q2064" s="223"/>
      <c r="R2064" s="224"/>
      <c r="S2064" s="224"/>
      <c r="T2064" s="224"/>
      <c r="U2064" s="224"/>
      <c r="V2064" s="224"/>
      <c r="W2064" s="224"/>
      <c r="X2064" s="224"/>
      <c r="Y2064" s="224"/>
      <c r="Z2064" s="213"/>
      <c r="AA2064" s="213"/>
      <c r="AB2064" s="213"/>
      <c r="AC2064" s="213"/>
      <c r="AD2064" s="213"/>
      <c r="AE2064" s="213"/>
      <c r="AF2064" s="213"/>
      <c r="AG2064" s="213" t="s">
        <v>573</v>
      </c>
      <c r="AH2064" s="213">
        <v>0</v>
      </c>
      <c r="AI2064" s="213"/>
      <c r="AJ2064" s="213"/>
      <c r="AK2064" s="213"/>
      <c r="AL2064" s="213"/>
      <c r="AM2064" s="213"/>
      <c r="AN2064" s="213"/>
      <c r="AO2064" s="213"/>
      <c r="AP2064" s="213"/>
      <c r="AQ2064" s="213"/>
      <c r="AR2064" s="213"/>
      <c r="AS2064" s="213"/>
      <c r="AT2064" s="213"/>
      <c r="AU2064" s="213"/>
      <c r="AV2064" s="213"/>
      <c r="AW2064" s="213"/>
      <c r="AX2064" s="213"/>
      <c r="AY2064" s="213"/>
      <c r="AZ2064" s="213"/>
      <c r="BA2064" s="213"/>
      <c r="BB2064" s="213"/>
      <c r="BC2064" s="213"/>
      <c r="BD2064" s="213"/>
      <c r="BE2064" s="213"/>
      <c r="BF2064" s="213"/>
      <c r="BG2064" s="213"/>
      <c r="BH2064" s="213"/>
    </row>
    <row r="2065" spans="1:60" outlineLevel="3" x14ac:dyDescent="0.2">
      <c r="A2065" s="220"/>
      <c r="B2065" s="221"/>
      <c r="C2065" s="275" t="s">
        <v>955</v>
      </c>
      <c r="D2065" s="266"/>
      <c r="E2065" s="267"/>
      <c r="F2065" s="224"/>
      <c r="G2065" s="224"/>
      <c r="H2065" s="224"/>
      <c r="I2065" s="224"/>
      <c r="J2065" s="224"/>
      <c r="K2065" s="224"/>
      <c r="L2065" s="224"/>
      <c r="M2065" s="224"/>
      <c r="N2065" s="223"/>
      <c r="O2065" s="223"/>
      <c r="P2065" s="223"/>
      <c r="Q2065" s="223"/>
      <c r="R2065" s="224"/>
      <c r="S2065" s="224"/>
      <c r="T2065" s="224"/>
      <c r="U2065" s="224"/>
      <c r="V2065" s="224"/>
      <c r="W2065" s="224"/>
      <c r="X2065" s="224"/>
      <c r="Y2065" s="224"/>
      <c r="Z2065" s="213"/>
      <c r="AA2065" s="213"/>
      <c r="AB2065" s="213"/>
      <c r="AC2065" s="213"/>
      <c r="AD2065" s="213"/>
      <c r="AE2065" s="213"/>
      <c r="AF2065" s="213"/>
      <c r="AG2065" s="213" t="s">
        <v>573</v>
      </c>
      <c r="AH2065" s="213"/>
      <c r="AI2065" s="213"/>
      <c r="AJ2065" s="213"/>
      <c r="AK2065" s="213"/>
      <c r="AL2065" s="213"/>
      <c r="AM2065" s="213"/>
      <c r="AN2065" s="213"/>
      <c r="AO2065" s="213"/>
      <c r="AP2065" s="213"/>
      <c r="AQ2065" s="213"/>
      <c r="AR2065" s="213"/>
      <c r="AS2065" s="213"/>
      <c r="AT2065" s="213"/>
      <c r="AU2065" s="213"/>
      <c r="AV2065" s="213"/>
      <c r="AW2065" s="213"/>
      <c r="AX2065" s="213"/>
      <c r="AY2065" s="213"/>
      <c r="AZ2065" s="213"/>
      <c r="BA2065" s="213"/>
      <c r="BB2065" s="213"/>
      <c r="BC2065" s="213"/>
      <c r="BD2065" s="213"/>
      <c r="BE2065" s="213"/>
      <c r="BF2065" s="213"/>
      <c r="BG2065" s="213"/>
      <c r="BH2065" s="213"/>
    </row>
    <row r="2066" spans="1:60" outlineLevel="3" x14ac:dyDescent="0.2">
      <c r="A2066" s="220"/>
      <c r="B2066" s="221"/>
      <c r="C2066" s="276" t="s">
        <v>2233</v>
      </c>
      <c r="D2066" s="266"/>
      <c r="E2066" s="267">
        <v>35.856000000000002</v>
      </c>
      <c r="F2066" s="224"/>
      <c r="G2066" s="224"/>
      <c r="H2066" s="224"/>
      <c r="I2066" s="224"/>
      <c r="J2066" s="224"/>
      <c r="K2066" s="224"/>
      <c r="L2066" s="224"/>
      <c r="M2066" s="224"/>
      <c r="N2066" s="223"/>
      <c r="O2066" s="223"/>
      <c r="P2066" s="223"/>
      <c r="Q2066" s="223"/>
      <c r="R2066" s="224"/>
      <c r="S2066" s="224"/>
      <c r="T2066" s="224"/>
      <c r="U2066" s="224"/>
      <c r="V2066" s="224"/>
      <c r="W2066" s="224"/>
      <c r="X2066" s="224"/>
      <c r="Y2066" s="224"/>
      <c r="Z2066" s="213"/>
      <c r="AA2066" s="213"/>
      <c r="AB2066" s="213"/>
      <c r="AC2066" s="213"/>
      <c r="AD2066" s="213"/>
      <c r="AE2066" s="213"/>
      <c r="AF2066" s="213"/>
      <c r="AG2066" s="213" t="s">
        <v>573</v>
      </c>
      <c r="AH2066" s="213">
        <v>2</v>
      </c>
      <c r="AI2066" s="213"/>
      <c r="AJ2066" s="213"/>
      <c r="AK2066" s="213"/>
      <c r="AL2066" s="213"/>
      <c r="AM2066" s="213"/>
      <c r="AN2066" s="213"/>
      <c r="AO2066" s="213"/>
      <c r="AP2066" s="213"/>
      <c r="AQ2066" s="213"/>
      <c r="AR2066" s="213"/>
      <c r="AS2066" s="213"/>
      <c r="AT2066" s="213"/>
      <c r="AU2066" s="213"/>
      <c r="AV2066" s="213"/>
      <c r="AW2066" s="213"/>
      <c r="AX2066" s="213"/>
      <c r="AY2066" s="213"/>
      <c r="AZ2066" s="213"/>
      <c r="BA2066" s="213"/>
      <c r="BB2066" s="213"/>
      <c r="BC2066" s="213"/>
      <c r="BD2066" s="213"/>
      <c r="BE2066" s="213"/>
      <c r="BF2066" s="213"/>
      <c r="BG2066" s="213"/>
      <c r="BH2066" s="213"/>
    </row>
    <row r="2067" spans="1:60" outlineLevel="3" x14ac:dyDescent="0.2">
      <c r="A2067" s="220"/>
      <c r="B2067" s="221"/>
      <c r="C2067" s="275" t="s">
        <v>958</v>
      </c>
      <c r="D2067" s="266"/>
      <c r="E2067" s="267"/>
      <c r="F2067" s="224"/>
      <c r="G2067" s="224"/>
      <c r="H2067" s="224"/>
      <c r="I2067" s="224"/>
      <c r="J2067" s="224"/>
      <c r="K2067" s="224"/>
      <c r="L2067" s="224"/>
      <c r="M2067" s="224"/>
      <c r="N2067" s="223"/>
      <c r="O2067" s="223"/>
      <c r="P2067" s="223"/>
      <c r="Q2067" s="223"/>
      <c r="R2067" s="224"/>
      <c r="S2067" s="224"/>
      <c r="T2067" s="224"/>
      <c r="U2067" s="224"/>
      <c r="V2067" s="224"/>
      <c r="W2067" s="224"/>
      <c r="X2067" s="224"/>
      <c r="Y2067" s="224"/>
      <c r="Z2067" s="213"/>
      <c r="AA2067" s="213"/>
      <c r="AB2067" s="213"/>
      <c r="AC2067" s="213"/>
      <c r="AD2067" s="213"/>
      <c r="AE2067" s="213"/>
      <c r="AF2067" s="213"/>
      <c r="AG2067" s="213" t="s">
        <v>573</v>
      </c>
      <c r="AH2067" s="213"/>
      <c r="AI2067" s="213"/>
      <c r="AJ2067" s="213"/>
      <c r="AK2067" s="213"/>
      <c r="AL2067" s="213"/>
      <c r="AM2067" s="213"/>
      <c r="AN2067" s="213"/>
      <c r="AO2067" s="213"/>
      <c r="AP2067" s="213"/>
      <c r="AQ2067" s="213"/>
      <c r="AR2067" s="213"/>
      <c r="AS2067" s="213"/>
      <c r="AT2067" s="213"/>
      <c r="AU2067" s="213"/>
      <c r="AV2067" s="213"/>
      <c r="AW2067" s="213"/>
      <c r="AX2067" s="213"/>
      <c r="AY2067" s="213"/>
      <c r="AZ2067" s="213"/>
      <c r="BA2067" s="213"/>
      <c r="BB2067" s="213"/>
      <c r="BC2067" s="213"/>
      <c r="BD2067" s="213"/>
      <c r="BE2067" s="213"/>
      <c r="BF2067" s="213"/>
      <c r="BG2067" s="213"/>
      <c r="BH2067" s="213"/>
    </row>
    <row r="2068" spans="1:60" outlineLevel="3" x14ac:dyDescent="0.2">
      <c r="A2068" s="220"/>
      <c r="B2068" s="221"/>
      <c r="C2068" s="258" t="s">
        <v>2234</v>
      </c>
      <c r="D2068" s="229"/>
      <c r="E2068" s="230">
        <v>9.73</v>
      </c>
      <c r="F2068" s="224"/>
      <c r="G2068" s="224"/>
      <c r="H2068" s="224"/>
      <c r="I2068" s="224"/>
      <c r="J2068" s="224"/>
      <c r="K2068" s="224"/>
      <c r="L2068" s="224"/>
      <c r="M2068" s="224"/>
      <c r="N2068" s="223"/>
      <c r="O2068" s="223"/>
      <c r="P2068" s="223"/>
      <c r="Q2068" s="223"/>
      <c r="R2068" s="224"/>
      <c r="S2068" s="224"/>
      <c r="T2068" s="224"/>
      <c r="U2068" s="224"/>
      <c r="V2068" s="224"/>
      <c r="W2068" s="224"/>
      <c r="X2068" s="224"/>
      <c r="Y2068" s="224"/>
      <c r="Z2068" s="213"/>
      <c r="AA2068" s="213"/>
      <c r="AB2068" s="213"/>
      <c r="AC2068" s="213"/>
      <c r="AD2068" s="213"/>
      <c r="AE2068" s="213"/>
      <c r="AF2068" s="213"/>
      <c r="AG2068" s="213" t="s">
        <v>573</v>
      </c>
      <c r="AH2068" s="213">
        <v>0</v>
      </c>
      <c r="AI2068" s="213"/>
      <c r="AJ2068" s="213"/>
      <c r="AK2068" s="213"/>
      <c r="AL2068" s="213"/>
      <c r="AM2068" s="213"/>
      <c r="AN2068" s="213"/>
      <c r="AO2068" s="213"/>
      <c r="AP2068" s="213"/>
      <c r="AQ2068" s="213"/>
      <c r="AR2068" s="213"/>
      <c r="AS2068" s="213"/>
      <c r="AT2068" s="213"/>
      <c r="AU2068" s="213"/>
      <c r="AV2068" s="213"/>
      <c r="AW2068" s="213"/>
      <c r="AX2068" s="213"/>
      <c r="AY2068" s="213"/>
      <c r="AZ2068" s="213"/>
      <c r="BA2068" s="213"/>
      <c r="BB2068" s="213"/>
      <c r="BC2068" s="213"/>
      <c r="BD2068" s="213"/>
      <c r="BE2068" s="213"/>
      <c r="BF2068" s="213"/>
      <c r="BG2068" s="213"/>
      <c r="BH2068" s="213"/>
    </row>
    <row r="2069" spans="1:60" outlineLevel="3" x14ac:dyDescent="0.2">
      <c r="A2069" s="220"/>
      <c r="B2069" s="221"/>
      <c r="C2069" s="275" t="s">
        <v>955</v>
      </c>
      <c r="D2069" s="266"/>
      <c r="E2069" s="267"/>
      <c r="F2069" s="224"/>
      <c r="G2069" s="224"/>
      <c r="H2069" s="224"/>
      <c r="I2069" s="224"/>
      <c r="J2069" s="224"/>
      <c r="K2069" s="224"/>
      <c r="L2069" s="224"/>
      <c r="M2069" s="224"/>
      <c r="N2069" s="223"/>
      <c r="O2069" s="223"/>
      <c r="P2069" s="223"/>
      <c r="Q2069" s="223"/>
      <c r="R2069" s="224"/>
      <c r="S2069" s="224"/>
      <c r="T2069" s="224"/>
      <c r="U2069" s="224"/>
      <c r="V2069" s="224"/>
      <c r="W2069" s="224"/>
      <c r="X2069" s="224"/>
      <c r="Y2069" s="224"/>
      <c r="Z2069" s="213"/>
      <c r="AA2069" s="213"/>
      <c r="AB2069" s="213"/>
      <c r="AC2069" s="213"/>
      <c r="AD2069" s="213"/>
      <c r="AE2069" s="213"/>
      <c r="AF2069" s="213"/>
      <c r="AG2069" s="213" t="s">
        <v>573</v>
      </c>
      <c r="AH2069" s="213"/>
      <c r="AI2069" s="213"/>
      <c r="AJ2069" s="213"/>
      <c r="AK2069" s="213"/>
      <c r="AL2069" s="213"/>
      <c r="AM2069" s="213"/>
      <c r="AN2069" s="213"/>
      <c r="AO2069" s="213"/>
      <c r="AP2069" s="213"/>
      <c r="AQ2069" s="213"/>
      <c r="AR2069" s="213"/>
      <c r="AS2069" s="213"/>
      <c r="AT2069" s="213"/>
      <c r="AU2069" s="213"/>
      <c r="AV2069" s="213"/>
      <c r="AW2069" s="213"/>
      <c r="AX2069" s="213"/>
      <c r="AY2069" s="213"/>
      <c r="AZ2069" s="213"/>
      <c r="BA2069" s="213"/>
      <c r="BB2069" s="213"/>
      <c r="BC2069" s="213"/>
      <c r="BD2069" s="213"/>
      <c r="BE2069" s="213"/>
      <c r="BF2069" s="213"/>
      <c r="BG2069" s="213"/>
      <c r="BH2069" s="213"/>
    </row>
    <row r="2070" spans="1:60" outlineLevel="3" x14ac:dyDescent="0.2">
      <c r="A2070" s="220"/>
      <c r="B2070" s="221"/>
      <c r="C2070" s="276" t="s">
        <v>1722</v>
      </c>
      <c r="D2070" s="266"/>
      <c r="E2070" s="267">
        <v>1.55</v>
      </c>
      <c r="F2070" s="224"/>
      <c r="G2070" s="224"/>
      <c r="H2070" s="224"/>
      <c r="I2070" s="224"/>
      <c r="J2070" s="224"/>
      <c r="K2070" s="224"/>
      <c r="L2070" s="224"/>
      <c r="M2070" s="224"/>
      <c r="N2070" s="223"/>
      <c r="O2070" s="223"/>
      <c r="P2070" s="223"/>
      <c r="Q2070" s="223"/>
      <c r="R2070" s="224"/>
      <c r="S2070" s="224"/>
      <c r="T2070" s="224"/>
      <c r="U2070" s="224"/>
      <c r="V2070" s="224"/>
      <c r="W2070" s="224"/>
      <c r="X2070" s="224"/>
      <c r="Y2070" s="224"/>
      <c r="Z2070" s="213"/>
      <c r="AA2070" s="213"/>
      <c r="AB2070" s="213"/>
      <c r="AC2070" s="213"/>
      <c r="AD2070" s="213"/>
      <c r="AE2070" s="213"/>
      <c r="AF2070" s="213"/>
      <c r="AG2070" s="213" t="s">
        <v>573</v>
      </c>
      <c r="AH2070" s="213">
        <v>2</v>
      </c>
      <c r="AI2070" s="213"/>
      <c r="AJ2070" s="213"/>
      <c r="AK2070" s="213"/>
      <c r="AL2070" s="213"/>
      <c r="AM2070" s="213"/>
      <c r="AN2070" s="213"/>
      <c r="AO2070" s="213"/>
      <c r="AP2070" s="213"/>
      <c r="AQ2070" s="213"/>
      <c r="AR2070" s="213"/>
      <c r="AS2070" s="213"/>
      <c r="AT2070" s="213"/>
      <c r="AU2070" s="213"/>
      <c r="AV2070" s="213"/>
      <c r="AW2070" s="213"/>
      <c r="AX2070" s="213"/>
      <c r="AY2070" s="213"/>
      <c r="AZ2070" s="213"/>
      <c r="BA2070" s="213"/>
      <c r="BB2070" s="213"/>
      <c r="BC2070" s="213"/>
      <c r="BD2070" s="213"/>
      <c r="BE2070" s="213"/>
      <c r="BF2070" s="213"/>
      <c r="BG2070" s="213"/>
      <c r="BH2070" s="213"/>
    </row>
    <row r="2071" spans="1:60" outlineLevel="3" x14ac:dyDescent="0.2">
      <c r="A2071" s="220"/>
      <c r="B2071" s="221"/>
      <c r="C2071" s="276" t="s">
        <v>1723</v>
      </c>
      <c r="D2071" s="266"/>
      <c r="E2071" s="267">
        <v>2.34</v>
      </c>
      <c r="F2071" s="224"/>
      <c r="G2071" s="224"/>
      <c r="H2071" s="224"/>
      <c r="I2071" s="224"/>
      <c r="J2071" s="224"/>
      <c r="K2071" s="224"/>
      <c r="L2071" s="224"/>
      <c r="M2071" s="224"/>
      <c r="N2071" s="223"/>
      <c r="O2071" s="223"/>
      <c r="P2071" s="223"/>
      <c r="Q2071" s="223"/>
      <c r="R2071" s="224"/>
      <c r="S2071" s="224"/>
      <c r="T2071" s="224"/>
      <c r="U2071" s="224"/>
      <c r="V2071" s="224"/>
      <c r="W2071" s="224"/>
      <c r="X2071" s="224"/>
      <c r="Y2071" s="224"/>
      <c r="Z2071" s="213"/>
      <c r="AA2071" s="213"/>
      <c r="AB2071" s="213"/>
      <c r="AC2071" s="213"/>
      <c r="AD2071" s="213"/>
      <c r="AE2071" s="213"/>
      <c r="AF2071" s="213"/>
      <c r="AG2071" s="213" t="s">
        <v>573</v>
      </c>
      <c r="AH2071" s="213">
        <v>2</v>
      </c>
      <c r="AI2071" s="213"/>
      <c r="AJ2071" s="213"/>
      <c r="AK2071" s="213"/>
      <c r="AL2071" s="213"/>
      <c r="AM2071" s="213"/>
      <c r="AN2071" s="213"/>
      <c r="AO2071" s="213"/>
      <c r="AP2071" s="213"/>
      <c r="AQ2071" s="213"/>
      <c r="AR2071" s="213"/>
      <c r="AS2071" s="213"/>
      <c r="AT2071" s="213"/>
      <c r="AU2071" s="213"/>
      <c r="AV2071" s="213"/>
      <c r="AW2071" s="213"/>
      <c r="AX2071" s="213"/>
      <c r="AY2071" s="213"/>
      <c r="AZ2071" s="213"/>
      <c r="BA2071" s="213"/>
      <c r="BB2071" s="213"/>
      <c r="BC2071" s="213"/>
      <c r="BD2071" s="213"/>
      <c r="BE2071" s="213"/>
      <c r="BF2071" s="213"/>
      <c r="BG2071" s="213"/>
      <c r="BH2071" s="213"/>
    </row>
    <row r="2072" spans="1:60" outlineLevel="3" x14ac:dyDescent="0.2">
      <c r="A2072" s="220"/>
      <c r="B2072" s="221"/>
      <c r="C2072" s="276" t="s">
        <v>1732</v>
      </c>
      <c r="D2072" s="266"/>
      <c r="E2072" s="267">
        <v>5.84</v>
      </c>
      <c r="F2072" s="224"/>
      <c r="G2072" s="224"/>
      <c r="H2072" s="224"/>
      <c r="I2072" s="224"/>
      <c r="J2072" s="224"/>
      <c r="K2072" s="224"/>
      <c r="L2072" s="224"/>
      <c r="M2072" s="224"/>
      <c r="N2072" s="223"/>
      <c r="O2072" s="223"/>
      <c r="P2072" s="223"/>
      <c r="Q2072" s="223"/>
      <c r="R2072" s="224"/>
      <c r="S2072" s="224"/>
      <c r="T2072" s="224"/>
      <c r="U2072" s="224"/>
      <c r="V2072" s="224"/>
      <c r="W2072" s="224"/>
      <c r="X2072" s="224"/>
      <c r="Y2072" s="224"/>
      <c r="Z2072" s="213"/>
      <c r="AA2072" s="213"/>
      <c r="AB2072" s="213"/>
      <c r="AC2072" s="213"/>
      <c r="AD2072" s="213"/>
      <c r="AE2072" s="213"/>
      <c r="AF2072" s="213"/>
      <c r="AG2072" s="213" t="s">
        <v>573</v>
      </c>
      <c r="AH2072" s="213">
        <v>2</v>
      </c>
      <c r="AI2072" s="213"/>
      <c r="AJ2072" s="213"/>
      <c r="AK2072" s="213"/>
      <c r="AL2072" s="213"/>
      <c r="AM2072" s="213"/>
      <c r="AN2072" s="213"/>
      <c r="AO2072" s="213"/>
      <c r="AP2072" s="213"/>
      <c r="AQ2072" s="213"/>
      <c r="AR2072" s="213"/>
      <c r="AS2072" s="213"/>
      <c r="AT2072" s="213"/>
      <c r="AU2072" s="213"/>
      <c r="AV2072" s="213"/>
      <c r="AW2072" s="213"/>
      <c r="AX2072" s="213"/>
      <c r="AY2072" s="213"/>
      <c r="AZ2072" s="213"/>
      <c r="BA2072" s="213"/>
      <c r="BB2072" s="213"/>
      <c r="BC2072" s="213"/>
      <c r="BD2072" s="213"/>
      <c r="BE2072" s="213"/>
      <c r="BF2072" s="213"/>
      <c r="BG2072" s="213"/>
      <c r="BH2072" s="213"/>
    </row>
    <row r="2073" spans="1:60" outlineLevel="3" x14ac:dyDescent="0.2">
      <c r="A2073" s="220"/>
      <c r="B2073" s="221"/>
      <c r="C2073" s="275" t="s">
        <v>958</v>
      </c>
      <c r="D2073" s="266"/>
      <c r="E2073" s="267"/>
      <c r="F2073" s="224"/>
      <c r="G2073" s="224"/>
      <c r="H2073" s="224"/>
      <c r="I2073" s="224"/>
      <c r="J2073" s="224"/>
      <c r="K2073" s="224"/>
      <c r="L2073" s="224"/>
      <c r="M2073" s="224"/>
      <c r="N2073" s="223"/>
      <c r="O2073" s="223"/>
      <c r="P2073" s="223"/>
      <c r="Q2073" s="223"/>
      <c r="R2073" s="224"/>
      <c r="S2073" s="224"/>
      <c r="T2073" s="224"/>
      <c r="U2073" s="224"/>
      <c r="V2073" s="224"/>
      <c r="W2073" s="224"/>
      <c r="X2073" s="224"/>
      <c r="Y2073" s="224"/>
      <c r="Z2073" s="213"/>
      <c r="AA2073" s="213"/>
      <c r="AB2073" s="213"/>
      <c r="AC2073" s="213"/>
      <c r="AD2073" s="213"/>
      <c r="AE2073" s="213"/>
      <c r="AF2073" s="213"/>
      <c r="AG2073" s="213" t="s">
        <v>573</v>
      </c>
      <c r="AH2073" s="213"/>
      <c r="AI2073" s="213"/>
      <c r="AJ2073" s="213"/>
      <c r="AK2073" s="213"/>
      <c r="AL2073" s="213"/>
      <c r="AM2073" s="213"/>
      <c r="AN2073" s="213"/>
      <c r="AO2073" s="213"/>
      <c r="AP2073" s="213"/>
      <c r="AQ2073" s="213"/>
      <c r="AR2073" s="213"/>
      <c r="AS2073" s="213"/>
      <c r="AT2073" s="213"/>
      <c r="AU2073" s="213"/>
      <c r="AV2073" s="213"/>
      <c r="AW2073" s="213"/>
      <c r="AX2073" s="213"/>
      <c r="AY2073" s="213"/>
      <c r="AZ2073" s="213"/>
      <c r="BA2073" s="213"/>
      <c r="BB2073" s="213"/>
      <c r="BC2073" s="213"/>
      <c r="BD2073" s="213"/>
      <c r="BE2073" s="213"/>
      <c r="BF2073" s="213"/>
      <c r="BG2073" s="213"/>
      <c r="BH2073" s="213"/>
    </row>
    <row r="2074" spans="1:60" outlineLevel="3" x14ac:dyDescent="0.2">
      <c r="A2074" s="220"/>
      <c r="B2074" s="221"/>
      <c r="C2074" s="258" t="s">
        <v>1152</v>
      </c>
      <c r="D2074" s="229"/>
      <c r="E2074" s="230"/>
      <c r="F2074" s="224"/>
      <c r="G2074" s="224"/>
      <c r="H2074" s="224"/>
      <c r="I2074" s="224"/>
      <c r="J2074" s="224"/>
      <c r="K2074" s="224"/>
      <c r="L2074" s="224"/>
      <c r="M2074" s="224"/>
      <c r="N2074" s="223"/>
      <c r="O2074" s="223"/>
      <c r="P2074" s="223"/>
      <c r="Q2074" s="223"/>
      <c r="R2074" s="224"/>
      <c r="S2074" s="224"/>
      <c r="T2074" s="224"/>
      <c r="U2074" s="224"/>
      <c r="V2074" s="224"/>
      <c r="W2074" s="224"/>
      <c r="X2074" s="224"/>
      <c r="Y2074" s="224"/>
      <c r="Z2074" s="213"/>
      <c r="AA2074" s="213"/>
      <c r="AB2074" s="213"/>
      <c r="AC2074" s="213"/>
      <c r="AD2074" s="213"/>
      <c r="AE2074" s="213"/>
      <c r="AF2074" s="213"/>
      <c r="AG2074" s="213" t="s">
        <v>573</v>
      </c>
      <c r="AH2074" s="213">
        <v>0</v>
      </c>
      <c r="AI2074" s="213"/>
      <c r="AJ2074" s="213"/>
      <c r="AK2074" s="213"/>
      <c r="AL2074" s="213"/>
      <c r="AM2074" s="213"/>
      <c r="AN2074" s="213"/>
      <c r="AO2074" s="213"/>
      <c r="AP2074" s="213"/>
      <c r="AQ2074" s="213"/>
      <c r="AR2074" s="213"/>
      <c r="AS2074" s="213"/>
      <c r="AT2074" s="213"/>
      <c r="AU2074" s="213"/>
      <c r="AV2074" s="213"/>
      <c r="AW2074" s="213"/>
      <c r="AX2074" s="213"/>
      <c r="AY2074" s="213"/>
      <c r="AZ2074" s="213"/>
      <c r="BA2074" s="213"/>
      <c r="BB2074" s="213"/>
      <c r="BC2074" s="213"/>
      <c r="BD2074" s="213"/>
      <c r="BE2074" s="213"/>
      <c r="BF2074" s="213"/>
      <c r="BG2074" s="213"/>
      <c r="BH2074" s="213"/>
    </row>
    <row r="2075" spans="1:60" outlineLevel="3" x14ac:dyDescent="0.2">
      <c r="A2075" s="220"/>
      <c r="B2075" s="221"/>
      <c r="C2075" s="258" t="s">
        <v>2235</v>
      </c>
      <c r="D2075" s="229"/>
      <c r="E2075" s="230">
        <v>35.865000000000002</v>
      </c>
      <c r="F2075" s="224"/>
      <c r="G2075" s="224"/>
      <c r="H2075" s="224"/>
      <c r="I2075" s="224"/>
      <c r="J2075" s="224"/>
      <c r="K2075" s="224"/>
      <c r="L2075" s="224"/>
      <c r="M2075" s="224"/>
      <c r="N2075" s="223"/>
      <c r="O2075" s="223"/>
      <c r="P2075" s="223"/>
      <c r="Q2075" s="223"/>
      <c r="R2075" s="224"/>
      <c r="S2075" s="224"/>
      <c r="T2075" s="224"/>
      <c r="U2075" s="224"/>
      <c r="V2075" s="224"/>
      <c r="W2075" s="224"/>
      <c r="X2075" s="224"/>
      <c r="Y2075" s="224"/>
      <c r="Z2075" s="213"/>
      <c r="AA2075" s="213"/>
      <c r="AB2075" s="213"/>
      <c r="AC2075" s="213"/>
      <c r="AD2075" s="213"/>
      <c r="AE2075" s="213"/>
      <c r="AF2075" s="213"/>
      <c r="AG2075" s="213" t="s">
        <v>573</v>
      </c>
      <c r="AH2075" s="213">
        <v>0</v>
      </c>
      <c r="AI2075" s="213"/>
      <c r="AJ2075" s="213"/>
      <c r="AK2075" s="213"/>
      <c r="AL2075" s="213"/>
      <c r="AM2075" s="213"/>
      <c r="AN2075" s="213"/>
      <c r="AO2075" s="213"/>
      <c r="AP2075" s="213"/>
      <c r="AQ2075" s="213"/>
      <c r="AR2075" s="213"/>
      <c r="AS2075" s="213"/>
      <c r="AT2075" s="213"/>
      <c r="AU2075" s="213"/>
      <c r="AV2075" s="213"/>
      <c r="AW2075" s="213"/>
      <c r="AX2075" s="213"/>
      <c r="AY2075" s="213"/>
      <c r="AZ2075" s="213"/>
      <c r="BA2075" s="213"/>
      <c r="BB2075" s="213"/>
      <c r="BC2075" s="213"/>
      <c r="BD2075" s="213"/>
      <c r="BE2075" s="213"/>
      <c r="BF2075" s="213"/>
      <c r="BG2075" s="213"/>
      <c r="BH2075" s="213"/>
    </row>
    <row r="2076" spans="1:60" outlineLevel="3" x14ac:dyDescent="0.2">
      <c r="A2076" s="220"/>
      <c r="B2076" s="221"/>
      <c r="C2076" s="275" t="s">
        <v>955</v>
      </c>
      <c r="D2076" s="266"/>
      <c r="E2076" s="267"/>
      <c r="F2076" s="224"/>
      <c r="G2076" s="224"/>
      <c r="H2076" s="224"/>
      <c r="I2076" s="224"/>
      <c r="J2076" s="224"/>
      <c r="K2076" s="224"/>
      <c r="L2076" s="224"/>
      <c r="M2076" s="224"/>
      <c r="N2076" s="223"/>
      <c r="O2076" s="223"/>
      <c r="P2076" s="223"/>
      <c r="Q2076" s="223"/>
      <c r="R2076" s="224"/>
      <c r="S2076" s="224"/>
      <c r="T2076" s="224"/>
      <c r="U2076" s="224"/>
      <c r="V2076" s="224"/>
      <c r="W2076" s="224"/>
      <c r="X2076" s="224"/>
      <c r="Y2076" s="224"/>
      <c r="Z2076" s="213"/>
      <c r="AA2076" s="213"/>
      <c r="AB2076" s="213"/>
      <c r="AC2076" s="213"/>
      <c r="AD2076" s="213"/>
      <c r="AE2076" s="213"/>
      <c r="AF2076" s="213"/>
      <c r="AG2076" s="213" t="s">
        <v>573</v>
      </c>
      <c r="AH2076" s="213"/>
      <c r="AI2076" s="213"/>
      <c r="AJ2076" s="213"/>
      <c r="AK2076" s="213"/>
      <c r="AL2076" s="213"/>
      <c r="AM2076" s="213"/>
      <c r="AN2076" s="213"/>
      <c r="AO2076" s="213"/>
      <c r="AP2076" s="213"/>
      <c r="AQ2076" s="213"/>
      <c r="AR2076" s="213"/>
      <c r="AS2076" s="213"/>
      <c r="AT2076" s="213"/>
      <c r="AU2076" s="213"/>
      <c r="AV2076" s="213"/>
      <c r="AW2076" s="213"/>
      <c r="AX2076" s="213"/>
      <c r="AY2076" s="213"/>
      <c r="AZ2076" s="213"/>
      <c r="BA2076" s="213"/>
      <c r="BB2076" s="213"/>
      <c r="BC2076" s="213"/>
      <c r="BD2076" s="213"/>
      <c r="BE2076" s="213"/>
      <c r="BF2076" s="213"/>
      <c r="BG2076" s="213"/>
      <c r="BH2076" s="213"/>
    </row>
    <row r="2077" spans="1:60" outlineLevel="3" x14ac:dyDescent="0.2">
      <c r="A2077" s="220"/>
      <c r="B2077" s="221"/>
      <c r="C2077" s="276" t="s">
        <v>2236</v>
      </c>
      <c r="D2077" s="266"/>
      <c r="E2077" s="267">
        <v>35.865000000000002</v>
      </c>
      <c r="F2077" s="224"/>
      <c r="G2077" s="224"/>
      <c r="H2077" s="224"/>
      <c r="I2077" s="224"/>
      <c r="J2077" s="224"/>
      <c r="K2077" s="224"/>
      <c r="L2077" s="224"/>
      <c r="M2077" s="224"/>
      <c r="N2077" s="223"/>
      <c r="O2077" s="223"/>
      <c r="P2077" s="223"/>
      <c r="Q2077" s="223"/>
      <c r="R2077" s="224"/>
      <c r="S2077" s="224"/>
      <c r="T2077" s="224"/>
      <c r="U2077" s="224"/>
      <c r="V2077" s="224"/>
      <c r="W2077" s="224"/>
      <c r="X2077" s="224"/>
      <c r="Y2077" s="224"/>
      <c r="Z2077" s="213"/>
      <c r="AA2077" s="213"/>
      <c r="AB2077" s="213"/>
      <c r="AC2077" s="213"/>
      <c r="AD2077" s="213"/>
      <c r="AE2077" s="213"/>
      <c r="AF2077" s="213"/>
      <c r="AG2077" s="213" t="s">
        <v>573</v>
      </c>
      <c r="AH2077" s="213">
        <v>2</v>
      </c>
      <c r="AI2077" s="213"/>
      <c r="AJ2077" s="213"/>
      <c r="AK2077" s="213"/>
      <c r="AL2077" s="213"/>
      <c r="AM2077" s="213"/>
      <c r="AN2077" s="213"/>
      <c r="AO2077" s="213"/>
      <c r="AP2077" s="213"/>
      <c r="AQ2077" s="213"/>
      <c r="AR2077" s="213"/>
      <c r="AS2077" s="213"/>
      <c r="AT2077" s="213"/>
      <c r="AU2077" s="213"/>
      <c r="AV2077" s="213"/>
      <c r="AW2077" s="213"/>
      <c r="AX2077" s="213"/>
      <c r="AY2077" s="213"/>
      <c r="AZ2077" s="213"/>
      <c r="BA2077" s="213"/>
      <c r="BB2077" s="213"/>
      <c r="BC2077" s="213"/>
      <c r="BD2077" s="213"/>
      <c r="BE2077" s="213"/>
      <c r="BF2077" s="213"/>
      <c r="BG2077" s="213"/>
      <c r="BH2077" s="213"/>
    </row>
    <row r="2078" spans="1:60" outlineLevel="3" x14ac:dyDescent="0.2">
      <c r="A2078" s="220"/>
      <c r="B2078" s="221"/>
      <c r="C2078" s="275" t="s">
        <v>958</v>
      </c>
      <c r="D2078" s="266"/>
      <c r="E2078" s="267"/>
      <c r="F2078" s="224"/>
      <c r="G2078" s="224"/>
      <c r="H2078" s="224"/>
      <c r="I2078" s="224"/>
      <c r="J2078" s="224"/>
      <c r="K2078" s="224"/>
      <c r="L2078" s="224"/>
      <c r="M2078" s="224"/>
      <c r="N2078" s="223"/>
      <c r="O2078" s="223"/>
      <c r="P2078" s="223"/>
      <c r="Q2078" s="223"/>
      <c r="R2078" s="224"/>
      <c r="S2078" s="224"/>
      <c r="T2078" s="224"/>
      <c r="U2078" s="224"/>
      <c r="V2078" s="224"/>
      <c r="W2078" s="224"/>
      <c r="X2078" s="224"/>
      <c r="Y2078" s="224"/>
      <c r="Z2078" s="213"/>
      <c r="AA2078" s="213"/>
      <c r="AB2078" s="213"/>
      <c r="AC2078" s="213"/>
      <c r="AD2078" s="213"/>
      <c r="AE2078" s="213"/>
      <c r="AF2078" s="213"/>
      <c r="AG2078" s="213" t="s">
        <v>573</v>
      </c>
      <c r="AH2078" s="213"/>
      <c r="AI2078" s="213"/>
      <c r="AJ2078" s="213"/>
      <c r="AK2078" s="213"/>
      <c r="AL2078" s="213"/>
      <c r="AM2078" s="213"/>
      <c r="AN2078" s="213"/>
      <c r="AO2078" s="213"/>
      <c r="AP2078" s="213"/>
      <c r="AQ2078" s="213"/>
      <c r="AR2078" s="213"/>
      <c r="AS2078" s="213"/>
      <c r="AT2078" s="213"/>
      <c r="AU2078" s="213"/>
      <c r="AV2078" s="213"/>
      <c r="AW2078" s="213"/>
      <c r="AX2078" s="213"/>
      <c r="AY2078" s="213"/>
      <c r="AZ2078" s="213"/>
      <c r="BA2078" s="213"/>
      <c r="BB2078" s="213"/>
      <c r="BC2078" s="213"/>
      <c r="BD2078" s="213"/>
      <c r="BE2078" s="213"/>
      <c r="BF2078" s="213"/>
      <c r="BG2078" s="213"/>
      <c r="BH2078" s="213"/>
    </row>
    <row r="2079" spans="1:60" outlineLevel="3" x14ac:dyDescent="0.2">
      <c r="A2079" s="220"/>
      <c r="B2079" s="221"/>
      <c r="C2079" s="258" t="s">
        <v>2237</v>
      </c>
      <c r="D2079" s="229"/>
      <c r="E2079" s="230">
        <v>11.07</v>
      </c>
      <c r="F2079" s="224"/>
      <c r="G2079" s="224"/>
      <c r="H2079" s="224"/>
      <c r="I2079" s="224"/>
      <c r="J2079" s="224"/>
      <c r="K2079" s="224"/>
      <c r="L2079" s="224"/>
      <c r="M2079" s="224"/>
      <c r="N2079" s="223"/>
      <c r="O2079" s="223"/>
      <c r="P2079" s="223"/>
      <c r="Q2079" s="223"/>
      <c r="R2079" s="224"/>
      <c r="S2079" s="224"/>
      <c r="T2079" s="224"/>
      <c r="U2079" s="224"/>
      <c r="V2079" s="224"/>
      <c r="W2079" s="224"/>
      <c r="X2079" s="224"/>
      <c r="Y2079" s="224"/>
      <c r="Z2079" s="213"/>
      <c r="AA2079" s="213"/>
      <c r="AB2079" s="213"/>
      <c r="AC2079" s="213"/>
      <c r="AD2079" s="213"/>
      <c r="AE2079" s="213"/>
      <c r="AF2079" s="213"/>
      <c r="AG2079" s="213" t="s">
        <v>573</v>
      </c>
      <c r="AH2079" s="213">
        <v>0</v>
      </c>
      <c r="AI2079" s="213"/>
      <c r="AJ2079" s="213"/>
      <c r="AK2079" s="213"/>
      <c r="AL2079" s="213"/>
      <c r="AM2079" s="213"/>
      <c r="AN2079" s="213"/>
      <c r="AO2079" s="213"/>
      <c r="AP2079" s="213"/>
      <c r="AQ2079" s="213"/>
      <c r="AR2079" s="213"/>
      <c r="AS2079" s="213"/>
      <c r="AT2079" s="213"/>
      <c r="AU2079" s="213"/>
      <c r="AV2079" s="213"/>
      <c r="AW2079" s="213"/>
      <c r="AX2079" s="213"/>
      <c r="AY2079" s="213"/>
      <c r="AZ2079" s="213"/>
      <c r="BA2079" s="213"/>
      <c r="BB2079" s="213"/>
      <c r="BC2079" s="213"/>
      <c r="BD2079" s="213"/>
      <c r="BE2079" s="213"/>
      <c r="BF2079" s="213"/>
      <c r="BG2079" s="213"/>
      <c r="BH2079" s="213"/>
    </row>
    <row r="2080" spans="1:60" outlineLevel="3" x14ac:dyDescent="0.2">
      <c r="A2080" s="220"/>
      <c r="B2080" s="221"/>
      <c r="C2080" s="275" t="s">
        <v>955</v>
      </c>
      <c r="D2080" s="266"/>
      <c r="E2080" s="267"/>
      <c r="F2080" s="224"/>
      <c r="G2080" s="224"/>
      <c r="H2080" s="224"/>
      <c r="I2080" s="224"/>
      <c r="J2080" s="224"/>
      <c r="K2080" s="224"/>
      <c r="L2080" s="224"/>
      <c r="M2080" s="224"/>
      <c r="N2080" s="223"/>
      <c r="O2080" s="223"/>
      <c r="P2080" s="223"/>
      <c r="Q2080" s="223"/>
      <c r="R2080" s="224"/>
      <c r="S2080" s="224"/>
      <c r="T2080" s="224"/>
      <c r="U2080" s="224"/>
      <c r="V2080" s="224"/>
      <c r="W2080" s="224"/>
      <c r="X2080" s="224"/>
      <c r="Y2080" s="224"/>
      <c r="Z2080" s="213"/>
      <c r="AA2080" s="213"/>
      <c r="AB2080" s="213"/>
      <c r="AC2080" s="213"/>
      <c r="AD2080" s="213"/>
      <c r="AE2080" s="213"/>
      <c r="AF2080" s="213"/>
      <c r="AG2080" s="213" t="s">
        <v>573</v>
      </c>
      <c r="AH2080" s="213"/>
      <c r="AI2080" s="213"/>
      <c r="AJ2080" s="213"/>
      <c r="AK2080" s="213"/>
      <c r="AL2080" s="213"/>
      <c r="AM2080" s="213"/>
      <c r="AN2080" s="213"/>
      <c r="AO2080" s="213"/>
      <c r="AP2080" s="213"/>
      <c r="AQ2080" s="213"/>
      <c r="AR2080" s="213"/>
      <c r="AS2080" s="213"/>
      <c r="AT2080" s="213"/>
      <c r="AU2080" s="213"/>
      <c r="AV2080" s="213"/>
      <c r="AW2080" s="213"/>
      <c r="AX2080" s="213"/>
      <c r="AY2080" s="213"/>
      <c r="AZ2080" s="213"/>
      <c r="BA2080" s="213"/>
      <c r="BB2080" s="213"/>
      <c r="BC2080" s="213"/>
      <c r="BD2080" s="213"/>
      <c r="BE2080" s="213"/>
      <c r="BF2080" s="213"/>
      <c r="BG2080" s="213"/>
      <c r="BH2080" s="213"/>
    </row>
    <row r="2081" spans="1:60" outlineLevel="3" x14ac:dyDescent="0.2">
      <c r="A2081" s="220"/>
      <c r="B2081" s="221"/>
      <c r="C2081" s="276" t="s">
        <v>2238</v>
      </c>
      <c r="D2081" s="266"/>
      <c r="E2081" s="267">
        <v>6.05</v>
      </c>
      <c r="F2081" s="224"/>
      <c r="G2081" s="224"/>
      <c r="H2081" s="224"/>
      <c r="I2081" s="224"/>
      <c r="J2081" s="224"/>
      <c r="K2081" s="224"/>
      <c r="L2081" s="224"/>
      <c r="M2081" s="224"/>
      <c r="N2081" s="223"/>
      <c r="O2081" s="223"/>
      <c r="P2081" s="223"/>
      <c r="Q2081" s="223"/>
      <c r="R2081" s="224"/>
      <c r="S2081" s="224"/>
      <c r="T2081" s="224"/>
      <c r="U2081" s="224"/>
      <c r="V2081" s="224"/>
      <c r="W2081" s="224"/>
      <c r="X2081" s="224"/>
      <c r="Y2081" s="224"/>
      <c r="Z2081" s="213"/>
      <c r="AA2081" s="213"/>
      <c r="AB2081" s="213"/>
      <c r="AC2081" s="213"/>
      <c r="AD2081" s="213"/>
      <c r="AE2081" s="213"/>
      <c r="AF2081" s="213"/>
      <c r="AG2081" s="213" t="s">
        <v>573</v>
      </c>
      <c r="AH2081" s="213">
        <v>2</v>
      </c>
      <c r="AI2081" s="213"/>
      <c r="AJ2081" s="213"/>
      <c r="AK2081" s="213"/>
      <c r="AL2081" s="213"/>
      <c r="AM2081" s="213"/>
      <c r="AN2081" s="213"/>
      <c r="AO2081" s="213"/>
      <c r="AP2081" s="213"/>
      <c r="AQ2081" s="213"/>
      <c r="AR2081" s="213"/>
      <c r="AS2081" s="213"/>
      <c r="AT2081" s="213"/>
      <c r="AU2081" s="213"/>
      <c r="AV2081" s="213"/>
      <c r="AW2081" s="213"/>
      <c r="AX2081" s="213"/>
      <c r="AY2081" s="213"/>
      <c r="AZ2081" s="213"/>
      <c r="BA2081" s="213"/>
      <c r="BB2081" s="213"/>
      <c r="BC2081" s="213"/>
      <c r="BD2081" s="213"/>
      <c r="BE2081" s="213"/>
      <c r="BF2081" s="213"/>
      <c r="BG2081" s="213"/>
      <c r="BH2081" s="213"/>
    </row>
    <row r="2082" spans="1:60" outlineLevel="3" x14ac:dyDescent="0.2">
      <c r="A2082" s="220"/>
      <c r="B2082" s="221"/>
      <c r="C2082" s="276" t="s">
        <v>2239</v>
      </c>
      <c r="D2082" s="266"/>
      <c r="E2082" s="267">
        <v>3.49</v>
      </c>
      <c r="F2082" s="224"/>
      <c r="G2082" s="224"/>
      <c r="H2082" s="224"/>
      <c r="I2082" s="224"/>
      <c r="J2082" s="224"/>
      <c r="K2082" s="224"/>
      <c r="L2082" s="224"/>
      <c r="M2082" s="224"/>
      <c r="N2082" s="223"/>
      <c r="O2082" s="223"/>
      <c r="P2082" s="223"/>
      <c r="Q2082" s="223"/>
      <c r="R2082" s="224"/>
      <c r="S2082" s="224"/>
      <c r="T2082" s="224"/>
      <c r="U2082" s="224"/>
      <c r="V2082" s="224"/>
      <c r="W2082" s="224"/>
      <c r="X2082" s="224"/>
      <c r="Y2082" s="224"/>
      <c r="Z2082" s="213"/>
      <c r="AA2082" s="213"/>
      <c r="AB2082" s="213"/>
      <c r="AC2082" s="213"/>
      <c r="AD2082" s="213"/>
      <c r="AE2082" s="213"/>
      <c r="AF2082" s="213"/>
      <c r="AG2082" s="213" t="s">
        <v>573</v>
      </c>
      <c r="AH2082" s="213">
        <v>2</v>
      </c>
      <c r="AI2082" s="213"/>
      <c r="AJ2082" s="213"/>
      <c r="AK2082" s="213"/>
      <c r="AL2082" s="213"/>
      <c r="AM2082" s="213"/>
      <c r="AN2082" s="213"/>
      <c r="AO2082" s="213"/>
      <c r="AP2082" s="213"/>
      <c r="AQ2082" s="213"/>
      <c r="AR2082" s="213"/>
      <c r="AS2082" s="213"/>
      <c r="AT2082" s="213"/>
      <c r="AU2082" s="213"/>
      <c r="AV2082" s="213"/>
      <c r="AW2082" s="213"/>
      <c r="AX2082" s="213"/>
      <c r="AY2082" s="213"/>
      <c r="AZ2082" s="213"/>
      <c r="BA2082" s="213"/>
      <c r="BB2082" s="213"/>
      <c r="BC2082" s="213"/>
      <c r="BD2082" s="213"/>
      <c r="BE2082" s="213"/>
      <c r="BF2082" s="213"/>
      <c r="BG2082" s="213"/>
      <c r="BH2082" s="213"/>
    </row>
    <row r="2083" spans="1:60" outlineLevel="3" x14ac:dyDescent="0.2">
      <c r="A2083" s="220"/>
      <c r="B2083" s="221"/>
      <c r="C2083" s="276" t="s">
        <v>2240</v>
      </c>
      <c r="D2083" s="266"/>
      <c r="E2083" s="267">
        <v>1.53</v>
      </c>
      <c r="F2083" s="224"/>
      <c r="G2083" s="224"/>
      <c r="H2083" s="224"/>
      <c r="I2083" s="224"/>
      <c r="J2083" s="224"/>
      <c r="K2083" s="224"/>
      <c r="L2083" s="224"/>
      <c r="M2083" s="224"/>
      <c r="N2083" s="223"/>
      <c r="O2083" s="223"/>
      <c r="P2083" s="223"/>
      <c r="Q2083" s="223"/>
      <c r="R2083" s="224"/>
      <c r="S2083" s="224"/>
      <c r="T2083" s="224"/>
      <c r="U2083" s="224"/>
      <c r="V2083" s="224"/>
      <c r="W2083" s="224"/>
      <c r="X2083" s="224"/>
      <c r="Y2083" s="224"/>
      <c r="Z2083" s="213"/>
      <c r="AA2083" s="213"/>
      <c r="AB2083" s="213"/>
      <c r="AC2083" s="213"/>
      <c r="AD2083" s="213"/>
      <c r="AE2083" s="213"/>
      <c r="AF2083" s="213"/>
      <c r="AG2083" s="213" t="s">
        <v>573</v>
      </c>
      <c r="AH2083" s="213">
        <v>2</v>
      </c>
      <c r="AI2083" s="213"/>
      <c r="AJ2083" s="213"/>
      <c r="AK2083" s="213"/>
      <c r="AL2083" s="213"/>
      <c r="AM2083" s="213"/>
      <c r="AN2083" s="213"/>
      <c r="AO2083" s="213"/>
      <c r="AP2083" s="213"/>
      <c r="AQ2083" s="213"/>
      <c r="AR2083" s="213"/>
      <c r="AS2083" s="213"/>
      <c r="AT2083" s="213"/>
      <c r="AU2083" s="213"/>
      <c r="AV2083" s="213"/>
      <c r="AW2083" s="213"/>
      <c r="AX2083" s="213"/>
      <c r="AY2083" s="213"/>
      <c r="AZ2083" s="213"/>
      <c r="BA2083" s="213"/>
      <c r="BB2083" s="213"/>
      <c r="BC2083" s="213"/>
      <c r="BD2083" s="213"/>
      <c r="BE2083" s="213"/>
      <c r="BF2083" s="213"/>
      <c r="BG2083" s="213"/>
      <c r="BH2083" s="213"/>
    </row>
    <row r="2084" spans="1:60" outlineLevel="3" x14ac:dyDescent="0.2">
      <c r="A2084" s="220"/>
      <c r="B2084" s="221"/>
      <c r="C2084" s="276" t="s">
        <v>1729</v>
      </c>
      <c r="D2084" s="266"/>
      <c r="E2084" s="267">
        <v>5.25</v>
      </c>
      <c r="F2084" s="224"/>
      <c r="G2084" s="224"/>
      <c r="H2084" s="224"/>
      <c r="I2084" s="224"/>
      <c r="J2084" s="224"/>
      <c r="K2084" s="224"/>
      <c r="L2084" s="224"/>
      <c r="M2084" s="224"/>
      <c r="N2084" s="223"/>
      <c r="O2084" s="223"/>
      <c r="P2084" s="223"/>
      <c r="Q2084" s="223"/>
      <c r="R2084" s="224"/>
      <c r="S2084" s="224"/>
      <c r="T2084" s="224"/>
      <c r="U2084" s="224"/>
      <c r="V2084" s="224"/>
      <c r="W2084" s="224"/>
      <c r="X2084" s="224"/>
      <c r="Y2084" s="224"/>
      <c r="Z2084" s="213"/>
      <c r="AA2084" s="213"/>
      <c r="AB2084" s="213"/>
      <c r="AC2084" s="213"/>
      <c r="AD2084" s="213"/>
      <c r="AE2084" s="213"/>
      <c r="AF2084" s="213"/>
      <c r="AG2084" s="213" t="s">
        <v>573</v>
      </c>
      <c r="AH2084" s="213">
        <v>2</v>
      </c>
      <c r="AI2084" s="213"/>
      <c r="AJ2084" s="213"/>
      <c r="AK2084" s="213"/>
      <c r="AL2084" s="213"/>
      <c r="AM2084" s="213"/>
      <c r="AN2084" s="213"/>
      <c r="AO2084" s="213"/>
      <c r="AP2084" s="213"/>
      <c r="AQ2084" s="213"/>
      <c r="AR2084" s="213"/>
      <c r="AS2084" s="213"/>
      <c r="AT2084" s="213"/>
      <c r="AU2084" s="213"/>
      <c r="AV2084" s="213"/>
      <c r="AW2084" s="213"/>
      <c r="AX2084" s="213"/>
      <c r="AY2084" s="213"/>
      <c r="AZ2084" s="213"/>
      <c r="BA2084" s="213"/>
      <c r="BB2084" s="213"/>
      <c r="BC2084" s="213"/>
      <c r="BD2084" s="213"/>
      <c r="BE2084" s="213"/>
      <c r="BF2084" s="213"/>
      <c r="BG2084" s="213"/>
      <c r="BH2084" s="213"/>
    </row>
    <row r="2085" spans="1:60" outlineLevel="3" x14ac:dyDescent="0.2">
      <c r="A2085" s="220"/>
      <c r="B2085" s="221"/>
      <c r="C2085" s="276" t="s">
        <v>1733</v>
      </c>
      <c r="D2085" s="266"/>
      <c r="E2085" s="267">
        <v>8.42</v>
      </c>
      <c r="F2085" s="224"/>
      <c r="G2085" s="224"/>
      <c r="H2085" s="224"/>
      <c r="I2085" s="224"/>
      <c r="J2085" s="224"/>
      <c r="K2085" s="224"/>
      <c r="L2085" s="224"/>
      <c r="M2085" s="224"/>
      <c r="N2085" s="223"/>
      <c r="O2085" s="223"/>
      <c r="P2085" s="223"/>
      <c r="Q2085" s="223"/>
      <c r="R2085" s="224"/>
      <c r="S2085" s="224"/>
      <c r="T2085" s="224"/>
      <c r="U2085" s="224"/>
      <c r="V2085" s="224"/>
      <c r="W2085" s="224"/>
      <c r="X2085" s="224"/>
      <c r="Y2085" s="224"/>
      <c r="Z2085" s="213"/>
      <c r="AA2085" s="213"/>
      <c r="AB2085" s="213"/>
      <c r="AC2085" s="213"/>
      <c r="AD2085" s="213"/>
      <c r="AE2085" s="213"/>
      <c r="AF2085" s="213"/>
      <c r="AG2085" s="213" t="s">
        <v>573</v>
      </c>
      <c r="AH2085" s="213">
        <v>2</v>
      </c>
      <c r="AI2085" s="213"/>
      <c r="AJ2085" s="213"/>
      <c r="AK2085" s="213"/>
      <c r="AL2085" s="213"/>
      <c r="AM2085" s="213"/>
      <c r="AN2085" s="213"/>
      <c r="AO2085" s="213"/>
      <c r="AP2085" s="213"/>
      <c r="AQ2085" s="213"/>
      <c r="AR2085" s="213"/>
      <c r="AS2085" s="213"/>
      <c r="AT2085" s="213"/>
      <c r="AU2085" s="213"/>
      <c r="AV2085" s="213"/>
      <c r="AW2085" s="213"/>
      <c r="AX2085" s="213"/>
      <c r="AY2085" s="213"/>
      <c r="AZ2085" s="213"/>
      <c r="BA2085" s="213"/>
      <c r="BB2085" s="213"/>
      <c r="BC2085" s="213"/>
      <c r="BD2085" s="213"/>
      <c r="BE2085" s="213"/>
      <c r="BF2085" s="213"/>
      <c r="BG2085" s="213"/>
      <c r="BH2085" s="213"/>
    </row>
    <row r="2086" spans="1:60" outlineLevel="3" x14ac:dyDescent="0.2">
      <c r="A2086" s="220"/>
      <c r="B2086" s="221"/>
      <c r="C2086" s="276" t="s">
        <v>2241</v>
      </c>
      <c r="D2086" s="266"/>
      <c r="E2086" s="267">
        <v>10.59</v>
      </c>
      <c r="F2086" s="224"/>
      <c r="G2086" s="224"/>
      <c r="H2086" s="224"/>
      <c r="I2086" s="224"/>
      <c r="J2086" s="224"/>
      <c r="K2086" s="224"/>
      <c r="L2086" s="224"/>
      <c r="M2086" s="224"/>
      <c r="N2086" s="223"/>
      <c r="O2086" s="223"/>
      <c r="P2086" s="223"/>
      <c r="Q2086" s="223"/>
      <c r="R2086" s="224"/>
      <c r="S2086" s="224"/>
      <c r="T2086" s="224"/>
      <c r="U2086" s="224"/>
      <c r="V2086" s="224"/>
      <c r="W2086" s="224"/>
      <c r="X2086" s="224"/>
      <c r="Y2086" s="224"/>
      <c r="Z2086" s="213"/>
      <c r="AA2086" s="213"/>
      <c r="AB2086" s="213"/>
      <c r="AC2086" s="213"/>
      <c r="AD2086" s="213"/>
      <c r="AE2086" s="213"/>
      <c r="AF2086" s="213"/>
      <c r="AG2086" s="213" t="s">
        <v>573</v>
      </c>
      <c r="AH2086" s="213">
        <v>2</v>
      </c>
      <c r="AI2086" s="213"/>
      <c r="AJ2086" s="213"/>
      <c r="AK2086" s="213"/>
      <c r="AL2086" s="213"/>
      <c r="AM2086" s="213"/>
      <c r="AN2086" s="213"/>
      <c r="AO2086" s="213"/>
      <c r="AP2086" s="213"/>
      <c r="AQ2086" s="213"/>
      <c r="AR2086" s="213"/>
      <c r="AS2086" s="213"/>
      <c r="AT2086" s="213"/>
      <c r="AU2086" s="213"/>
      <c r="AV2086" s="213"/>
      <c r="AW2086" s="213"/>
      <c r="AX2086" s="213"/>
      <c r="AY2086" s="213"/>
      <c r="AZ2086" s="213"/>
      <c r="BA2086" s="213"/>
      <c r="BB2086" s="213"/>
      <c r="BC2086" s="213"/>
      <c r="BD2086" s="213"/>
      <c r="BE2086" s="213"/>
      <c r="BF2086" s="213"/>
      <c r="BG2086" s="213"/>
      <c r="BH2086" s="213"/>
    </row>
    <row r="2087" spans="1:60" outlineLevel="3" x14ac:dyDescent="0.2">
      <c r="A2087" s="220"/>
      <c r="B2087" s="221"/>
      <c r="C2087" s="276" t="s">
        <v>1725</v>
      </c>
      <c r="D2087" s="266"/>
      <c r="E2087" s="267">
        <v>7.87</v>
      </c>
      <c r="F2087" s="224"/>
      <c r="G2087" s="224"/>
      <c r="H2087" s="224"/>
      <c r="I2087" s="224"/>
      <c r="J2087" s="224"/>
      <c r="K2087" s="224"/>
      <c r="L2087" s="224"/>
      <c r="M2087" s="224"/>
      <c r="N2087" s="223"/>
      <c r="O2087" s="223"/>
      <c r="P2087" s="223"/>
      <c r="Q2087" s="223"/>
      <c r="R2087" s="224"/>
      <c r="S2087" s="224"/>
      <c r="T2087" s="224"/>
      <c r="U2087" s="224"/>
      <c r="V2087" s="224"/>
      <c r="W2087" s="224"/>
      <c r="X2087" s="224"/>
      <c r="Y2087" s="224"/>
      <c r="Z2087" s="213"/>
      <c r="AA2087" s="213"/>
      <c r="AB2087" s="213"/>
      <c r="AC2087" s="213"/>
      <c r="AD2087" s="213"/>
      <c r="AE2087" s="213"/>
      <c r="AF2087" s="213"/>
      <c r="AG2087" s="213" t="s">
        <v>573</v>
      </c>
      <c r="AH2087" s="213">
        <v>2</v>
      </c>
      <c r="AI2087" s="213"/>
      <c r="AJ2087" s="213"/>
      <c r="AK2087" s="213"/>
      <c r="AL2087" s="213"/>
      <c r="AM2087" s="213"/>
      <c r="AN2087" s="213"/>
      <c r="AO2087" s="213"/>
      <c r="AP2087" s="213"/>
      <c r="AQ2087" s="213"/>
      <c r="AR2087" s="213"/>
      <c r="AS2087" s="213"/>
      <c r="AT2087" s="213"/>
      <c r="AU2087" s="213"/>
      <c r="AV2087" s="213"/>
      <c r="AW2087" s="213"/>
      <c r="AX2087" s="213"/>
      <c r="AY2087" s="213"/>
      <c r="AZ2087" s="213"/>
      <c r="BA2087" s="213"/>
      <c r="BB2087" s="213"/>
      <c r="BC2087" s="213"/>
      <c r="BD2087" s="213"/>
      <c r="BE2087" s="213"/>
      <c r="BF2087" s="213"/>
      <c r="BG2087" s="213"/>
      <c r="BH2087" s="213"/>
    </row>
    <row r="2088" spans="1:60" outlineLevel="3" x14ac:dyDescent="0.2">
      <c r="A2088" s="220"/>
      <c r="B2088" s="221"/>
      <c r="C2088" s="275" t="s">
        <v>958</v>
      </c>
      <c r="D2088" s="266"/>
      <c r="E2088" s="267"/>
      <c r="F2088" s="224"/>
      <c r="G2088" s="224"/>
      <c r="H2088" s="224"/>
      <c r="I2088" s="224"/>
      <c r="J2088" s="224"/>
      <c r="K2088" s="224"/>
      <c r="L2088" s="224"/>
      <c r="M2088" s="224"/>
      <c r="N2088" s="223"/>
      <c r="O2088" s="223"/>
      <c r="P2088" s="223"/>
      <c r="Q2088" s="223"/>
      <c r="R2088" s="224"/>
      <c r="S2088" s="224"/>
      <c r="T2088" s="224"/>
      <c r="U2088" s="224"/>
      <c r="V2088" s="224"/>
      <c r="W2088" s="224"/>
      <c r="X2088" s="224"/>
      <c r="Y2088" s="224"/>
      <c r="Z2088" s="213"/>
      <c r="AA2088" s="213"/>
      <c r="AB2088" s="213"/>
      <c r="AC2088" s="213"/>
      <c r="AD2088" s="213"/>
      <c r="AE2088" s="213"/>
      <c r="AF2088" s="213"/>
      <c r="AG2088" s="213" t="s">
        <v>573</v>
      </c>
      <c r="AH2088" s="213"/>
      <c r="AI2088" s="213"/>
      <c r="AJ2088" s="213"/>
      <c r="AK2088" s="213"/>
      <c r="AL2088" s="213"/>
      <c r="AM2088" s="213"/>
      <c r="AN2088" s="213"/>
      <c r="AO2088" s="213"/>
      <c r="AP2088" s="213"/>
      <c r="AQ2088" s="213"/>
      <c r="AR2088" s="213"/>
      <c r="AS2088" s="213"/>
      <c r="AT2088" s="213"/>
      <c r="AU2088" s="213"/>
      <c r="AV2088" s="213"/>
      <c r="AW2088" s="213"/>
      <c r="AX2088" s="213"/>
      <c r="AY2088" s="213"/>
      <c r="AZ2088" s="213"/>
      <c r="BA2088" s="213"/>
      <c r="BB2088" s="213"/>
      <c r="BC2088" s="213"/>
      <c r="BD2088" s="213"/>
      <c r="BE2088" s="213"/>
      <c r="BF2088" s="213"/>
      <c r="BG2088" s="213"/>
      <c r="BH2088" s="213"/>
    </row>
    <row r="2089" spans="1:60" outlineLevel="2" x14ac:dyDescent="0.2">
      <c r="A2089" s="220"/>
      <c r="B2089" s="221"/>
      <c r="C2089" s="257"/>
      <c r="D2089" s="250"/>
      <c r="E2089" s="250"/>
      <c r="F2089" s="250"/>
      <c r="G2089" s="250"/>
      <c r="H2089" s="224"/>
      <c r="I2089" s="224"/>
      <c r="J2089" s="224"/>
      <c r="K2089" s="224"/>
      <c r="L2089" s="224"/>
      <c r="M2089" s="224"/>
      <c r="N2089" s="223"/>
      <c r="O2089" s="223"/>
      <c r="P2089" s="223"/>
      <c r="Q2089" s="223"/>
      <c r="R2089" s="224"/>
      <c r="S2089" s="224"/>
      <c r="T2089" s="224"/>
      <c r="U2089" s="224"/>
      <c r="V2089" s="224"/>
      <c r="W2089" s="224"/>
      <c r="X2089" s="224"/>
      <c r="Y2089" s="224"/>
      <c r="Z2089" s="213"/>
      <c r="AA2089" s="213"/>
      <c r="AB2089" s="213"/>
      <c r="AC2089" s="213"/>
      <c r="AD2089" s="213"/>
      <c r="AE2089" s="213"/>
      <c r="AF2089" s="213"/>
      <c r="AG2089" s="213" t="s">
        <v>515</v>
      </c>
      <c r="AH2089" s="213"/>
      <c r="AI2089" s="213"/>
      <c r="AJ2089" s="213"/>
      <c r="AK2089" s="213"/>
      <c r="AL2089" s="213"/>
      <c r="AM2089" s="213"/>
      <c r="AN2089" s="213"/>
      <c r="AO2089" s="213"/>
      <c r="AP2089" s="213"/>
      <c r="AQ2089" s="213"/>
      <c r="AR2089" s="213"/>
      <c r="AS2089" s="213"/>
      <c r="AT2089" s="213"/>
      <c r="AU2089" s="213"/>
      <c r="AV2089" s="213"/>
      <c r="AW2089" s="213"/>
      <c r="AX2089" s="213"/>
      <c r="AY2089" s="213"/>
      <c r="AZ2089" s="213"/>
      <c r="BA2089" s="213"/>
      <c r="BB2089" s="213"/>
      <c r="BC2089" s="213"/>
      <c r="BD2089" s="213"/>
      <c r="BE2089" s="213"/>
      <c r="BF2089" s="213"/>
      <c r="BG2089" s="213"/>
      <c r="BH2089" s="213"/>
    </row>
    <row r="2090" spans="1:60" ht="22.5" outlineLevel="1" x14ac:dyDescent="0.2">
      <c r="A2090" s="242">
        <v>268</v>
      </c>
      <c r="B2090" s="243" t="s">
        <v>2242</v>
      </c>
      <c r="C2090" s="254" t="s">
        <v>2243</v>
      </c>
      <c r="D2090" s="244" t="s">
        <v>974</v>
      </c>
      <c r="E2090" s="245">
        <v>306.79899999999998</v>
      </c>
      <c r="F2090" s="246"/>
      <c r="G2090" s="247">
        <f>ROUND(E2090*F2090,2)</f>
        <v>0</v>
      </c>
      <c r="H2090" s="246"/>
      <c r="I2090" s="247">
        <f>ROUND(E2090*H2090,2)</f>
        <v>0</v>
      </c>
      <c r="J2090" s="246"/>
      <c r="K2090" s="247">
        <f>ROUND(E2090*J2090,2)</f>
        <v>0</v>
      </c>
      <c r="L2090" s="247">
        <v>21</v>
      </c>
      <c r="M2090" s="247">
        <f>G2090*(1+L2090/100)</f>
        <v>0</v>
      </c>
      <c r="N2090" s="245">
        <v>0</v>
      </c>
      <c r="O2090" s="245">
        <f>ROUND(E2090*N2090,2)</f>
        <v>0</v>
      </c>
      <c r="P2090" s="245">
        <v>0</v>
      </c>
      <c r="Q2090" s="245">
        <f>ROUND(E2090*P2090,2)</f>
        <v>0</v>
      </c>
      <c r="R2090" s="247" t="s">
        <v>2231</v>
      </c>
      <c r="S2090" s="247" t="s">
        <v>511</v>
      </c>
      <c r="T2090" s="248" t="s">
        <v>511</v>
      </c>
      <c r="U2090" s="224">
        <v>0.52</v>
      </c>
      <c r="V2090" s="224">
        <f>ROUND(E2090*U2090,2)</f>
        <v>159.54</v>
      </c>
      <c r="W2090" s="224"/>
      <c r="X2090" s="224" t="s">
        <v>557</v>
      </c>
      <c r="Y2090" s="224" t="s">
        <v>513</v>
      </c>
      <c r="Z2090" s="213"/>
      <c r="AA2090" s="213"/>
      <c r="AB2090" s="213"/>
      <c r="AC2090" s="213"/>
      <c r="AD2090" s="213"/>
      <c r="AE2090" s="213"/>
      <c r="AF2090" s="213"/>
      <c r="AG2090" s="213" t="s">
        <v>571</v>
      </c>
      <c r="AH2090" s="213"/>
      <c r="AI2090" s="213"/>
      <c r="AJ2090" s="213"/>
      <c r="AK2090" s="213"/>
      <c r="AL2090" s="213"/>
      <c r="AM2090" s="213"/>
      <c r="AN2090" s="213"/>
      <c r="AO2090" s="213"/>
      <c r="AP2090" s="213"/>
      <c r="AQ2090" s="213"/>
      <c r="AR2090" s="213"/>
      <c r="AS2090" s="213"/>
      <c r="AT2090" s="213"/>
      <c r="AU2090" s="213"/>
      <c r="AV2090" s="213"/>
      <c r="AW2090" s="213"/>
      <c r="AX2090" s="213"/>
      <c r="AY2090" s="213"/>
      <c r="AZ2090" s="213"/>
      <c r="BA2090" s="213"/>
      <c r="BB2090" s="213"/>
      <c r="BC2090" s="213"/>
      <c r="BD2090" s="213"/>
      <c r="BE2090" s="213"/>
      <c r="BF2090" s="213"/>
      <c r="BG2090" s="213"/>
      <c r="BH2090" s="213"/>
    </row>
    <row r="2091" spans="1:60" outlineLevel="2" x14ac:dyDescent="0.2">
      <c r="A2091" s="220"/>
      <c r="B2091" s="221"/>
      <c r="C2091" s="258" t="s">
        <v>1149</v>
      </c>
      <c r="D2091" s="229"/>
      <c r="E2091" s="230"/>
      <c r="F2091" s="224"/>
      <c r="G2091" s="224"/>
      <c r="H2091" s="224"/>
      <c r="I2091" s="224"/>
      <c r="J2091" s="224"/>
      <c r="K2091" s="224"/>
      <c r="L2091" s="224"/>
      <c r="M2091" s="224"/>
      <c r="N2091" s="223"/>
      <c r="O2091" s="223"/>
      <c r="P2091" s="223"/>
      <c r="Q2091" s="223"/>
      <c r="R2091" s="224"/>
      <c r="S2091" s="224"/>
      <c r="T2091" s="224"/>
      <c r="U2091" s="224"/>
      <c r="V2091" s="224"/>
      <c r="W2091" s="224"/>
      <c r="X2091" s="224"/>
      <c r="Y2091" s="224"/>
      <c r="Z2091" s="213"/>
      <c r="AA2091" s="213"/>
      <c r="AB2091" s="213"/>
      <c r="AC2091" s="213"/>
      <c r="AD2091" s="213"/>
      <c r="AE2091" s="213"/>
      <c r="AF2091" s="213"/>
      <c r="AG2091" s="213" t="s">
        <v>573</v>
      </c>
      <c r="AH2091" s="213">
        <v>0</v>
      </c>
      <c r="AI2091" s="213"/>
      <c r="AJ2091" s="213"/>
      <c r="AK2091" s="213"/>
      <c r="AL2091" s="213"/>
      <c r="AM2091" s="213"/>
      <c r="AN2091" s="213"/>
      <c r="AO2091" s="213"/>
      <c r="AP2091" s="213"/>
      <c r="AQ2091" s="213"/>
      <c r="AR2091" s="213"/>
      <c r="AS2091" s="213"/>
      <c r="AT2091" s="213"/>
      <c r="AU2091" s="213"/>
      <c r="AV2091" s="213"/>
      <c r="AW2091" s="213"/>
      <c r="AX2091" s="213"/>
      <c r="AY2091" s="213"/>
      <c r="AZ2091" s="213"/>
      <c r="BA2091" s="213"/>
      <c r="BB2091" s="213"/>
      <c r="BC2091" s="213"/>
      <c r="BD2091" s="213"/>
      <c r="BE2091" s="213"/>
      <c r="BF2091" s="213"/>
      <c r="BG2091" s="213"/>
      <c r="BH2091" s="213"/>
    </row>
    <row r="2092" spans="1:60" outlineLevel="3" x14ac:dyDescent="0.2">
      <c r="A2092" s="220"/>
      <c r="B2092" s="221"/>
      <c r="C2092" s="258" t="s">
        <v>2244</v>
      </c>
      <c r="D2092" s="229"/>
      <c r="E2092" s="230">
        <v>149.06399999999999</v>
      </c>
      <c r="F2092" s="224"/>
      <c r="G2092" s="224"/>
      <c r="H2092" s="224"/>
      <c r="I2092" s="224"/>
      <c r="J2092" s="224"/>
      <c r="K2092" s="224"/>
      <c r="L2092" s="224"/>
      <c r="M2092" s="224"/>
      <c r="N2092" s="223"/>
      <c r="O2092" s="223"/>
      <c r="P2092" s="223"/>
      <c r="Q2092" s="223"/>
      <c r="R2092" s="224"/>
      <c r="S2092" s="224"/>
      <c r="T2092" s="224"/>
      <c r="U2092" s="224"/>
      <c r="V2092" s="224"/>
      <c r="W2092" s="224"/>
      <c r="X2092" s="224"/>
      <c r="Y2092" s="224"/>
      <c r="Z2092" s="213"/>
      <c r="AA2092" s="213"/>
      <c r="AB2092" s="213"/>
      <c r="AC2092" s="213"/>
      <c r="AD2092" s="213"/>
      <c r="AE2092" s="213"/>
      <c r="AF2092" s="213"/>
      <c r="AG2092" s="213" t="s">
        <v>573</v>
      </c>
      <c r="AH2092" s="213">
        <v>0</v>
      </c>
      <c r="AI2092" s="213"/>
      <c r="AJ2092" s="213"/>
      <c r="AK2092" s="213"/>
      <c r="AL2092" s="213"/>
      <c r="AM2092" s="213"/>
      <c r="AN2092" s="213"/>
      <c r="AO2092" s="213"/>
      <c r="AP2092" s="213"/>
      <c r="AQ2092" s="213"/>
      <c r="AR2092" s="213"/>
      <c r="AS2092" s="213"/>
      <c r="AT2092" s="213"/>
      <c r="AU2092" s="213"/>
      <c r="AV2092" s="213"/>
      <c r="AW2092" s="213"/>
      <c r="AX2092" s="213"/>
      <c r="AY2092" s="213"/>
      <c r="AZ2092" s="213"/>
      <c r="BA2092" s="213"/>
      <c r="BB2092" s="213"/>
      <c r="BC2092" s="213"/>
      <c r="BD2092" s="213"/>
      <c r="BE2092" s="213"/>
      <c r="BF2092" s="213"/>
      <c r="BG2092" s="213"/>
      <c r="BH2092" s="213"/>
    </row>
    <row r="2093" spans="1:60" outlineLevel="3" x14ac:dyDescent="0.2">
      <c r="A2093" s="220"/>
      <c r="B2093" s="221"/>
      <c r="C2093" s="275" t="s">
        <v>955</v>
      </c>
      <c r="D2093" s="266"/>
      <c r="E2093" s="267"/>
      <c r="F2093" s="224"/>
      <c r="G2093" s="224"/>
      <c r="H2093" s="224"/>
      <c r="I2093" s="224"/>
      <c r="J2093" s="224"/>
      <c r="K2093" s="224"/>
      <c r="L2093" s="224"/>
      <c r="M2093" s="224"/>
      <c r="N2093" s="223"/>
      <c r="O2093" s="223"/>
      <c r="P2093" s="223"/>
      <c r="Q2093" s="223"/>
      <c r="R2093" s="224"/>
      <c r="S2093" s="224"/>
      <c r="T2093" s="224"/>
      <c r="U2093" s="224"/>
      <c r="V2093" s="224"/>
      <c r="W2093" s="224"/>
      <c r="X2093" s="224"/>
      <c r="Y2093" s="224"/>
      <c r="Z2093" s="213"/>
      <c r="AA2093" s="213"/>
      <c r="AB2093" s="213"/>
      <c r="AC2093" s="213"/>
      <c r="AD2093" s="213"/>
      <c r="AE2093" s="213"/>
      <c r="AF2093" s="213"/>
      <c r="AG2093" s="213" t="s">
        <v>573</v>
      </c>
      <c r="AH2093" s="213"/>
      <c r="AI2093" s="213"/>
      <c r="AJ2093" s="213"/>
      <c r="AK2093" s="213"/>
      <c r="AL2093" s="213"/>
      <c r="AM2093" s="213"/>
      <c r="AN2093" s="213"/>
      <c r="AO2093" s="213"/>
      <c r="AP2093" s="213"/>
      <c r="AQ2093" s="213"/>
      <c r="AR2093" s="213"/>
      <c r="AS2093" s="213"/>
      <c r="AT2093" s="213"/>
      <c r="AU2093" s="213"/>
      <c r="AV2093" s="213"/>
      <c r="AW2093" s="213"/>
      <c r="AX2093" s="213"/>
      <c r="AY2093" s="213"/>
      <c r="AZ2093" s="213"/>
      <c r="BA2093" s="213"/>
      <c r="BB2093" s="213"/>
      <c r="BC2093" s="213"/>
      <c r="BD2093" s="213"/>
      <c r="BE2093" s="213"/>
      <c r="BF2093" s="213"/>
      <c r="BG2093" s="213"/>
      <c r="BH2093" s="213"/>
    </row>
    <row r="2094" spans="1:60" outlineLevel="3" x14ac:dyDescent="0.2">
      <c r="A2094" s="220"/>
      <c r="B2094" s="221"/>
      <c r="C2094" s="276" t="s">
        <v>2245</v>
      </c>
      <c r="D2094" s="266"/>
      <c r="E2094" s="267">
        <v>14.77</v>
      </c>
      <c r="F2094" s="224"/>
      <c r="G2094" s="224"/>
      <c r="H2094" s="224"/>
      <c r="I2094" s="224"/>
      <c r="J2094" s="224"/>
      <c r="K2094" s="224"/>
      <c r="L2094" s="224"/>
      <c r="M2094" s="224"/>
      <c r="N2094" s="223"/>
      <c r="O2094" s="223"/>
      <c r="P2094" s="223"/>
      <c r="Q2094" s="223"/>
      <c r="R2094" s="224"/>
      <c r="S2094" s="224"/>
      <c r="T2094" s="224"/>
      <c r="U2094" s="224"/>
      <c r="V2094" s="224"/>
      <c r="W2094" s="224"/>
      <c r="X2094" s="224"/>
      <c r="Y2094" s="224"/>
      <c r="Z2094" s="213"/>
      <c r="AA2094" s="213"/>
      <c r="AB2094" s="213"/>
      <c r="AC2094" s="213"/>
      <c r="AD2094" s="213"/>
      <c r="AE2094" s="213"/>
      <c r="AF2094" s="213"/>
      <c r="AG2094" s="213" t="s">
        <v>573</v>
      </c>
      <c r="AH2094" s="213">
        <v>2</v>
      </c>
      <c r="AI2094" s="213"/>
      <c r="AJ2094" s="213"/>
      <c r="AK2094" s="213"/>
      <c r="AL2094" s="213"/>
      <c r="AM2094" s="213"/>
      <c r="AN2094" s="213"/>
      <c r="AO2094" s="213"/>
      <c r="AP2094" s="213"/>
      <c r="AQ2094" s="213"/>
      <c r="AR2094" s="213"/>
      <c r="AS2094" s="213"/>
      <c r="AT2094" s="213"/>
      <c r="AU2094" s="213"/>
      <c r="AV2094" s="213"/>
      <c r="AW2094" s="213"/>
      <c r="AX2094" s="213"/>
      <c r="AY2094" s="213"/>
      <c r="AZ2094" s="213"/>
      <c r="BA2094" s="213"/>
      <c r="BB2094" s="213"/>
      <c r="BC2094" s="213"/>
      <c r="BD2094" s="213"/>
      <c r="BE2094" s="213"/>
      <c r="BF2094" s="213"/>
      <c r="BG2094" s="213"/>
      <c r="BH2094" s="213"/>
    </row>
    <row r="2095" spans="1:60" outlineLevel="3" x14ac:dyDescent="0.2">
      <c r="A2095" s="220"/>
      <c r="B2095" s="221"/>
      <c r="C2095" s="276" t="s">
        <v>1731</v>
      </c>
      <c r="D2095" s="266"/>
      <c r="E2095" s="267">
        <v>18.5</v>
      </c>
      <c r="F2095" s="224"/>
      <c r="G2095" s="224"/>
      <c r="H2095" s="224"/>
      <c r="I2095" s="224"/>
      <c r="J2095" s="224"/>
      <c r="K2095" s="224"/>
      <c r="L2095" s="224"/>
      <c r="M2095" s="224"/>
      <c r="N2095" s="223"/>
      <c r="O2095" s="223"/>
      <c r="P2095" s="223"/>
      <c r="Q2095" s="223"/>
      <c r="R2095" s="224"/>
      <c r="S2095" s="224"/>
      <c r="T2095" s="224"/>
      <c r="U2095" s="224"/>
      <c r="V2095" s="224"/>
      <c r="W2095" s="224"/>
      <c r="X2095" s="224"/>
      <c r="Y2095" s="224"/>
      <c r="Z2095" s="213"/>
      <c r="AA2095" s="213"/>
      <c r="AB2095" s="213"/>
      <c r="AC2095" s="213"/>
      <c r="AD2095" s="213"/>
      <c r="AE2095" s="213"/>
      <c r="AF2095" s="213"/>
      <c r="AG2095" s="213" t="s">
        <v>573</v>
      </c>
      <c r="AH2095" s="213">
        <v>2</v>
      </c>
      <c r="AI2095" s="213"/>
      <c r="AJ2095" s="213"/>
      <c r="AK2095" s="213"/>
      <c r="AL2095" s="213"/>
      <c r="AM2095" s="213"/>
      <c r="AN2095" s="213"/>
      <c r="AO2095" s="213"/>
      <c r="AP2095" s="213"/>
      <c r="AQ2095" s="213"/>
      <c r="AR2095" s="213"/>
      <c r="AS2095" s="213"/>
      <c r="AT2095" s="213"/>
      <c r="AU2095" s="213"/>
      <c r="AV2095" s="213"/>
      <c r="AW2095" s="213"/>
      <c r="AX2095" s="213"/>
      <c r="AY2095" s="213"/>
      <c r="AZ2095" s="213"/>
      <c r="BA2095" s="213"/>
      <c r="BB2095" s="213"/>
      <c r="BC2095" s="213"/>
      <c r="BD2095" s="213"/>
      <c r="BE2095" s="213"/>
      <c r="BF2095" s="213"/>
      <c r="BG2095" s="213"/>
      <c r="BH2095" s="213"/>
    </row>
    <row r="2096" spans="1:60" outlineLevel="3" x14ac:dyDescent="0.2">
      <c r="A2096" s="220"/>
      <c r="B2096" s="221"/>
      <c r="C2096" s="276" t="s">
        <v>2246</v>
      </c>
      <c r="D2096" s="266"/>
      <c r="E2096" s="267">
        <v>83.664000000000001</v>
      </c>
      <c r="F2096" s="224"/>
      <c r="G2096" s="224"/>
      <c r="H2096" s="224"/>
      <c r="I2096" s="224"/>
      <c r="J2096" s="224"/>
      <c r="K2096" s="224"/>
      <c r="L2096" s="224"/>
      <c r="M2096" s="224"/>
      <c r="N2096" s="223"/>
      <c r="O2096" s="223"/>
      <c r="P2096" s="223"/>
      <c r="Q2096" s="223"/>
      <c r="R2096" s="224"/>
      <c r="S2096" s="224"/>
      <c r="T2096" s="224"/>
      <c r="U2096" s="224"/>
      <c r="V2096" s="224"/>
      <c r="W2096" s="224"/>
      <c r="X2096" s="224"/>
      <c r="Y2096" s="224"/>
      <c r="Z2096" s="213"/>
      <c r="AA2096" s="213"/>
      <c r="AB2096" s="213"/>
      <c r="AC2096" s="213"/>
      <c r="AD2096" s="213"/>
      <c r="AE2096" s="213"/>
      <c r="AF2096" s="213"/>
      <c r="AG2096" s="213" t="s">
        <v>573</v>
      </c>
      <c r="AH2096" s="213">
        <v>2</v>
      </c>
      <c r="AI2096" s="213"/>
      <c r="AJ2096" s="213"/>
      <c r="AK2096" s="213"/>
      <c r="AL2096" s="213"/>
      <c r="AM2096" s="213"/>
      <c r="AN2096" s="213"/>
      <c r="AO2096" s="213"/>
      <c r="AP2096" s="213"/>
      <c r="AQ2096" s="213"/>
      <c r="AR2096" s="213"/>
      <c r="AS2096" s="213"/>
      <c r="AT2096" s="213"/>
      <c r="AU2096" s="213"/>
      <c r="AV2096" s="213"/>
      <c r="AW2096" s="213"/>
      <c r="AX2096" s="213"/>
      <c r="AY2096" s="213"/>
      <c r="AZ2096" s="213"/>
      <c r="BA2096" s="213"/>
      <c r="BB2096" s="213"/>
      <c r="BC2096" s="213"/>
      <c r="BD2096" s="213"/>
      <c r="BE2096" s="213"/>
      <c r="BF2096" s="213"/>
      <c r="BG2096" s="213"/>
      <c r="BH2096" s="213"/>
    </row>
    <row r="2097" spans="1:60" outlineLevel="3" x14ac:dyDescent="0.2">
      <c r="A2097" s="220"/>
      <c r="B2097" s="221"/>
      <c r="C2097" s="276" t="s">
        <v>1729</v>
      </c>
      <c r="D2097" s="266"/>
      <c r="E2097" s="267">
        <v>5.25</v>
      </c>
      <c r="F2097" s="224"/>
      <c r="G2097" s="224"/>
      <c r="H2097" s="224"/>
      <c r="I2097" s="224"/>
      <c r="J2097" s="224"/>
      <c r="K2097" s="224"/>
      <c r="L2097" s="224"/>
      <c r="M2097" s="224"/>
      <c r="N2097" s="223"/>
      <c r="O2097" s="223"/>
      <c r="P2097" s="223"/>
      <c r="Q2097" s="223"/>
      <c r="R2097" s="224"/>
      <c r="S2097" s="224"/>
      <c r="T2097" s="224"/>
      <c r="U2097" s="224"/>
      <c r="V2097" s="224"/>
      <c r="W2097" s="224"/>
      <c r="X2097" s="224"/>
      <c r="Y2097" s="224"/>
      <c r="Z2097" s="213"/>
      <c r="AA2097" s="213"/>
      <c r="AB2097" s="213"/>
      <c r="AC2097" s="213"/>
      <c r="AD2097" s="213"/>
      <c r="AE2097" s="213"/>
      <c r="AF2097" s="213"/>
      <c r="AG2097" s="213" t="s">
        <v>573</v>
      </c>
      <c r="AH2097" s="213">
        <v>2</v>
      </c>
      <c r="AI2097" s="213"/>
      <c r="AJ2097" s="213"/>
      <c r="AK2097" s="213"/>
      <c r="AL2097" s="213"/>
      <c r="AM2097" s="213"/>
      <c r="AN2097" s="213"/>
      <c r="AO2097" s="213"/>
      <c r="AP2097" s="213"/>
      <c r="AQ2097" s="213"/>
      <c r="AR2097" s="213"/>
      <c r="AS2097" s="213"/>
      <c r="AT2097" s="213"/>
      <c r="AU2097" s="213"/>
      <c r="AV2097" s="213"/>
      <c r="AW2097" s="213"/>
      <c r="AX2097" s="213"/>
      <c r="AY2097" s="213"/>
      <c r="AZ2097" s="213"/>
      <c r="BA2097" s="213"/>
      <c r="BB2097" s="213"/>
      <c r="BC2097" s="213"/>
      <c r="BD2097" s="213"/>
      <c r="BE2097" s="213"/>
      <c r="BF2097" s="213"/>
      <c r="BG2097" s="213"/>
      <c r="BH2097" s="213"/>
    </row>
    <row r="2098" spans="1:60" outlineLevel="3" x14ac:dyDescent="0.2">
      <c r="A2098" s="220"/>
      <c r="B2098" s="221"/>
      <c r="C2098" s="276" t="s">
        <v>1733</v>
      </c>
      <c r="D2098" s="266"/>
      <c r="E2098" s="267">
        <v>8.42</v>
      </c>
      <c r="F2098" s="224"/>
      <c r="G2098" s="224"/>
      <c r="H2098" s="224"/>
      <c r="I2098" s="224"/>
      <c r="J2098" s="224"/>
      <c r="K2098" s="224"/>
      <c r="L2098" s="224"/>
      <c r="M2098" s="224"/>
      <c r="N2098" s="223"/>
      <c r="O2098" s="223"/>
      <c r="P2098" s="223"/>
      <c r="Q2098" s="223"/>
      <c r="R2098" s="224"/>
      <c r="S2098" s="224"/>
      <c r="T2098" s="224"/>
      <c r="U2098" s="224"/>
      <c r="V2098" s="224"/>
      <c r="W2098" s="224"/>
      <c r="X2098" s="224"/>
      <c r="Y2098" s="224"/>
      <c r="Z2098" s="213"/>
      <c r="AA2098" s="213"/>
      <c r="AB2098" s="213"/>
      <c r="AC2098" s="213"/>
      <c r="AD2098" s="213"/>
      <c r="AE2098" s="213"/>
      <c r="AF2098" s="213"/>
      <c r="AG2098" s="213" t="s">
        <v>573</v>
      </c>
      <c r="AH2098" s="213">
        <v>2</v>
      </c>
      <c r="AI2098" s="213"/>
      <c r="AJ2098" s="213"/>
      <c r="AK2098" s="213"/>
      <c r="AL2098" s="213"/>
      <c r="AM2098" s="213"/>
      <c r="AN2098" s="213"/>
      <c r="AO2098" s="213"/>
      <c r="AP2098" s="213"/>
      <c r="AQ2098" s="213"/>
      <c r="AR2098" s="213"/>
      <c r="AS2098" s="213"/>
      <c r="AT2098" s="213"/>
      <c r="AU2098" s="213"/>
      <c r="AV2098" s="213"/>
      <c r="AW2098" s="213"/>
      <c r="AX2098" s="213"/>
      <c r="AY2098" s="213"/>
      <c r="AZ2098" s="213"/>
      <c r="BA2098" s="213"/>
      <c r="BB2098" s="213"/>
      <c r="BC2098" s="213"/>
      <c r="BD2098" s="213"/>
      <c r="BE2098" s="213"/>
      <c r="BF2098" s="213"/>
      <c r="BG2098" s="213"/>
      <c r="BH2098" s="213"/>
    </row>
    <row r="2099" spans="1:60" outlineLevel="3" x14ac:dyDescent="0.2">
      <c r="A2099" s="220"/>
      <c r="B2099" s="221"/>
      <c r="C2099" s="276" t="s">
        <v>2241</v>
      </c>
      <c r="D2099" s="266"/>
      <c r="E2099" s="267">
        <v>10.59</v>
      </c>
      <c r="F2099" s="224"/>
      <c r="G2099" s="224"/>
      <c r="H2099" s="224"/>
      <c r="I2099" s="224"/>
      <c r="J2099" s="224"/>
      <c r="K2099" s="224"/>
      <c r="L2099" s="224"/>
      <c r="M2099" s="224"/>
      <c r="N2099" s="223"/>
      <c r="O2099" s="223"/>
      <c r="P2099" s="223"/>
      <c r="Q2099" s="223"/>
      <c r="R2099" s="224"/>
      <c r="S2099" s="224"/>
      <c r="T2099" s="224"/>
      <c r="U2099" s="224"/>
      <c r="V2099" s="224"/>
      <c r="W2099" s="224"/>
      <c r="X2099" s="224"/>
      <c r="Y2099" s="224"/>
      <c r="Z2099" s="213"/>
      <c r="AA2099" s="213"/>
      <c r="AB2099" s="213"/>
      <c r="AC2099" s="213"/>
      <c r="AD2099" s="213"/>
      <c r="AE2099" s="213"/>
      <c r="AF2099" s="213"/>
      <c r="AG2099" s="213" t="s">
        <v>573</v>
      </c>
      <c r="AH2099" s="213">
        <v>2</v>
      </c>
      <c r="AI2099" s="213"/>
      <c r="AJ2099" s="213"/>
      <c r="AK2099" s="213"/>
      <c r="AL2099" s="213"/>
      <c r="AM2099" s="213"/>
      <c r="AN2099" s="213"/>
      <c r="AO2099" s="213"/>
      <c r="AP2099" s="213"/>
      <c r="AQ2099" s="213"/>
      <c r="AR2099" s="213"/>
      <c r="AS2099" s="213"/>
      <c r="AT2099" s="213"/>
      <c r="AU2099" s="213"/>
      <c r="AV2099" s="213"/>
      <c r="AW2099" s="213"/>
      <c r="AX2099" s="213"/>
      <c r="AY2099" s="213"/>
      <c r="AZ2099" s="213"/>
      <c r="BA2099" s="213"/>
      <c r="BB2099" s="213"/>
      <c r="BC2099" s="213"/>
      <c r="BD2099" s="213"/>
      <c r="BE2099" s="213"/>
      <c r="BF2099" s="213"/>
      <c r="BG2099" s="213"/>
      <c r="BH2099" s="213"/>
    </row>
    <row r="2100" spans="1:60" outlineLevel="3" x14ac:dyDescent="0.2">
      <c r="A2100" s="220"/>
      <c r="B2100" s="221"/>
      <c r="C2100" s="276" t="s">
        <v>1725</v>
      </c>
      <c r="D2100" s="266"/>
      <c r="E2100" s="267">
        <v>7.87</v>
      </c>
      <c r="F2100" s="224"/>
      <c r="G2100" s="224"/>
      <c r="H2100" s="224"/>
      <c r="I2100" s="224"/>
      <c r="J2100" s="224"/>
      <c r="K2100" s="224"/>
      <c r="L2100" s="224"/>
      <c r="M2100" s="224"/>
      <c r="N2100" s="223"/>
      <c r="O2100" s="223"/>
      <c r="P2100" s="223"/>
      <c r="Q2100" s="223"/>
      <c r="R2100" s="224"/>
      <c r="S2100" s="224"/>
      <c r="T2100" s="224"/>
      <c r="U2100" s="224"/>
      <c r="V2100" s="224"/>
      <c r="W2100" s="224"/>
      <c r="X2100" s="224"/>
      <c r="Y2100" s="224"/>
      <c r="Z2100" s="213"/>
      <c r="AA2100" s="213"/>
      <c r="AB2100" s="213"/>
      <c r="AC2100" s="213"/>
      <c r="AD2100" s="213"/>
      <c r="AE2100" s="213"/>
      <c r="AF2100" s="213"/>
      <c r="AG2100" s="213" t="s">
        <v>573</v>
      </c>
      <c r="AH2100" s="213">
        <v>2</v>
      </c>
      <c r="AI2100" s="213"/>
      <c r="AJ2100" s="213"/>
      <c r="AK2100" s="213"/>
      <c r="AL2100" s="213"/>
      <c r="AM2100" s="213"/>
      <c r="AN2100" s="213"/>
      <c r="AO2100" s="213"/>
      <c r="AP2100" s="213"/>
      <c r="AQ2100" s="213"/>
      <c r="AR2100" s="213"/>
      <c r="AS2100" s="213"/>
      <c r="AT2100" s="213"/>
      <c r="AU2100" s="213"/>
      <c r="AV2100" s="213"/>
      <c r="AW2100" s="213"/>
      <c r="AX2100" s="213"/>
      <c r="AY2100" s="213"/>
      <c r="AZ2100" s="213"/>
      <c r="BA2100" s="213"/>
      <c r="BB2100" s="213"/>
      <c r="BC2100" s="213"/>
      <c r="BD2100" s="213"/>
      <c r="BE2100" s="213"/>
      <c r="BF2100" s="213"/>
      <c r="BG2100" s="213"/>
      <c r="BH2100" s="213"/>
    </row>
    <row r="2101" spans="1:60" outlineLevel="3" x14ac:dyDescent="0.2">
      <c r="A2101" s="220"/>
      <c r="B2101" s="221"/>
      <c r="C2101" s="275" t="s">
        <v>958</v>
      </c>
      <c r="D2101" s="266"/>
      <c r="E2101" s="267"/>
      <c r="F2101" s="224"/>
      <c r="G2101" s="224"/>
      <c r="H2101" s="224"/>
      <c r="I2101" s="224"/>
      <c r="J2101" s="224"/>
      <c r="K2101" s="224"/>
      <c r="L2101" s="224"/>
      <c r="M2101" s="224"/>
      <c r="N2101" s="223"/>
      <c r="O2101" s="223"/>
      <c r="P2101" s="223"/>
      <c r="Q2101" s="223"/>
      <c r="R2101" s="224"/>
      <c r="S2101" s="224"/>
      <c r="T2101" s="224"/>
      <c r="U2101" s="224"/>
      <c r="V2101" s="224"/>
      <c r="W2101" s="224"/>
      <c r="X2101" s="224"/>
      <c r="Y2101" s="224"/>
      <c r="Z2101" s="213"/>
      <c r="AA2101" s="213"/>
      <c r="AB2101" s="213"/>
      <c r="AC2101" s="213"/>
      <c r="AD2101" s="213"/>
      <c r="AE2101" s="213"/>
      <c r="AF2101" s="213"/>
      <c r="AG2101" s="213" t="s">
        <v>573</v>
      </c>
      <c r="AH2101" s="213"/>
      <c r="AI2101" s="213"/>
      <c r="AJ2101" s="213"/>
      <c r="AK2101" s="213"/>
      <c r="AL2101" s="213"/>
      <c r="AM2101" s="213"/>
      <c r="AN2101" s="213"/>
      <c r="AO2101" s="213"/>
      <c r="AP2101" s="213"/>
      <c r="AQ2101" s="213"/>
      <c r="AR2101" s="213"/>
      <c r="AS2101" s="213"/>
      <c r="AT2101" s="213"/>
      <c r="AU2101" s="213"/>
      <c r="AV2101" s="213"/>
      <c r="AW2101" s="213"/>
      <c r="AX2101" s="213"/>
      <c r="AY2101" s="213"/>
      <c r="AZ2101" s="213"/>
      <c r="BA2101" s="213"/>
      <c r="BB2101" s="213"/>
      <c r="BC2101" s="213"/>
      <c r="BD2101" s="213"/>
      <c r="BE2101" s="213"/>
      <c r="BF2101" s="213"/>
      <c r="BG2101" s="213"/>
      <c r="BH2101" s="213"/>
    </row>
    <row r="2102" spans="1:60" outlineLevel="3" x14ac:dyDescent="0.2">
      <c r="A2102" s="220"/>
      <c r="B2102" s="221"/>
      <c r="C2102" s="258" t="s">
        <v>1152</v>
      </c>
      <c r="D2102" s="229"/>
      <c r="E2102" s="230"/>
      <c r="F2102" s="224"/>
      <c r="G2102" s="224"/>
      <c r="H2102" s="224"/>
      <c r="I2102" s="224"/>
      <c r="J2102" s="224"/>
      <c r="K2102" s="224"/>
      <c r="L2102" s="224"/>
      <c r="M2102" s="224"/>
      <c r="N2102" s="223"/>
      <c r="O2102" s="223"/>
      <c r="P2102" s="223"/>
      <c r="Q2102" s="223"/>
      <c r="R2102" s="224"/>
      <c r="S2102" s="224"/>
      <c r="T2102" s="224"/>
      <c r="U2102" s="224"/>
      <c r="V2102" s="224"/>
      <c r="W2102" s="224"/>
      <c r="X2102" s="224"/>
      <c r="Y2102" s="224"/>
      <c r="Z2102" s="213"/>
      <c r="AA2102" s="213"/>
      <c r="AB2102" s="213"/>
      <c r="AC2102" s="213"/>
      <c r="AD2102" s="213"/>
      <c r="AE2102" s="213"/>
      <c r="AF2102" s="213"/>
      <c r="AG2102" s="213" t="s">
        <v>573</v>
      </c>
      <c r="AH2102" s="213">
        <v>0</v>
      </c>
      <c r="AI2102" s="213"/>
      <c r="AJ2102" s="213"/>
      <c r="AK2102" s="213"/>
      <c r="AL2102" s="213"/>
      <c r="AM2102" s="213"/>
      <c r="AN2102" s="213"/>
      <c r="AO2102" s="213"/>
      <c r="AP2102" s="213"/>
      <c r="AQ2102" s="213"/>
      <c r="AR2102" s="213"/>
      <c r="AS2102" s="213"/>
      <c r="AT2102" s="213"/>
      <c r="AU2102" s="213"/>
      <c r="AV2102" s="213"/>
      <c r="AW2102" s="213"/>
      <c r="AX2102" s="213"/>
      <c r="AY2102" s="213"/>
      <c r="AZ2102" s="213"/>
      <c r="BA2102" s="213"/>
      <c r="BB2102" s="213"/>
      <c r="BC2102" s="213"/>
      <c r="BD2102" s="213"/>
      <c r="BE2102" s="213"/>
      <c r="BF2102" s="213"/>
      <c r="BG2102" s="213"/>
      <c r="BH2102" s="213"/>
    </row>
    <row r="2103" spans="1:60" outlineLevel="3" x14ac:dyDescent="0.2">
      <c r="A2103" s="220"/>
      <c r="B2103" s="221"/>
      <c r="C2103" s="258" t="s">
        <v>2247</v>
      </c>
      <c r="D2103" s="229"/>
      <c r="E2103" s="230">
        <v>157.73500000000001</v>
      </c>
      <c r="F2103" s="224"/>
      <c r="G2103" s="224"/>
      <c r="H2103" s="224"/>
      <c r="I2103" s="224"/>
      <c r="J2103" s="224"/>
      <c r="K2103" s="224"/>
      <c r="L2103" s="224"/>
      <c r="M2103" s="224"/>
      <c r="N2103" s="223"/>
      <c r="O2103" s="223"/>
      <c r="P2103" s="223"/>
      <c r="Q2103" s="223"/>
      <c r="R2103" s="224"/>
      <c r="S2103" s="224"/>
      <c r="T2103" s="224"/>
      <c r="U2103" s="224"/>
      <c r="V2103" s="224"/>
      <c r="W2103" s="224"/>
      <c r="X2103" s="224"/>
      <c r="Y2103" s="224"/>
      <c r="Z2103" s="213"/>
      <c r="AA2103" s="213"/>
      <c r="AB2103" s="213"/>
      <c r="AC2103" s="213"/>
      <c r="AD2103" s="213"/>
      <c r="AE2103" s="213"/>
      <c r="AF2103" s="213"/>
      <c r="AG2103" s="213" t="s">
        <v>573</v>
      </c>
      <c r="AH2103" s="213">
        <v>0</v>
      </c>
      <c r="AI2103" s="213"/>
      <c r="AJ2103" s="213"/>
      <c r="AK2103" s="213"/>
      <c r="AL2103" s="213"/>
      <c r="AM2103" s="213"/>
      <c r="AN2103" s="213"/>
      <c r="AO2103" s="213"/>
      <c r="AP2103" s="213"/>
      <c r="AQ2103" s="213"/>
      <c r="AR2103" s="213"/>
      <c r="AS2103" s="213"/>
      <c r="AT2103" s="213"/>
      <c r="AU2103" s="213"/>
      <c r="AV2103" s="213"/>
      <c r="AW2103" s="213"/>
      <c r="AX2103" s="213"/>
      <c r="AY2103" s="213"/>
      <c r="AZ2103" s="213"/>
      <c r="BA2103" s="213"/>
      <c r="BB2103" s="213"/>
      <c r="BC2103" s="213"/>
      <c r="BD2103" s="213"/>
      <c r="BE2103" s="213"/>
      <c r="BF2103" s="213"/>
      <c r="BG2103" s="213"/>
      <c r="BH2103" s="213"/>
    </row>
    <row r="2104" spans="1:60" outlineLevel="3" x14ac:dyDescent="0.2">
      <c r="A2104" s="220"/>
      <c r="B2104" s="221"/>
      <c r="C2104" s="275" t="s">
        <v>955</v>
      </c>
      <c r="D2104" s="266"/>
      <c r="E2104" s="267"/>
      <c r="F2104" s="224"/>
      <c r="G2104" s="224"/>
      <c r="H2104" s="224"/>
      <c r="I2104" s="224"/>
      <c r="J2104" s="224"/>
      <c r="K2104" s="224"/>
      <c r="L2104" s="224"/>
      <c r="M2104" s="224"/>
      <c r="N2104" s="223"/>
      <c r="O2104" s="223"/>
      <c r="P2104" s="223"/>
      <c r="Q2104" s="223"/>
      <c r="R2104" s="224"/>
      <c r="S2104" s="224"/>
      <c r="T2104" s="224"/>
      <c r="U2104" s="224"/>
      <c r="V2104" s="224"/>
      <c r="W2104" s="224"/>
      <c r="X2104" s="224"/>
      <c r="Y2104" s="224"/>
      <c r="Z2104" s="213"/>
      <c r="AA2104" s="213"/>
      <c r="AB2104" s="213"/>
      <c r="AC2104" s="213"/>
      <c r="AD2104" s="213"/>
      <c r="AE2104" s="213"/>
      <c r="AF2104" s="213"/>
      <c r="AG2104" s="213" t="s">
        <v>573</v>
      </c>
      <c r="AH2104" s="213"/>
      <c r="AI2104" s="213"/>
      <c r="AJ2104" s="213"/>
      <c r="AK2104" s="213"/>
      <c r="AL2104" s="213"/>
      <c r="AM2104" s="213"/>
      <c r="AN2104" s="213"/>
      <c r="AO2104" s="213"/>
      <c r="AP2104" s="213"/>
      <c r="AQ2104" s="213"/>
      <c r="AR2104" s="213"/>
      <c r="AS2104" s="213"/>
      <c r="AT2104" s="213"/>
      <c r="AU2104" s="213"/>
      <c r="AV2104" s="213"/>
      <c r="AW2104" s="213"/>
      <c r="AX2104" s="213"/>
      <c r="AY2104" s="213"/>
      <c r="AZ2104" s="213"/>
      <c r="BA2104" s="213"/>
      <c r="BB2104" s="213"/>
      <c r="BC2104" s="213"/>
      <c r="BD2104" s="213"/>
      <c r="BE2104" s="213"/>
      <c r="BF2104" s="213"/>
      <c r="BG2104" s="213"/>
      <c r="BH2104" s="213"/>
    </row>
    <row r="2105" spans="1:60" outlineLevel="3" x14ac:dyDescent="0.2">
      <c r="A2105" s="220"/>
      <c r="B2105" s="221"/>
      <c r="C2105" s="276" t="s">
        <v>2248</v>
      </c>
      <c r="D2105" s="266"/>
      <c r="E2105" s="267">
        <v>16.3</v>
      </c>
      <c r="F2105" s="224"/>
      <c r="G2105" s="224"/>
      <c r="H2105" s="224"/>
      <c r="I2105" s="224"/>
      <c r="J2105" s="224"/>
      <c r="K2105" s="224"/>
      <c r="L2105" s="224"/>
      <c r="M2105" s="224"/>
      <c r="N2105" s="223"/>
      <c r="O2105" s="223"/>
      <c r="P2105" s="223"/>
      <c r="Q2105" s="223"/>
      <c r="R2105" s="224"/>
      <c r="S2105" s="224"/>
      <c r="T2105" s="224"/>
      <c r="U2105" s="224"/>
      <c r="V2105" s="224"/>
      <c r="W2105" s="224"/>
      <c r="X2105" s="224"/>
      <c r="Y2105" s="224"/>
      <c r="Z2105" s="213"/>
      <c r="AA2105" s="213"/>
      <c r="AB2105" s="213"/>
      <c r="AC2105" s="213"/>
      <c r="AD2105" s="213"/>
      <c r="AE2105" s="213"/>
      <c r="AF2105" s="213"/>
      <c r="AG2105" s="213" t="s">
        <v>573</v>
      </c>
      <c r="AH2105" s="213">
        <v>2</v>
      </c>
      <c r="AI2105" s="213"/>
      <c r="AJ2105" s="213"/>
      <c r="AK2105" s="213"/>
      <c r="AL2105" s="213"/>
      <c r="AM2105" s="213"/>
      <c r="AN2105" s="213"/>
      <c r="AO2105" s="213"/>
      <c r="AP2105" s="213"/>
      <c r="AQ2105" s="213"/>
      <c r="AR2105" s="213"/>
      <c r="AS2105" s="213"/>
      <c r="AT2105" s="213"/>
      <c r="AU2105" s="213"/>
      <c r="AV2105" s="213"/>
      <c r="AW2105" s="213"/>
      <c r="AX2105" s="213"/>
      <c r="AY2105" s="213"/>
      <c r="AZ2105" s="213"/>
      <c r="BA2105" s="213"/>
      <c r="BB2105" s="213"/>
      <c r="BC2105" s="213"/>
      <c r="BD2105" s="213"/>
      <c r="BE2105" s="213"/>
      <c r="BF2105" s="213"/>
      <c r="BG2105" s="213"/>
      <c r="BH2105" s="213"/>
    </row>
    <row r="2106" spans="1:60" outlineLevel="3" x14ac:dyDescent="0.2">
      <c r="A2106" s="220"/>
      <c r="B2106" s="221"/>
      <c r="C2106" s="276" t="s">
        <v>2249</v>
      </c>
      <c r="D2106" s="266"/>
      <c r="E2106" s="267">
        <v>18.54</v>
      </c>
      <c r="F2106" s="224"/>
      <c r="G2106" s="224"/>
      <c r="H2106" s="224"/>
      <c r="I2106" s="224"/>
      <c r="J2106" s="224"/>
      <c r="K2106" s="224"/>
      <c r="L2106" s="224"/>
      <c r="M2106" s="224"/>
      <c r="N2106" s="223"/>
      <c r="O2106" s="223"/>
      <c r="P2106" s="223"/>
      <c r="Q2106" s="223"/>
      <c r="R2106" s="224"/>
      <c r="S2106" s="224"/>
      <c r="T2106" s="224"/>
      <c r="U2106" s="224"/>
      <c r="V2106" s="224"/>
      <c r="W2106" s="224"/>
      <c r="X2106" s="224"/>
      <c r="Y2106" s="224"/>
      <c r="Z2106" s="213"/>
      <c r="AA2106" s="213"/>
      <c r="AB2106" s="213"/>
      <c r="AC2106" s="213"/>
      <c r="AD2106" s="213"/>
      <c r="AE2106" s="213"/>
      <c r="AF2106" s="213"/>
      <c r="AG2106" s="213" t="s">
        <v>573</v>
      </c>
      <c r="AH2106" s="213">
        <v>2</v>
      </c>
      <c r="AI2106" s="213"/>
      <c r="AJ2106" s="213"/>
      <c r="AK2106" s="213"/>
      <c r="AL2106" s="213"/>
      <c r="AM2106" s="213"/>
      <c r="AN2106" s="213"/>
      <c r="AO2106" s="213"/>
      <c r="AP2106" s="213"/>
      <c r="AQ2106" s="213"/>
      <c r="AR2106" s="213"/>
      <c r="AS2106" s="213"/>
      <c r="AT2106" s="213"/>
      <c r="AU2106" s="213"/>
      <c r="AV2106" s="213"/>
      <c r="AW2106" s="213"/>
      <c r="AX2106" s="213"/>
      <c r="AY2106" s="213"/>
      <c r="AZ2106" s="213"/>
      <c r="BA2106" s="213"/>
      <c r="BB2106" s="213"/>
      <c r="BC2106" s="213"/>
      <c r="BD2106" s="213"/>
      <c r="BE2106" s="213"/>
      <c r="BF2106" s="213"/>
      <c r="BG2106" s="213"/>
      <c r="BH2106" s="213"/>
    </row>
    <row r="2107" spans="1:60" outlineLevel="3" x14ac:dyDescent="0.2">
      <c r="A2107" s="220"/>
      <c r="B2107" s="221"/>
      <c r="C2107" s="276" t="s">
        <v>2250</v>
      </c>
      <c r="D2107" s="266"/>
      <c r="E2107" s="267">
        <v>12.33</v>
      </c>
      <c r="F2107" s="224"/>
      <c r="G2107" s="224"/>
      <c r="H2107" s="224"/>
      <c r="I2107" s="224"/>
      <c r="J2107" s="224"/>
      <c r="K2107" s="224"/>
      <c r="L2107" s="224"/>
      <c r="M2107" s="224"/>
      <c r="N2107" s="223"/>
      <c r="O2107" s="223"/>
      <c r="P2107" s="223"/>
      <c r="Q2107" s="223"/>
      <c r="R2107" s="224"/>
      <c r="S2107" s="224"/>
      <c r="T2107" s="224"/>
      <c r="U2107" s="224"/>
      <c r="V2107" s="224"/>
      <c r="W2107" s="224"/>
      <c r="X2107" s="224"/>
      <c r="Y2107" s="224"/>
      <c r="Z2107" s="213"/>
      <c r="AA2107" s="213"/>
      <c r="AB2107" s="213"/>
      <c r="AC2107" s="213"/>
      <c r="AD2107" s="213"/>
      <c r="AE2107" s="213"/>
      <c r="AF2107" s="213"/>
      <c r="AG2107" s="213" t="s">
        <v>573</v>
      </c>
      <c r="AH2107" s="213">
        <v>2</v>
      </c>
      <c r="AI2107" s="213"/>
      <c r="AJ2107" s="213"/>
      <c r="AK2107" s="213"/>
      <c r="AL2107" s="213"/>
      <c r="AM2107" s="213"/>
      <c r="AN2107" s="213"/>
      <c r="AO2107" s="213"/>
      <c r="AP2107" s="213"/>
      <c r="AQ2107" s="213"/>
      <c r="AR2107" s="213"/>
      <c r="AS2107" s="213"/>
      <c r="AT2107" s="213"/>
      <c r="AU2107" s="213"/>
      <c r="AV2107" s="213"/>
      <c r="AW2107" s="213"/>
      <c r="AX2107" s="213"/>
      <c r="AY2107" s="213"/>
      <c r="AZ2107" s="213"/>
      <c r="BA2107" s="213"/>
      <c r="BB2107" s="213"/>
      <c r="BC2107" s="213"/>
      <c r="BD2107" s="213"/>
      <c r="BE2107" s="213"/>
      <c r="BF2107" s="213"/>
      <c r="BG2107" s="213"/>
      <c r="BH2107" s="213"/>
    </row>
    <row r="2108" spans="1:60" outlineLevel="3" x14ac:dyDescent="0.2">
      <c r="A2108" s="220"/>
      <c r="B2108" s="221"/>
      <c r="C2108" s="276" t="s">
        <v>2251</v>
      </c>
      <c r="D2108" s="266"/>
      <c r="E2108" s="267">
        <v>83.685000000000002</v>
      </c>
      <c r="F2108" s="224"/>
      <c r="G2108" s="224"/>
      <c r="H2108" s="224"/>
      <c r="I2108" s="224"/>
      <c r="J2108" s="224"/>
      <c r="K2108" s="224"/>
      <c r="L2108" s="224"/>
      <c r="M2108" s="224"/>
      <c r="N2108" s="223"/>
      <c r="O2108" s="223"/>
      <c r="P2108" s="223"/>
      <c r="Q2108" s="223"/>
      <c r="R2108" s="224"/>
      <c r="S2108" s="224"/>
      <c r="T2108" s="224"/>
      <c r="U2108" s="224"/>
      <c r="V2108" s="224"/>
      <c r="W2108" s="224"/>
      <c r="X2108" s="224"/>
      <c r="Y2108" s="224"/>
      <c r="Z2108" s="213"/>
      <c r="AA2108" s="213"/>
      <c r="AB2108" s="213"/>
      <c r="AC2108" s="213"/>
      <c r="AD2108" s="213"/>
      <c r="AE2108" s="213"/>
      <c r="AF2108" s="213"/>
      <c r="AG2108" s="213" t="s">
        <v>573</v>
      </c>
      <c r="AH2108" s="213">
        <v>2</v>
      </c>
      <c r="AI2108" s="213"/>
      <c r="AJ2108" s="213"/>
      <c r="AK2108" s="213"/>
      <c r="AL2108" s="213"/>
      <c r="AM2108" s="213"/>
      <c r="AN2108" s="213"/>
      <c r="AO2108" s="213"/>
      <c r="AP2108" s="213"/>
      <c r="AQ2108" s="213"/>
      <c r="AR2108" s="213"/>
      <c r="AS2108" s="213"/>
      <c r="AT2108" s="213"/>
      <c r="AU2108" s="213"/>
      <c r="AV2108" s="213"/>
      <c r="AW2108" s="213"/>
      <c r="AX2108" s="213"/>
      <c r="AY2108" s="213"/>
      <c r="AZ2108" s="213"/>
      <c r="BA2108" s="213"/>
      <c r="BB2108" s="213"/>
      <c r="BC2108" s="213"/>
      <c r="BD2108" s="213"/>
      <c r="BE2108" s="213"/>
      <c r="BF2108" s="213"/>
      <c r="BG2108" s="213"/>
      <c r="BH2108" s="213"/>
    </row>
    <row r="2109" spans="1:60" outlineLevel="3" x14ac:dyDescent="0.2">
      <c r="A2109" s="220"/>
      <c r="B2109" s="221"/>
      <c r="C2109" s="276" t="s">
        <v>2252</v>
      </c>
      <c r="D2109" s="266"/>
      <c r="E2109" s="267"/>
      <c r="F2109" s="224"/>
      <c r="G2109" s="224"/>
      <c r="H2109" s="224"/>
      <c r="I2109" s="224"/>
      <c r="J2109" s="224"/>
      <c r="K2109" s="224"/>
      <c r="L2109" s="224"/>
      <c r="M2109" s="224"/>
      <c r="N2109" s="223"/>
      <c r="O2109" s="223"/>
      <c r="P2109" s="223"/>
      <c r="Q2109" s="223"/>
      <c r="R2109" s="224"/>
      <c r="S2109" s="224"/>
      <c r="T2109" s="224"/>
      <c r="U2109" s="224"/>
      <c r="V2109" s="224"/>
      <c r="W2109" s="224"/>
      <c r="X2109" s="224"/>
      <c r="Y2109" s="224"/>
      <c r="Z2109" s="213"/>
      <c r="AA2109" s="213"/>
      <c r="AB2109" s="213"/>
      <c r="AC2109" s="213"/>
      <c r="AD2109" s="213"/>
      <c r="AE2109" s="213"/>
      <c r="AF2109" s="213"/>
      <c r="AG2109" s="213" t="s">
        <v>573</v>
      </c>
      <c r="AH2109" s="213">
        <v>2</v>
      </c>
      <c r="AI2109" s="213"/>
      <c r="AJ2109" s="213"/>
      <c r="AK2109" s="213"/>
      <c r="AL2109" s="213"/>
      <c r="AM2109" s="213"/>
      <c r="AN2109" s="213"/>
      <c r="AO2109" s="213"/>
      <c r="AP2109" s="213"/>
      <c r="AQ2109" s="213"/>
      <c r="AR2109" s="213"/>
      <c r="AS2109" s="213"/>
      <c r="AT2109" s="213"/>
      <c r="AU2109" s="213"/>
      <c r="AV2109" s="213"/>
      <c r="AW2109" s="213"/>
      <c r="AX2109" s="213"/>
      <c r="AY2109" s="213"/>
      <c r="AZ2109" s="213"/>
      <c r="BA2109" s="213"/>
      <c r="BB2109" s="213"/>
      <c r="BC2109" s="213"/>
      <c r="BD2109" s="213"/>
      <c r="BE2109" s="213"/>
      <c r="BF2109" s="213"/>
      <c r="BG2109" s="213"/>
      <c r="BH2109" s="213"/>
    </row>
    <row r="2110" spans="1:60" outlineLevel="3" x14ac:dyDescent="0.2">
      <c r="A2110" s="220"/>
      <c r="B2110" s="221"/>
      <c r="C2110" s="276" t="s">
        <v>2253</v>
      </c>
      <c r="D2110" s="266"/>
      <c r="E2110" s="267">
        <v>8.42</v>
      </c>
      <c r="F2110" s="224"/>
      <c r="G2110" s="224"/>
      <c r="H2110" s="224"/>
      <c r="I2110" s="224"/>
      <c r="J2110" s="224"/>
      <c r="K2110" s="224"/>
      <c r="L2110" s="224"/>
      <c r="M2110" s="224"/>
      <c r="N2110" s="223"/>
      <c r="O2110" s="223"/>
      <c r="P2110" s="223"/>
      <c r="Q2110" s="223"/>
      <c r="R2110" s="224"/>
      <c r="S2110" s="224"/>
      <c r="T2110" s="224"/>
      <c r="U2110" s="224"/>
      <c r="V2110" s="224"/>
      <c r="W2110" s="224"/>
      <c r="X2110" s="224"/>
      <c r="Y2110" s="224"/>
      <c r="Z2110" s="213"/>
      <c r="AA2110" s="213"/>
      <c r="AB2110" s="213"/>
      <c r="AC2110" s="213"/>
      <c r="AD2110" s="213"/>
      <c r="AE2110" s="213"/>
      <c r="AF2110" s="213"/>
      <c r="AG2110" s="213" t="s">
        <v>573</v>
      </c>
      <c r="AH2110" s="213">
        <v>2</v>
      </c>
      <c r="AI2110" s="213"/>
      <c r="AJ2110" s="213"/>
      <c r="AK2110" s="213"/>
      <c r="AL2110" s="213"/>
      <c r="AM2110" s="213"/>
      <c r="AN2110" s="213"/>
      <c r="AO2110" s="213"/>
      <c r="AP2110" s="213"/>
      <c r="AQ2110" s="213"/>
      <c r="AR2110" s="213"/>
      <c r="AS2110" s="213"/>
      <c r="AT2110" s="213"/>
      <c r="AU2110" s="213"/>
      <c r="AV2110" s="213"/>
      <c r="AW2110" s="213"/>
      <c r="AX2110" s="213"/>
      <c r="AY2110" s="213"/>
      <c r="AZ2110" s="213"/>
      <c r="BA2110" s="213"/>
      <c r="BB2110" s="213"/>
      <c r="BC2110" s="213"/>
      <c r="BD2110" s="213"/>
      <c r="BE2110" s="213"/>
      <c r="BF2110" s="213"/>
      <c r="BG2110" s="213"/>
      <c r="BH2110" s="213"/>
    </row>
    <row r="2111" spans="1:60" outlineLevel="3" x14ac:dyDescent="0.2">
      <c r="A2111" s="220"/>
      <c r="B2111" s="221"/>
      <c r="C2111" s="276" t="s">
        <v>2254</v>
      </c>
      <c r="D2111" s="266"/>
      <c r="E2111" s="267">
        <v>10.59</v>
      </c>
      <c r="F2111" s="224"/>
      <c r="G2111" s="224"/>
      <c r="H2111" s="224"/>
      <c r="I2111" s="224"/>
      <c r="J2111" s="224"/>
      <c r="K2111" s="224"/>
      <c r="L2111" s="224"/>
      <c r="M2111" s="224"/>
      <c r="N2111" s="223"/>
      <c r="O2111" s="223"/>
      <c r="P2111" s="223"/>
      <c r="Q2111" s="223"/>
      <c r="R2111" s="224"/>
      <c r="S2111" s="224"/>
      <c r="T2111" s="224"/>
      <c r="U2111" s="224"/>
      <c r="V2111" s="224"/>
      <c r="W2111" s="224"/>
      <c r="X2111" s="224"/>
      <c r="Y2111" s="224"/>
      <c r="Z2111" s="213"/>
      <c r="AA2111" s="213"/>
      <c r="AB2111" s="213"/>
      <c r="AC2111" s="213"/>
      <c r="AD2111" s="213"/>
      <c r="AE2111" s="213"/>
      <c r="AF2111" s="213"/>
      <c r="AG2111" s="213" t="s">
        <v>573</v>
      </c>
      <c r="AH2111" s="213">
        <v>2</v>
      </c>
      <c r="AI2111" s="213"/>
      <c r="AJ2111" s="213"/>
      <c r="AK2111" s="213"/>
      <c r="AL2111" s="213"/>
      <c r="AM2111" s="213"/>
      <c r="AN2111" s="213"/>
      <c r="AO2111" s="213"/>
      <c r="AP2111" s="213"/>
      <c r="AQ2111" s="213"/>
      <c r="AR2111" s="213"/>
      <c r="AS2111" s="213"/>
      <c r="AT2111" s="213"/>
      <c r="AU2111" s="213"/>
      <c r="AV2111" s="213"/>
      <c r="AW2111" s="213"/>
      <c r="AX2111" s="213"/>
      <c r="AY2111" s="213"/>
      <c r="AZ2111" s="213"/>
      <c r="BA2111" s="213"/>
      <c r="BB2111" s="213"/>
      <c r="BC2111" s="213"/>
      <c r="BD2111" s="213"/>
      <c r="BE2111" s="213"/>
      <c r="BF2111" s="213"/>
      <c r="BG2111" s="213"/>
      <c r="BH2111" s="213"/>
    </row>
    <row r="2112" spans="1:60" outlineLevel="3" x14ac:dyDescent="0.2">
      <c r="A2112" s="220"/>
      <c r="B2112" s="221"/>
      <c r="C2112" s="276" t="s">
        <v>2255</v>
      </c>
      <c r="D2112" s="266"/>
      <c r="E2112" s="267">
        <v>7.87</v>
      </c>
      <c r="F2112" s="224"/>
      <c r="G2112" s="224"/>
      <c r="H2112" s="224"/>
      <c r="I2112" s="224"/>
      <c r="J2112" s="224"/>
      <c r="K2112" s="224"/>
      <c r="L2112" s="224"/>
      <c r="M2112" s="224"/>
      <c r="N2112" s="223"/>
      <c r="O2112" s="223"/>
      <c r="P2112" s="223"/>
      <c r="Q2112" s="223"/>
      <c r="R2112" s="224"/>
      <c r="S2112" s="224"/>
      <c r="T2112" s="224"/>
      <c r="U2112" s="224"/>
      <c r="V2112" s="224"/>
      <c r="W2112" s="224"/>
      <c r="X2112" s="224"/>
      <c r="Y2112" s="224"/>
      <c r="Z2112" s="213"/>
      <c r="AA2112" s="213"/>
      <c r="AB2112" s="213"/>
      <c r="AC2112" s="213"/>
      <c r="AD2112" s="213"/>
      <c r="AE2112" s="213"/>
      <c r="AF2112" s="213"/>
      <c r="AG2112" s="213" t="s">
        <v>573</v>
      </c>
      <c r="AH2112" s="213">
        <v>2</v>
      </c>
      <c r="AI2112" s="213"/>
      <c r="AJ2112" s="213"/>
      <c r="AK2112" s="213"/>
      <c r="AL2112" s="213"/>
      <c r="AM2112" s="213"/>
      <c r="AN2112" s="213"/>
      <c r="AO2112" s="213"/>
      <c r="AP2112" s="213"/>
      <c r="AQ2112" s="213"/>
      <c r="AR2112" s="213"/>
      <c r="AS2112" s="213"/>
      <c r="AT2112" s="213"/>
      <c r="AU2112" s="213"/>
      <c r="AV2112" s="213"/>
      <c r="AW2112" s="213"/>
      <c r="AX2112" s="213"/>
      <c r="AY2112" s="213"/>
      <c r="AZ2112" s="213"/>
      <c r="BA2112" s="213"/>
      <c r="BB2112" s="213"/>
      <c r="BC2112" s="213"/>
      <c r="BD2112" s="213"/>
      <c r="BE2112" s="213"/>
      <c r="BF2112" s="213"/>
      <c r="BG2112" s="213"/>
      <c r="BH2112" s="213"/>
    </row>
    <row r="2113" spans="1:60" outlineLevel="3" x14ac:dyDescent="0.2">
      <c r="A2113" s="220"/>
      <c r="B2113" s="221"/>
      <c r="C2113" s="275" t="s">
        <v>958</v>
      </c>
      <c r="D2113" s="266"/>
      <c r="E2113" s="267"/>
      <c r="F2113" s="224"/>
      <c r="G2113" s="224"/>
      <c r="H2113" s="224"/>
      <c r="I2113" s="224"/>
      <c r="J2113" s="224"/>
      <c r="K2113" s="224"/>
      <c r="L2113" s="224"/>
      <c r="M2113" s="224"/>
      <c r="N2113" s="223"/>
      <c r="O2113" s="223"/>
      <c r="P2113" s="223"/>
      <c r="Q2113" s="223"/>
      <c r="R2113" s="224"/>
      <c r="S2113" s="224"/>
      <c r="T2113" s="224"/>
      <c r="U2113" s="224"/>
      <c r="V2113" s="224"/>
      <c r="W2113" s="224"/>
      <c r="X2113" s="224"/>
      <c r="Y2113" s="224"/>
      <c r="Z2113" s="213"/>
      <c r="AA2113" s="213"/>
      <c r="AB2113" s="213"/>
      <c r="AC2113" s="213"/>
      <c r="AD2113" s="213"/>
      <c r="AE2113" s="213"/>
      <c r="AF2113" s="213"/>
      <c r="AG2113" s="213" t="s">
        <v>573</v>
      </c>
      <c r="AH2113" s="213"/>
      <c r="AI2113" s="213"/>
      <c r="AJ2113" s="213"/>
      <c r="AK2113" s="213"/>
      <c r="AL2113" s="213"/>
      <c r="AM2113" s="213"/>
      <c r="AN2113" s="213"/>
      <c r="AO2113" s="213"/>
      <c r="AP2113" s="213"/>
      <c r="AQ2113" s="213"/>
      <c r="AR2113" s="213"/>
      <c r="AS2113" s="213"/>
      <c r="AT2113" s="213"/>
      <c r="AU2113" s="213"/>
      <c r="AV2113" s="213"/>
      <c r="AW2113" s="213"/>
      <c r="AX2113" s="213"/>
      <c r="AY2113" s="213"/>
      <c r="AZ2113" s="213"/>
      <c r="BA2113" s="213"/>
      <c r="BB2113" s="213"/>
      <c r="BC2113" s="213"/>
      <c r="BD2113" s="213"/>
      <c r="BE2113" s="213"/>
      <c r="BF2113" s="213"/>
      <c r="BG2113" s="213"/>
      <c r="BH2113" s="213"/>
    </row>
    <row r="2114" spans="1:60" outlineLevel="2" x14ac:dyDescent="0.2">
      <c r="A2114" s="220"/>
      <c r="B2114" s="221"/>
      <c r="C2114" s="257"/>
      <c r="D2114" s="250"/>
      <c r="E2114" s="250"/>
      <c r="F2114" s="250"/>
      <c r="G2114" s="250"/>
      <c r="H2114" s="224"/>
      <c r="I2114" s="224"/>
      <c r="J2114" s="224"/>
      <c r="K2114" s="224"/>
      <c r="L2114" s="224"/>
      <c r="M2114" s="224"/>
      <c r="N2114" s="223"/>
      <c r="O2114" s="223"/>
      <c r="P2114" s="223"/>
      <c r="Q2114" s="223"/>
      <c r="R2114" s="224"/>
      <c r="S2114" s="224"/>
      <c r="T2114" s="224"/>
      <c r="U2114" s="224"/>
      <c r="V2114" s="224"/>
      <c r="W2114" s="224"/>
      <c r="X2114" s="224"/>
      <c r="Y2114" s="224"/>
      <c r="Z2114" s="213"/>
      <c r="AA2114" s="213"/>
      <c r="AB2114" s="213"/>
      <c r="AC2114" s="213"/>
      <c r="AD2114" s="213"/>
      <c r="AE2114" s="213"/>
      <c r="AF2114" s="213"/>
      <c r="AG2114" s="213" t="s">
        <v>515</v>
      </c>
      <c r="AH2114" s="213"/>
      <c r="AI2114" s="213"/>
      <c r="AJ2114" s="213"/>
      <c r="AK2114" s="213"/>
      <c r="AL2114" s="213"/>
      <c r="AM2114" s="213"/>
      <c r="AN2114" s="213"/>
      <c r="AO2114" s="213"/>
      <c r="AP2114" s="213"/>
      <c r="AQ2114" s="213"/>
      <c r="AR2114" s="213"/>
      <c r="AS2114" s="213"/>
      <c r="AT2114" s="213"/>
      <c r="AU2114" s="213"/>
      <c r="AV2114" s="213"/>
      <c r="AW2114" s="213"/>
      <c r="AX2114" s="213"/>
      <c r="AY2114" s="213"/>
      <c r="AZ2114" s="213"/>
      <c r="BA2114" s="213"/>
      <c r="BB2114" s="213"/>
      <c r="BC2114" s="213"/>
      <c r="BD2114" s="213"/>
      <c r="BE2114" s="213"/>
      <c r="BF2114" s="213"/>
      <c r="BG2114" s="213"/>
      <c r="BH2114" s="213"/>
    </row>
    <row r="2115" spans="1:60" ht="22.5" outlineLevel="1" x14ac:dyDescent="0.2">
      <c r="A2115" s="242">
        <v>269</v>
      </c>
      <c r="B2115" s="243" t="s">
        <v>2256</v>
      </c>
      <c r="C2115" s="254" t="s">
        <v>2257</v>
      </c>
      <c r="D2115" s="244" t="s">
        <v>974</v>
      </c>
      <c r="E2115" s="245">
        <v>92.521000000000001</v>
      </c>
      <c r="F2115" s="246"/>
      <c r="G2115" s="247">
        <f>ROUND(E2115*F2115,2)</f>
        <v>0</v>
      </c>
      <c r="H2115" s="246"/>
      <c r="I2115" s="247">
        <f>ROUND(E2115*H2115,2)</f>
        <v>0</v>
      </c>
      <c r="J2115" s="246"/>
      <c r="K2115" s="247">
        <f>ROUND(E2115*J2115,2)</f>
        <v>0</v>
      </c>
      <c r="L2115" s="247">
        <v>21</v>
      </c>
      <c r="M2115" s="247">
        <f>G2115*(1+L2115/100)</f>
        <v>0</v>
      </c>
      <c r="N2115" s="245">
        <v>3.47E-3</v>
      </c>
      <c r="O2115" s="245">
        <f>ROUND(E2115*N2115,2)</f>
        <v>0.32</v>
      </c>
      <c r="P2115" s="245">
        <v>0</v>
      </c>
      <c r="Q2115" s="245">
        <f>ROUND(E2115*P2115,2)</f>
        <v>0</v>
      </c>
      <c r="R2115" s="247" t="s">
        <v>2231</v>
      </c>
      <c r="S2115" s="247" t="s">
        <v>511</v>
      </c>
      <c r="T2115" s="248" t="s">
        <v>511</v>
      </c>
      <c r="U2115" s="224">
        <v>0.48499999999999999</v>
      </c>
      <c r="V2115" s="224">
        <f>ROUND(E2115*U2115,2)</f>
        <v>44.87</v>
      </c>
      <c r="W2115" s="224"/>
      <c r="X2115" s="224" t="s">
        <v>557</v>
      </c>
      <c r="Y2115" s="224" t="s">
        <v>513</v>
      </c>
      <c r="Z2115" s="213"/>
      <c r="AA2115" s="213"/>
      <c r="AB2115" s="213"/>
      <c r="AC2115" s="213"/>
      <c r="AD2115" s="213"/>
      <c r="AE2115" s="213"/>
      <c r="AF2115" s="213"/>
      <c r="AG2115" s="213" t="s">
        <v>571</v>
      </c>
      <c r="AH2115" s="213"/>
      <c r="AI2115" s="213"/>
      <c r="AJ2115" s="213"/>
      <c r="AK2115" s="213"/>
      <c r="AL2115" s="213"/>
      <c r="AM2115" s="213"/>
      <c r="AN2115" s="213"/>
      <c r="AO2115" s="213"/>
      <c r="AP2115" s="213"/>
      <c r="AQ2115" s="213"/>
      <c r="AR2115" s="213"/>
      <c r="AS2115" s="213"/>
      <c r="AT2115" s="213"/>
      <c r="AU2115" s="213"/>
      <c r="AV2115" s="213"/>
      <c r="AW2115" s="213"/>
      <c r="AX2115" s="213"/>
      <c r="AY2115" s="213"/>
      <c r="AZ2115" s="213"/>
      <c r="BA2115" s="213"/>
      <c r="BB2115" s="213"/>
      <c r="BC2115" s="213"/>
      <c r="BD2115" s="213"/>
      <c r="BE2115" s="213"/>
      <c r="BF2115" s="213"/>
      <c r="BG2115" s="213"/>
      <c r="BH2115" s="213"/>
    </row>
    <row r="2116" spans="1:60" outlineLevel="2" x14ac:dyDescent="0.2">
      <c r="A2116" s="220"/>
      <c r="B2116" s="221"/>
      <c r="C2116" s="258" t="s">
        <v>1520</v>
      </c>
      <c r="D2116" s="229"/>
      <c r="E2116" s="230">
        <v>92.521000000000001</v>
      </c>
      <c r="F2116" s="224"/>
      <c r="G2116" s="224"/>
      <c r="H2116" s="224"/>
      <c r="I2116" s="224"/>
      <c r="J2116" s="224"/>
      <c r="K2116" s="224"/>
      <c r="L2116" s="224"/>
      <c r="M2116" s="224"/>
      <c r="N2116" s="223"/>
      <c r="O2116" s="223"/>
      <c r="P2116" s="223"/>
      <c r="Q2116" s="223"/>
      <c r="R2116" s="224"/>
      <c r="S2116" s="224"/>
      <c r="T2116" s="224"/>
      <c r="U2116" s="224"/>
      <c r="V2116" s="224"/>
      <c r="W2116" s="224"/>
      <c r="X2116" s="224"/>
      <c r="Y2116" s="224"/>
      <c r="Z2116" s="213"/>
      <c r="AA2116" s="213"/>
      <c r="AB2116" s="213"/>
      <c r="AC2116" s="213"/>
      <c r="AD2116" s="213"/>
      <c r="AE2116" s="213"/>
      <c r="AF2116" s="213"/>
      <c r="AG2116" s="213" t="s">
        <v>573</v>
      </c>
      <c r="AH2116" s="213">
        <v>5</v>
      </c>
      <c r="AI2116" s="213"/>
      <c r="AJ2116" s="213"/>
      <c r="AK2116" s="213"/>
      <c r="AL2116" s="213"/>
      <c r="AM2116" s="213"/>
      <c r="AN2116" s="213"/>
      <c r="AO2116" s="213"/>
      <c r="AP2116" s="213"/>
      <c r="AQ2116" s="213"/>
      <c r="AR2116" s="213"/>
      <c r="AS2116" s="213"/>
      <c r="AT2116" s="213"/>
      <c r="AU2116" s="213"/>
      <c r="AV2116" s="213"/>
      <c r="AW2116" s="213"/>
      <c r="AX2116" s="213"/>
      <c r="AY2116" s="213"/>
      <c r="AZ2116" s="213"/>
      <c r="BA2116" s="213"/>
      <c r="BB2116" s="213"/>
      <c r="BC2116" s="213"/>
      <c r="BD2116" s="213"/>
      <c r="BE2116" s="213"/>
      <c r="BF2116" s="213"/>
      <c r="BG2116" s="213"/>
      <c r="BH2116" s="213"/>
    </row>
    <row r="2117" spans="1:60" outlineLevel="2" x14ac:dyDescent="0.2">
      <c r="A2117" s="220"/>
      <c r="B2117" s="221"/>
      <c r="C2117" s="257"/>
      <c r="D2117" s="250"/>
      <c r="E2117" s="250"/>
      <c r="F2117" s="250"/>
      <c r="G2117" s="250"/>
      <c r="H2117" s="224"/>
      <c r="I2117" s="224"/>
      <c r="J2117" s="224"/>
      <c r="K2117" s="224"/>
      <c r="L2117" s="224"/>
      <c r="M2117" s="224"/>
      <c r="N2117" s="223"/>
      <c r="O2117" s="223"/>
      <c r="P2117" s="223"/>
      <c r="Q2117" s="223"/>
      <c r="R2117" s="224"/>
      <c r="S2117" s="224"/>
      <c r="T2117" s="224"/>
      <c r="U2117" s="224"/>
      <c r="V2117" s="224"/>
      <c r="W2117" s="224"/>
      <c r="X2117" s="224"/>
      <c r="Y2117" s="224"/>
      <c r="Z2117" s="213"/>
      <c r="AA2117" s="213"/>
      <c r="AB2117" s="213"/>
      <c r="AC2117" s="213"/>
      <c r="AD2117" s="213"/>
      <c r="AE2117" s="213"/>
      <c r="AF2117" s="213"/>
      <c r="AG2117" s="213" t="s">
        <v>515</v>
      </c>
      <c r="AH2117" s="213"/>
      <c r="AI2117" s="213"/>
      <c r="AJ2117" s="213"/>
      <c r="AK2117" s="213"/>
      <c r="AL2117" s="213"/>
      <c r="AM2117" s="213"/>
      <c r="AN2117" s="213"/>
      <c r="AO2117" s="213"/>
      <c r="AP2117" s="213"/>
      <c r="AQ2117" s="213"/>
      <c r="AR2117" s="213"/>
      <c r="AS2117" s="213"/>
      <c r="AT2117" s="213"/>
      <c r="AU2117" s="213"/>
      <c r="AV2117" s="213"/>
      <c r="AW2117" s="213"/>
      <c r="AX2117" s="213"/>
      <c r="AY2117" s="213"/>
      <c r="AZ2117" s="213"/>
      <c r="BA2117" s="213"/>
      <c r="BB2117" s="213"/>
      <c r="BC2117" s="213"/>
      <c r="BD2117" s="213"/>
      <c r="BE2117" s="213"/>
      <c r="BF2117" s="213"/>
      <c r="BG2117" s="213"/>
      <c r="BH2117" s="213"/>
    </row>
    <row r="2118" spans="1:60" ht="22.5" outlineLevel="1" x14ac:dyDescent="0.2">
      <c r="A2118" s="242">
        <v>270</v>
      </c>
      <c r="B2118" s="243" t="s">
        <v>2258</v>
      </c>
      <c r="C2118" s="254" t="s">
        <v>2259</v>
      </c>
      <c r="D2118" s="244" t="s">
        <v>974</v>
      </c>
      <c r="E2118" s="245">
        <v>306.79899999999998</v>
      </c>
      <c r="F2118" s="246"/>
      <c r="G2118" s="247">
        <f>ROUND(E2118*F2118,2)</f>
        <v>0</v>
      </c>
      <c r="H2118" s="246"/>
      <c r="I2118" s="247">
        <f>ROUND(E2118*H2118,2)</f>
        <v>0</v>
      </c>
      <c r="J2118" s="246"/>
      <c r="K2118" s="247">
        <f>ROUND(E2118*J2118,2)</f>
        <v>0</v>
      </c>
      <c r="L2118" s="247">
        <v>21</v>
      </c>
      <c r="M2118" s="247">
        <f>G2118*(1+L2118/100)</f>
        <v>0</v>
      </c>
      <c r="N2118" s="245">
        <v>4.8300000000000001E-3</v>
      </c>
      <c r="O2118" s="245">
        <f>ROUND(E2118*N2118,2)</f>
        <v>1.48</v>
      </c>
      <c r="P2118" s="245">
        <v>0</v>
      </c>
      <c r="Q2118" s="245">
        <f>ROUND(E2118*P2118,2)</f>
        <v>0</v>
      </c>
      <c r="R2118" s="247" t="s">
        <v>2231</v>
      </c>
      <c r="S2118" s="247" t="s">
        <v>511</v>
      </c>
      <c r="T2118" s="248" t="s">
        <v>511</v>
      </c>
      <c r="U2118" s="224">
        <v>0.48499999999999999</v>
      </c>
      <c r="V2118" s="224">
        <f>ROUND(E2118*U2118,2)</f>
        <v>148.80000000000001</v>
      </c>
      <c r="W2118" s="224"/>
      <c r="X2118" s="224" t="s">
        <v>557</v>
      </c>
      <c r="Y2118" s="224" t="s">
        <v>513</v>
      </c>
      <c r="Z2118" s="213"/>
      <c r="AA2118" s="213"/>
      <c r="AB2118" s="213"/>
      <c r="AC2118" s="213"/>
      <c r="AD2118" s="213"/>
      <c r="AE2118" s="213"/>
      <c r="AF2118" s="213"/>
      <c r="AG2118" s="213" t="s">
        <v>571</v>
      </c>
      <c r="AH2118" s="213"/>
      <c r="AI2118" s="213"/>
      <c r="AJ2118" s="213"/>
      <c r="AK2118" s="213"/>
      <c r="AL2118" s="213"/>
      <c r="AM2118" s="213"/>
      <c r="AN2118" s="213"/>
      <c r="AO2118" s="213"/>
      <c r="AP2118" s="213"/>
      <c r="AQ2118" s="213"/>
      <c r="AR2118" s="213"/>
      <c r="AS2118" s="213"/>
      <c r="AT2118" s="213"/>
      <c r="AU2118" s="213"/>
      <c r="AV2118" s="213"/>
      <c r="AW2118" s="213"/>
      <c r="AX2118" s="213"/>
      <c r="AY2118" s="213"/>
      <c r="AZ2118" s="213"/>
      <c r="BA2118" s="213"/>
      <c r="BB2118" s="213"/>
      <c r="BC2118" s="213"/>
      <c r="BD2118" s="213"/>
      <c r="BE2118" s="213"/>
      <c r="BF2118" s="213"/>
      <c r="BG2118" s="213"/>
      <c r="BH2118" s="213"/>
    </row>
    <row r="2119" spans="1:60" outlineLevel="2" x14ac:dyDescent="0.2">
      <c r="A2119" s="220"/>
      <c r="B2119" s="221"/>
      <c r="C2119" s="258" t="s">
        <v>1521</v>
      </c>
      <c r="D2119" s="229"/>
      <c r="E2119" s="230">
        <v>306.79899999999998</v>
      </c>
      <c r="F2119" s="224"/>
      <c r="G2119" s="224"/>
      <c r="H2119" s="224"/>
      <c r="I2119" s="224"/>
      <c r="J2119" s="224"/>
      <c r="K2119" s="224"/>
      <c r="L2119" s="224"/>
      <c r="M2119" s="224"/>
      <c r="N2119" s="223"/>
      <c r="O2119" s="223"/>
      <c r="P2119" s="223"/>
      <c r="Q2119" s="223"/>
      <c r="R2119" s="224"/>
      <c r="S2119" s="224"/>
      <c r="T2119" s="224"/>
      <c r="U2119" s="224"/>
      <c r="V2119" s="224"/>
      <c r="W2119" s="224"/>
      <c r="X2119" s="224"/>
      <c r="Y2119" s="224"/>
      <c r="Z2119" s="213"/>
      <c r="AA2119" s="213"/>
      <c r="AB2119" s="213"/>
      <c r="AC2119" s="213"/>
      <c r="AD2119" s="213"/>
      <c r="AE2119" s="213"/>
      <c r="AF2119" s="213"/>
      <c r="AG2119" s="213" t="s">
        <v>573</v>
      </c>
      <c r="AH2119" s="213">
        <v>5</v>
      </c>
      <c r="AI2119" s="213"/>
      <c r="AJ2119" s="213"/>
      <c r="AK2119" s="213"/>
      <c r="AL2119" s="213"/>
      <c r="AM2119" s="213"/>
      <c r="AN2119" s="213"/>
      <c r="AO2119" s="213"/>
      <c r="AP2119" s="213"/>
      <c r="AQ2119" s="213"/>
      <c r="AR2119" s="213"/>
      <c r="AS2119" s="213"/>
      <c r="AT2119" s="213"/>
      <c r="AU2119" s="213"/>
      <c r="AV2119" s="213"/>
      <c r="AW2119" s="213"/>
      <c r="AX2119" s="213"/>
      <c r="AY2119" s="213"/>
      <c r="AZ2119" s="213"/>
      <c r="BA2119" s="213"/>
      <c r="BB2119" s="213"/>
      <c r="BC2119" s="213"/>
      <c r="BD2119" s="213"/>
      <c r="BE2119" s="213"/>
      <c r="BF2119" s="213"/>
      <c r="BG2119" s="213"/>
      <c r="BH2119" s="213"/>
    </row>
    <row r="2120" spans="1:60" outlineLevel="2" x14ac:dyDescent="0.2">
      <c r="A2120" s="220"/>
      <c r="B2120" s="221"/>
      <c r="C2120" s="257"/>
      <c r="D2120" s="250"/>
      <c r="E2120" s="250"/>
      <c r="F2120" s="250"/>
      <c r="G2120" s="250"/>
      <c r="H2120" s="224"/>
      <c r="I2120" s="224"/>
      <c r="J2120" s="224"/>
      <c r="K2120" s="224"/>
      <c r="L2120" s="224"/>
      <c r="M2120" s="224"/>
      <c r="N2120" s="223"/>
      <c r="O2120" s="223"/>
      <c r="P2120" s="223"/>
      <c r="Q2120" s="223"/>
      <c r="R2120" s="224"/>
      <c r="S2120" s="224"/>
      <c r="T2120" s="224"/>
      <c r="U2120" s="224"/>
      <c r="V2120" s="224"/>
      <c r="W2120" s="224"/>
      <c r="X2120" s="224"/>
      <c r="Y2120" s="224"/>
      <c r="Z2120" s="213"/>
      <c r="AA2120" s="213"/>
      <c r="AB2120" s="213"/>
      <c r="AC2120" s="213"/>
      <c r="AD2120" s="213"/>
      <c r="AE2120" s="213"/>
      <c r="AF2120" s="213"/>
      <c r="AG2120" s="213" t="s">
        <v>515</v>
      </c>
      <c r="AH2120" s="213"/>
      <c r="AI2120" s="213"/>
      <c r="AJ2120" s="213"/>
      <c r="AK2120" s="213"/>
      <c r="AL2120" s="213"/>
      <c r="AM2120" s="213"/>
      <c r="AN2120" s="213"/>
      <c r="AO2120" s="213"/>
      <c r="AP2120" s="213"/>
      <c r="AQ2120" s="213"/>
      <c r="AR2120" s="213"/>
      <c r="AS2120" s="213"/>
      <c r="AT2120" s="213"/>
      <c r="AU2120" s="213"/>
      <c r="AV2120" s="213"/>
      <c r="AW2120" s="213"/>
      <c r="AX2120" s="213"/>
      <c r="AY2120" s="213"/>
      <c r="AZ2120" s="213"/>
      <c r="BA2120" s="213"/>
      <c r="BB2120" s="213"/>
      <c r="BC2120" s="213"/>
      <c r="BD2120" s="213"/>
      <c r="BE2120" s="213"/>
      <c r="BF2120" s="213"/>
      <c r="BG2120" s="213"/>
      <c r="BH2120" s="213"/>
    </row>
    <row r="2121" spans="1:60" outlineLevel="1" x14ac:dyDescent="0.2">
      <c r="A2121" s="242">
        <v>271</v>
      </c>
      <c r="B2121" s="243" t="s">
        <v>2260</v>
      </c>
      <c r="C2121" s="254" t="s">
        <v>2261</v>
      </c>
      <c r="D2121" s="244" t="s">
        <v>1663</v>
      </c>
      <c r="E2121" s="245">
        <v>231.18700000000001</v>
      </c>
      <c r="F2121" s="246"/>
      <c r="G2121" s="247">
        <f>ROUND(E2121*F2121,2)</f>
        <v>0</v>
      </c>
      <c r="H2121" s="246"/>
      <c r="I2121" s="247">
        <f>ROUND(E2121*H2121,2)</f>
        <v>0</v>
      </c>
      <c r="J2121" s="246"/>
      <c r="K2121" s="247">
        <f>ROUND(E2121*J2121,2)</f>
        <v>0</v>
      </c>
      <c r="L2121" s="247">
        <v>21</v>
      </c>
      <c r="M2121" s="247">
        <f>G2121*(1+L2121/100)</f>
        <v>0</v>
      </c>
      <c r="N2121" s="245">
        <v>6.0000000000000002E-5</v>
      </c>
      <c r="O2121" s="245">
        <f>ROUND(E2121*N2121,2)</f>
        <v>0.01</v>
      </c>
      <c r="P2121" s="245">
        <v>0</v>
      </c>
      <c r="Q2121" s="245">
        <f>ROUND(E2121*P2121,2)</f>
        <v>0</v>
      </c>
      <c r="R2121" s="247" t="s">
        <v>2231</v>
      </c>
      <c r="S2121" s="247" t="s">
        <v>511</v>
      </c>
      <c r="T2121" s="248" t="s">
        <v>511</v>
      </c>
      <c r="U2121" s="224">
        <v>0.42599999999999999</v>
      </c>
      <c r="V2121" s="224">
        <f>ROUND(E2121*U2121,2)</f>
        <v>98.49</v>
      </c>
      <c r="W2121" s="224"/>
      <c r="X2121" s="224" t="s">
        <v>557</v>
      </c>
      <c r="Y2121" s="224" t="s">
        <v>513</v>
      </c>
      <c r="Z2121" s="213"/>
      <c r="AA2121" s="213"/>
      <c r="AB2121" s="213"/>
      <c r="AC2121" s="213"/>
      <c r="AD2121" s="213"/>
      <c r="AE2121" s="213"/>
      <c r="AF2121" s="213"/>
      <c r="AG2121" s="213" t="s">
        <v>571</v>
      </c>
      <c r="AH2121" s="213"/>
      <c r="AI2121" s="213"/>
      <c r="AJ2121" s="213"/>
      <c r="AK2121" s="213"/>
      <c r="AL2121" s="213"/>
      <c r="AM2121" s="213"/>
      <c r="AN2121" s="213"/>
      <c r="AO2121" s="213"/>
      <c r="AP2121" s="213"/>
      <c r="AQ2121" s="213"/>
      <c r="AR2121" s="213"/>
      <c r="AS2121" s="213"/>
      <c r="AT2121" s="213"/>
      <c r="AU2121" s="213"/>
      <c r="AV2121" s="213"/>
      <c r="AW2121" s="213"/>
      <c r="AX2121" s="213"/>
      <c r="AY2121" s="213"/>
      <c r="AZ2121" s="213"/>
      <c r="BA2121" s="213"/>
      <c r="BB2121" s="213"/>
      <c r="BC2121" s="213"/>
      <c r="BD2121" s="213"/>
      <c r="BE2121" s="213"/>
      <c r="BF2121" s="213"/>
      <c r="BG2121" s="213"/>
      <c r="BH2121" s="213"/>
    </row>
    <row r="2122" spans="1:60" outlineLevel="2" x14ac:dyDescent="0.2">
      <c r="A2122" s="220"/>
      <c r="B2122" s="221"/>
      <c r="C2122" s="258" t="s">
        <v>2262</v>
      </c>
      <c r="D2122" s="229"/>
      <c r="E2122" s="230"/>
      <c r="F2122" s="224"/>
      <c r="G2122" s="224"/>
      <c r="H2122" s="224"/>
      <c r="I2122" s="224"/>
      <c r="J2122" s="224"/>
      <c r="K2122" s="224"/>
      <c r="L2122" s="224"/>
      <c r="M2122" s="224"/>
      <c r="N2122" s="223"/>
      <c r="O2122" s="223"/>
      <c r="P2122" s="223"/>
      <c r="Q2122" s="223"/>
      <c r="R2122" s="224"/>
      <c r="S2122" s="224"/>
      <c r="T2122" s="224"/>
      <c r="U2122" s="224"/>
      <c r="V2122" s="224"/>
      <c r="W2122" s="224"/>
      <c r="X2122" s="224"/>
      <c r="Y2122" s="224"/>
      <c r="Z2122" s="213"/>
      <c r="AA2122" s="213"/>
      <c r="AB2122" s="213"/>
      <c r="AC2122" s="213"/>
      <c r="AD2122" s="213"/>
      <c r="AE2122" s="213"/>
      <c r="AF2122" s="213"/>
      <c r="AG2122" s="213" t="s">
        <v>573</v>
      </c>
      <c r="AH2122" s="213">
        <v>0</v>
      </c>
      <c r="AI2122" s="213"/>
      <c r="AJ2122" s="213"/>
      <c r="AK2122" s="213"/>
      <c r="AL2122" s="213"/>
      <c r="AM2122" s="213"/>
      <c r="AN2122" s="213"/>
      <c r="AO2122" s="213"/>
      <c r="AP2122" s="213"/>
      <c r="AQ2122" s="213"/>
      <c r="AR2122" s="213"/>
      <c r="AS2122" s="213"/>
      <c r="AT2122" s="213"/>
      <c r="AU2122" s="213"/>
      <c r="AV2122" s="213"/>
      <c r="AW2122" s="213"/>
      <c r="AX2122" s="213"/>
      <c r="AY2122" s="213"/>
      <c r="AZ2122" s="213"/>
      <c r="BA2122" s="213"/>
      <c r="BB2122" s="213"/>
      <c r="BC2122" s="213"/>
      <c r="BD2122" s="213"/>
      <c r="BE2122" s="213"/>
      <c r="BF2122" s="213"/>
      <c r="BG2122" s="213"/>
      <c r="BH2122" s="213"/>
    </row>
    <row r="2123" spans="1:60" outlineLevel="3" x14ac:dyDescent="0.2">
      <c r="A2123" s="220"/>
      <c r="B2123" s="221"/>
      <c r="C2123" s="258" t="s">
        <v>2263</v>
      </c>
      <c r="D2123" s="229"/>
      <c r="E2123" s="230">
        <v>84.447999999999993</v>
      </c>
      <c r="F2123" s="224"/>
      <c r="G2123" s="224"/>
      <c r="H2123" s="224"/>
      <c r="I2123" s="224"/>
      <c r="J2123" s="224"/>
      <c r="K2123" s="224"/>
      <c r="L2123" s="224"/>
      <c r="M2123" s="224"/>
      <c r="N2123" s="223"/>
      <c r="O2123" s="223"/>
      <c r="P2123" s="223"/>
      <c r="Q2123" s="223"/>
      <c r="R2123" s="224"/>
      <c r="S2123" s="224"/>
      <c r="T2123" s="224"/>
      <c r="U2123" s="224"/>
      <c r="V2123" s="224"/>
      <c r="W2123" s="224"/>
      <c r="X2123" s="224"/>
      <c r="Y2123" s="224"/>
      <c r="Z2123" s="213"/>
      <c r="AA2123" s="213"/>
      <c r="AB2123" s="213"/>
      <c r="AC2123" s="213"/>
      <c r="AD2123" s="213"/>
      <c r="AE2123" s="213"/>
      <c r="AF2123" s="213"/>
      <c r="AG2123" s="213" t="s">
        <v>573</v>
      </c>
      <c r="AH2123" s="213">
        <v>0</v>
      </c>
      <c r="AI2123" s="213"/>
      <c r="AJ2123" s="213"/>
      <c r="AK2123" s="213"/>
      <c r="AL2123" s="213"/>
      <c r="AM2123" s="213"/>
      <c r="AN2123" s="213"/>
      <c r="AO2123" s="213"/>
      <c r="AP2123" s="213"/>
      <c r="AQ2123" s="213"/>
      <c r="AR2123" s="213"/>
      <c r="AS2123" s="213"/>
      <c r="AT2123" s="213"/>
      <c r="AU2123" s="213"/>
      <c r="AV2123" s="213"/>
      <c r="AW2123" s="213"/>
      <c r="AX2123" s="213"/>
      <c r="AY2123" s="213"/>
      <c r="AZ2123" s="213"/>
      <c r="BA2123" s="213"/>
      <c r="BB2123" s="213"/>
      <c r="BC2123" s="213"/>
      <c r="BD2123" s="213"/>
      <c r="BE2123" s="213"/>
      <c r="BF2123" s="213"/>
      <c r="BG2123" s="213"/>
      <c r="BH2123" s="213"/>
    </row>
    <row r="2124" spans="1:60" outlineLevel="3" x14ac:dyDescent="0.2">
      <c r="A2124" s="220"/>
      <c r="B2124" s="221"/>
      <c r="C2124" s="258" t="s">
        <v>2264</v>
      </c>
      <c r="D2124" s="229"/>
      <c r="E2124" s="230">
        <v>5.2779999999999996</v>
      </c>
      <c r="F2124" s="224"/>
      <c r="G2124" s="224"/>
      <c r="H2124" s="224"/>
      <c r="I2124" s="224"/>
      <c r="J2124" s="224"/>
      <c r="K2124" s="224"/>
      <c r="L2124" s="224"/>
      <c r="M2124" s="224"/>
      <c r="N2124" s="223"/>
      <c r="O2124" s="223"/>
      <c r="P2124" s="223"/>
      <c r="Q2124" s="223"/>
      <c r="R2124" s="224"/>
      <c r="S2124" s="224"/>
      <c r="T2124" s="224"/>
      <c r="U2124" s="224"/>
      <c r="V2124" s="224"/>
      <c r="W2124" s="224"/>
      <c r="X2124" s="224"/>
      <c r="Y2124" s="224"/>
      <c r="Z2124" s="213"/>
      <c r="AA2124" s="213"/>
      <c r="AB2124" s="213"/>
      <c r="AC2124" s="213"/>
      <c r="AD2124" s="213"/>
      <c r="AE2124" s="213"/>
      <c r="AF2124" s="213"/>
      <c r="AG2124" s="213" t="s">
        <v>573</v>
      </c>
      <c r="AH2124" s="213">
        <v>0</v>
      </c>
      <c r="AI2124" s="213"/>
      <c r="AJ2124" s="213"/>
      <c r="AK2124" s="213"/>
      <c r="AL2124" s="213"/>
      <c r="AM2124" s="213"/>
      <c r="AN2124" s="213"/>
      <c r="AO2124" s="213"/>
      <c r="AP2124" s="213"/>
      <c r="AQ2124" s="213"/>
      <c r="AR2124" s="213"/>
      <c r="AS2124" s="213"/>
      <c r="AT2124" s="213"/>
      <c r="AU2124" s="213"/>
      <c r="AV2124" s="213"/>
      <c r="AW2124" s="213"/>
      <c r="AX2124" s="213"/>
      <c r="AY2124" s="213"/>
      <c r="AZ2124" s="213"/>
      <c r="BA2124" s="213"/>
      <c r="BB2124" s="213"/>
      <c r="BC2124" s="213"/>
      <c r="BD2124" s="213"/>
      <c r="BE2124" s="213"/>
      <c r="BF2124" s="213"/>
      <c r="BG2124" s="213"/>
      <c r="BH2124" s="213"/>
    </row>
    <row r="2125" spans="1:60" outlineLevel="3" x14ac:dyDescent="0.2">
      <c r="A2125" s="220"/>
      <c r="B2125" s="221"/>
      <c r="C2125" s="258" t="s">
        <v>2265</v>
      </c>
      <c r="D2125" s="229"/>
      <c r="E2125" s="230">
        <v>5.2779999999999996</v>
      </c>
      <c r="F2125" s="224"/>
      <c r="G2125" s="224"/>
      <c r="H2125" s="224"/>
      <c r="I2125" s="224"/>
      <c r="J2125" s="224"/>
      <c r="K2125" s="224"/>
      <c r="L2125" s="224"/>
      <c r="M2125" s="224"/>
      <c r="N2125" s="223"/>
      <c r="O2125" s="223"/>
      <c r="P2125" s="223"/>
      <c r="Q2125" s="223"/>
      <c r="R2125" s="224"/>
      <c r="S2125" s="224"/>
      <c r="T2125" s="224"/>
      <c r="U2125" s="224"/>
      <c r="V2125" s="224"/>
      <c r="W2125" s="224"/>
      <c r="X2125" s="224"/>
      <c r="Y2125" s="224"/>
      <c r="Z2125" s="213"/>
      <c r="AA2125" s="213"/>
      <c r="AB2125" s="213"/>
      <c r="AC2125" s="213"/>
      <c r="AD2125" s="213"/>
      <c r="AE2125" s="213"/>
      <c r="AF2125" s="213"/>
      <c r="AG2125" s="213" t="s">
        <v>573</v>
      </c>
      <c r="AH2125" s="213">
        <v>0</v>
      </c>
      <c r="AI2125" s="213"/>
      <c r="AJ2125" s="213"/>
      <c r="AK2125" s="213"/>
      <c r="AL2125" s="213"/>
      <c r="AM2125" s="213"/>
      <c r="AN2125" s="213"/>
      <c r="AO2125" s="213"/>
      <c r="AP2125" s="213"/>
      <c r="AQ2125" s="213"/>
      <c r="AR2125" s="213"/>
      <c r="AS2125" s="213"/>
      <c r="AT2125" s="213"/>
      <c r="AU2125" s="213"/>
      <c r="AV2125" s="213"/>
      <c r="AW2125" s="213"/>
      <c r="AX2125" s="213"/>
      <c r="AY2125" s="213"/>
      <c r="AZ2125" s="213"/>
      <c r="BA2125" s="213"/>
      <c r="BB2125" s="213"/>
      <c r="BC2125" s="213"/>
      <c r="BD2125" s="213"/>
      <c r="BE2125" s="213"/>
      <c r="BF2125" s="213"/>
      <c r="BG2125" s="213"/>
      <c r="BH2125" s="213"/>
    </row>
    <row r="2126" spans="1:60" outlineLevel="3" x14ac:dyDescent="0.2">
      <c r="A2126" s="220"/>
      <c r="B2126" s="221"/>
      <c r="C2126" s="258" t="s">
        <v>2266</v>
      </c>
      <c r="D2126" s="229"/>
      <c r="E2126" s="230">
        <v>15.08</v>
      </c>
      <c r="F2126" s="224"/>
      <c r="G2126" s="224"/>
      <c r="H2126" s="224"/>
      <c r="I2126" s="224"/>
      <c r="J2126" s="224"/>
      <c r="K2126" s="224"/>
      <c r="L2126" s="224"/>
      <c r="M2126" s="224"/>
      <c r="N2126" s="223"/>
      <c r="O2126" s="223"/>
      <c r="P2126" s="223"/>
      <c r="Q2126" s="223"/>
      <c r="R2126" s="224"/>
      <c r="S2126" s="224"/>
      <c r="T2126" s="224"/>
      <c r="U2126" s="224"/>
      <c r="V2126" s="224"/>
      <c r="W2126" s="224"/>
      <c r="X2126" s="224"/>
      <c r="Y2126" s="224"/>
      <c r="Z2126" s="213"/>
      <c r="AA2126" s="213"/>
      <c r="AB2126" s="213"/>
      <c r="AC2126" s="213"/>
      <c r="AD2126" s="213"/>
      <c r="AE2126" s="213"/>
      <c r="AF2126" s="213"/>
      <c r="AG2126" s="213" t="s">
        <v>573</v>
      </c>
      <c r="AH2126" s="213">
        <v>0</v>
      </c>
      <c r="AI2126" s="213"/>
      <c r="AJ2126" s="213"/>
      <c r="AK2126" s="213"/>
      <c r="AL2126" s="213"/>
      <c r="AM2126" s="213"/>
      <c r="AN2126" s="213"/>
      <c r="AO2126" s="213"/>
      <c r="AP2126" s="213"/>
      <c r="AQ2126" s="213"/>
      <c r="AR2126" s="213"/>
      <c r="AS2126" s="213"/>
      <c r="AT2126" s="213"/>
      <c r="AU2126" s="213"/>
      <c r="AV2126" s="213"/>
      <c r="AW2126" s="213"/>
      <c r="AX2126" s="213"/>
      <c r="AY2126" s="213"/>
      <c r="AZ2126" s="213"/>
      <c r="BA2126" s="213"/>
      <c r="BB2126" s="213"/>
      <c r="BC2126" s="213"/>
      <c r="BD2126" s="213"/>
      <c r="BE2126" s="213"/>
      <c r="BF2126" s="213"/>
      <c r="BG2126" s="213"/>
      <c r="BH2126" s="213"/>
    </row>
    <row r="2127" spans="1:60" outlineLevel="3" x14ac:dyDescent="0.2">
      <c r="A2127" s="220"/>
      <c r="B2127" s="221"/>
      <c r="C2127" s="258" t="s">
        <v>2267</v>
      </c>
      <c r="D2127" s="229"/>
      <c r="E2127" s="230">
        <v>15.08</v>
      </c>
      <c r="F2127" s="224"/>
      <c r="G2127" s="224"/>
      <c r="H2127" s="224"/>
      <c r="I2127" s="224"/>
      <c r="J2127" s="224"/>
      <c r="K2127" s="224"/>
      <c r="L2127" s="224"/>
      <c r="M2127" s="224"/>
      <c r="N2127" s="223"/>
      <c r="O2127" s="223"/>
      <c r="P2127" s="223"/>
      <c r="Q2127" s="223"/>
      <c r="R2127" s="224"/>
      <c r="S2127" s="224"/>
      <c r="T2127" s="224"/>
      <c r="U2127" s="224"/>
      <c r="V2127" s="224"/>
      <c r="W2127" s="224"/>
      <c r="X2127" s="224"/>
      <c r="Y2127" s="224"/>
      <c r="Z2127" s="213"/>
      <c r="AA2127" s="213"/>
      <c r="AB2127" s="213"/>
      <c r="AC2127" s="213"/>
      <c r="AD2127" s="213"/>
      <c r="AE2127" s="213"/>
      <c r="AF2127" s="213"/>
      <c r="AG2127" s="213" t="s">
        <v>573</v>
      </c>
      <c r="AH2127" s="213">
        <v>0</v>
      </c>
      <c r="AI2127" s="213"/>
      <c r="AJ2127" s="213"/>
      <c r="AK2127" s="213"/>
      <c r="AL2127" s="213"/>
      <c r="AM2127" s="213"/>
      <c r="AN2127" s="213"/>
      <c r="AO2127" s="213"/>
      <c r="AP2127" s="213"/>
      <c r="AQ2127" s="213"/>
      <c r="AR2127" s="213"/>
      <c r="AS2127" s="213"/>
      <c r="AT2127" s="213"/>
      <c r="AU2127" s="213"/>
      <c r="AV2127" s="213"/>
      <c r="AW2127" s="213"/>
      <c r="AX2127" s="213"/>
      <c r="AY2127" s="213"/>
      <c r="AZ2127" s="213"/>
      <c r="BA2127" s="213"/>
      <c r="BB2127" s="213"/>
      <c r="BC2127" s="213"/>
      <c r="BD2127" s="213"/>
      <c r="BE2127" s="213"/>
      <c r="BF2127" s="213"/>
      <c r="BG2127" s="213"/>
      <c r="BH2127" s="213"/>
    </row>
    <row r="2128" spans="1:60" outlineLevel="3" x14ac:dyDescent="0.2">
      <c r="A2128" s="220"/>
      <c r="B2128" s="221"/>
      <c r="C2128" s="258" t="s">
        <v>2268</v>
      </c>
      <c r="D2128" s="229"/>
      <c r="E2128" s="230">
        <v>7.54</v>
      </c>
      <c r="F2128" s="224"/>
      <c r="G2128" s="224"/>
      <c r="H2128" s="224"/>
      <c r="I2128" s="224"/>
      <c r="J2128" s="224"/>
      <c r="K2128" s="224"/>
      <c r="L2128" s="224"/>
      <c r="M2128" s="224"/>
      <c r="N2128" s="223"/>
      <c r="O2128" s="223"/>
      <c r="P2128" s="223"/>
      <c r="Q2128" s="223"/>
      <c r="R2128" s="224"/>
      <c r="S2128" s="224"/>
      <c r="T2128" s="224"/>
      <c r="U2128" s="224"/>
      <c r="V2128" s="224"/>
      <c r="W2128" s="224"/>
      <c r="X2128" s="224"/>
      <c r="Y2128" s="224"/>
      <c r="Z2128" s="213"/>
      <c r="AA2128" s="213"/>
      <c r="AB2128" s="213"/>
      <c r="AC2128" s="213"/>
      <c r="AD2128" s="213"/>
      <c r="AE2128" s="213"/>
      <c r="AF2128" s="213"/>
      <c r="AG2128" s="213" t="s">
        <v>573</v>
      </c>
      <c r="AH2128" s="213">
        <v>0</v>
      </c>
      <c r="AI2128" s="213"/>
      <c r="AJ2128" s="213"/>
      <c r="AK2128" s="213"/>
      <c r="AL2128" s="213"/>
      <c r="AM2128" s="213"/>
      <c r="AN2128" s="213"/>
      <c r="AO2128" s="213"/>
      <c r="AP2128" s="213"/>
      <c r="AQ2128" s="213"/>
      <c r="AR2128" s="213"/>
      <c r="AS2128" s="213"/>
      <c r="AT2128" s="213"/>
      <c r="AU2128" s="213"/>
      <c r="AV2128" s="213"/>
      <c r="AW2128" s="213"/>
      <c r="AX2128" s="213"/>
      <c r="AY2128" s="213"/>
      <c r="AZ2128" s="213"/>
      <c r="BA2128" s="213"/>
      <c r="BB2128" s="213"/>
      <c r="BC2128" s="213"/>
      <c r="BD2128" s="213"/>
      <c r="BE2128" s="213"/>
      <c r="BF2128" s="213"/>
      <c r="BG2128" s="213"/>
      <c r="BH2128" s="213"/>
    </row>
    <row r="2129" spans="1:60" outlineLevel="3" x14ac:dyDescent="0.2">
      <c r="A2129" s="220"/>
      <c r="B2129" s="221"/>
      <c r="C2129" s="258" t="s">
        <v>2269</v>
      </c>
      <c r="D2129" s="229"/>
      <c r="E2129" s="230">
        <v>6.032</v>
      </c>
      <c r="F2129" s="224"/>
      <c r="G2129" s="224"/>
      <c r="H2129" s="224"/>
      <c r="I2129" s="224"/>
      <c r="J2129" s="224"/>
      <c r="K2129" s="224"/>
      <c r="L2129" s="224"/>
      <c r="M2129" s="224"/>
      <c r="N2129" s="223"/>
      <c r="O2129" s="223"/>
      <c r="P2129" s="223"/>
      <c r="Q2129" s="223"/>
      <c r="R2129" s="224"/>
      <c r="S2129" s="224"/>
      <c r="T2129" s="224"/>
      <c r="U2129" s="224"/>
      <c r="V2129" s="224"/>
      <c r="W2129" s="224"/>
      <c r="X2129" s="224"/>
      <c r="Y2129" s="224"/>
      <c r="Z2129" s="213"/>
      <c r="AA2129" s="213"/>
      <c r="AB2129" s="213"/>
      <c r="AC2129" s="213"/>
      <c r="AD2129" s="213"/>
      <c r="AE2129" s="213"/>
      <c r="AF2129" s="213"/>
      <c r="AG2129" s="213" t="s">
        <v>573</v>
      </c>
      <c r="AH2129" s="213">
        <v>0</v>
      </c>
      <c r="AI2129" s="213"/>
      <c r="AJ2129" s="213"/>
      <c r="AK2129" s="213"/>
      <c r="AL2129" s="213"/>
      <c r="AM2129" s="213"/>
      <c r="AN2129" s="213"/>
      <c r="AO2129" s="213"/>
      <c r="AP2129" s="213"/>
      <c r="AQ2129" s="213"/>
      <c r="AR2129" s="213"/>
      <c r="AS2129" s="213"/>
      <c r="AT2129" s="213"/>
      <c r="AU2129" s="213"/>
      <c r="AV2129" s="213"/>
      <c r="AW2129" s="213"/>
      <c r="AX2129" s="213"/>
      <c r="AY2129" s="213"/>
      <c r="AZ2129" s="213"/>
      <c r="BA2129" s="213"/>
      <c r="BB2129" s="213"/>
      <c r="BC2129" s="213"/>
      <c r="BD2129" s="213"/>
      <c r="BE2129" s="213"/>
      <c r="BF2129" s="213"/>
      <c r="BG2129" s="213"/>
      <c r="BH2129" s="213"/>
    </row>
    <row r="2130" spans="1:60" outlineLevel="3" x14ac:dyDescent="0.2">
      <c r="A2130" s="220"/>
      <c r="B2130" s="221"/>
      <c r="C2130" s="258" t="s">
        <v>2270</v>
      </c>
      <c r="D2130" s="229"/>
      <c r="E2130" s="230">
        <v>5.6550000000000002</v>
      </c>
      <c r="F2130" s="224"/>
      <c r="G2130" s="224"/>
      <c r="H2130" s="224"/>
      <c r="I2130" s="224"/>
      <c r="J2130" s="224"/>
      <c r="K2130" s="224"/>
      <c r="L2130" s="224"/>
      <c r="M2130" s="224"/>
      <c r="N2130" s="223"/>
      <c r="O2130" s="223"/>
      <c r="P2130" s="223"/>
      <c r="Q2130" s="223"/>
      <c r="R2130" s="224"/>
      <c r="S2130" s="224"/>
      <c r="T2130" s="224"/>
      <c r="U2130" s="224"/>
      <c r="V2130" s="224"/>
      <c r="W2130" s="224"/>
      <c r="X2130" s="224"/>
      <c r="Y2130" s="224"/>
      <c r="Z2130" s="213"/>
      <c r="AA2130" s="213"/>
      <c r="AB2130" s="213"/>
      <c r="AC2130" s="213"/>
      <c r="AD2130" s="213"/>
      <c r="AE2130" s="213"/>
      <c r="AF2130" s="213"/>
      <c r="AG2130" s="213" t="s">
        <v>573</v>
      </c>
      <c r="AH2130" s="213">
        <v>0</v>
      </c>
      <c r="AI2130" s="213"/>
      <c r="AJ2130" s="213"/>
      <c r="AK2130" s="213"/>
      <c r="AL2130" s="213"/>
      <c r="AM2130" s="213"/>
      <c r="AN2130" s="213"/>
      <c r="AO2130" s="213"/>
      <c r="AP2130" s="213"/>
      <c r="AQ2130" s="213"/>
      <c r="AR2130" s="213"/>
      <c r="AS2130" s="213"/>
      <c r="AT2130" s="213"/>
      <c r="AU2130" s="213"/>
      <c r="AV2130" s="213"/>
      <c r="AW2130" s="213"/>
      <c r="AX2130" s="213"/>
      <c r="AY2130" s="213"/>
      <c r="AZ2130" s="213"/>
      <c r="BA2130" s="213"/>
      <c r="BB2130" s="213"/>
      <c r="BC2130" s="213"/>
      <c r="BD2130" s="213"/>
      <c r="BE2130" s="213"/>
      <c r="BF2130" s="213"/>
      <c r="BG2130" s="213"/>
      <c r="BH2130" s="213"/>
    </row>
    <row r="2131" spans="1:60" outlineLevel="3" x14ac:dyDescent="0.2">
      <c r="A2131" s="220"/>
      <c r="B2131" s="221"/>
      <c r="C2131" s="258" t="s">
        <v>2271</v>
      </c>
      <c r="D2131" s="229"/>
      <c r="E2131" s="230">
        <v>21.111999999999998</v>
      </c>
      <c r="F2131" s="224"/>
      <c r="G2131" s="224"/>
      <c r="H2131" s="224"/>
      <c r="I2131" s="224"/>
      <c r="J2131" s="224"/>
      <c r="K2131" s="224"/>
      <c r="L2131" s="224"/>
      <c r="M2131" s="224"/>
      <c r="N2131" s="223"/>
      <c r="O2131" s="223"/>
      <c r="P2131" s="223"/>
      <c r="Q2131" s="223"/>
      <c r="R2131" s="224"/>
      <c r="S2131" s="224"/>
      <c r="T2131" s="224"/>
      <c r="U2131" s="224"/>
      <c r="V2131" s="224"/>
      <c r="W2131" s="224"/>
      <c r="X2131" s="224"/>
      <c r="Y2131" s="224"/>
      <c r="Z2131" s="213"/>
      <c r="AA2131" s="213"/>
      <c r="AB2131" s="213"/>
      <c r="AC2131" s="213"/>
      <c r="AD2131" s="213"/>
      <c r="AE2131" s="213"/>
      <c r="AF2131" s="213"/>
      <c r="AG2131" s="213" t="s">
        <v>573</v>
      </c>
      <c r="AH2131" s="213">
        <v>0</v>
      </c>
      <c r="AI2131" s="213"/>
      <c r="AJ2131" s="213"/>
      <c r="AK2131" s="213"/>
      <c r="AL2131" s="213"/>
      <c r="AM2131" s="213"/>
      <c r="AN2131" s="213"/>
      <c r="AO2131" s="213"/>
      <c r="AP2131" s="213"/>
      <c r="AQ2131" s="213"/>
      <c r="AR2131" s="213"/>
      <c r="AS2131" s="213"/>
      <c r="AT2131" s="213"/>
      <c r="AU2131" s="213"/>
      <c r="AV2131" s="213"/>
      <c r="AW2131" s="213"/>
      <c r="AX2131" s="213"/>
      <c r="AY2131" s="213"/>
      <c r="AZ2131" s="213"/>
      <c r="BA2131" s="213"/>
      <c r="BB2131" s="213"/>
      <c r="BC2131" s="213"/>
      <c r="BD2131" s="213"/>
      <c r="BE2131" s="213"/>
      <c r="BF2131" s="213"/>
      <c r="BG2131" s="213"/>
      <c r="BH2131" s="213"/>
    </row>
    <row r="2132" spans="1:60" outlineLevel="3" x14ac:dyDescent="0.2">
      <c r="A2132" s="220"/>
      <c r="B2132" s="221"/>
      <c r="C2132" s="258" t="s">
        <v>2272</v>
      </c>
      <c r="D2132" s="229"/>
      <c r="E2132" s="230">
        <v>21.111999999999998</v>
      </c>
      <c r="F2132" s="224"/>
      <c r="G2132" s="224"/>
      <c r="H2132" s="224"/>
      <c r="I2132" s="224"/>
      <c r="J2132" s="224"/>
      <c r="K2132" s="224"/>
      <c r="L2132" s="224"/>
      <c r="M2132" s="224"/>
      <c r="N2132" s="223"/>
      <c r="O2132" s="223"/>
      <c r="P2132" s="223"/>
      <c r="Q2132" s="223"/>
      <c r="R2132" s="224"/>
      <c r="S2132" s="224"/>
      <c r="T2132" s="224"/>
      <c r="U2132" s="224"/>
      <c r="V2132" s="224"/>
      <c r="W2132" s="224"/>
      <c r="X2132" s="224"/>
      <c r="Y2132" s="224"/>
      <c r="Z2132" s="213"/>
      <c r="AA2132" s="213"/>
      <c r="AB2132" s="213"/>
      <c r="AC2132" s="213"/>
      <c r="AD2132" s="213"/>
      <c r="AE2132" s="213"/>
      <c r="AF2132" s="213"/>
      <c r="AG2132" s="213" t="s">
        <v>573</v>
      </c>
      <c r="AH2132" s="213">
        <v>0</v>
      </c>
      <c r="AI2132" s="213"/>
      <c r="AJ2132" s="213"/>
      <c r="AK2132" s="213"/>
      <c r="AL2132" s="213"/>
      <c r="AM2132" s="213"/>
      <c r="AN2132" s="213"/>
      <c r="AO2132" s="213"/>
      <c r="AP2132" s="213"/>
      <c r="AQ2132" s="213"/>
      <c r="AR2132" s="213"/>
      <c r="AS2132" s="213"/>
      <c r="AT2132" s="213"/>
      <c r="AU2132" s="213"/>
      <c r="AV2132" s="213"/>
      <c r="AW2132" s="213"/>
      <c r="AX2132" s="213"/>
      <c r="AY2132" s="213"/>
      <c r="AZ2132" s="213"/>
      <c r="BA2132" s="213"/>
      <c r="BB2132" s="213"/>
      <c r="BC2132" s="213"/>
      <c r="BD2132" s="213"/>
      <c r="BE2132" s="213"/>
      <c r="BF2132" s="213"/>
      <c r="BG2132" s="213"/>
      <c r="BH2132" s="213"/>
    </row>
    <row r="2133" spans="1:60" outlineLevel="3" x14ac:dyDescent="0.2">
      <c r="A2133" s="220"/>
      <c r="B2133" s="221"/>
      <c r="C2133" s="258" t="s">
        <v>2273</v>
      </c>
      <c r="D2133" s="229"/>
      <c r="E2133" s="230">
        <v>6.7859999999999996</v>
      </c>
      <c r="F2133" s="224"/>
      <c r="G2133" s="224"/>
      <c r="H2133" s="224"/>
      <c r="I2133" s="224"/>
      <c r="J2133" s="224"/>
      <c r="K2133" s="224"/>
      <c r="L2133" s="224"/>
      <c r="M2133" s="224"/>
      <c r="N2133" s="223"/>
      <c r="O2133" s="223"/>
      <c r="P2133" s="223"/>
      <c r="Q2133" s="223"/>
      <c r="R2133" s="224"/>
      <c r="S2133" s="224"/>
      <c r="T2133" s="224"/>
      <c r="U2133" s="224"/>
      <c r="V2133" s="224"/>
      <c r="W2133" s="224"/>
      <c r="X2133" s="224"/>
      <c r="Y2133" s="224"/>
      <c r="Z2133" s="213"/>
      <c r="AA2133" s="213"/>
      <c r="AB2133" s="213"/>
      <c r="AC2133" s="213"/>
      <c r="AD2133" s="213"/>
      <c r="AE2133" s="213"/>
      <c r="AF2133" s="213"/>
      <c r="AG2133" s="213" t="s">
        <v>573</v>
      </c>
      <c r="AH2133" s="213">
        <v>0</v>
      </c>
      <c r="AI2133" s="213"/>
      <c r="AJ2133" s="213"/>
      <c r="AK2133" s="213"/>
      <c r="AL2133" s="213"/>
      <c r="AM2133" s="213"/>
      <c r="AN2133" s="213"/>
      <c r="AO2133" s="213"/>
      <c r="AP2133" s="213"/>
      <c r="AQ2133" s="213"/>
      <c r="AR2133" s="213"/>
      <c r="AS2133" s="213"/>
      <c r="AT2133" s="213"/>
      <c r="AU2133" s="213"/>
      <c r="AV2133" s="213"/>
      <c r="AW2133" s="213"/>
      <c r="AX2133" s="213"/>
      <c r="AY2133" s="213"/>
      <c r="AZ2133" s="213"/>
      <c r="BA2133" s="213"/>
      <c r="BB2133" s="213"/>
      <c r="BC2133" s="213"/>
      <c r="BD2133" s="213"/>
      <c r="BE2133" s="213"/>
      <c r="BF2133" s="213"/>
      <c r="BG2133" s="213"/>
      <c r="BH2133" s="213"/>
    </row>
    <row r="2134" spans="1:60" outlineLevel="3" x14ac:dyDescent="0.2">
      <c r="A2134" s="220"/>
      <c r="B2134" s="221"/>
      <c r="C2134" s="258" t="s">
        <v>2274</v>
      </c>
      <c r="D2134" s="229"/>
      <c r="E2134" s="230">
        <v>6.7859999999999996</v>
      </c>
      <c r="F2134" s="224"/>
      <c r="G2134" s="224"/>
      <c r="H2134" s="224"/>
      <c r="I2134" s="224"/>
      <c r="J2134" s="224"/>
      <c r="K2134" s="224"/>
      <c r="L2134" s="224"/>
      <c r="M2134" s="224"/>
      <c r="N2134" s="223"/>
      <c r="O2134" s="223"/>
      <c r="P2134" s="223"/>
      <c r="Q2134" s="223"/>
      <c r="R2134" s="224"/>
      <c r="S2134" s="224"/>
      <c r="T2134" s="224"/>
      <c r="U2134" s="224"/>
      <c r="V2134" s="224"/>
      <c r="W2134" s="224"/>
      <c r="X2134" s="224"/>
      <c r="Y2134" s="224"/>
      <c r="Z2134" s="213"/>
      <c r="AA2134" s="213"/>
      <c r="AB2134" s="213"/>
      <c r="AC2134" s="213"/>
      <c r="AD2134" s="213"/>
      <c r="AE2134" s="213"/>
      <c r="AF2134" s="213"/>
      <c r="AG2134" s="213" t="s">
        <v>573</v>
      </c>
      <c r="AH2134" s="213">
        <v>0</v>
      </c>
      <c r="AI2134" s="213"/>
      <c r="AJ2134" s="213"/>
      <c r="AK2134" s="213"/>
      <c r="AL2134" s="213"/>
      <c r="AM2134" s="213"/>
      <c r="AN2134" s="213"/>
      <c r="AO2134" s="213"/>
      <c r="AP2134" s="213"/>
      <c r="AQ2134" s="213"/>
      <c r="AR2134" s="213"/>
      <c r="AS2134" s="213"/>
      <c r="AT2134" s="213"/>
      <c r="AU2134" s="213"/>
      <c r="AV2134" s="213"/>
      <c r="AW2134" s="213"/>
      <c r="AX2134" s="213"/>
      <c r="AY2134" s="213"/>
      <c r="AZ2134" s="213"/>
      <c r="BA2134" s="213"/>
      <c r="BB2134" s="213"/>
      <c r="BC2134" s="213"/>
      <c r="BD2134" s="213"/>
      <c r="BE2134" s="213"/>
      <c r="BF2134" s="213"/>
      <c r="BG2134" s="213"/>
      <c r="BH2134" s="213"/>
    </row>
    <row r="2135" spans="1:60" outlineLevel="3" x14ac:dyDescent="0.2">
      <c r="A2135" s="220"/>
      <c r="B2135" s="221"/>
      <c r="C2135" s="278" t="s">
        <v>1438</v>
      </c>
      <c r="D2135" s="268"/>
      <c r="E2135" s="269">
        <v>200.18700000000001</v>
      </c>
      <c r="F2135" s="224"/>
      <c r="G2135" s="224"/>
      <c r="H2135" s="224"/>
      <c r="I2135" s="224"/>
      <c r="J2135" s="224"/>
      <c r="K2135" s="224"/>
      <c r="L2135" s="224"/>
      <c r="M2135" s="224"/>
      <c r="N2135" s="223"/>
      <c r="O2135" s="223"/>
      <c r="P2135" s="223"/>
      <c r="Q2135" s="223"/>
      <c r="R2135" s="224"/>
      <c r="S2135" s="224"/>
      <c r="T2135" s="224"/>
      <c r="U2135" s="224"/>
      <c r="V2135" s="224"/>
      <c r="W2135" s="224"/>
      <c r="X2135" s="224"/>
      <c r="Y2135" s="224"/>
      <c r="Z2135" s="213"/>
      <c r="AA2135" s="213"/>
      <c r="AB2135" s="213"/>
      <c r="AC2135" s="213"/>
      <c r="AD2135" s="213"/>
      <c r="AE2135" s="213"/>
      <c r="AF2135" s="213"/>
      <c r="AG2135" s="213" t="s">
        <v>573</v>
      </c>
      <c r="AH2135" s="213">
        <v>1</v>
      </c>
      <c r="AI2135" s="213"/>
      <c r="AJ2135" s="213"/>
      <c r="AK2135" s="213"/>
      <c r="AL2135" s="213"/>
      <c r="AM2135" s="213"/>
      <c r="AN2135" s="213"/>
      <c r="AO2135" s="213"/>
      <c r="AP2135" s="213"/>
      <c r="AQ2135" s="213"/>
      <c r="AR2135" s="213"/>
      <c r="AS2135" s="213"/>
      <c r="AT2135" s="213"/>
      <c r="AU2135" s="213"/>
      <c r="AV2135" s="213"/>
      <c r="AW2135" s="213"/>
      <c r="AX2135" s="213"/>
      <c r="AY2135" s="213"/>
      <c r="AZ2135" s="213"/>
      <c r="BA2135" s="213"/>
      <c r="BB2135" s="213"/>
      <c r="BC2135" s="213"/>
      <c r="BD2135" s="213"/>
      <c r="BE2135" s="213"/>
      <c r="BF2135" s="213"/>
      <c r="BG2135" s="213"/>
      <c r="BH2135" s="213"/>
    </row>
    <row r="2136" spans="1:60" outlineLevel="3" x14ac:dyDescent="0.2">
      <c r="A2136" s="220"/>
      <c r="B2136" s="221"/>
      <c r="C2136" s="258" t="s">
        <v>1045</v>
      </c>
      <c r="D2136" s="229"/>
      <c r="E2136" s="230"/>
      <c r="F2136" s="224"/>
      <c r="G2136" s="224"/>
      <c r="H2136" s="224"/>
      <c r="I2136" s="224"/>
      <c r="J2136" s="224"/>
      <c r="K2136" s="224"/>
      <c r="L2136" s="224"/>
      <c r="M2136" s="224"/>
      <c r="N2136" s="223"/>
      <c r="O2136" s="223"/>
      <c r="P2136" s="223"/>
      <c r="Q2136" s="223"/>
      <c r="R2136" s="224"/>
      <c r="S2136" s="224"/>
      <c r="T2136" s="224"/>
      <c r="U2136" s="224"/>
      <c r="V2136" s="224"/>
      <c r="W2136" s="224"/>
      <c r="X2136" s="224"/>
      <c r="Y2136" s="224"/>
      <c r="Z2136" s="213"/>
      <c r="AA2136" s="213"/>
      <c r="AB2136" s="213"/>
      <c r="AC2136" s="213"/>
      <c r="AD2136" s="213"/>
      <c r="AE2136" s="213"/>
      <c r="AF2136" s="213"/>
      <c r="AG2136" s="213" t="s">
        <v>573</v>
      </c>
      <c r="AH2136" s="213">
        <v>0</v>
      </c>
      <c r="AI2136" s="213"/>
      <c r="AJ2136" s="213"/>
      <c r="AK2136" s="213"/>
      <c r="AL2136" s="213"/>
      <c r="AM2136" s="213"/>
      <c r="AN2136" s="213"/>
      <c r="AO2136" s="213"/>
      <c r="AP2136" s="213"/>
      <c r="AQ2136" s="213"/>
      <c r="AR2136" s="213"/>
      <c r="AS2136" s="213"/>
      <c r="AT2136" s="213"/>
      <c r="AU2136" s="213"/>
      <c r="AV2136" s="213"/>
      <c r="AW2136" s="213"/>
      <c r="AX2136" s="213"/>
      <c r="AY2136" s="213"/>
      <c r="AZ2136" s="213"/>
      <c r="BA2136" s="213"/>
      <c r="BB2136" s="213"/>
      <c r="BC2136" s="213"/>
      <c r="BD2136" s="213"/>
      <c r="BE2136" s="213"/>
      <c r="BF2136" s="213"/>
      <c r="BG2136" s="213"/>
      <c r="BH2136" s="213"/>
    </row>
    <row r="2137" spans="1:60" outlineLevel="3" x14ac:dyDescent="0.2">
      <c r="A2137" s="220"/>
      <c r="B2137" s="221"/>
      <c r="C2137" s="258" t="s">
        <v>2275</v>
      </c>
      <c r="D2137" s="229"/>
      <c r="E2137" s="230">
        <v>12.67</v>
      </c>
      <c r="F2137" s="224"/>
      <c r="G2137" s="224"/>
      <c r="H2137" s="224"/>
      <c r="I2137" s="224"/>
      <c r="J2137" s="224"/>
      <c r="K2137" s="224"/>
      <c r="L2137" s="224"/>
      <c r="M2137" s="224"/>
      <c r="N2137" s="223"/>
      <c r="O2137" s="223"/>
      <c r="P2137" s="223"/>
      <c r="Q2137" s="223"/>
      <c r="R2137" s="224"/>
      <c r="S2137" s="224"/>
      <c r="T2137" s="224"/>
      <c r="U2137" s="224"/>
      <c r="V2137" s="224"/>
      <c r="W2137" s="224"/>
      <c r="X2137" s="224"/>
      <c r="Y2137" s="224"/>
      <c r="Z2137" s="213"/>
      <c r="AA2137" s="213"/>
      <c r="AB2137" s="213"/>
      <c r="AC2137" s="213"/>
      <c r="AD2137" s="213"/>
      <c r="AE2137" s="213"/>
      <c r="AF2137" s="213"/>
      <c r="AG2137" s="213" t="s">
        <v>573</v>
      </c>
      <c r="AH2137" s="213">
        <v>0</v>
      </c>
      <c r="AI2137" s="213"/>
      <c r="AJ2137" s="213"/>
      <c r="AK2137" s="213"/>
      <c r="AL2137" s="213"/>
      <c r="AM2137" s="213"/>
      <c r="AN2137" s="213"/>
      <c r="AO2137" s="213"/>
      <c r="AP2137" s="213"/>
      <c r="AQ2137" s="213"/>
      <c r="AR2137" s="213"/>
      <c r="AS2137" s="213"/>
      <c r="AT2137" s="213"/>
      <c r="AU2137" s="213"/>
      <c r="AV2137" s="213"/>
      <c r="AW2137" s="213"/>
      <c r="AX2137" s="213"/>
      <c r="AY2137" s="213"/>
      <c r="AZ2137" s="213"/>
      <c r="BA2137" s="213"/>
      <c r="BB2137" s="213"/>
      <c r="BC2137" s="213"/>
      <c r="BD2137" s="213"/>
      <c r="BE2137" s="213"/>
      <c r="BF2137" s="213"/>
      <c r="BG2137" s="213"/>
      <c r="BH2137" s="213"/>
    </row>
    <row r="2138" spans="1:60" outlineLevel="3" x14ac:dyDescent="0.2">
      <c r="A2138" s="220"/>
      <c r="B2138" s="221"/>
      <c r="C2138" s="275" t="s">
        <v>955</v>
      </c>
      <c r="D2138" s="266"/>
      <c r="E2138" s="267"/>
      <c r="F2138" s="224"/>
      <c r="G2138" s="224"/>
      <c r="H2138" s="224"/>
      <c r="I2138" s="224"/>
      <c r="J2138" s="224"/>
      <c r="K2138" s="224"/>
      <c r="L2138" s="224"/>
      <c r="M2138" s="224"/>
      <c r="N2138" s="223"/>
      <c r="O2138" s="223"/>
      <c r="P2138" s="223"/>
      <c r="Q2138" s="223"/>
      <c r="R2138" s="224"/>
      <c r="S2138" s="224"/>
      <c r="T2138" s="224"/>
      <c r="U2138" s="224"/>
      <c r="V2138" s="224"/>
      <c r="W2138" s="224"/>
      <c r="X2138" s="224"/>
      <c r="Y2138" s="224"/>
      <c r="Z2138" s="213"/>
      <c r="AA2138" s="213"/>
      <c r="AB2138" s="213"/>
      <c r="AC2138" s="213"/>
      <c r="AD2138" s="213"/>
      <c r="AE2138" s="213"/>
      <c r="AF2138" s="213"/>
      <c r="AG2138" s="213" t="s">
        <v>573</v>
      </c>
      <c r="AH2138" s="213"/>
      <c r="AI2138" s="213"/>
      <c r="AJ2138" s="213"/>
      <c r="AK2138" s="213"/>
      <c r="AL2138" s="213"/>
      <c r="AM2138" s="213"/>
      <c r="AN2138" s="213"/>
      <c r="AO2138" s="213"/>
      <c r="AP2138" s="213"/>
      <c r="AQ2138" s="213"/>
      <c r="AR2138" s="213"/>
      <c r="AS2138" s="213"/>
      <c r="AT2138" s="213"/>
      <c r="AU2138" s="213"/>
      <c r="AV2138" s="213"/>
      <c r="AW2138" s="213"/>
      <c r="AX2138" s="213"/>
      <c r="AY2138" s="213"/>
      <c r="AZ2138" s="213"/>
      <c r="BA2138" s="213"/>
      <c r="BB2138" s="213"/>
      <c r="BC2138" s="213"/>
      <c r="BD2138" s="213"/>
      <c r="BE2138" s="213"/>
      <c r="BF2138" s="213"/>
      <c r="BG2138" s="213"/>
      <c r="BH2138" s="213"/>
    </row>
    <row r="2139" spans="1:60" outlineLevel="3" x14ac:dyDescent="0.2">
      <c r="A2139" s="220"/>
      <c r="B2139" s="221"/>
      <c r="C2139" s="276" t="s">
        <v>2276</v>
      </c>
      <c r="D2139" s="266"/>
      <c r="E2139" s="267">
        <v>12.67</v>
      </c>
      <c r="F2139" s="224"/>
      <c r="G2139" s="224"/>
      <c r="H2139" s="224"/>
      <c r="I2139" s="224"/>
      <c r="J2139" s="224"/>
      <c r="K2139" s="224"/>
      <c r="L2139" s="224"/>
      <c r="M2139" s="224"/>
      <c r="N2139" s="223"/>
      <c r="O2139" s="223"/>
      <c r="P2139" s="223"/>
      <c r="Q2139" s="223"/>
      <c r="R2139" s="224"/>
      <c r="S2139" s="224"/>
      <c r="T2139" s="224"/>
      <c r="U2139" s="224"/>
      <c r="V2139" s="224"/>
      <c r="W2139" s="224"/>
      <c r="X2139" s="224"/>
      <c r="Y2139" s="224"/>
      <c r="Z2139" s="213"/>
      <c r="AA2139" s="213"/>
      <c r="AB2139" s="213"/>
      <c r="AC2139" s="213"/>
      <c r="AD2139" s="213"/>
      <c r="AE2139" s="213"/>
      <c r="AF2139" s="213"/>
      <c r="AG2139" s="213" t="s">
        <v>573</v>
      </c>
      <c r="AH2139" s="213">
        <v>2</v>
      </c>
      <c r="AI2139" s="213"/>
      <c r="AJ2139" s="213"/>
      <c r="AK2139" s="213"/>
      <c r="AL2139" s="213"/>
      <c r="AM2139" s="213"/>
      <c r="AN2139" s="213"/>
      <c r="AO2139" s="213"/>
      <c r="AP2139" s="213"/>
      <c r="AQ2139" s="213"/>
      <c r="AR2139" s="213"/>
      <c r="AS2139" s="213"/>
      <c r="AT2139" s="213"/>
      <c r="AU2139" s="213"/>
      <c r="AV2139" s="213"/>
      <c r="AW2139" s="213"/>
      <c r="AX2139" s="213"/>
      <c r="AY2139" s="213"/>
      <c r="AZ2139" s="213"/>
      <c r="BA2139" s="213"/>
      <c r="BB2139" s="213"/>
      <c r="BC2139" s="213"/>
      <c r="BD2139" s="213"/>
      <c r="BE2139" s="213"/>
      <c r="BF2139" s="213"/>
      <c r="BG2139" s="213"/>
      <c r="BH2139" s="213"/>
    </row>
    <row r="2140" spans="1:60" outlineLevel="3" x14ac:dyDescent="0.2">
      <c r="A2140" s="220"/>
      <c r="B2140" s="221"/>
      <c r="C2140" s="275" t="s">
        <v>958</v>
      </c>
      <c r="D2140" s="266"/>
      <c r="E2140" s="267"/>
      <c r="F2140" s="224"/>
      <c r="G2140" s="224"/>
      <c r="H2140" s="224"/>
      <c r="I2140" s="224"/>
      <c r="J2140" s="224"/>
      <c r="K2140" s="224"/>
      <c r="L2140" s="224"/>
      <c r="M2140" s="224"/>
      <c r="N2140" s="223"/>
      <c r="O2140" s="223"/>
      <c r="P2140" s="223"/>
      <c r="Q2140" s="223"/>
      <c r="R2140" s="224"/>
      <c r="S2140" s="224"/>
      <c r="T2140" s="224"/>
      <c r="U2140" s="224"/>
      <c r="V2140" s="224"/>
      <c r="W2140" s="224"/>
      <c r="X2140" s="224"/>
      <c r="Y2140" s="224"/>
      <c r="Z2140" s="213"/>
      <c r="AA2140" s="213"/>
      <c r="AB2140" s="213"/>
      <c r="AC2140" s="213"/>
      <c r="AD2140" s="213"/>
      <c r="AE2140" s="213"/>
      <c r="AF2140" s="213"/>
      <c r="AG2140" s="213" t="s">
        <v>573</v>
      </c>
      <c r="AH2140" s="213"/>
      <c r="AI2140" s="213"/>
      <c r="AJ2140" s="213"/>
      <c r="AK2140" s="213"/>
      <c r="AL2140" s="213"/>
      <c r="AM2140" s="213"/>
      <c r="AN2140" s="213"/>
      <c r="AO2140" s="213"/>
      <c r="AP2140" s="213"/>
      <c r="AQ2140" s="213"/>
      <c r="AR2140" s="213"/>
      <c r="AS2140" s="213"/>
      <c r="AT2140" s="213"/>
      <c r="AU2140" s="213"/>
      <c r="AV2140" s="213"/>
      <c r="AW2140" s="213"/>
      <c r="AX2140" s="213"/>
      <c r="AY2140" s="213"/>
      <c r="AZ2140" s="213"/>
      <c r="BA2140" s="213"/>
      <c r="BB2140" s="213"/>
      <c r="BC2140" s="213"/>
      <c r="BD2140" s="213"/>
      <c r="BE2140" s="213"/>
      <c r="BF2140" s="213"/>
      <c r="BG2140" s="213"/>
      <c r="BH2140" s="213"/>
    </row>
    <row r="2141" spans="1:60" outlineLevel="3" x14ac:dyDescent="0.2">
      <c r="A2141" s="220"/>
      <c r="B2141" s="221"/>
      <c r="C2141" s="258" t="s">
        <v>2277</v>
      </c>
      <c r="D2141" s="229"/>
      <c r="E2141" s="230">
        <v>18.329999999999998</v>
      </c>
      <c r="F2141" s="224"/>
      <c r="G2141" s="224"/>
      <c r="H2141" s="224"/>
      <c r="I2141" s="224"/>
      <c r="J2141" s="224"/>
      <c r="K2141" s="224"/>
      <c r="L2141" s="224"/>
      <c r="M2141" s="224"/>
      <c r="N2141" s="223"/>
      <c r="O2141" s="223"/>
      <c r="P2141" s="223"/>
      <c r="Q2141" s="223"/>
      <c r="R2141" s="224"/>
      <c r="S2141" s="224"/>
      <c r="T2141" s="224"/>
      <c r="U2141" s="224"/>
      <c r="V2141" s="224"/>
      <c r="W2141" s="224"/>
      <c r="X2141" s="224"/>
      <c r="Y2141" s="224"/>
      <c r="Z2141" s="213"/>
      <c r="AA2141" s="213"/>
      <c r="AB2141" s="213"/>
      <c r="AC2141" s="213"/>
      <c r="AD2141" s="213"/>
      <c r="AE2141" s="213"/>
      <c r="AF2141" s="213"/>
      <c r="AG2141" s="213" t="s">
        <v>573</v>
      </c>
      <c r="AH2141" s="213">
        <v>0</v>
      </c>
      <c r="AI2141" s="213"/>
      <c r="AJ2141" s="213"/>
      <c r="AK2141" s="213"/>
      <c r="AL2141" s="213"/>
      <c r="AM2141" s="213"/>
      <c r="AN2141" s="213"/>
      <c r="AO2141" s="213"/>
      <c r="AP2141" s="213"/>
      <c r="AQ2141" s="213"/>
      <c r="AR2141" s="213"/>
      <c r="AS2141" s="213"/>
      <c r="AT2141" s="213"/>
      <c r="AU2141" s="213"/>
      <c r="AV2141" s="213"/>
      <c r="AW2141" s="213"/>
      <c r="AX2141" s="213"/>
      <c r="AY2141" s="213"/>
      <c r="AZ2141" s="213"/>
      <c r="BA2141" s="213"/>
      <c r="BB2141" s="213"/>
      <c r="BC2141" s="213"/>
      <c r="BD2141" s="213"/>
      <c r="BE2141" s="213"/>
      <c r="BF2141" s="213"/>
      <c r="BG2141" s="213"/>
      <c r="BH2141" s="213"/>
    </row>
    <row r="2142" spans="1:60" outlineLevel="3" x14ac:dyDescent="0.2">
      <c r="A2142" s="220"/>
      <c r="B2142" s="221"/>
      <c r="C2142" s="275" t="s">
        <v>955</v>
      </c>
      <c r="D2142" s="266"/>
      <c r="E2142" s="267"/>
      <c r="F2142" s="224"/>
      <c r="G2142" s="224"/>
      <c r="H2142" s="224"/>
      <c r="I2142" s="224"/>
      <c r="J2142" s="224"/>
      <c r="K2142" s="224"/>
      <c r="L2142" s="224"/>
      <c r="M2142" s="224"/>
      <c r="N2142" s="223"/>
      <c r="O2142" s="223"/>
      <c r="P2142" s="223"/>
      <c r="Q2142" s="223"/>
      <c r="R2142" s="224"/>
      <c r="S2142" s="224"/>
      <c r="T2142" s="224"/>
      <c r="U2142" s="224"/>
      <c r="V2142" s="224"/>
      <c r="W2142" s="224"/>
      <c r="X2142" s="224"/>
      <c r="Y2142" s="224"/>
      <c r="Z2142" s="213"/>
      <c r="AA2142" s="213"/>
      <c r="AB2142" s="213"/>
      <c r="AC2142" s="213"/>
      <c r="AD2142" s="213"/>
      <c r="AE2142" s="213"/>
      <c r="AF2142" s="213"/>
      <c r="AG2142" s="213" t="s">
        <v>573</v>
      </c>
      <c r="AH2142" s="213"/>
      <c r="AI2142" s="213"/>
      <c r="AJ2142" s="213"/>
      <c r="AK2142" s="213"/>
      <c r="AL2142" s="213"/>
      <c r="AM2142" s="213"/>
      <c r="AN2142" s="213"/>
      <c r="AO2142" s="213"/>
      <c r="AP2142" s="213"/>
      <c r="AQ2142" s="213"/>
      <c r="AR2142" s="213"/>
      <c r="AS2142" s="213"/>
      <c r="AT2142" s="213"/>
      <c r="AU2142" s="213"/>
      <c r="AV2142" s="213"/>
      <c r="AW2142" s="213"/>
      <c r="AX2142" s="213"/>
      <c r="AY2142" s="213"/>
      <c r="AZ2142" s="213"/>
      <c r="BA2142" s="213"/>
      <c r="BB2142" s="213"/>
      <c r="BC2142" s="213"/>
      <c r="BD2142" s="213"/>
      <c r="BE2142" s="213"/>
      <c r="BF2142" s="213"/>
      <c r="BG2142" s="213"/>
      <c r="BH2142" s="213"/>
    </row>
    <row r="2143" spans="1:60" outlineLevel="3" x14ac:dyDescent="0.2">
      <c r="A2143" s="220"/>
      <c r="B2143" s="221"/>
      <c r="C2143" s="276" t="s">
        <v>2278</v>
      </c>
      <c r="D2143" s="266"/>
      <c r="E2143" s="267">
        <v>18.329999999999998</v>
      </c>
      <c r="F2143" s="224"/>
      <c r="G2143" s="224"/>
      <c r="H2143" s="224"/>
      <c r="I2143" s="224"/>
      <c r="J2143" s="224"/>
      <c r="K2143" s="224"/>
      <c r="L2143" s="224"/>
      <c r="M2143" s="224"/>
      <c r="N2143" s="223"/>
      <c r="O2143" s="223"/>
      <c r="P2143" s="223"/>
      <c r="Q2143" s="223"/>
      <c r="R2143" s="224"/>
      <c r="S2143" s="224"/>
      <c r="T2143" s="224"/>
      <c r="U2143" s="224"/>
      <c r="V2143" s="224"/>
      <c r="W2143" s="224"/>
      <c r="X2143" s="224"/>
      <c r="Y2143" s="224"/>
      <c r="Z2143" s="213"/>
      <c r="AA2143" s="213"/>
      <c r="AB2143" s="213"/>
      <c r="AC2143" s="213"/>
      <c r="AD2143" s="213"/>
      <c r="AE2143" s="213"/>
      <c r="AF2143" s="213"/>
      <c r="AG2143" s="213" t="s">
        <v>573</v>
      </c>
      <c r="AH2143" s="213">
        <v>2</v>
      </c>
      <c r="AI2143" s="213"/>
      <c r="AJ2143" s="213"/>
      <c r="AK2143" s="213"/>
      <c r="AL2143" s="213"/>
      <c r="AM2143" s="213"/>
      <c r="AN2143" s="213"/>
      <c r="AO2143" s="213"/>
      <c r="AP2143" s="213"/>
      <c r="AQ2143" s="213"/>
      <c r="AR2143" s="213"/>
      <c r="AS2143" s="213"/>
      <c r="AT2143" s="213"/>
      <c r="AU2143" s="213"/>
      <c r="AV2143" s="213"/>
      <c r="AW2143" s="213"/>
      <c r="AX2143" s="213"/>
      <c r="AY2143" s="213"/>
      <c r="AZ2143" s="213"/>
      <c r="BA2143" s="213"/>
      <c r="BB2143" s="213"/>
      <c r="BC2143" s="213"/>
      <c r="BD2143" s="213"/>
      <c r="BE2143" s="213"/>
      <c r="BF2143" s="213"/>
      <c r="BG2143" s="213"/>
      <c r="BH2143" s="213"/>
    </row>
    <row r="2144" spans="1:60" outlineLevel="3" x14ac:dyDescent="0.2">
      <c r="A2144" s="220"/>
      <c r="B2144" s="221"/>
      <c r="C2144" s="275" t="s">
        <v>958</v>
      </c>
      <c r="D2144" s="266"/>
      <c r="E2144" s="267"/>
      <c r="F2144" s="224"/>
      <c r="G2144" s="224"/>
      <c r="H2144" s="224"/>
      <c r="I2144" s="224"/>
      <c r="J2144" s="224"/>
      <c r="K2144" s="224"/>
      <c r="L2144" s="224"/>
      <c r="M2144" s="224"/>
      <c r="N2144" s="223"/>
      <c r="O2144" s="223"/>
      <c r="P2144" s="223"/>
      <c r="Q2144" s="223"/>
      <c r="R2144" s="224"/>
      <c r="S2144" s="224"/>
      <c r="T2144" s="224"/>
      <c r="U2144" s="224"/>
      <c r="V2144" s="224"/>
      <c r="W2144" s="224"/>
      <c r="X2144" s="224"/>
      <c r="Y2144" s="224"/>
      <c r="Z2144" s="213"/>
      <c r="AA2144" s="213"/>
      <c r="AB2144" s="213"/>
      <c r="AC2144" s="213"/>
      <c r="AD2144" s="213"/>
      <c r="AE2144" s="213"/>
      <c r="AF2144" s="213"/>
      <c r="AG2144" s="213" t="s">
        <v>573</v>
      </c>
      <c r="AH2144" s="213"/>
      <c r="AI2144" s="213"/>
      <c r="AJ2144" s="213"/>
      <c r="AK2144" s="213"/>
      <c r="AL2144" s="213"/>
      <c r="AM2144" s="213"/>
      <c r="AN2144" s="213"/>
      <c r="AO2144" s="213"/>
      <c r="AP2144" s="213"/>
      <c r="AQ2144" s="213"/>
      <c r="AR2144" s="213"/>
      <c r="AS2144" s="213"/>
      <c r="AT2144" s="213"/>
      <c r="AU2144" s="213"/>
      <c r="AV2144" s="213"/>
      <c r="AW2144" s="213"/>
      <c r="AX2144" s="213"/>
      <c r="AY2144" s="213"/>
      <c r="AZ2144" s="213"/>
      <c r="BA2144" s="213"/>
      <c r="BB2144" s="213"/>
      <c r="BC2144" s="213"/>
      <c r="BD2144" s="213"/>
      <c r="BE2144" s="213"/>
      <c r="BF2144" s="213"/>
      <c r="BG2144" s="213"/>
      <c r="BH2144" s="213"/>
    </row>
    <row r="2145" spans="1:60" outlineLevel="3" x14ac:dyDescent="0.2">
      <c r="A2145" s="220"/>
      <c r="B2145" s="221"/>
      <c r="C2145" s="278" t="s">
        <v>1438</v>
      </c>
      <c r="D2145" s="268"/>
      <c r="E2145" s="269">
        <v>31</v>
      </c>
      <c r="F2145" s="224"/>
      <c r="G2145" s="224"/>
      <c r="H2145" s="224"/>
      <c r="I2145" s="224"/>
      <c r="J2145" s="224"/>
      <c r="K2145" s="224"/>
      <c r="L2145" s="224"/>
      <c r="M2145" s="224"/>
      <c r="N2145" s="223"/>
      <c r="O2145" s="223"/>
      <c r="P2145" s="223"/>
      <c r="Q2145" s="223"/>
      <c r="R2145" s="224"/>
      <c r="S2145" s="224"/>
      <c r="T2145" s="224"/>
      <c r="U2145" s="224"/>
      <c r="V2145" s="224"/>
      <c r="W2145" s="224"/>
      <c r="X2145" s="224"/>
      <c r="Y2145" s="224"/>
      <c r="Z2145" s="213"/>
      <c r="AA2145" s="213"/>
      <c r="AB2145" s="213"/>
      <c r="AC2145" s="213"/>
      <c r="AD2145" s="213"/>
      <c r="AE2145" s="213"/>
      <c r="AF2145" s="213"/>
      <c r="AG2145" s="213" t="s">
        <v>573</v>
      </c>
      <c r="AH2145" s="213">
        <v>1</v>
      </c>
      <c r="AI2145" s="213"/>
      <c r="AJ2145" s="213"/>
      <c r="AK2145" s="213"/>
      <c r="AL2145" s="213"/>
      <c r="AM2145" s="213"/>
      <c r="AN2145" s="213"/>
      <c r="AO2145" s="213"/>
      <c r="AP2145" s="213"/>
      <c r="AQ2145" s="213"/>
      <c r="AR2145" s="213"/>
      <c r="AS2145" s="213"/>
      <c r="AT2145" s="213"/>
      <c r="AU2145" s="213"/>
      <c r="AV2145" s="213"/>
      <c r="AW2145" s="213"/>
      <c r="AX2145" s="213"/>
      <c r="AY2145" s="213"/>
      <c r="AZ2145" s="213"/>
      <c r="BA2145" s="213"/>
      <c r="BB2145" s="213"/>
      <c r="BC2145" s="213"/>
      <c r="BD2145" s="213"/>
      <c r="BE2145" s="213"/>
      <c r="BF2145" s="213"/>
      <c r="BG2145" s="213"/>
      <c r="BH2145" s="213"/>
    </row>
    <row r="2146" spans="1:60" outlineLevel="2" x14ac:dyDescent="0.2">
      <c r="A2146" s="220"/>
      <c r="B2146" s="221"/>
      <c r="C2146" s="257"/>
      <c r="D2146" s="250"/>
      <c r="E2146" s="250"/>
      <c r="F2146" s="250"/>
      <c r="G2146" s="250"/>
      <c r="H2146" s="224"/>
      <c r="I2146" s="224"/>
      <c r="J2146" s="224"/>
      <c r="K2146" s="224"/>
      <c r="L2146" s="224"/>
      <c r="M2146" s="224"/>
      <c r="N2146" s="223"/>
      <c r="O2146" s="223"/>
      <c r="P2146" s="223"/>
      <c r="Q2146" s="223"/>
      <c r="R2146" s="224"/>
      <c r="S2146" s="224"/>
      <c r="T2146" s="224"/>
      <c r="U2146" s="224"/>
      <c r="V2146" s="224"/>
      <c r="W2146" s="224"/>
      <c r="X2146" s="224"/>
      <c r="Y2146" s="224"/>
      <c r="Z2146" s="213"/>
      <c r="AA2146" s="213"/>
      <c r="AB2146" s="213"/>
      <c r="AC2146" s="213"/>
      <c r="AD2146" s="213"/>
      <c r="AE2146" s="213"/>
      <c r="AF2146" s="213"/>
      <c r="AG2146" s="213" t="s">
        <v>515</v>
      </c>
      <c r="AH2146" s="213"/>
      <c r="AI2146" s="213"/>
      <c r="AJ2146" s="213"/>
      <c r="AK2146" s="213"/>
      <c r="AL2146" s="213"/>
      <c r="AM2146" s="213"/>
      <c r="AN2146" s="213"/>
      <c r="AO2146" s="213"/>
      <c r="AP2146" s="213"/>
      <c r="AQ2146" s="213"/>
      <c r="AR2146" s="213"/>
      <c r="AS2146" s="213"/>
      <c r="AT2146" s="213"/>
      <c r="AU2146" s="213"/>
      <c r="AV2146" s="213"/>
      <c r="AW2146" s="213"/>
      <c r="AX2146" s="213"/>
      <c r="AY2146" s="213"/>
      <c r="AZ2146" s="213"/>
      <c r="BA2146" s="213"/>
      <c r="BB2146" s="213"/>
      <c r="BC2146" s="213"/>
      <c r="BD2146" s="213"/>
      <c r="BE2146" s="213"/>
      <c r="BF2146" s="213"/>
      <c r="BG2146" s="213"/>
      <c r="BH2146" s="213"/>
    </row>
    <row r="2147" spans="1:60" outlineLevel="1" x14ac:dyDescent="0.2">
      <c r="A2147" s="242">
        <v>272</v>
      </c>
      <c r="B2147" s="243" t="s">
        <v>2279</v>
      </c>
      <c r="C2147" s="254" t="s">
        <v>2280</v>
      </c>
      <c r="D2147" s="244" t="s">
        <v>1663</v>
      </c>
      <c r="E2147" s="245">
        <v>395.52199999999999</v>
      </c>
      <c r="F2147" s="246"/>
      <c r="G2147" s="247">
        <f>ROUND(E2147*F2147,2)</f>
        <v>0</v>
      </c>
      <c r="H2147" s="246"/>
      <c r="I2147" s="247">
        <f>ROUND(E2147*H2147,2)</f>
        <v>0</v>
      </c>
      <c r="J2147" s="246"/>
      <c r="K2147" s="247">
        <f>ROUND(E2147*J2147,2)</f>
        <v>0</v>
      </c>
      <c r="L2147" s="247">
        <v>21</v>
      </c>
      <c r="M2147" s="247">
        <f>G2147*(1+L2147/100)</f>
        <v>0</v>
      </c>
      <c r="N2147" s="245">
        <v>6.0000000000000002E-5</v>
      </c>
      <c r="O2147" s="245">
        <f>ROUND(E2147*N2147,2)</f>
        <v>0.02</v>
      </c>
      <c r="P2147" s="245">
        <v>0</v>
      </c>
      <c r="Q2147" s="245">
        <f>ROUND(E2147*P2147,2)</f>
        <v>0</v>
      </c>
      <c r="R2147" s="247" t="s">
        <v>2231</v>
      </c>
      <c r="S2147" s="247" t="s">
        <v>511</v>
      </c>
      <c r="T2147" s="248" t="s">
        <v>511</v>
      </c>
      <c r="U2147" s="224">
        <v>0.30399999999999999</v>
      </c>
      <c r="V2147" s="224">
        <f>ROUND(E2147*U2147,2)</f>
        <v>120.24</v>
      </c>
      <c r="W2147" s="224"/>
      <c r="X2147" s="224" t="s">
        <v>557</v>
      </c>
      <c r="Y2147" s="224" t="s">
        <v>513</v>
      </c>
      <c r="Z2147" s="213"/>
      <c r="AA2147" s="213"/>
      <c r="AB2147" s="213"/>
      <c r="AC2147" s="213"/>
      <c r="AD2147" s="213"/>
      <c r="AE2147" s="213"/>
      <c r="AF2147" s="213"/>
      <c r="AG2147" s="213" t="s">
        <v>571</v>
      </c>
      <c r="AH2147" s="213"/>
      <c r="AI2147" s="213"/>
      <c r="AJ2147" s="213"/>
      <c r="AK2147" s="213"/>
      <c r="AL2147" s="213"/>
      <c r="AM2147" s="213"/>
      <c r="AN2147" s="213"/>
      <c r="AO2147" s="213"/>
      <c r="AP2147" s="213"/>
      <c r="AQ2147" s="213"/>
      <c r="AR2147" s="213"/>
      <c r="AS2147" s="213"/>
      <c r="AT2147" s="213"/>
      <c r="AU2147" s="213"/>
      <c r="AV2147" s="213"/>
      <c r="AW2147" s="213"/>
      <c r="AX2147" s="213"/>
      <c r="AY2147" s="213"/>
      <c r="AZ2147" s="213"/>
      <c r="BA2147" s="213"/>
      <c r="BB2147" s="213"/>
      <c r="BC2147" s="213"/>
      <c r="BD2147" s="213"/>
      <c r="BE2147" s="213"/>
      <c r="BF2147" s="213"/>
      <c r="BG2147" s="213"/>
      <c r="BH2147" s="213"/>
    </row>
    <row r="2148" spans="1:60" outlineLevel="2" x14ac:dyDescent="0.2">
      <c r="A2148" s="220"/>
      <c r="B2148" s="221"/>
      <c r="C2148" s="258" t="s">
        <v>2262</v>
      </c>
      <c r="D2148" s="229"/>
      <c r="E2148" s="230"/>
      <c r="F2148" s="224"/>
      <c r="G2148" s="224"/>
      <c r="H2148" s="224"/>
      <c r="I2148" s="224"/>
      <c r="J2148" s="224"/>
      <c r="K2148" s="224"/>
      <c r="L2148" s="224"/>
      <c r="M2148" s="224"/>
      <c r="N2148" s="223"/>
      <c r="O2148" s="223"/>
      <c r="P2148" s="223"/>
      <c r="Q2148" s="223"/>
      <c r="R2148" s="224"/>
      <c r="S2148" s="224"/>
      <c r="T2148" s="224"/>
      <c r="U2148" s="224"/>
      <c r="V2148" s="224"/>
      <c r="W2148" s="224"/>
      <c r="X2148" s="224"/>
      <c r="Y2148" s="224"/>
      <c r="Z2148" s="213"/>
      <c r="AA2148" s="213"/>
      <c r="AB2148" s="213"/>
      <c r="AC2148" s="213"/>
      <c r="AD2148" s="213"/>
      <c r="AE2148" s="213"/>
      <c r="AF2148" s="213"/>
      <c r="AG2148" s="213" t="s">
        <v>573</v>
      </c>
      <c r="AH2148" s="213">
        <v>0</v>
      </c>
      <c r="AI2148" s="213"/>
      <c r="AJ2148" s="213"/>
      <c r="AK2148" s="213"/>
      <c r="AL2148" s="213"/>
      <c r="AM2148" s="213"/>
      <c r="AN2148" s="213"/>
      <c r="AO2148" s="213"/>
      <c r="AP2148" s="213"/>
      <c r="AQ2148" s="213"/>
      <c r="AR2148" s="213"/>
      <c r="AS2148" s="213"/>
      <c r="AT2148" s="213"/>
      <c r="AU2148" s="213"/>
      <c r="AV2148" s="213"/>
      <c r="AW2148" s="213"/>
      <c r="AX2148" s="213"/>
      <c r="AY2148" s="213"/>
      <c r="AZ2148" s="213"/>
      <c r="BA2148" s="213"/>
      <c r="BB2148" s="213"/>
      <c r="BC2148" s="213"/>
      <c r="BD2148" s="213"/>
      <c r="BE2148" s="213"/>
      <c r="BF2148" s="213"/>
      <c r="BG2148" s="213"/>
      <c r="BH2148" s="213"/>
    </row>
    <row r="2149" spans="1:60" outlineLevel="3" x14ac:dyDescent="0.2">
      <c r="A2149" s="220"/>
      <c r="B2149" s="221"/>
      <c r="C2149" s="258" t="s">
        <v>2281</v>
      </c>
      <c r="D2149" s="229"/>
      <c r="E2149" s="230">
        <v>9.1739999999999995</v>
      </c>
      <c r="F2149" s="224"/>
      <c r="G2149" s="224"/>
      <c r="H2149" s="224"/>
      <c r="I2149" s="224"/>
      <c r="J2149" s="224"/>
      <c r="K2149" s="224"/>
      <c r="L2149" s="224"/>
      <c r="M2149" s="224"/>
      <c r="N2149" s="223"/>
      <c r="O2149" s="223"/>
      <c r="P2149" s="223"/>
      <c r="Q2149" s="223"/>
      <c r="R2149" s="224"/>
      <c r="S2149" s="224"/>
      <c r="T2149" s="224"/>
      <c r="U2149" s="224"/>
      <c r="V2149" s="224"/>
      <c r="W2149" s="224"/>
      <c r="X2149" s="224"/>
      <c r="Y2149" s="224"/>
      <c r="Z2149" s="213"/>
      <c r="AA2149" s="213"/>
      <c r="AB2149" s="213"/>
      <c r="AC2149" s="213"/>
      <c r="AD2149" s="213"/>
      <c r="AE2149" s="213"/>
      <c r="AF2149" s="213"/>
      <c r="AG2149" s="213" t="s">
        <v>573</v>
      </c>
      <c r="AH2149" s="213">
        <v>0</v>
      </c>
      <c r="AI2149" s="213"/>
      <c r="AJ2149" s="213"/>
      <c r="AK2149" s="213"/>
      <c r="AL2149" s="213"/>
      <c r="AM2149" s="213"/>
      <c r="AN2149" s="213"/>
      <c r="AO2149" s="213"/>
      <c r="AP2149" s="213"/>
      <c r="AQ2149" s="213"/>
      <c r="AR2149" s="213"/>
      <c r="AS2149" s="213"/>
      <c r="AT2149" s="213"/>
      <c r="AU2149" s="213"/>
      <c r="AV2149" s="213"/>
      <c r="AW2149" s="213"/>
      <c r="AX2149" s="213"/>
      <c r="AY2149" s="213"/>
      <c r="AZ2149" s="213"/>
      <c r="BA2149" s="213"/>
      <c r="BB2149" s="213"/>
      <c r="BC2149" s="213"/>
      <c r="BD2149" s="213"/>
      <c r="BE2149" s="213"/>
      <c r="BF2149" s="213"/>
      <c r="BG2149" s="213"/>
      <c r="BH2149" s="213"/>
    </row>
    <row r="2150" spans="1:60" outlineLevel="3" x14ac:dyDescent="0.2">
      <c r="A2150" s="220"/>
      <c r="B2150" s="221"/>
      <c r="C2150" s="258" t="s">
        <v>2282</v>
      </c>
      <c r="D2150" s="229"/>
      <c r="E2150" s="230">
        <v>12.096</v>
      </c>
      <c r="F2150" s="224"/>
      <c r="G2150" s="224"/>
      <c r="H2150" s="224"/>
      <c r="I2150" s="224"/>
      <c r="J2150" s="224"/>
      <c r="K2150" s="224"/>
      <c r="L2150" s="224"/>
      <c r="M2150" s="224"/>
      <c r="N2150" s="223"/>
      <c r="O2150" s="223"/>
      <c r="P2150" s="223"/>
      <c r="Q2150" s="223"/>
      <c r="R2150" s="224"/>
      <c r="S2150" s="224"/>
      <c r="T2150" s="224"/>
      <c r="U2150" s="224"/>
      <c r="V2150" s="224"/>
      <c r="W2150" s="224"/>
      <c r="X2150" s="224"/>
      <c r="Y2150" s="224"/>
      <c r="Z2150" s="213"/>
      <c r="AA2150" s="213"/>
      <c r="AB2150" s="213"/>
      <c r="AC2150" s="213"/>
      <c r="AD2150" s="213"/>
      <c r="AE2150" s="213"/>
      <c r="AF2150" s="213"/>
      <c r="AG2150" s="213" t="s">
        <v>573</v>
      </c>
      <c r="AH2150" s="213">
        <v>0</v>
      </c>
      <c r="AI2150" s="213"/>
      <c r="AJ2150" s="213"/>
      <c r="AK2150" s="213"/>
      <c r="AL2150" s="213"/>
      <c r="AM2150" s="213"/>
      <c r="AN2150" s="213"/>
      <c r="AO2150" s="213"/>
      <c r="AP2150" s="213"/>
      <c r="AQ2150" s="213"/>
      <c r="AR2150" s="213"/>
      <c r="AS2150" s="213"/>
      <c r="AT2150" s="213"/>
      <c r="AU2150" s="213"/>
      <c r="AV2150" s="213"/>
      <c r="AW2150" s="213"/>
      <c r="AX2150" s="213"/>
      <c r="AY2150" s="213"/>
      <c r="AZ2150" s="213"/>
      <c r="BA2150" s="213"/>
      <c r="BB2150" s="213"/>
      <c r="BC2150" s="213"/>
      <c r="BD2150" s="213"/>
      <c r="BE2150" s="213"/>
      <c r="BF2150" s="213"/>
      <c r="BG2150" s="213"/>
      <c r="BH2150" s="213"/>
    </row>
    <row r="2151" spans="1:60" outlineLevel="3" x14ac:dyDescent="0.2">
      <c r="A2151" s="220"/>
      <c r="B2151" s="221"/>
      <c r="C2151" s="258" t="s">
        <v>2283</v>
      </c>
      <c r="D2151" s="229"/>
      <c r="E2151" s="230">
        <v>15.552</v>
      </c>
      <c r="F2151" s="224"/>
      <c r="G2151" s="224"/>
      <c r="H2151" s="224"/>
      <c r="I2151" s="224"/>
      <c r="J2151" s="224"/>
      <c r="K2151" s="224"/>
      <c r="L2151" s="224"/>
      <c r="M2151" s="224"/>
      <c r="N2151" s="223"/>
      <c r="O2151" s="223"/>
      <c r="P2151" s="223"/>
      <c r="Q2151" s="223"/>
      <c r="R2151" s="224"/>
      <c r="S2151" s="224"/>
      <c r="T2151" s="224"/>
      <c r="U2151" s="224"/>
      <c r="V2151" s="224"/>
      <c r="W2151" s="224"/>
      <c r="X2151" s="224"/>
      <c r="Y2151" s="224"/>
      <c r="Z2151" s="213"/>
      <c r="AA2151" s="213"/>
      <c r="AB2151" s="213"/>
      <c r="AC2151" s="213"/>
      <c r="AD2151" s="213"/>
      <c r="AE2151" s="213"/>
      <c r="AF2151" s="213"/>
      <c r="AG2151" s="213" t="s">
        <v>573</v>
      </c>
      <c r="AH2151" s="213">
        <v>0</v>
      </c>
      <c r="AI2151" s="213"/>
      <c r="AJ2151" s="213"/>
      <c r="AK2151" s="213"/>
      <c r="AL2151" s="213"/>
      <c r="AM2151" s="213"/>
      <c r="AN2151" s="213"/>
      <c r="AO2151" s="213"/>
      <c r="AP2151" s="213"/>
      <c r="AQ2151" s="213"/>
      <c r="AR2151" s="213"/>
      <c r="AS2151" s="213"/>
      <c r="AT2151" s="213"/>
      <c r="AU2151" s="213"/>
      <c r="AV2151" s="213"/>
      <c r="AW2151" s="213"/>
      <c r="AX2151" s="213"/>
      <c r="AY2151" s="213"/>
      <c r="AZ2151" s="213"/>
      <c r="BA2151" s="213"/>
      <c r="BB2151" s="213"/>
      <c r="BC2151" s="213"/>
      <c r="BD2151" s="213"/>
      <c r="BE2151" s="213"/>
      <c r="BF2151" s="213"/>
      <c r="BG2151" s="213"/>
      <c r="BH2151" s="213"/>
    </row>
    <row r="2152" spans="1:60" outlineLevel="3" x14ac:dyDescent="0.2">
      <c r="A2152" s="220"/>
      <c r="B2152" s="221"/>
      <c r="C2152" s="278" t="s">
        <v>1438</v>
      </c>
      <c r="D2152" s="268"/>
      <c r="E2152" s="269">
        <v>36.822000000000003</v>
      </c>
      <c r="F2152" s="224"/>
      <c r="G2152" s="224"/>
      <c r="H2152" s="224"/>
      <c r="I2152" s="224"/>
      <c r="J2152" s="224"/>
      <c r="K2152" s="224"/>
      <c r="L2152" s="224"/>
      <c r="M2152" s="224"/>
      <c r="N2152" s="223"/>
      <c r="O2152" s="223"/>
      <c r="P2152" s="223"/>
      <c r="Q2152" s="223"/>
      <c r="R2152" s="224"/>
      <c r="S2152" s="224"/>
      <c r="T2152" s="224"/>
      <c r="U2152" s="224"/>
      <c r="V2152" s="224"/>
      <c r="W2152" s="224"/>
      <c r="X2152" s="224"/>
      <c r="Y2152" s="224"/>
      <c r="Z2152" s="213"/>
      <c r="AA2152" s="213"/>
      <c r="AB2152" s="213"/>
      <c r="AC2152" s="213"/>
      <c r="AD2152" s="213"/>
      <c r="AE2152" s="213"/>
      <c r="AF2152" s="213"/>
      <c r="AG2152" s="213" t="s">
        <v>573</v>
      </c>
      <c r="AH2152" s="213">
        <v>1</v>
      </c>
      <c r="AI2152" s="213"/>
      <c r="AJ2152" s="213"/>
      <c r="AK2152" s="213"/>
      <c r="AL2152" s="213"/>
      <c r="AM2152" s="213"/>
      <c r="AN2152" s="213"/>
      <c r="AO2152" s="213"/>
      <c r="AP2152" s="213"/>
      <c r="AQ2152" s="213"/>
      <c r="AR2152" s="213"/>
      <c r="AS2152" s="213"/>
      <c r="AT2152" s="213"/>
      <c r="AU2152" s="213"/>
      <c r="AV2152" s="213"/>
      <c r="AW2152" s="213"/>
      <c r="AX2152" s="213"/>
      <c r="AY2152" s="213"/>
      <c r="AZ2152" s="213"/>
      <c r="BA2152" s="213"/>
      <c r="BB2152" s="213"/>
      <c r="BC2152" s="213"/>
      <c r="BD2152" s="213"/>
      <c r="BE2152" s="213"/>
      <c r="BF2152" s="213"/>
      <c r="BG2152" s="213"/>
      <c r="BH2152" s="213"/>
    </row>
    <row r="2153" spans="1:60" outlineLevel="3" x14ac:dyDescent="0.2">
      <c r="A2153" s="220"/>
      <c r="B2153" s="221"/>
      <c r="C2153" s="258" t="s">
        <v>1045</v>
      </c>
      <c r="D2153" s="229"/>
      <c r="E2153" s="230"/>
      <c r="F2153" s="224"/>
      <c r="G2153" s="224"/>
      <c r="H2153" s="224"/>
      <c r="I2153" s="224"/>
      <c r="J2153" s="224"/>
      <c r="K2153" s="224"/>
      <c r="L2153" s="224"/>
      <c r="M2153" s="224"/>
      <c r="N2153" s="223"/>
      <c r="O2153" s="223"/>
      <c r="P2153" s="223"/>
      <c r="Q2153" s="223"/>
      <c r="R2153" s="224"/>
      <c r="S2153" s="224"/>
      <c r="T2153" s="224"/>
      <c r="U2153" s="224"/>
      <c r="V2153" s="224"/>
      <c r="W2153" s="224"/>
      <c r="X2153" s="224"/>
      <c r="Y2153" s="224"/>
      <c r="Z2153" s="213"/>
      <c r="AA2153" s="213"/>
      <c r="AB2153" s="213"/>
      <c r="AC2153" s="213"/>
      <c r="AD2153" s="213"/>
      <c r="AE2153" s="213"/>
      <c r="AF2153" s="213"/>
      <c r="AG2153" s="213" t="s">
        <v>573</v>
      </c>
      <c r="AH2153" s="213">
        <v>0</v>
      </c>
      <c r="AI2153" s="213"/>
      <c r="AJ2153" s="213"/>
      <c r="AK2153" s="213"/>
      <c r="AL2153" s="213"/>
      <c r="AM2153" s="213"/>
      <c r="AN2153" s="213"/>
      <c r="AO2153" s="213"/>
      <c r="AP2153" s="213"/>
      <c r="AQ2153" s="213"/>
      <c r="AR2153" s="213"/>
      <c r="AS2153" s="213"/>
      <c r="AT2153" s="213"/>
      <c r="AU2153" s="213"/>
      <c r="AV2153" s="213"/>
      <c r="AW2153" s="213"/>
      <c r="AX2153" s="213"/>
      <c r="AY2153" s="213"/>
      <c r="AZ2153" s="213"/>
      <c r="BA2153" s="213"/>
      <c r="BB2153" s="213"/>
      <c r="BC2153" s="213"/>
      <c r="BD2153" s="213"/>
      <c r="BE2153" s="213"/>
      <c r="BF2153" s="213"/>
      <c r="BG2153" s="213"/>
      <c r="BH2153" s="213"/>
    </row>
    <row r="2154" spans="1:60" outlineLevel="3" x14ac:dyDescent="0.2">
      <c r="A2154" s="220"/>
      <c r="B2154" s="221"/>
      <c r="C2154" s="258" t="s">
        <v>2284</v>
      </c>
      <c r="D2154" s="229"/>
      <c r="E2154" s="230">
        <v>358.7</v>
      </c>
      <c r="F2154" s="224"/>
      <c r="G2154" s="224"/>
      <c r="H2154" s="224"/>
      <c r="I2154" s="224"/>
      <c r="J2154" s="224"/>
      <c r="K2154" s="224"/>
      <c r="L2154" s="224"/>
      <c r="M2154" s="224"/>
      <c r="N2154" s="223"/>
      <c r="O2154" s="223"/>
      <c r="P2154" s="223"/>
      <c r="Q2154" s="223"/>
      <c r="R2154" s="224"/>
      <c r="S2154" s="224"/>
      <c r="T2154" s="224"/>
      <c r="U2154" s="224"/>
      <c r="V2154" s="224"/>
      <c r="W2154" s="224"/>
      <c r="X2154" s="224"/>
      <c r="Y2154" s="224"/>
      <c r="Z2154" s="213"/>
      <c r="AA2154" s="213"/>
      <c r="AB2154" s="213"/>
      <c r="AC2154" s="213"/>
      <c r="AD2154" s="213"/>
      <c r="AE2154" s="213"/>
      <c r="AF2154" s="213"/>
      <c r="AG2154" s="213" t="s">
        <v>573</v>
      </c>
      <c r="AH2154" s="213">
        <v>0</v>
      </c>
      <c r="AI2154" s="213"/>
      <c r="AJ2154" s="213"/>
      <c r="AK2154" s="213"/>
      <c r="AL2154" s="213"/>
      <c r="AM2154" s="213"/>
      <c r="AN2154" s="213"/>
      <c r="AO2154" s="213"/>
      <c r="AP2154" s="213"/>
      <c r="AQ2154" s="213"/>
      <c r="AR2154" s="213"/>
      <c r="AS2154" s="213"/>
      <c r="AT2154" s="213"/>
      <c r="AU2154" s="213"/>
      <c r="AV2154" s="213"/>
      <c r="AW2154" s="213"/>
      <c r="AX2154" s="213"/>
      <c r="AY2154" s="213"/>
      <c r="AZ2154" s="213"/>
      <c r="BA2154" s="213"/>
      <c r="BB2154" s="213"/>
      <c r="BC2154" s="213"/>
      <c r="BD2154" s="213"/>
      <c r="BE2154" s="213"/>
      <c r="BF2154" s="213"/>
      <c r="BG2154" s="213"/>
      <c r="BH2154" s="213"/>
    </row>
    <row r="2155" spans="1:60" outlineLevel="3" x14ac:dyDescent="0.2">
      <c r="A2155" s="220"/>
      <c r="B2155" s="221"/>
      <c r="C2155" s="275" t="s">
        <v>955</v>
      </c>
      <c r="D2155" s="266"/>
      <c r="E2155" s="267"/>
      <c r="F2155" s="224"/>
      <c r="G2155" s="224"/>
      <c r="H2155" s="224"/>
      <c r="I2155" s="224"/>
      <c r="J2155" s="224"/>
      <c r="K2155" s="224"/>
      <c r="L2155" s="224"/>
      <c r="M2155" s="224"/>
      <c r="N2155" s="223"/>
      <c r="O2155" s="223"/>
      <c r="P2155" s="223"/>
      <c r="Q2155" s="223"/>
      <c r="R2155" s="224"/>
      <c r="S2155" s="224"/>
      <c r="T2155" s="224"/>
      <c r="U2155" s="224"/>
      <c r="V2155" s="224"/>
      <c r="W2155" s="224"/>
      <c r="X2155" s="224"/>
      <c r="Y2155" s="224"/>
      <c r="Z2155" s="213"/>
      <c r="AA2155" s="213"/>
      <c r="AB2155" s="213"/>
      <c r="AC2155" s="213"/>
      <c r="AD2155" s="213"/>
      <c r="AE2155" s="213"/>
      <c r="AF2155" s="213"/>
      <c r="AG2155" s="213" t="s">
        <v>573</v>
      </c>
      <c r="AH2155" s="213"/>
      <c r="AI2155" s="213"/>
      <c r="AJ2155" s="213"/>
      <c r="AK2155" s="213"/>
      <c r="AL2155" s="213"/>
      <c r="AM2155" s="213"/>
      <c r="AN2155" s="213"/>
      <c r="AO2155" s="213"/>
      <c r="AP2155" s="213"/>
      <c r="AQ2155" s="213"/>
      <c r="AR2155" s="213"/>
      <c r="AS2155" s="213"/>
      <c r="AT2155" s="213"/>
      <c r="AU2155" s="213"/>
      <c r="AV2155" s="213"/>
      <c r="AW2155" s="213"/>
      <c r="AX2155" s="213"/>
      <c r="AY2155" s="213"/>
      <c r="AZ2155" s="213"/>
      <c r="BA2155" s="213"/>
      <c r="BB2155" s="213"/>
      <c r="BC2155" s="213"/>
      <c r="BD2155" s="213"/>
      <c r="BE2155" s="213"/>
      <c r="BF2155" s="213"/>
      <c r="BG2155" s="213"/>
      <c r="BH2155" s="213"/>
    </row>
    <row r="2156" spans="1:60" outlineLevel="3" x14ac:dyDescent="0.2">
      <c r="A2156" s="220"/>
      <c r="B2156" s="221"/>
      <c r="C2156" s="276" t="s">
        <v>2285</v>
      </c>
      <c r="D2156" s="266"/>
      <c r="E2156" s="267">
        <v>358.7</v>
      </c>
      <c r="F2156" s="224"/>
      <c r="G2156" s="224"/>
      <c r="H2156" s="224"/>
      <c r="I2156" s="224"/>
      <c r="J2156" s="224"/>
      <c r="K2156" s="224"/>
      <c r="L2156" s="224"/>
      <c r="M2156" s="224"/>
      <c r="N2156" s="223"/>
      <c r="O2156" s="223"/>
      <c r="P2156" s="223"/>
      <c r="Q2156" s="223"/>
      <c r="R2156" s="224"/>
      <c r="S2156" s="224"/>
      <c r="T2156" s="224"/>
      <c r="U2156" s="224"/>
      <c r="V2156" s="224"/>
      <c r="W2156" s="224"/>
      <c r="X2156" s="224"/>
      <c r="Y2156" s="224"/>
      <c r="Z2156" s="213"/>
      <c r="AA2156" s="213"/>
      <c r="AB2156" s="213"/>
      <c r="AC2156" s="213"/>
      <c r="AD2156" s="213"/>
      <c r="AE2156" s="213"/>
      <c r="AF2156" s="213"/>
      <c r="AG2156" s="213" t="s">
        <v>573</v>
      </c>
      <c r="AH2156" s="213">
        <v>2</v>
      </c>
      <c r="AI2156" s="213"/>
      <c r="AJ2156" s="213"/>
      <c r="AK2156" s="213"/>
      <c r="AL2156" s="213"/>
      <c r="AM2156" s="213"/>
      <c r="AN2156" s="213"/>
      <c r="AO2156" s="213"/>
      <c r="AP2156" s="213"/>
      <c r="AQ2156" s="213"/>
      <c r="AR2156" s="213"/>
      <c r="AS2156" s="213"/>
      <c r="AT2156" s="213"/>
      <c r="AU2156" s="213"/>
      <c r="AV2156" s="213"/>
      <c r="AW2156" s="213"/>
      <c r="AX2156" s="213"/>
      <c r="AY2156" s="213"/>
      <c r="AZ2156" s="213"/>
      <c r="BA2156" s="213"/>
      <c r="BB2156" s="213"/>
      <c r="BC2156" s="213"/>
      <c r="BD2156" s="213"/>
      <c r="BE2156" s="213"/>
      <c r="BF2156" s="213"/>
      <c r="BG2156" s="213"/>
      <c r="BH2156" s="213"/>
    </row>
    <row r="2157" spans="1:60" outlineLevel="3" x14ac:dyDescent="0.2">
      <c r="A2157" s="220"/>
      <c r="B2157" s="221"/>
      <c r="C2157" s="275" t="s">
        <v>958</v>
      </c>
      <c r="D2157" s="266"/>
      <c r="E2157" s="267"/>
      <c r="F2157" s="224"/>
      <c r="G2157" s="224"/>
      <c r="H2157" s="224"/>
      <c r="I2157" s="224"/>
      <c r="J2157" s="224"/>
      <c r="K2157" s="224"/>
      <c r="L2157" s="224"/>
      <c r="M2157" s="224"/>
      <c r="N2157" s="223"/>
      <c r="O2157" s="223"/>
      <c r="P2157" s="223"/>
      <c r="Q2157" s="223"/>
      <c r="R2157" s="224"/>
      <c r="S2157" s="224"/>
      <c r="T2157" s="224"/>
      <c r="U2157" s="224"/>
      <c r="V2157" s="224"/>
      <c r="W2157" s="224"/>
      <c r="X2157" s="224"/>
      <c r="Y2157" s="224"/>
      <c r="Z2157" s="213"/>
      <c r="AA2157" s="213"/>
      <c r="AB2157" s="213"/>
      <c r="AC2157" s="213"/>
      <c r="AD2157" s="213"/>
      <c r="AE2157" s="213"/>
      <c r="AF2157" s="213"/>
      <c r="AG2157" s="213" t="s">
        <v>573</v>
      </c>
      <c r="AH2157" s="213"/>
      <c r="AI2157" s="213"/>
      <c r="AJ2157" s="213"/>
      <c r="AK2157" s="213"/>
      <c r="AL2157" s="213"/>
      <c r="AM2157" s="213"/>
      <c r="AN2157" s="213"/>
      <c r="AO2157" s="213"/>
      <c r="AP2157" s="213"/>
      <c r="AQ2157" s="213"/>
      <c r="AR2157" s="213"/>
      <c r="AS2157" s="213"/>
      <c r="AT2157" s="213"/>
      <c r="AU2157" s="213"/>
      <c r="AV2157" s="213"/>
      <c r="AW2157" s="213"/>
      <c r="AX2157" s="213"/>
      <c r="AY2157" s="213"/>
      <c r="AZ2157" s="213"/>
      <c r="BA2157" s="213"/>
      <c r="BB2157" s="213"/>
      <c r="BC2157" s="213"/>
      <c r="BD2157" s="213"/>
      <c r="BE2157" s="213"/>
      <c r="BF2157" s="213"/>
      <c r="BG2157" s="213"/>
      <c r="BH2157" s="213"/>
    </row>
    <row r="2158" spans="1:60" outlineLevel="3" x14ac:dyDescent="0.2">
      <c r="A2158" s="220"/>
      <c r="B2158" s="221"/>
      <c r="C2158" s="278" t="s">
        <v>1438</v>
      </c>
      <c r="D2158" s="268"/>
      <c r="E2158" s="269">
        <v>358.7</v>
      </c>
      <c r="F2158" s="224"/>
      <c r="G2158" s="224"/>
      <c r="H2158" s="224"/>
      <c r="I2158" s="224"/>
      <c r="J2158" s="224"/>
      <c r="K2158" s="224"/>
      <c r="L2158" s="224"/>
      <c r="M2158" s="224"/>
      <c r="N2158" s="223"/>
      <c r="O2158" s="223"/>
      <c r="P2158" s="223"/>
      <c r="Q2158" s="223"/>
      <c r="R2158" s="224"/>
      <c r="S2158" s="224"/>
      <c r="T2158" s="224"/>
      <c r="U2158" s="224"/>
      <c r="V2158" s="224"/>
      <c r="W2158" s="224"/>
      <c r="X2158" s="224"/>
      <c r="Y2158" s="224"/>
      <c r="Z2158" s="213"/>
      <c r="AA2158" s="213"/>
      <c r="AB2158" s="213"/>
      <c r="AC2158" s="213"/>
      <c r="AD2158" s="213"/>
      <c r="AE2158" s="213"/>
      <c r="AF2158" s="213"/>
      <c r="AG2158" s="213" t="s">
        <v>573</v>
      </c>
      <c r="AH2158" s="213">
        <v>1</v>
      </c>
      <c r="AI2158" s="213"/>
      <c r="AJ2158" s="213"/>
      <c r="AK2158" s="213"/>
      <c r="AL2158" s="213"/>
      <c r="AM2158" s="213"/>
      <c r="AN2158" s="213"/>
      <c r="AO2158" s="213"/>
      <c r="AP2158" s="213"/>
      <c r="AQ2158" s="213"/>
      <c r="AR2158" s="213"/>
      <c r="AS2158" s="213"/>
      <c r="AT2158" s="213"/>
      <c r="AU2158" s="213"/>
      <c r="AV2158" s="213"/>
      <c r="AW2158" s="213"/>
      <c r="AX2158" s="213"/>
      <c r="AY2158" s="213"/>
      <c r="AZ2158" s="213"/>
      <c r="BA2158" s="213"/>
      <c r="BB2158" s="213"/>
      <c r="BC2158" s="213"/>
      <c r="BD2158" s="213"/>
      <c r="BE2158" s="213"/>
      <c r="BF2158" s="213"/>
      <c r="BG2158" s="213"/>
      <c r="BH2158" s="213"/>
    </row>
    <row r="2159" spans="1:60" outlineLevel="2" x14ac:dyDescent="0.2">
      <c r="A2159" s="220"/>
      <c r="B2159" s="221"/>
      <c r="C2159" s="257"/>
      <c r="D2159" s="250"/>
      <c r="E2159" s="250"/>
      <c r="F2159" s="250"/>
      <c r="G2159" s="250"/>
      <c r="H2159" s="224"/>
      <c r="I2159" s="224"/>
      <c r="J2159" s="224"/>
      <c r="K2159" s="224"/>
      <c r="L2159" s="224"/>
      <c r="M2159" s="224"/>
      <c r="N2159" s="223"/>
      <c r="O2159" s="223"/>
      <c r="P2159" s="223"/>
      <c r="Q2159" s="223"/>
      <c r="R2159" s="224"/>
      <c r="S2159" s="224"/>
      <c r="T2159" s="224"/>
      <c r="U2159" s="224"/>
      <c r="V2159" s="224"/>
      <c r="W2159" s="224"/>
      <c r="X2159" s="224"/>
      <c r="Y2159" s="224"/>
      <c r="Z2159" s="213"/>
      <c r="AA2159" s="213"/>
      <c r="AB2159" s="213"/>
      <c r="AC2159" s="213"/>
      <c r="AD2159" s="213"/>
      <c r="AE2159" s="213"/>
      <c r="AF2159" s="213"/>
      <c r="AG2159" s="213" t="s">
        <v>515</v>
      </c>
      <c r="AH2159" s="213"/>
      <c r="AI2159" s="213"/>
      <c r="AJ2159" s="213"/>
      <c r="AK2159" s="213"/>
      <c r="AL2159" s="213"/>
      <c r="AM2159" s="213"/>
      <c r="AN2159" s="213"/>
      <c r="AO2159" s="213"/>
      <c r="AP2159" s="213"/>
      <c r="AQ2159" s="213"/>
      <c r="AR2159" s="213"/>
      <c r="AS2159" s="213"/>
      <c r="AT2159" s="213"/>
      <c r="AU2159" s="213"/>
      <c r="AV2159" s="213"/>
      <c r="AW2159" s="213"/>
      <c r="AX2159" s="213"/>
      <c r="AY2159" s="213"/>
      <c r="AZ2159" s="213"/>
      <c r="BA2159" s="213"/>
      <c r="BB2159" s="213"/>
      <c r="BC2159" s="213"/>
      <c r="BD2159" s="213"/>
      <c r="BE2159" s="213"/>
      <c r="BF2159" s="213"/>
      <c r="BG2159" s="213"/>
      <c r="BH2159" s="213"/>
    </row>
    <row r="2160" spans="1:60" outlineLevel="1" x14ac:dyDescent="0.2">
      <c r="A2160" s="242">
        <v>273</v>
      </c>
      <c r="B2160" s="243" t="s">
        <v>2286</v>
      </c>
      <c r="C2160" s="254" t="s">
        <v>2287</v>
      </c>
      <c r="D2160" s="244" t="s">
        <v>1663</v>
      </c>
      <c r="E2160" s="245">
        <v>231.65</v>
      </c>
      <c r="F2160" s="246"/>
      <c r="G2160" s="247">
        <f>ROUND(E2160*F2160,2)</f>
        <v>0</v>
      </c>
      <c r="H2160" s="246"/>
      <c r="I2160" s="247">
        <f>ROUND(E2160*H2160,2)</f>
        <v>0</v>
      </c>
      <c r="J2160" s="246"/>
      <c r="K2160" s="247">
        <f>ROUND(E2160*J2160,2)</f>
        <v>0</v>
      </c>
      <c r="L2160" s="247">
        <v>21</v>
      </c>
      <c r="M2160" s="247">
        <f>G2160*(1+L2160/100)</f>
        <v>0</v>
      </c>
      <c r="N2160" s="245">
        <v>6.0000000000000002E-5</v>
      </c>
      <c r="O2160" s="245">
        <f>ROUND(E2160*N2160,2)</f>
        <v>0.01</v>
      </c>
      <c r="P2160" s="245">
        <v>0</v>
      </c>
      <c r="Q2160" s="245">
        <f>ROUND(E2160*P2160,2)</f>
        <v>0</v>
      </c>
      <c r="R2160" s="247" t="s">
        <v>2231</v>
      </c>
      <c r="S2160" s="247" t="s">
        <v>511</v>
      </c>
      <c r="T2160" s="248" t="s">
        <v>511</v>
      </c>
      <c r="U2160" s="224">
        <v>0.221</v>
      </c>
      <c r="V2160" s="224">
        <f>ROUND(E2160*U2160,2)</f>
        <v>51.19</v>
      </c>
      <c r="W2160" s="224"/>
      <c r="X2160" s="224" t="s">
        <v>557</v>
      </c>
      <c r="Y2160" s="224" t="s">
        <v>513</v>
      </c>
      <c r="Z2160" s="213"/>
      <c r="AA2160" s="213"/>
      <c r="AB2160" s="213"/>
      <c r="AC2160" s="213"/>
      <c r="AD2160" s="213"/>
      <c r="AE2160" s="213"/>
      <c r="AF2160" s="213"/>
      <c r="AG2160" s="213" t="s">
        <v>571</v>
      </c>
      <c r="AH2160" s="213"/>
      <c r="AI2160" s="213"/>
      <c r="AJ2160" s="213"/>
      <c r="AK2160" s="213"/>
      <c r="AL2160" s="213"/>
      <c r="AM2160" s="213"/>
      <c r="AN2160" s="213"/>
      <c r="AO2160" s="213"/>
      <c r="AP2160" s="213"/>
      <c r="AQ2160" s="213"/>
      <c r="AR2160" s="213"/>
      <c r="AS2160" s="213"/>
      <c r="AT2160" s="213"/>
      <c r="AU2160" s="213"/>
      <c r="AV2160" s="213"/>
      <c r="AW2160" s="213"/>
      <c r="AX2160" s="213"/>
      <c r="AY2160" s="213"/>
      <c r="AZ2160" s="213"/>
      <c r="BA2160" s="213"/>
      <c r="BB2160" s="213"/>
      <c r="BC2160" s="213"/>
      <c r="BD2160" s="213"/>
      <c r="BE2160" s="213"/>
      <c r="BF2160" s="213"/>
      <c r="BG2160" s="213"/>
      <c r="BH2160" s="213"/>
    </row>
    <row r="2161" spans="1:60" outlineLevel="2" x14ac:dyDescent="0.2">
      <c r="A2161" s="220"/>
      <c r="B2161" s="221"/>
      <c r="C2161" s="258" t="s">
        <v>2262</v>
      </c>
      <c r="D2161" s="229"/>
      <c r="E2161" s="230"/>
      <c r="F2161" s="224"/>
      <c r="G2161" s="224"/>
      <c r="H2161" s="224"/>
      <c r="I2161" s="224"/>
      <c r="J2161" s="224"/>
      <c r="K2161" s="224"/>
      <c r="L2161" s="224"/>
      <c r="M2161" s="224"/>
      <c r="N2161" s="223"/>
      <c r="O2161" s="223"/>
      <c r="P2161" s="223"/>
      <c r="Q2161" s="223"/>
      <c r="R2161" s="224"/>
      <c r="S2161" s="224"/>
      <c r="T2161" s="224"/>
      <c r="U2161" s="224"/>
      <c r="V2161" s="224"/>
      <c r="W2161" s="224"/>
      <c r="X2161" s="224"/>
      <c r="Y2161" s="224"/>
      <c r="Z2161" s="213"/>
      <c r="AA2161" s="213"/>
      <c r="AB2161" s="213"/>
      <c r="AC2161" s="213"/>
      <c r="AD2161" s="213"/>
      <c r="AE2161" s="213"/>
      <c r="AF2161" s="213"/>
      <c r="AG2161" s="213" t="s">
        <v>573</v>
      </c>
      <c r="AH2161" s="213">
        <v>0</v>
      </c>
      <c r="AI2161" s="213"/>
      <c r="AJ2161" s="213"/>
      <c r="AK2161" s="213"/>
      <c r="AL2161" s="213"/>
      <c r="AM2161" s="213"/>
      <c r="AN2161" s="213"/>
      <c r="AO2161" s="213"/>
      <c r="AP2161" s="213"/>
      <c r="AQ2161" s="213"/>
      <c r="AR2161" s="213"/>
      <c r="AS2161" s="213"/>
      <c r="AT2161" s="213"/>
      <c r="AU2161" s="213"/>
      <c r="AV2161" s="213"/>
      <c r="AW2161" s="213"/>
      <c r="AX2161" s="213"/>
      <c r="AY2161" s="213"/>
      <c r="AZ2161" s="213"/>
      <c r="BA2161" s="213"/>
      <c r="BB2161" s="213"/>
      <c r="BC2161" s="213"/>
      <c r="BD2161" s="213"/>
      <c r="BE2161" s="213"/>
      <c r="BF2161" s="213"/>
      <c r="BG2161" s="213"/>
      <c r="BH2161" s="213"/>
    </row>
    <row r="2162" spans="1:60" outlineLevel="3" x14ac:dyDescent="0.2">
      <c r="A2162" s="220"/>
      <c r="B2162" s="221"/>
      <c r="C2162" s="258" t="s">
        <v>2288</v>
      </c>
      <c r="D2162" s="229"/>
      <c r="E2162" s="230">
        <v>12.51</v>
      </c>
      <c r="F2162" s="224"/>
      <c r="G2162" s="224"/>
      <c r="H2162" s="224"/>
      <c r="I2162" s="224"/>
      <c r="J2162" s="224"/>
      <c r="K2162" s="224"/>
      <c r="L2162" s="224"/>
      <c r="M2162" s="224"/>
      <c r="N2162" s="223"/>
      <c r="O2162" s="223"/>
      <c r="P2162" s="223"/>
      <c r="Q2162" s="223"/>
      <c r="R2162" s="224"/>
      <c r="S2162" s="224"/>
      <c r="T2162" s="224"/>
      <c r="U2162" s="224"/>
      <c r="V2162" s="224"/>
      <c r="W2162" s="224"/>
      <c r="X2162" s="224"/>
      <c r="Y2162" s="224"/>
      <c r="Z2162" s="213"/>
      <c r="AA2162" s="213"/>
      <c r="AB2162" s="213"/>
      <c r="AC2162" s="213"/>
      <c r="AD2162" s="213"/>
      <c r="AE2162" s="213"/>
      <c r="AF2162" s="213"/>
      <c r="AG2162" s="213" t="s">
        <v>573</v>
      </c>
      <c r="AH2162" s="213">
        <v>0</v>
      </c>
      <c r="AI2162" s="213"/>
      <c r="AJ2162" s="213"/>
      <c r="AK2162" s="213"/>
      <c r="AL2162" s="213"/>
      <c r="AM2162" s="213"/>
      <c r="AN2162" s="213"/>
      <c r="AO2162" s="213"/>
      <c r="AP2162" s="213"/>
      <c r="AQ2162" s="213"/>
      <c r="AR2162" s="213"/>
      <c r="AS2162" s="213"/>
      <c r="AT2162" s="213"/>
      <c r="AU2162" s="213"/>
      <c r="AV2162" s="213"/>
      <c r="AW2162" s="213"/>
      <c r="AX2162" s="213"/>
      <c r="AY2162" s="213"/>
      <c r="AZ2162" s="213"/>
      <c r="BA2162" s="213"/>
      <c r="BB2162" s="213"/>
      <c r="BC2162" s="213"/>
      <c r="BD2162" s="213"/>
      <c r="BE2162" s="213"/>
      <c r="BF2162" s="213"/>
      <c r="BG2162" s="213"/>
      <c r="BH2162" s="213"/>
    </row>
    <row r="2163" spans="1:60" outlineLevel="3" x14ac:dyDescent="0.2">
      <c r="A2163" s="220"/>
      <c r="B2163" s="221"/>
      <c r="C2163" s="258" t="s">
        <v>1045</v>
      </c>
      <c r="D2163" s="229"/>
      <c r="E2163" s="230"/>
      <c r="F2163" s="224"/>
      <c r="G2163" s="224"/>
      <c r="H2163" s="224"/>
      <c r="I2163" s="224"/>
      <c r="J2163" s="224"/>
      <c r="K2163" s="224"/>
      <c r="L2163" s="224"/>
      <c r="M2163" s="224"/>
      <c r="N2163" s="223"/>
      <c r="O2163" s="223"/>
      <c r="P2163" s="223"/>
      <c r="Q2163" s="223"/>
      <c r="R2163" s="224"/>
      <c r="S2163" s="224"/>
      <c r="T2163" s="224"/>
      <c r="U2163" s="224"/>
      <c r="V2163" s="224"/>
      <c r="W2163" s="224"/>
      <c r="X2163" s="224"/>
      <c r="Y2163" s="224"/>
      <c r="Z2163" s="213"/>
      <c r="AA2163" s="213"/>
      <c r="AB2163" s="213"/>
      <c r="AC2163" s="213"/>
      <c r="AD2163" s="213"/>
      <c r="AE2163" s="213"/>
      <c r="AF2163" s="213"/>
      <c r="AG2163" s="213" t="s">
        <v>573</v>
      </c>
      <c r="AH2163" s="213">
        <v>0</v>
      </c>
      <c r="AI2163" s="213"/>
      <c r="AJ2163" s="213"/>
      <c r="AK2163" s="213"/>
      <c r="AL2163" s="213"/>
      <c r="AM2163" s="213"/>
      <c r="AN2163" s="213"/>
      <c r="AO2163" s="213"/>
      <c r="AP2163" s="213"/>
      <c r="AQ2163" s="213"/>
      <c r="AR2163" s="213"/>
      <c r="AS2163" s="213"/>
      <c r="AT2163" s="213"/>
      <c r="AU2163" s="213"/>
      <c r="AV2163" s="213"/>
      <c r="AW2163" s="213"/>
      <c r="AX2163" s="213"/>
      <c r="AY2163" s="213"/>
      <c r="AZ2163" s="213"/>
      <c r="BA2163" s="213"/>
      <c r="BB2163" s="213"/>
      <c r="BC2163" s="213"/>
      <c r="BD2163" s="213"/>
      <c r="BE2163" s="213"/>
      <c r="BF2163" s="213"/>
      <c r="BG2163" s="213"/>
      <c r="BH2163" s="213"/>
    </row>
    <row r="2164" spans="1:60" outlineLevel="3" x14ac:dyDescent="0.2">
      <c r="A2164" s="220"/>
      <c r="B2164" s="221"/>
      <c r="C2164" s="258" t="s">
        <v>2289</v>
      </c>
      <c r="D2164" s="229"/>
      <c r="E2164" s="230">
        <v>219.14</v>
      </c>
      <c r="F2164" s="224"/>
      <c r="G2164" s="224"/>
      <c r="H2164" s="224"/>
      <c r="I2164" s="224"/>
      <c r="J2164" s="224"/>
      <c r="K2164" s="224"/>
      <c r="L2164" s="224"/>
      <c r="M2164" s="224"/>
      <c r="N2164" s="223"/>
      <c r="O2164" s="223"/>
      <c r="P2164" s="223"/>
      <c r="Q2164" s="223"/>
      <c r="R2164" s="224"/>
      <c r="S2164" s="224"/>
      <c r="T2164" s="224"/>
      <c r="U2164" s="224"/>
      <c r="V2164" s="224"/>
      <c r="W2164" s="224"/>
      <c r="X2164" s="224"/>
      <c r="Y2164" s="224"/>
      <c r="Z2164" s="213"/>
      <c r="AA2164" s="213"/>
      <c r="AB2164" s="213"/>
      <c r="AC2164" s="213"/>
      <c r="AD2164" s="213"/>
      <c r="AE2164" s="213"/>
      <c r="AF2164" s="213"/>
      <c r="AG2164" s="213" t="s">
        <v>573</v>
      </c>
      <c r="AH2164" s="213">
        <v>0</v>
      </c>
      <c r="AI2164" s="213"/>
      <c r="AJ2164" s="213"/>
      <c r="AK2164" s="213"/>
      <c r="AL2164" s="213"/>
      <c r="AM2164" s="213"/>
      <c r="AN2164" s="213"/>
      <c r="AO2164" s="213"/>
      <c r="AP2164" s="213"/>
      <c r="AQ2164" s="213"/>
      <c r="AR2164" s="213"/>
      <c r="AS2164" s="213"/>
      <c r="AT2164" s="213"/>
      <c r="AU2164" s="213"/>
      <c r="AV2164" s="213"/>
      <c r="AW2164" s="213"/>
      <c r="AX2164" s="213"/>
      <c r="AY2164" s="213"/>
      <c r="AZ2164" s="213"/>
      <c r="BA2164" s="213"/>
      <c r="BB2164" s="213"/>
      <c r="BC2164" s="213"/>
      <c r="BD2164" s="213"/>
      <c r="BE2164" s="213"/>
      <c r="BF2164" s="213"/>
      <c r="BG2164" s="213"/>
      <c r="BH2164" s="213"/>
    </row>
    <row r="2165" spans="1:60" outlineLevel="3" x14ac:dyDescent="0.2">
      <c r="A2165" s="220"/>
      <c r="B2165" s="221"/>
      <c r="C2165" s="275" t="s">
        <v>955</v>
      </c>
      <c r="D2165" s="266"/>
      <c r="E2165" s="267"/>
      <c r="F2165" s="224"/>
      <c r="G2165" s="224"/>
      <c r="H2165" s="224"/>
      <c r="I2165" s="224"/>
      <c r="J2165" s="224"/>
      <c r="K2165" s="224"/>
      <c r="L2165" s="224"/>
      <c r="M2165" s="224"/>
      <c r="N2165" s="223"/>
      <c r="O2165" s="223"/>
      <c r="P2165" s="223"/>
      <c r="Q2165" s="223"/>
      <c r="R2165" s="224"/>
      <c r="S2165" s="224"/>
      <c r="T2165" s="224"/>
      <c r="U2165" s="224"/>
      <c r="V2165" s="224"/>
      <c r="W2165" s="224"/>
      <c r="X2165" s="224"/>
      <c r="Y2165" s="224"/>
      <c r="Z2165" s="213"/>
      <c r="AA2165" s="213"/>
      <c r="AB2165" s="213"/>
      <c r="AC2165" s="213"/>
      <c r="AD2165" s="213"/>
      <c r="AE2165" s="213"/>
      <c r="AF2165" s="213"/>
      <c r="AG2165" s="213" t="s">
        <v>573</v>
      </c>
      <c r="AH2165" s="213"/>
      <c r="AI2165" s="213"/>
      <c r="AJ2165" s="213"/>
      <c r="AK2165" s="213"/>
      <c r="AL2165" s="213"/>
      <c r="AM2165" s="213"/>
      <c r="AN2165" s="213"/>
      <c r="AO2165" s="213"/>
      <c r="AP2165" s="213"/>
      <c r="AQ2165" s="213"/>
      <c r="AR2165" s="213"/>
      <c r="AS2165" s="213"/>
      <c r="AT2165" s="213"/>
      <c r="AU2165" s="213"/>
      <c r="AV2165" s="213"/>
      <c r="AW2165" s="213"/>
      <c r="AX2165" s="213"/>
      <c r="AY2165" s="213"/>
      <c r="AZ2165" s="213"/>
      <c r="BA2165" s="213"/>
      <c r="BB2165" s="213"/>
      <c r="BC2165" s="213"/>
      <c r="BD2165" s="213"/>
      <c r="BE2165" s="213"/>
      <c r="BF2165" s="213"/>
      <c r="BG2165" s="213"/>
      <c r="BH2165" s="213"/>
    </row>
    <row r="2166" spans="1:60" outlineLevel="3" x14ac:dyDescent="0.2">
      <c r="A2166" s="220"/>
      <c r="B2166" s="221"/>
      <c r="C2166" s="276" t="s">
        <v>2290</v>
      </c>
      <c r="D2166" s="266"/>
      <c r="E2166" s="267">
        <v>219.14</v>
      </c>
      <c r="F2166" s="224"/>
      <c r="G2166" s="224"/>
      <c r="H2166" s="224"/>
      <c r="I2166" s="224"/>
      <c r="J2166" s="224"/>
      <c r="K2166" s="224"/>
      <c r="L2166" s="224"/>
      <c r="M2166" s="224"/>
      <c r="N2166" s="223"/>
      <c r="O2166" s="223"/>
      <c r="P2166" s="223"/>
      <c r="Q2166" s="223"/>
      <c r="R2166" s="224"/>
      <c r="S2166" s="224"/>
      <c r="T2166" s="224"/>
      <c r="U2166" s="224"/>
      <c r="V2166" s="224"/>
      <c r="W2166" s="224"/>
      <c r="X2166" s="224"/>
      <c r="Y2166" s="224"/>
      <c r="Z2166" s="213"/>
      <c r="AA2166" s="213"/>
      <c r="AB2166" s="213"/>
      <c r="AC2166" s="213"/>
      <c r="AD2166" s="213"/>
      <c r="AE2166" s="213"/>
      <c r="AF2166" s="213"/>
      <c r="AG2166" s="213" t="s">
        <v>573</v>
      </c>
      <c r="AH2166" s="213">
        <v>2</v>
      </c>
      <c r="AI2166" s="213"/>
      <c r="AJ2166" s="213"/>
      <c r="AK2166" s="213"/>
      <c r="AL2166" s="213"/>
      <c r="AM2166" s="213"/>
      <c r="AN2166" s="213"/>
      <c r="AO2166" s="213"/>
      <c r="AP2166" s="213"/>
      <c r="AQ2166" s="213"/>
      <c r="AR2166" s="213"/>
      <c r="AS2166" s="213"/>
      <c r="AT2166" s="213"/>
      <c r="AU2166" s="213"/>
      <c r="AV2166" s="213"/>
      <c r="AW2166" s="213"/>
      <c r="AX2166" s="213"/>
      <c r="AY2166" s="213"/>
      <c r="AZ2166" s="213"/>
      <c r="BA2166" s="213"/>
      <c r="BB2166" s="213"/>
      <c r="BC2166" s="213"/>
      <c r="BD2166" s="213"/>
      <c r="BE2166" s="213"/>
      <c r="BF2166" s="213"/>
      <c r="BG2166" s="213"/>
      <c r="BH2166" s="213"/>
    </row>
    <row r="2167" spans="1:60" outlineLevel="3" x14ac:dyDescent="0.2">
      <c r="A2167" s="220"/>
      <c r="B2167" s="221"/>
      <c r="C2167" s="275" t="s">
        <v>958</v>
      </c>
      <c r="D2167" s="266"/>
      <c r="E2167" s="267"/>
      <c r="F2167" s="224"/>
      <c r="G2167" s="224"/>
      <c r="H2167" s="224"/>
      <c r="I2167" s="224"/>
      <c r="J2167" s="224"/>
      <c r="K2167" s="224"/>
      <c r="L2167" s="224"/>
      <c r="M2167" s="224"/>
      <c r="N2167" s="223"/>
      <c r="O2167" s="223"/>
      <c r="P2167" s="223"/>
      <c r="Q2167" s="223"/>
      <c r="R2167" s="224"/>
      <c r="S2167" s="224"/>
      <c r="T2167" s="224"/>
      <c r="U2167" s="224"/>
      <c r="V2167" s="224"/>
      <c r="W2167" s="224"/>
      <c r="X2167" s="224"/>
      <c r="Y2167" s="224"/>
      <c r="Z2167" s="213"/>
      <c r="AA2167" s="213"/>
      <c r="AB2167" s="213"/>
      <c r="AC2167" s="213"/>
      <c r="AD2167" s="213"/>
      <c r="AE2167" s="213"/>
      <c r="AF2167" s="213"/>
      <c r="AG2167" s="213" t="s">
        <v>573</v>
      </c>
      <c r="AH2167" s="213"/>
      <c r="AI2167" s="213"/>
      <c r="AJ2167" s="213"/>
      <c r="AK2167" s="213"/>
      <c r="AL2167" s="213"/>
      <c r="AM2167" s="213"/>
      <c r="AN2167" s="213"/>
      <c r="AO2167" s="213"/>
      <c r="AP2167" s="213"/>
      <c r="AQ2167" s="213"/>
      <c r="AR2167" s="213"/>
      <c r="AS2167" s="213"/>
      <c r="AT2167" s="213"/>
      <c r="AU2167" s="213"/>
      <c r="AV2167" s="213"/>
      <c r="AW2167" s="213"/>
      <c r="AX2167" s="213"/>
      <c r="AY2167" s="213"/>
      <c r="AZ2167" s="213"/>
      <c r="BA2167" s="213"/>
      <c r="BB2167" s="213"/>
      <c r="BC2167" s="213"/>
      <c r="BD2167" s="213"/>
      <c r="BE2167" s="213"/>
      <c r="BF2167" s="213"/>
      <c r="BG2167" s="213"/>
      <c r="BH2167" s="213"/>
    </row>
    <row r="2168" spans="1:60" outlineLevel="2" x14ac:dyDescent="0.2">
      <c r="A2168" s="220"/>
      <c r="B2168" s="221"/>
      <c r="C2168" s="257"/>
      <c r="D2168" s="250"/>
      <c r="E2168" s="250"/>
      <c r="F2168" s="250"/>
      <c r="G2168" s="250"/>
      <c r="H2168" s="224"/>
      <c r="I2168" s="224"/>
      <c r="J2168" s="224"/>
      <c r="K2168" s="224"/>
      <c r="L2168" s="224"/>
      <c r="M2168" s="224"/>
      <c r="N2168" s="223"/>
      <c r="O2168" s="223"/>
      <c r="P2168" s="223"/>
      <c r="Q2168" s="223"/>
      <c r="R2168" s="224"/>
      <c r="S2168" s="224"/>
      <c r="T2168" s="224"/>
      <c r="U2168" s="224"/>
      <c r="V2168" s="224"/>
      <c r="W2168" s="224"/>
      <c r="X2168" s="224"/>
      <c r="Y2168" s="224"/>
      <c r="Z2168" s="213"/>
      <c r="AA2168" s="213"/>
      <c r="AB2168" s="213"/>
      <c r="AC2168" s="213"/>
      <c r="AD2168" s="213"/>
      <c r="AE2168" s="213"/>
      <c r="AF2168" s="213"/>
      <c r="AG2168" s="213" t="s">
        <v>515</v>
      </c>
      <c r="AH2168" s="213"/>
      <c r="AI2168" s="213"/>
      <c r="AJ2168" s="213"/>
      <c r="AK2168" s="213"/>
      <c r="AL2168" s="213"/>
      <c r="AM2168" s="213"/>
      <c r="AN2168" s="213"/>
      <c r="AO2168" s="213"/>
      <c r="AP2168" s="213"/>
      <c r="AQ2168" s="213"/>
      <c r="AR2168" s="213"/>
      <c r="AS2168" s="213"/>
      <c r="AT2168" s="213"/>
      <c r="AU2168" s="213"/>
      <c r="AV2168" s="213"/>
      <c r="AW2168" s="213"/>
      <c r="AX2168" s="213"/>
      <c r="AY2168" s="213"/>
      <c r="AZ2168" s="213"/>
      <c r="BA2168" s="213"/>
      <c r="BB2168" s="213"/>
      <c r="BC2168" s="213"/>
      <c r="BD2168" s="213"/>
      <c r="BE2168" s="213"/>
      <c r="BF2168" s="213"/>
      <c r="BG2168" s="213"/>
      <c r="BH2168" s="213"/>
    </row>
    <row r="2169" spans="1:60" outlineLevel="1" x14ac:dyDescent="0.2">
      <c r="A2169" s="242">
        <v>274</v>
      </c>
      <c r="B2169" s="243" t="s">
        <v>2291</v>
      </c>
      <c r="C2169" s="254" t="s">
        <v>2292</v>
      </c>
      <c r="D2169" s="244" t="s">
        <v>1663</v>
      </c>
      <c r="E2169" s="245">
        <v>45.18</v>
      </c>
      <c r="F2169" s="246"/>
      <c r="G2169" s="247">
        <f>ROUND(E2169*F2169,2)</f>
        <v>0</v>
      </c>
      <c r="H2169" s="246"/>
      <c r="I2169" s="247">
        <f>ROUND(E2169*H2169,2)</f>
        <v>0</v>
      </c>
      <c r="J2169" s="246"/>
      <c r="K2169" s="247">
        <f>ROUND(E2169*J2169,2)</f>
        <v>0</v>
      </c>
      <c r="L2169" s="247">
        <v>21</v>
      </c>
      <c r="M2169" s="247">
        <f>G2169*(1+L2169/100)</f>
        <v>0</v>
      </c>
      <c r="N2169" s="245">
        <v>5.0000000000000002E-5</v>
      </c>
      <c r="O2169" s="245">
        <f>ROUND(E2169*N2169,2)</f>
        <v>0</v>
      </c>
      <c r="P2169" s="245">
        <v>0</v>
      </c>
      <c r="Q2169" s="245">
        <f>ROUND(E2169*P2169,2)</f>
        <v>0</v>
      </c>
      <c r="R2169" s="247" t="s">
        <v>2231</v>
      </c>
      <c r="S2169" s="247" t="s">
        <v>511</v>
      </c>
      <c r="T2169" s="248" t="s">
        <v>511</v>
      </c>
      <c r="U2169" s="224">
        <v>0.1</v>
      </c>
      <c r="V2169" s="224">
        <f>ROUND(E2169*U2169,2)</f>
        <v>4.5199999999999996</v>
      </c>
      <c r="W2169" s="224"/>
      <c r="X2169" s="224" t="s">
        <v>557</v>
      </c>
      <c r="Y2169" s="224" t="s">
        <v>513</v>
      </c>
      <c r="Z2169" s="213"/>
      <c r="AA2169" s="213"/>
      <c r="AB2169" s="213"/>
      <c r="AC2169" s="213"/>
      <c r="AD2169" s="213"/>
      <c r="AE2169" s="213"/>
      <c r="AF2169" s="213"/>
      <c r="AG2169" s="213" t="s">
        <v>571</v>
      </c>
      <c r="AH2169" s="213"/>
      <c r="AI2169" s="213"/>
      <c r="AJ2169" s="213"/>
      <c r="AK2169" s="213"/>
      <c r="AL2169" s="213"/>
      <c r="AM2169" s="213"/>
      <c r="AN2169" s="213"/>
      <c r="AO2169" s="213"/>
      <c r="AP2169" s="213"/>
      <c r="AQ2169" s="213"/>
      <c r="AR2169" s="213"/>
      <c r="AS2169" s="213"/>
      <c r="AT2169" s="213"/>
      <c r="AU2169" s="213"/>
      <c r="AV2169" s="213"/>
      <c r="AW2169" s="213"/>
      <c r="AX2169" s="213"/>
      <c r="AY2169" s="213"/>
      <c r="AZ2169" s="213"/>
      <c r="BA2169" s="213"/>
      <c r="BB2169" s="213"/>
      <c r="BC2169" s="213"/>
      <c r="BD2169" s="213"/>
      <c r="BE2169" s="213"/>
      <c r="BF2169" s="213"/>
      <c r="BG2169" s="213"/>
      <c r="BH2169" s="213"/>
    </row>
    <row r="2170" spans="1:60" outlineLevel="2" x14ac:dyDescent="0.2">
      <c r="A2170" s="220"/>
      <c r="B2170" s="221"/>
      <c r="C2170" s="258" t="s">
        <v>1045</v>
      </c>
      <c r="D2170" s="229"/>
      <c r="E2170" s="230"/>
      <c r="F2170" s="224"/>
      <c r="G2170" s="224"/>
      <c r="H2170" s="224"/>
      <c r="I2170" s="224"/>
      <c r="J2170" s="224"/>
      <c r="K2170" s="224"/>
      <c r="L2170" s="224"/>
      <c r="M2170" s="224"/>
      <c r="N2170" s="223"/>
      <c r="O2170" s="223"/>
      <c r="P2170" s="223"/>
      <c r="Q2170" s="223"/>
      <c r="R2170" s="224"/>
      <c r="S2170" s="224"/>
      <c r="T2170" s="224"/>
      <c r="U2170" s="224"/>
      <c r="V2170" s="224"/>
      <c r="W2170" s="224"/>
      <c r="X2170" s="224"/>
      <c r="Y2170" s="224"/>
      <c r="Z2170" s="213"/>
      <c r="AA2170" s="213"/>
      <c r="AB2170" s="213"/>
      <c r="AC2170" s="213"/>
      <c r="AD2170" s="213"/>
      <c r="AE2170" s="213"/>
      <c r="AF2170" s="213"/>
      <c r="AG2170" s="213" t="s">
        <v>573</v>
      </c>
      <c r="AH2170" s="213">
        <v>0</v>
      </c>
      <c r="AI2170" s="213"/>
      <c r="AJ2170" s="213"/>
      <c r="AK2170" s="213"/>
      <c r="AL2170" s="213"/>
      <c r="AM2170" s="213"/>
      <c r="AN2170" s="213"/>
      <c r="AO2170" s="213"/>
      <c r="AP2170" s="213"/>
      <c r="AQ2170" s="213"/>
      <c r="AR2170" s="213"/>
      <c r="AS2170" s="213"/>
      <c r="AT2170" s="213"/>
      <c r="AU2170" s="213"/>
      <c r="AV2170" s="213"/>
      <c r="AW2170" s="213"/>
      <c r="AX2170" s="213"/>
      <c r="AY2170" s="213"/>
      <c r="AZ2170" s="213"/>
      <c r="BA2170" s="213"/>
      <c r="BB2170" s="213"/>
      <c r="BC2170" s="213"/>
      <c r="BD2170" s="213"/>
      <c r="BE2170" s="213"/>
      <c r="BF2170" s="213"/>
      <c r="BG2170" s="213"/>
      <c r="BH2170" s="213"/>
    </row>
    <row r="2171" spans="1:60" outlineLevel="3" x14ac:dyDescent="0.2">
      <c r="A2171" s="220"/>
      <c r="B2171" s="221"/>
      <c r="C2171" s="258" t="s">
        <v>2293</v>
      </c>
      <c r="D2171" s="229"/>
      <c r="E2171" s="230">
        <v>45.18</v>
      </c>
      <c r="F2171" s="224"/>
      <c r="G2171" s="224"/>
      <c r="H2171" s="224"/>
      <c r="I2171" s="224"/>
      <c r="J2171" s="224"/>
      <c r="K2171" s="224"/>
      <c r="L2171" s="224"/>
      <c r="M2171" s="224"/>
      <c r="N2171" s="223"/>
      <c r="O2171" s="223"/>
      <c r="P2171" s="223"/>
      <c r="Q2171" s="223"/>
      <c r="R2171" s="224"/>
      <c r="S2171" s="224"/>
      <c r="T2171" s="224"/>
      <c r="U2171" s="224"/>
      <c r="V2171" s="224"/>
      <c r="W2171" s="224"/>
      <c r="X2171" s="224"/>
      <c r="Y2171" s="224"/>
      <c r="Z2171" s="213"/>
      <c r="AA2171" s="213"/>
      <c r="AB2171" s="213"/>
      <c r="AC2171" s="213"/>
      <c r="AD2171" s="213"/>
      <c r="AE2171" s="213"/>
      <c r="AF2171" s="213"/>
      <c r="AG2171" s="213" t="s">
        <v>573</v>
      </c>
      <c r="AH2171" s="213">
        <v>0</v>
      </c>
      <c r="AI2171" s="213"/>
      <c r="AJ2171" s="213"/>
      <c r="AK2171" s="213"/>
      <c r="AL2171" s="213"/>
      <c r="AM2171" s="213"/>
      <c r="AN2171" s="213"/>
      <c r="AO2171" s="213"/>
      <c r="AP2171" s="213"/>
      <c r="AQ2171" s="213"/>
      <c r="AR2171" s="213"/>
      <c r="AS2171" s="213"/>
      <c r="AT2171" s="213"/>
      <c r="AU2171" s="213"/>
      <c r="AV2171" s="213"/>
      <c r="AW2171" s="213"/>
      <c r="AX2171" s="213"/>
      <c r="AY2171" s="213"/>
      <c r="AZ2171" s="213"/>
      <c r="BA2171" s="213"/>
      <c r="BB2171" s="213"/>
      <c r="BC2171" s="213"/>
      <c r="BD2171" s="213"/>
      <c r="BE2171" s="213"/>
      <c r="BF2171" s="213"/>
      <c r="BG2171" s="213"/>
      <c r="BH2171" s="213"/>
    </row>
    <row r="2172" spans="1:60" outlineLevel="3" x14ac:dyDescent="0.2">
      <c r="A2172" s="220"/>
      <c r="B2172" s="221"/>
      <c r="C2172" s="275" t="s">
        <v>955</v>
      </c>
      <c r="D2172" s="266"/>
      <c r="E2172" s="267"/>
      <c r="F2172" s="224"/>
      <c r="G2172" s="224"/>
      <c r="H2172" s="224"/>
      <c r="I2172" s="224"/>
      <c r="J2172" s="224"/>
      <c r="K2172" s="224"/>
      <c r="L2172" s="224"/>
      <c r="M2172" s="224"/>
      <c r="N2172" s="223"/>
      <c r="O2172" s="223"/>
      <c r="P2172" s="223"/>
      <c r="Q2172" s="223"/>
      <c r="R2172" s="224"/>
      <c r="S2172" s="224"/>
      <c r="T2172" s="224"/>
      <c r="U2172" s="224"/>
      <c r="V2172" s="224"/>
      <c r="W2172" s="224"/>
      <c r="X2172" s="224"/>
      <c r="Y2172" s="224"/>
      <c r="Z2172" s="213"/>
      <c r="AA2172" s="213"/>
      <c r="AB2172" s="213"/>
      <c r="AC2172" s="213"/>
      <c r="AD2172" s="213"/>
      <c r="AE2172" s="213"/>
      <c r="AF2172" s="213"/>
      <c r="AG2172" s="213" t="s">
        <v>573</v>
      </c>
      <c r="AH2172" s="213"/>
      <c r="AI2172" s="213"/>
      <c r="AJ2172" s="213"/>
      <c r="AK2172" s="213"/>
      <c r="AL2172" s="213"/>
      <c r="AM2172" s="213"/>
      <c r="AN2172" s="213"/>
      <c r="AO2172" s="213"/>
      <c r="AP2172" s="213"/>
      <c r="AQ2172" s="213"/>
      <c r="AR2172" s="213"/>
      <c r="AS2172" s="213"/>
      <c r="AT2172" s="213"/>
      <c r="AU2172" s="213"/>
      <c r="AV2172" s="213"/>
      <c r="AW2172" s="213"/>
      <c r="AX2172" s="213"/>
      <c r="AY2172" s="213"/>
      <c r="AZ2172" s="213"/>
      <c r="BA2172" s="213"/>
      <c r="BB2172" s="213"/>
      <c r="BC2172" s="213"/>
      <c r="BD2172" s="213"/>
      <c r="BE2172" s="213"/>
      <c r="BF2172" s="213"/>
      <c r="BG2172" s="213"/>
      <c r="BH2172" s="213"/>
    </row>
    <row r="2173" spans="1:60" outlineLevel="3" x14ac:dyDescent="0.2">
      <c r="A2173" s="220"/>
      <c r="B2173" s="221"/>
      <c r="C2173" s="276" t="s">
        <v>2294</v>
      </c>
      <c r="D2173" s="266"/>
      <c r="E2173" s="267">
        <v>45.18</v>
      </c>
      <c r="F2173" s="224"/>
      <c r="G2173" s="224"/>
      <c r="H2173" s="224"/>
      <c r="I2173" s="224"/>
      <c r="J2173" s="224"/>
      <c r="K2173" s="224"/>
      <c r="L2173" s="224"/>
      <c r="M2173" s="224"/>
      <c r="N2173" s="223"/>
      <c r="O2173" s="223"/>
      <c r="P2173" s="223"/>
      <c r="Q2173" s="223"/>
      <c r="R2173" s="224"/>
      <c r="S2173" s="224"/>
      <c r="T2173" s="224"/>
      <c r="U2173" s="224"/>
      <c r="V2173" s="224"/>
      <c r="W2173" s="224"/>
      <c r="X2173" s="224"/>
      <c r="Y2173" s="224"/>
      <c r="Z2173" s="213"/>
      <c r="AA2173" s="213"/>
      <c r="AB2173" s="213"/>
      <c r="AC2173" s="213"/>
      <c r="AD2173" s="213"/>
      <c r="AE2173" s="213"/>
      <c r="AF2173" s="213"/>
      <c r="AG2173" s="213" t="s">
        <v>573</v>
      </c>
      <c r="AH2173" s="213">
        <v>2</v>
      </c>
      <c r="AI2173" s="213"/>
      <c r="AJ2173" s="213"/>
      <c r="AK2173" s="213"/>
      <c r="AL2173" s="213"/>
      <c r="AM2173" s="213"/>
      <c r="AN2173" s="213"/>
      <c r="AO2173" s="213"/>
      <c r="AP2173" s="213"/>
      <c r="AQ2173" s="213"/>
      <c r="AR2173" s="213"/>
      <c r="AS2173" s="213"/>
      <c r="AT2173" s="213"/>
      <c r="AU2173" s="213"/>
      <c r="AV2173" s="213"/>
      <c r="AW2173" s="213"/>
      <c r="AX2173" s="213"/>
      <c r="AY2173" s="213"/>
      <c r="AZ2173" s="213"/>
      <c r="BA2173" s="213"/>
      <c r="BB2173" s="213"/>
      <c r="BC2173" s="213"/>
      <c r="BD2173" s="213"/>
      <c r="BE2173" s="213"/>
      <c r="BF2173" s="213"/>
      <c r="BG2173" s="213"/>
      <c r="BH2173" s="213"/>
    </row>
    <row r="2174" spans="1:60" outlineLevel="3" x14ac:dyDescent="0.2">
      <c r="A2174" s="220"/>
      <c r="B2174" s="221"/>
      <c r="C2174" s="275" t="s">
        <v>958</v>
      </c>
      <c r="D2174" s="266"/>
      <c r="E2174" s="267"/>
      <c r="F2174" s="224"/>
      <c r="G2174" s="224"/>
      <c r="H2174" s="224"/>
      <c r="I2174" s="224"/>
      <c r="J2174" s="224"/>
      <c r="K2174" s="224"/>
      <c r="L2174" s="224"/>
      <c r="M2174" s="224"/>
      <c r="N2174" s="223"/>
      <c r="O2174" s="223"/>
      <c r="P2174" s="223"/>
      <c r="Q2174" s="223"/>
      <c r="R2174" s="224"/>
      <c r="S2174" s="224"/>
      <c r="T2174" s="224"/>
      <c r="U2174" s="224"/>
      <c r="V2174" s="224"/>
      <c r="W2174" s="224"/>
      <c r="X2174" s="224"/>
      <c r="Y2174" s="224"/>
      <c r="Z2174" s="213"/>
      <c r="AA2174" s="213"/>
      <c r="AB2174" s="213"/>
      <c r="AC2174" s="213"/>
      <c r="AD2174" s="213"/>
      <c r="AE2174" s="213"/>
      <c r="AF2174" s="213"/>
      <c r="AG2174" s="213" t="s">
        <v>573</v>
      </c>
      <c r="AH2174" s="213"/>
      <c r="AI2174" s="213"/>
      <c r="AJ2174" s="213"/>
      <c r="AK2174" s="213"/>
      <c r="AL2174" s="213"/>
      <c r="AM2174" s="213"/>
      <c r="AN2174" s="213"/>
      <c r="AO2174" s="213"/>
      <c r="AP2174" s="213"/>
      <c r="AQ2174" s="213"/>
      <c r="AR2174" s="213"/>
      <c r="AS2174" s="213"/>
      <c r="AT2174" s="213"/>
      <c r="AU2174" s="213"/>
      <c r="AV2174" s="213"/>
      <c r="AW2174" s="213"/>
      <c r="AX2174" s="213"/>
      <c r="AY2174" s="213"/>
      <c r="AZ2174" s="213"/>
      <c r="BA2174" s="213"/>
      <c r="BB2174" s="213"/>
      <c r="BC2174" s="213"/>
      <c r="BD2174" s="213"/>
      <c r="BE2174" s="213"/>
      <c r="BF2174" s="213"/>
      <c r="BG2174" s="213"/>
      <c r="BH2174" s="213"/>
    </row>
    <row r="2175" spans="1:60" outlineLevel="2" x14ac:dyDescent="0.2">
      <c r="A2175" s="220"/>
      <c r="B2175" s="221"/>
      <c r="C2175" s="257"/>
      <c r="D2175" s="250"/>
      <c r="E2175" s="250"/>
      <c r="F2175" s="250"/>
      <c r="G2175" s="250"/>
      <c r="H2175" s="224"/>
      <c r="I2175" s="224"/>
      <c r="J2175" s="224"/>
      <c r="K2175" s="224"/>
      <c r="L2175" s="224"/>
      <c r="M2175" s="224"/>
      <c r="N2175" s="223"/>
      <c r="O2175" s="223"/>
      <c r="P2175" s="223"/>
      <c r="Q2175" s="223"/>
      <c r="R2175" s="224"/>
      <c r="S2175" s="224"/>
      <c r="T2175" s="224"/>
      <c r="U2175" s="224"/>
      <c r="V2175" s="224"/>
      <c r="W2175" s="224"/>
      <c r="X2175" s="224"/>
      <c r="Y2175" s="224"/>
      <c r="Z2175" s="213"/>
      <c r="AA2175" s="213"/>
      <c r="AB2175" s="213"/>
      <c r="AC2175" s="213"/>
      <c r="AD2175" s="213"/>
      <c r="AE2175" s="213"/>
      <c r="AF2175" s="213"/>
      <c r="AG2175" s="213" t="s">
        <v>515</v>
      </c>
      <c r="AH2175" s="213"/>
      <c r="AI2175" s="213"/>
      <c r="AJ2175" s="213"/>
      <c r="AK2175" s="213"/>
      <c r="AL2175" s="213"/>
      <c r="AM2175" s="213"/>
      <c r="AN2175" s="213"/>
      <c r="AO2175" s="213"/>
      <c r="AP2175" s="213"/>
      <c r="AQ2175" s="213"/>
      <c r="AR2175" s="213"/>
      <c r="AS2175" s="213"/>
      <c r="AT2175" s="213"/>
      <c r="AU2175" s="213"/>
      <c r="AV2175" s="213"/>
      <c r="AW2175" s="213"/>
      <c r="AX2175" s="213"/>
      <c r="AY2175" s="213"/>
      <c r="AZ2175" s="213"/>
      <c r="BA2175" s="213"/>
      <c r="BB2175" s="213"/>
      <c r="BC2175" s="213"/>
      <c r="BD2175" s="213"/>
      <c r="BE2175" s="213"/>
      <c r="BF2175" s="213"/>
      <c r="BG2175" s="213"/>
      <c r="BH2175" s="213"/>
    </row>
    <row r="2176" spans="1:60" outlineLevel="1" x14ac:dyDescent="0.2">
      <c r="A2176" s="242">
        <v>275</v>
      </c>
      <c r="B2176" s="243" t="s">
        <v>2295</v>
      </c>
      <c r="C2176" s="254" t="s">
        <v>2296</v>
      </c>
      <c r="D2176" s="244" t="s">
        <v>582</v>
      </c>
      <c r="E2176" s="245">
        <v>2</v>
      </c>
      <c r="F2176" s="246"/>
      <c r="G2176" s="247">
        <f>ROUND(E2176*F2176,2)</f>
        <v>0</v>
      </c>
      <c r="H2176" s="246"/>
      <c r="I2176" s="247">
        <f>ROUND(E2176*H2176,2)</f>
        <v>0</v>
      </c>
      <c r="J2176" s="246"/>
      <c r="K2176" s="247">
        <f>ROUND(E2176*J2176,2)</f>
        <v>0</v>
      </c>
      <c r="L2176" s="247">
        <v>21</v>
      </c>
      <c r="M2176" s="247">
        <f>G2176*(1+L2176/100)</f>
        <v>0</v>
      </c>
      <c r="N2176" s="245">
        <v>0</v>
      </c>
      <c r="O2176" s="245">
        <f>ROUND(E2176*N2176,2)</f>
        <v>0</v>
      </c>
      <c r="P2176" s="245">
        <v>0</v>
      </c>
      <c r="Q2176" s="245">
        <f>ROUND(E2176*P2176,2)</f>
        <v>0</v>
      </c>
      <c r="R2176" s="247"/>
      <c r="S2176" s="247" t="s">
        <v>527</v>
      </c>
      <c r="T2176" s="248" t="s">
        <v>512</v>
      </c>
      <c r="U2176" s="224">
        <v>0</v>
      </c>
      <c r="V2176" s="224">
        <f>ROUND(E2176*U2176,2)</f>
        <v>0</v>
      </c>
      <c r="W2176" s="224"/>
      <c r="X2176" s="224" t="s">
        <v>557</v>
      </c>
      <c r="Y2176" s="224" t="s">
        <v>513</v>
      </c>
      <c r="Z2176" s="213"/>
      <c r="AA2176" s="213"/>
      <c r="AB2176" s="213"/>
      <c r="AC2176" s="213"/>
      <c r="AD2176" s="213"/>
      <c r="AE2176" s="213"/>
      <c r="AF2176" s="213"/>
      <c r="AG2176" s="213" t="s">
        <v>571</v>
      </c>
      <c r="AH2176" s="213"/>
      <c r="AI2176" s="213"/>
      <c r="AJ2176" s="213"/>
      <c r="AK2176" s="213"/>
      <c r="AL2176" s="213"/>
      <c r="AM2176" s="213"/>
      <c r="AN2176" s="213"/>
      <c r="AO2176" s="213"/>
      <c r="AP2176" s="213"/>
      <c r="AQ2176" s="213"/>
      <c r="AR2176" s="213"/>
      <c r="AS2176" s="213"/>
      <c r="AT2176" s="213"/>
      <c r="AU2176" s="213"/>
      <c r="AV2176" s="213"/>
      <c r="AW2176" s="213"/>
      <c r="AX2176" s="213"/>
      <c r="AY2176" s="213"/>
      <c r="AZ2176" s="213"/>
      <c r="BA2176" s="213"/>
      <c r="BB2176" s="213"/>
      <c r="BC2176" s="213"/>
      <c r="BD2176" s="213"/>
      <c r="BE2176" s="213"/>
      <c r="BF2176" s="213"/>
      <c r="BG2176" s="213"/>
      <c r="BH2176" s="213"/>
    </row>
    <row r="2177" spans="1:60" outlineLevel="2" x14ac:dyDescent="0.2">
      <c r="A2177" s="220"/>
      <c r="B2177" s="221"/>
      <c r="C2177" s="258" t="s">
        <v>1045</v>
      </c>
      <c r="D2177" s="229"/>
      <c r="E2177" s="230"/>
      <c r="F2177" s="224"/>
      <c r="G2177" s="224"/>
      <c r="H2177" s="224"/>
      <c r="I2177" s="224"/>
      <c r="J2177" s="224"/>
      <c r="K2177" s="224"/>
      <c r="L2177" s="224"/>
      <c r="M2177" s="224"/>
      <c r="N2177" s="223"/>
      <c r="O2177" s="223"/>
      <c r="P2177" s="223"/>
      <c r="Q2177" s="223"/>
      <c r="R2177" s="224"/>
      <c r="S2177" s="224"/>
      <c r="T2177" s="224"/>
      <c r="U2177" s="224"/>
      <c r="V2177" s="224"/>
      <c r="W2177" s="224"/>
      <c r="X2177" s="224"/>
      <c r="Y2177" s="224"/>
      <c r="Z2177" s="213"/>
      <c r="AA2177" s="213"/>
      <c r="AB2177" s="213"/>
      <c r="AC2177" s="213"/>
      <c r="AD2177" s="213"/>
      <c r="AE2177" s="213"/>
      <c r="AF2177" s="213"/>
      <c r="AG2177" s="213" t="s">
        <v>573</v>
      </c>
      <c r="AH2177" s="213">
        <v>0</v>
      </c>
      <c r="AI2177" s="213"/>
      <c r="AJ2177" s="213"/>
      <c r="AK2177" s="213"/>
      <c r="AL2177" s="213"/>
      <c r="AM2177" s="213"/>
      <c r="AN2177" s="213"/>
      <c r="AO2177" s="213"/>
      <c r="AP2177" s="213"/>
      <c r="AQ2177" s="213"/>
      <c r="AR2177" s="213"/>
      <c r="AS2177" s="213"/>
      <c r="AT2177" s="213"/>
      <c r="AU2177" s="213"/>
      <c r="AV2177" s="213"/>
      <c r="AW2177" s="213"/>
      <c r="AX2177" s="213"/>
      <c r="AY2177" s="213"/>
      <c r="AZ2177" s="213"/>
      <c r="BA2177" s="213"/>
      <c r="BB2177" s="213"/>
      <c r="BC2177" s="213"/>
      <c r="BD2177" s="213"/>
      <c r="BE2177" s="213"/>
      <c r="BF2177" s="213"/>
      <c r="BG2177" s="213"/>
      <c r="BH2177" s="213"/>
    </row>
    <row r="2178" spans="1:60" outlineLevel="3" x14ac:dyDescent="0.2">
      <c r="A2178" s="220"/>
      <c r="B2178" s="221"/>
      <c r="C2178" s="258" t="s">
        <v>2297</v>
      </c>
      <c r="D2178" s="229"/>
      <c r="E2178" s="230">
        <v>2</v>
      </c>
      <c r="F2178" s="224"/>
      <c r="G2178" s="224"/>
      <c r="H2178" s="224"/>
      <c r="I2178" s="224"/>
      <c r="J2178" s="224"/>
      <c r="K2178" s="224"/>
      <c r="L2178" s="224"/>
      <c r="M2178" s="224"/>
      <c r="N2178" s="223"/>
      <c r="O2178" s="223"/>
      <c r="P2178" s="223"/>
      <c r="Q2178" s="223"/>
      <c r="R2178" s="224"/>
      <c r="S2178" s="224"/>
      <c r="T2178" s="224"/>
      <c r="U2178" s="224"/>
      <c r="V2178" s="224"/>
      <c r="W2178" s="224"/>
      <c r="X2178" s="224"/>
      <c r="Y2178" s="224"/>
      <c r="Z2178" s="213"/>
      <c r="AA2178" s="213"/>
      <c r="AB2178" s="213"/>
      <c r="AC2178" s="213"/>
      <c r="AD2178" s="213"/>
      <c r="AE2178" s="213"/>
      <c r="AF2178" s="213"/>
      <c r="AG2178" s="213" t="s">
        <v>573</v>
      </c>
      <c r="AH2178" s="213">
        <v>0</v>
      </c>
      <c r="AI2178" s="213"/>
      <c r="AJ2178" s="213"/>
      <c r="AK2178" s="213"/>
      <c r="AL2178" s="213"/>
      <c r="AM2178" s="213"/>
      <c r="AN2178" s="213"/>
      <c r="AO2178" s="213"/>
      <c r="AP2178" s="213"/>
      <c r="AQ2178" s="213"/>
      <c r="AR2178" s="213"/>
      <c r="AS2178" s="213"/>
      <c r="AT2178" s="213"/>
      <c r="AU2178" s="213"/>
      <c r="AV2178" s="213"/>
      <c r="AW2178" s="213"/>
      <c r="AX2178" s="213"/>
      <c r="AY2178" s="213"/>
      <c r="AZ2178" s="213"/>
      <c r="BA2178" s="213"/>
      <c r="BB2178" s="213"/>
      <c r="BC2178" s="213"/>
      <c r="BD2178" s="213"/>
      <c r="BE2178" s="213"/>
      <c r="BF2178" s="213"/>
      <c r="BG2178" s="213"/>
      <c r="BH2178" s="213"/>
    </row>
    <row r="2179" spans="1:60" outlineLevel="2" x14ac:dyDescent="0.2">
      <c r="A2179" s="220"/>
      <c r="B2179" s="221"/>
      <c r="C2179" s="257"/>
      <c r="D2179" s="250"/>
      <c r="E2179" s="250"/>
      <c r="F2179" s="250"/>
      <c r="G2179" s="250"/>
      <c r="H2179" s="224"/>
      <c r="I2179" s="224"/>
      <c r="J2179" s="224"/>
      <c r="K2179" s="224"/>
      <c r="L2179" s="224"/>
      <c r="M2179" s="224"/>
      <c r="N2179" s="223"/>
      <c r="O2179" s="223"/>
      <c r="P2179" s="223"/>
      <c r="Q2179" s="223"/>
      <c r="R2179" s="224"/>
      <c r="S2179" s="224"/>
      <c r="T2179" s="224"/>
      <c r="U2179" s="224"/>
      <c r="V2179" s="224"/>
      <c r="W2179" s="224"/>
      <c r="X2179" s="224"/>
      <c r="Y2179" s="224"/>
      <c r="Z2179" s="213"/>
      <c r="AA2179" s="213"/>
      <c r="AB2179" s="213"/>
      <c r="AC2179" s="213"/>
      <c r="AD2179" s="213"/>
      <c r="AE2179" s="213"/>
      <c r="AF2179" s="213"/>
      <c r="AG2179" s="213" t="s">
        <v>515</v>
      </c>
      <c r="AH2179" s="213"/>
      <c r="AI2179" s="213"/>
      <c r="AJ2179" s="213"/>
      <c r="AK2179" s="213"/>
      <c r="AL2179" s="213"/>
      <c r="AM2179" s="213"/>
      <c r="AN2179" s="213"/>
      <c r="AO2179" s="213"/>
      <c r="AP2179" s="213"/>
      <c r="AQ2179" s="213"/>
      <c r="AR2179" s="213"/>
      <c r="AS2179" s="213"/>
      <c r="AT2179" s="213"/>
      <c r="AU2179" s="213"/>
      <c r="AV2179" s="213"/>
      <c r="AW2179" s="213"/>
      <c r="AX2179" s="213"/>
      <c r="AY2179" s="213"/>
      <c r="AZ2179" s="213"/>
      <c r="BA2179" s="213"/>
      <c r="BB2179" s="213"/>
      <c r="BC2179" s="213"/>
      <c r="BD2179" s="213"/>
      <c r="BE2179" s="213"/>
      <c r="BF2179" s="213"/>
      <c r="BG2179" s="213"/>
      <c r="BH2179" s="213"/>
    </row>
    <row r="2180" spans="1:60" outlineLevel="1" x14ac:dyDescent="0.2">
      <c r="A2180" s="242">
        <v>276</v>
      </c>
      <c r="B2180" s="243" t="s">
        <v>2298</v>
      </c>
      <c r="C2180" s="254" t="s">
        <v>2299</v>
      </c>
      <c r="D2180" s="244" t="s">
        <v>582</v>
      </c>
      <c r="E2180" s="245">
        <v>2</v>
      </c>
      <c r="F2180" s="246"/>
      <c r="G2180" s="247">
        <f>ROUND(E2180*F2180,2)</f>
        <v>0</v>
      </c>
      <c r="H2180" s="246"/>
      <c r="I2180" s="247">
        <f>ROUND(E2180*H2180,2)</f>
        <v>0</v>
      </c>
      <c r="J2180" s="246"/>
      <c r="K2180" s="247">
        <f>ROUND(E2180*J2180,2)</f>
        <v>0</v>
      </c>
      <c r="L2180" s="247">
        <v>21</v>
      </c>
      <c r="M2180" s="247">
        <f>G2180*(1+L2180/100)</f>
        <v>0</v>
      </c>
      <c r="N2180" s="245">
        <v>0</v>
      </c>
      <c r="O2180" s="245">
        <f>ROUND(E2180*N2180,2)</f>
        <v>0</v>
      </c>
      <c r="P2180" s="245">
        <v>0</v>
      </c>
      <c r="Q2180" s="245">
        <f>ROUND(E2180*P2180,2)</f>
        <v>0</v>
      </c>
      <c r="R2180" s="247"/>
      <c r="S2180" s="247" t="s">
        <v>527</v>
      </c>
      <c r="T2180" s="248" t="s">
        <v>512</v>
      </c>
      <c r="U2180" s="224">
        <v>0</v>
      </c>
      <c r="V2180" s="224">
        <f>ROUND(E2180*U2180,2)</f>
        <v>0</v>
      </c>
      <c r="W2180" s="224"/>
      <c r="X2180" s="224" t="s">
        <v>557</v>
      </c>
      <c r="Y2180" s="224" t="s">
        <v>513</v>
      </c>
      <c r="Z2180" s="213"/>
      <c r="AA2180" s="213"/>
      <c r="AB2180" s="213"/>
      <c r="AC2180" s="213"/>
      <c r="AD2180" s="213"/>
      <c r="AE2180" s="213"/>
      <c r="AF2180" s="213"/>
      <c r="AG2180" s="213" t="s">
        <v>571</v>
      </c>
      <c r="AH2180" s="213"/>
      <c r="AI2180" s="213"/>
      <c r="AJ2180" s="213"/>
      <c r="AK2180" s="213"/>
      <c r="AL2180" s="213"/>
      <c r="AM2180" s="213"/>
      <c r="AN2180" s="213"/>
      <c r="AO2180" s="213"/>
      <c r="AP2180" s="213"/>
      <c r="AQ2180" s="213"/>
      <c r="AR2180" s="213"/>
      <c r="AS2180" s="213"/>
      <c r="AT2180" s="213"/>
      <c r="AU2180" s="213"/>
      <c r="AV2180" s="213"/>
      <c r="AW2180" s="213"/>
      <c r="AX2180" s="213"/>
      <c r="AY2180" s="213"/>
      <c r="AZ2180" s="213"/>
      <c r="BA2180" s="213"/>
      <c r="BB2180" s="213"/>
      <c r="BC2180" s="213"/>
      <c r="BD2180" s="213"/>
      <c r="BE2180" s="213"/>
      <c r="BF2180" s="213"/>
      <c r="BG2180" s="213"/>
      <c r="BH2180" s="213"/>
    </row>
    <row r="2181" spans="1:60" outlineLevel="2" x14ac:dyDescent="0.2">
      <c r="A2181" s="220"/>
      <c r="B2181" s="221"/>
      <c r="C2181" s="258" t="s">
        <v>1045</v>
      </c>
      <c r="D2181" s="229"/>
      <c r="E2181" s="230"/>
      <c r="F2181" s="224"/>
      <c r="G2181" s="224"/>
      <c r="H2181" s="224"/>
      <c r="I2181" s="224"/>
      <c r="J2181" s="224"/>
      <c r="K2181" s="224"/>
      <c r="L2181" s="224"/>
      <c r="M2181" s="224"/>
      <c r="N2181" s="223"/>
      <c r="O2181" s="223"/>
      <c r="P2181" s="223"/>
      <c r="Q2181" s="223"/>
      <c r="R2181" s="224"/>
      <c r="S2181" s="224"/>
      <c r="T2181" s="224"/>
      <c r="U2181" s="224"/>
      <c r="V2181" s="224"/>
      <c r="W2181" s="224"/>
      <c r="X2181" s="224"/>
      <c r="Y2181" s="224"/>
      <c r="Z2181" s="213"/>
      <c r="AA2181" s="213"/>
      <c r="AB2181" s="213"/>
      <c r="AC2181" s="213"/>
      <c r="AD2181" s="213"/>
      <c r="AE2181" s="213"/>
      <c r="AF2181" s="213"/>
      <c r="AG2181" s="213" t="s">
        <v>573</v>
      </c>
      <c r="AH2181" s="213">
        <v>0</v>
      </c>
      <c r="AI2181" s="213"/>
      <c r="AJ2181" s="213"/>
      <c r="AK2181" s="213"/>
      <c r="AL2181" s="213"/>
      <c r="AM2181" s="213"/>
      <c r="AN2181" s="213"/>
      <c r="AO2181" s="213"/>
      <c r="AP2181" s="213"/>
      <c r="AQ2181" s="213"/>
      <c r="AR2181" s="213"/>
      <c r="AS2181" s="213"/>
      <c r="AT2181" s="213"/>
      <c r="AU2181" s="213"/>
      <c r="AV2181" s="213"/>
      <c r="AW2181" s="213"/>
      <c r="AX2181" s="213"/>
      <c r="AY2181" s="213"/>
      <c r="AZ2181" s="213"/>
      <c r="BA2181" s="213"/>
      <c r="BB2181" s="213"/>
      <c r="BC2181" s="213"/>
      <c r="BD2181" s="213"/>
      <c r="BE2181" s="213"/>
      <c r="BF2181" s="213"/>
      <c r="BG2181" s="213"/>
      <c r="BH2181" s="213"/>
    </row>
    <row r="2182" spans="1:60" outlineLevel="3" x14ac:dyDescent="0.2">
      <c r="A2182" s="220"/>
      <c r="B2182" s="221"/>
      <c r="C2182" s="258" t="s">
        <v>2297</v>
      </c>
      <c r="D2182" s="229"/>
      <c r="E2182" s="230">
        <v>2</v>
      </c>
      <c r="F2182" s="224"/>
      <c r="G2182" s="224"/>
      <c r="H2182" s="224"/>
      <c r="I2182" s="224"/>
      <c r="J2182" s="224"/>
      <c r="K2182" s="224"/>
      <c r="L2182" s="224"/>
      <c r="M2182" s="224"/>
      <c r="N2182" s="223"/>
      <c r="O2182" s="223"/>
      <c r="P2182" s="223"/>
      <c r="Q2182" s="223"/>
      <c r="R2182" s="224"/>
      <c r="S2182" s="224"/>
      <c r="T2182" s="224"/>
      <c r="U2182" s="224"/>
      <c r="V2182" s="224"/>
      <c r="W2182" s="224"/>
      <c r="X2182" s="224"/>
      <c r="Y2182" s="224"/>
      <c r="Z2182" s="213"/>
      <c r="AA2182" s="213"/>
      <c r="AB2182" s="213"/>
      <c r="AC2182" s="213"/>
      <c r="AD2182" s="213"/>
      <c r="AE2182" s="213"/>
      <c r="AF2182" s="213"/>
      <c r="AG2182" s="213" t="s">
        <v>573</v>
      </c>
      <c r="AH2182" s="213">
        <v>0</v>
      </c>
      <c r="AI2182" s="213"/>
      <c r="AJ2182" s="213"/>
      <c r="AK2182" s="213"/>
      <c r="AL2182" s="213"/>
      <c r="AM2182" s="213"/>
      <c r="AN2182" s="213"/>
      <c r="AO2182" s="213"/>
      <c r="AP2182" s="213"/>
      <c r="AQ2182" s="213"/>
      <c r="AR2182" s="213"/>
      <c r="AS2182" s="213"/>
      <c r="AT2182" s="213"/>
      <c r="AU2182" s="213"/>
      <c r="AV2182" s="213"/>
      <c r="AW2182" s="213"/>
      <c r="AX2182" s="213"/>
      <c r="AY2182" s="213"/>
      <c r="AZ2182" s="213"/>
      <c r="BA2182" s="213"/>
      <c r="BB2182" s="213"/>
      <c r="BC2182" s="213"/>
      <c r="BD2182" s="213"/>
      <c r="BE2182" s="213"/>
      <c r="BF2182" s="213"/>
      <c r="BG2182" s="213"/>
      <c r="BH2182" s="213"/>
    </row>
    <row r="2183" spans="1:60" outlineLevel="2" x14ac:dyDescent="0.2">
      <c r="A2183" s="220"/>
      <c r="B2183" s="221"/>
      <c r="C2183" s="257"/>
      <c r="D2183" s="250"/>
      <c r="E2183" s="250"/>
      <c r="F2183" s="250"/>
      <c r="G2183" s="250"/>
      <c r="H2183" s="224"/>
      <c r="I2183" s="224"/>
      <c r="J2183" s="224"/>
      <c r="K2183" s="224"/>
      <c r="L2183" s="224"/>
      <c r="M2183" s="224"/>
      <c r="N2183" s="223"/>
      <c r="O2183" s="223"/>
      <c r="P2183" s="223"/>
      <c r="Q2183" s="223"/>
      <c r="R2183" s="224"/>
      <c r="S2183" s="224"/>
      <c r="T2183" s="224"/>
      <c r="U2183" s="224"/>
      <c r="V2183" s="224"/>
      <c r="W2183" s="224"/>
      <c r="X2183" s="224"/>
      <c r="Y2183" s="224"/>
      <c r="Z2183" s="213"/>
      <c r="AA2183" s="213"/>
      <c r="AB2183" s="213"/>
      <c r="AC2183" s="213"/>
      <c r="AD2183" s="213"/>
      <c r="AE2183" s="213"/>
      <c r="AF2183" s="213"/>
      <c r="AG2183" s="213" t="s">
        <v>515</v>
      </c>
      <c r="AH2183" s="213"/>
      <c r="AI2183" s="213"/>
      <c r="AJ2183" s="213"/>
      <c r="AK2183" s="213"/>
      <c r="AL2183" s="213"/>
      <c r="AM2183" s="213"/>
      <c r="AN2183" s="213"/>
      <c r="AO2183" s="213"/>
      <c r="AP2183" s="213"/>
      <c r="AQ2183" s="213"/>
      <c r="AR2183" s="213"/>
      <c r="AS2183" s="213"/>
      <c r="AT2183" s="213"/>
      <c r="AU2183" s="213"/>
      <c r="AV2183" s="213"/>
      <c r="AW2183" s="213"/>
      <c r="AX2183" s="213"/>
      <c r="AY2183" s="213"/>
      <c r="AZ2183" s="213"/>
      <c r="BA2183" s="213"/>
      <c r="BB2183" s="213"/>
      <c r="BC2183" s="213"/>
      <c r="BD2183" s="213"/>
      <c r="BE2183" s="213"/>
      <c r="BF2183" s="213"/>
      <c r="BG2183" s="213"/>
      <c r="BH2183" s="213"/>
    </row>
    <row r="2184" spans="1:60" outlineLevel="1" x14ac:dyDescent="0.2">
      <c r="A2184" s="242">
        <v>277</v>
      </c>
      <c r="B2184" s="243" t="s">
        <v>2300</v>
      </c>
      <c r="C2184" s="254" t="s">
        <v>2301</v>
      </c>
      <c r="D2184" s="244" t="s">
        <v>1356</v>
      </c>
      <c r="E2184" s="245">
        <v>20</v>
      </c>
      <c r="F2184" s="246"/>
      <c r="G2184" s="247">
        <f>ROUND(E2184*F2184,2)</f>
        <v>0</v>
      </c>
      <c r="H2184" s="246"/>
      <c r="I2184" s="247">
        <f>ROUND(E2184*H2184,2)</f>
        <v>0</v>
      </c>
      <c r="J2184" s="246"/>
      <c r="K2184" s="247">
        <f>ROUND(E2184*J2184,2)</f>
        <v>0</v>
      </c>
      <c r="L2184" s="247">
        <v>21</v>
      </c>
      <c r="M2184" s="247">
        <f>G2184*(1+L2184/100)</f>
        <v>0</v>
      </c>
      <c r="N2184" s="245">
        <v>0</v>
      </c>
      <c r="O2184" s="245">
        <f>ROUND(E2184*N2184,2)</f>
        <v>0</v>
      </c>
      <c r="P2184" s="245">
        <v>0</v>
      </c>
      <c r="Q2184" s="245">
        <f>ROUND(E2184*P2184,2)</f>
        <v>0</v>
      </c>
      <c r="R2184" s="247"/>
      <c r="S2184" s="247" t="s">
        <v>527</v>
      </c>
      <c r="T2184" s="248" t="s">
        <v>512</v>
      </c>
      <c r="U2184" s="224">
        <v>0</v>
      </c>
      <c r="V2184" s="224">
        <f>ROUND(E2184*U2184,2)</f>
        <v>0</v>
      </c>
      <c r="W2184" s="224"/>
      <c r="X2184" s="224" t="s">
        <v>557</v>
      </c>
      <c r="Y2184" s="224" t="s">
        <v>513</v>
      </c>
      <c r="Z2184" s="213"/>
      <c r="AA2184" s="213"/>
      <c r="AB2184" s="213"/>
      <c r="AC2184" s="213"/>
      <c r="AD2184" s="213"/>
      <c r="AE2184" s="213"/>
      <c r="AF2184" s="213"/>
      <c r="AG2184" s="213" t="s">
        <v>571</v>
      </c>
      <c r="AH2184" s="213"/>
      <c r="AI2184" s="213"/>
      <c r="AJ2184" s="213"/>
      <c r="AK2184" s="213"/>
      <c r="AL2184" s="213"/>
      <c r="AM2184" s="213"/>
      <c r="AN2184" s="213"/>
      <c r="AO2184" s="213"/>
      <c r="AP2184" s="213"/>
      <c r="AQ2184" s="213"/>
      <c r="AR2184" s="213"/>
      <c r="AS2184" s="213"/>
      <c r="AT2184" s="213"/>
      <c r="AU2184" s="213"/>
      <c r="AV2184" s="213"/>
      <c r="AW2184" s="213"/>
      <c r="AX2184" s="213"/>
      <c r="AY2184" s="213"/>
      <c r="AZ2184" s="213"/>
      <c r="BA2184" s="213"/>
      <c r="BB2184" s="213"/>
      <c r="BC2184" s="213"/>
      <c r="BD2184" s="213"/>
      <c r="BE2184" s="213"/>
      <c r="BF2184" s="213"/>
      <c r="BG2184" s="213"/>
      <c r="BH2184" s="213"/>
    </row>
    <row r="2185" spans="1:60" outlineLevel="2" x14ac:dyDescent="0.2">
      <c r="A2185" s="220"/>
      <c r="B2185" s="221"/>
      <c r="C2185" s="258" t="s">
        <v>1045</v>
      </c>
      <c r="D2185" s="229"/>
      <c r="E2185" s="230"/>
      <c r="F2185" s="224"/>
      <c r="G2185" s="224"/>
      <c r="H2185" s="224"/>
      <c r="I2185" s="224"/>
      <c r="J2185" s="224"/>
      <c r="K2185" s="224"/>
      <c r="L2185" s="224"/>
      <c r="M2185" s="224"/>
      <c r="N2185" s="223"/>
      <c r="O2185" s="223"/>
      <c r="P2185" s="223"/>
      <c r="Q2185" s="223"/>
      <c r="R2185" s="224"/>
      <c r="S2185" s="224"/>
      <c r="T2185" s="224"/>
      <c r="U2185" s="224"/>
      <c r="V2185" s="224"/>
      <c r="W2185" s="224"/>
      <c r="X2185" s="224"/>
      <c r="Y2185" s="224"/>
      <c r="Z2185" s="213"/>
      <c r="AA2185" s="213"/>
      <c r="AB2185" s="213"/>
      <c r="AC2185" s="213"/>
      <c r="AD2185" s="213"/>
      <c r="AE2185" s="213"/>
      <c r="AF2185" s="213"/>
      <c r="AG2185" s="213" t="s">
        <v>573</v>
      </c>
      <c r="AH2185" s="213">
        <v>0</v>
      </c>
      <c r="AI2185" s="213"/>
      <c r="AJ2185" s="213"/>
      <c r="AK2185" s="213"/>
      <c r="AL2185" s="213"/>
      <c r="AM2185" s="213"/>
      <c r="AN2185" s="213"/>
      <c r="AO2185" s="213"/>
      <c r="AP2185" s="213"/>
      <c r="AQ2185" s="213"/>
      <c r="AR2185" s="213"/>
      <c r="AS2185" s="213"/>
      <c r="AT2185" s="213"/>
      <c r="AU2185" s="213"/>
      <c r="AV2185" s="213"/>
      <c r="AW2185" s="213"/>
      <c r="AX2185" s="213"/>
      <c r="AY2185" s="213"/>
      <c r="AZ2185" s="213"/>
      <c r="BA2185" s="213"/>
      <c r="BB2185" s="213"/>
      <c r="BC2185" s="213"/>
      <c r="BD2185" s="213"/>
      <c r="BE2185" s="213"/>
      <c r="BF2185" s="213"/>
      <c r="BG2185" s="213"/>
      <c r="BH2185" s="213"/>
    </row>
    <row r="2186" spans="1:60" outlineLevel="3" x14ac:dyDescent="0.2">
      <c r="A2186" s="220"/>
      <c r="B2186" s="221"/>
      <c r="C2186" s="258" t="s">
        <v>2302</v>
      </c>
      <c r="D2186" s="229"/>
      <c r="E2186" s="230">
        <v>20</v>
      </c>
      <c r="F2186" s="224"/>
      <c r="G2186" s="224"/>
      <c r="H2186" s="224"/>
      <c r="I2186" s="224"/>
      <c r="J2186" s="224"/>
      <c r="K2186" s="224"/>
      <c r="L2186" s="224"/>
      <c r="M2186" s="224"/>
      <c r="N2186" s="223"/>
      <c r="O2186" s="223"/>
      <c r="P2186" s="223"/>
      <c r="Q2186" s="223"/>
      <c r="R2186" s="224"/>
      <c r="S2186" s="224"/>
      <c r="T2186" s="224"/>
      <c r="U2186" s="224"/>
      <c r="V2186" s="224"/>
      <c r="W2186" s="224"/>
      <c r="X2186" s="224"/>
      <c r="Y2186" s="224"/>
      <c r="Z2186" s="213"/>
      <c r="AA2186" s="213"/>
      <c r="AB2186" s="213"/>
      <c r="AC2186" s="213"/>
      <c r="AD2186" s="213"/>
      <c r="AE2186" s="213"/>
      <c r="AF2186" s="213"/>
      <c r="AG2186" s="213" t="s">
        <v>573</v>
      </c>
      <c r="AH2186" s="213">
        <v>0</v>
      </c>
      <c r="AI2186" s="213"/>
      <c r="AJ2186" s="213"/>
      <c r="AK2186" s="213"/>
      <c r="AL2186" s="213"/>
      <c r="AM2186" s="213"/>
      <c r="AN2186" s="213"/>
      <c r="AO2186" s="213"/>
      <c r="AP2186" s="213"/>
      <c r="AQ2186" s="213"/>
      <c r="AR2186" s="213"/>
      <c r="AS2186" s="213"/>
      <c r="AT2186" s="213"/>
      <c r="AU2186" s="213"/>
      <c r="AV2186" s="213"/>
      <c r="AW2186" s="213"/>
      <c r="AX2186" s="213"/>
      <c r="AY2186" s="213"/>
      <c r="AZ2186" s="213"/>
      <c r="BA2186" s="213"/>
      <c r="BB2186" s="213"/>
      <c r="BC2186" s="213"/>
      <c r="BD2186" s="213"/>
      <c r="BE2186" s="213"/>
      <c r="BF2186" s="213"/>
      <c r="BG2186" s="213"/>
      <c r="BH2186" s="213"/>
    </row>
    <row r="2187" spans="1:60" outlineLevel="2" x14ac:dyDescent="0.2">
      <c r="A2187" s="220"/>
      <c r="B2187" s="221"/>
      <c r="C2187" s="257"/>
      <c r="D2187" s="250"/>
      <c r="E2187" s="250"/>
      <c r="F2187" s="250"/>
      <c r="G2187" s="250"/>
      <c r="H2187" s="224"/>
      <c r="I2187" s="224"/>
      <c r="J2187" s="224"/>
      <c r="K2187" s="224"/>
      <c r="L2187" s="224"/>
      <c r="M2187" s="224"/>
      <c r="N2187" s="223"/>
      <c r="O2187" s="223"/>
      <c r="P2187" s="223"/>
      <c r="Q2187" s="223"/>
      <c r="R2187" s="224"/>
      <c r="S2187" s="224"/>
      <c r="T2187" s="224"/>
      <c r="U2187" s="224"/>
      <c r="V2187" s="224"/>
      <c r="W2187" s="224"/>
      <c r="X2187" s="224"/>
      <c r="Y2187" s="224"/>
      <c r="Z2187" s="213"/>
      <c r="AA2187" s="213"/>
      <c r="AB2187" s="213"/>
      <c r="AC2187" s="213"/>
      <c r="AD2187" s="213"/>
      <c r="AE2187" s="213"/>
      <c r="AF2187" s="213"/>
      <c r="AG2187" s="213" t="s">
        <v>515</v>
      </c>
      <c r="AH2187" s="213"/>
      <c r="AI2187" s="213"/>
      <c r="AJ2187" s="213"/>
      <c r="AK2187" s="213"/>
      <c r="AL2187" s="213"/>
      <c r="AM2187" s="213"/>
      <c r="AN2187" s="213"/>
      <c r="AO2187" s="213"/>
      <c r="AP2187" s="213"/>
      <c r="AQ2187" s="213"/>
      <c r="AR2187" s="213"/>
      <c r="AS2187" s="213"/>
      <c r="AT2187" s="213"/>
      <c r="AU2187" s="213"/>
      <c r="AV2187" s="213"/>
      <c r="AW2187" s="213"/>
      <c r="AX2187" s="213"/>
      <c r="AY2187" s="213"/>
      <c r="AZ2187" s="213"/>
      <c r="BA2187" s="213"/>
      <c r="BB2187" s="213"/>
      <c r="BC2187" s="213"/>
      <c r="BD2187" s="213"/>
      <c r="BE2187" s="213"/>
      <c r="BF2187" s="213"/>
      <c r="BG2187" s="213"/>
      <c r="BH2187" s="213"/>
    </row>
    <row r="2188" spans="1:60" outlineLevel="1" x14ac:dyDescent="0.2">
      <c r="A2188" s="242">
        <v>278</v>
      </c>
      <c r="B2188" s="243" t="s">
        <v>2303</v>
      </c>
      <c r="C2188" s="254" t="s">
        <v>2304</v>
      </c>
      <c r="D2188" s="244" t="s">
        <v>1356</v>
      </c>
      <c r="E2188" s="245">
        <v>24</v>
      </c>
      <c r="F2188" s="246"/>
      <c r="G2188" s="247">
        <f>ROUND(E2188*F2188,2)</f>
        <v>0</v>
      </c>
      <c r="H2188" s="246"/>
      <c r="I2188" s="247">
        <f>ROUND(E2188*H2188,2)</f>
        <v>0</v>
      </c>
      <c r="J2188" s="246"/>
      <c r="K2188" s="247">
        <f>ROUND(E2188*J2188,2)</f>
        <v>0</v>
      </c>
      <c r="L2188" s="247">
        <v>21</v>
      </c>
      <c r="M2188" s="247">
        <f>G2188*(1+L2188/100)</f>
        <v>0</v>
      </c>
      <c r="N2188" s="245">
        <v>0</v>
      </c>
      <c r="O2188" s="245">
        <f>ROUND(E2188*N2188,2)</f>
        <v>0</v>
      </c>
      <c r="P2188" s="245">
        <v>0</v>
      </c>
      <c r="Q2188" s="245">
        <f>ROUND(E2188*P2188,2)</f>
        <v>0</v>
      </c>
      <c r="R2188" s="247"/>
      <c r="S2188" s="247" t="s">
        <v>527</v>
      </c>
      <c r="T2188" s="248" t="s">
        <v>512</v>
      </c>
      <c r="U2188" s="224">
        <v>0</v>
      </c>
      <c r="V2188" s="224">
        <f>ROUND(E2188*U2188,2)</f>
        <v>0</v>
      </c>
      <c r="W2188" s="224"/>
      <c r="X2188" s="224" t="s">
        <v>557</v>
      </c>
      <c r="Y2188" s="224" t="s">
        <v>513</v>
      </c>
      <c r="Z2188" s="213"/>
      <c r="AA2188" s="213"/>
      <c r="AB2188" s="213"/>
      <c r="AC2188" s="213"/>
      <c r="AD2188" s="213"/>
      <c r="AE2188" s="213"/>
      <c r="AF2188" s="213"/>
      <c r="AG2188" s="213" t="s">
        <v>571</v>
      </c>
      <c r="AH2188" s="213"/>
      <c r="AI2188" s="213"/>
      <c r="AJ2188" s="213"/>
      <c r="AK2188" s="213"/>
      <c r="AL2188" s="213"/>
      <c r="AM2188" s="213"/>
      <c r="AN2188" s="213"/>
      <c r="AO2188" s="213"/>
      <c r="AP2188" s="213"/>
      <c r="AQ2188" s="213"/>
      <c r="AR2188" s="213"/>
      <c r="AS2188" s="213"/>
      <c r="AT2188" s="213"/>
      <c r="AU2188" s="213"/>
      <c r="AV2188" s="213"/>
      <c r="AW2188" s="213"/>
      <c r="AX2188" s="213"/>
      <c r="AY2188" s="213"/>
      <c r="AZ2188" s="213"/>
      <c r="BA2188" s="213"/>
      <c r="BB2188" s="213"/>
      <c r="BC2188" s="213"/>
      <c r="BD2188" s="213"/>
      <c r="BE2188" s="213"/>
      <c r="BF2188" s="213"/>
      <c r="BG2188" s="213"/>
      <c r="BH2188" s="213"/>
    </row>
    <row r="2189" spans="1:60" outlineLevel="2" x14ac:dyDescent="0.2">
      <c r="A2189" s="220"/>
      <c r="B2189" s="221"/>
      <c r="C2189" s="258" t="s">
        <v>1045</v>
      </c>
      <c r="D2189" s="229"/>
      <c r="E2189" s="230"/>
      <c r="F2189" s="224"/>
      <c r="G2189" s="224"/>
      <c r="H2189" s="224"/>
      <c r="I2189" s="224"/>
      <c r="J2189" s="224"/>
      <c r="K2189" s="224"/>
      <c r="L2189" s="224"/>
      <c r="M2189" s="224"/>
      <c r="N2189" s="223"/>
      <c r="O2189" s="223"/>
      <c r="P2189" s="223"/>
      <c r="Q2189" s="223"/>
      <c r="R2189" s="224"/>
      <c r="S2189" s="224"/>
      <c r="T2189" s="224"/>
      <c r="U2189" s="224"/>
      <c r="V2189" s="224"/>
      <c r="W2189" s="224"/>
      <c r="X2189" s="224"/>
      <c r="Y2189" s="224"/>
      <c r="Z2189" s="213"/>
      <c r="AA2189" s="213"/>
      <c r="AB2189" s="213"/>
      <c r="AC2189" s="213"/>
      <c r="AD2189" s="213"/>
      <c r="AE2189" s="213"/>
      <c r="AF2189" s="213"/>
      <c r="AG2189" s="213" t="s">
        <v>573</v>
      </c>
      <c r="AH2189" s="213">
        <v>0</v>
      </c>
      <c r="AI2189" s="213"/>
      <c r="AJ2189" s="213"/>
      <c r="AK2189" s="213"/>
      <c r="AL2189" s="213"/>
      <c r="AM2189" s="213"/>
      <c r="AN2189" s="213"/>
      <c r="AO2189" s="213"/>
      <c r="AP2189" s="213"/>
      <c r="AQ2189" s="213"/>
      <c r="AR2189" s="213"/>
      <c r="AS2189" s="213"/>
      <c r="AT2189" s="213"/>
      <c r="AU2189" s="213"/>
      <c r="AV2189" s="213"/>
      <c r="AW2189" s="213"/>
      <c r="AX2189" s="213"/>
      <c r="AY2189" s="213"/>
      <c r="AZ2189" s="213"/>
      <c r="BA2189" s="213"/>
      <c r="BB2189" s="213"/>
      <c r="BC2189" s="213"/>
      <c r="BD2189" s="213"/>
      <c r="BE2189" s="213"/>
      <c r="BF2189" s="213"/>
      <c r="BG2189" s="213"/>
      <c r="BH2189" s="213"/>
    </row>
    <row r="2190" spans="1:60" outlineLevel="3" x14ac:dyDescent="0.2">
      <c r="A2190" s="220"/>
      <c r="B2190" s="221"/>
      <c r="C2190" s="258" t="s">
        <v>2305</v>
      </c>
      <c r="D2190" s="229"/>
      <c r="E2190" s="230">
        <v>24</v>
      </c>
      <c r="F2190" s="224"/>
      <c r="G2190" s="224"/>
      <c r="H2190" s="224"/>
      <c r="I2190" s="224"/>
      <c r="J2190" s="224"/>
      <c r="K2190" s="224"/>
      <c r="L2190" s="224"/>
      <c r="M2190" s="224"/>
      <c r="N2190" s="223"/>
      <c r="O2190" s="223"/>
      <c r="P2190" s="223"/>
      <c r="Q2190" s="223"/>
      <c r="R2190" s="224"/>
      <c r="S2190" s="224"/>
      <c r="T2190" s="224"/>
      <c r="U2190" s="224"/>
      <c r="V2190" s="224"/>
      <c r="W2190" s="224"/>
      <c r="X2190" s="224"/>
      <c r="Y2190" s="224"/>
      <c r="Z2190" s="213"/>
      <c r="AA2190" s="213"/>
      <c r="AB2190" s="213"/>
      <c r="AC2190" s="213"/>
      <c r="AD2190" s="213"/>
      <c r="AE2190" s="213"/>
      <c r="AF2190" s="213"/>
      <c r="AG2190" s="213" t="s">
        <v>573</v>
      </c>
      <c r="AH2190" s="213">
        <v>0</v>
      </c>
      <c r="AI2190" s="213"/>
      <c r="AJ2190" s="213"/>
      <c r="AK2190" s="213"/>
      <c r="AL2190" s="213"/>
      <c r="AM2190" s="213"/>
      <c r="AN2190" s="213"/>
      <c r="AO2190" s="213"/>
      <c r="AP2190" s="213"/>
      <c r="AQ2190" s="213"/>
      <c r="AR2190" s="213"/>
      <c r="AS2190" s="213"/>
      <c r="AT2190" s="213"/>
      <c r="AU2190" s="213"/>
      <c r="AV2190" s="213"/>
      <c r="AW2190" s="213"/>
      <c r="AX2190" s="213"/>
      <c r="AY2190" s="213"/>
      <c r="AZ2190" s="213"/>
      <c r="BA2190" s="213"/>
      <c r="BB2190" s="213"/>
      <c r="BC2190" s="213"/>
      <c r="BD2190" s="213"/>
      <c r="BE2190" s="213"/>
      <c r="BF2190" s="213"/>
      <c r="BG2190" s="213"/>
      <c r="BH2190" s="213"/>
    </row>
    <row r="2191" spans="1:60" outlineLevel="2" x14ac:dyDescent="0.2">
      <c r="A2191" s="220"/>
      <c r="B2191" s="221"/>
      <c r="C2191" s="257"/>
      <c r="D2191" s="250"/>
      <c r="E2191" s="250"/>
      <c r="F2191" s="250"/>
      <c r="G2191" s="250"/>
      <c r="H2191" s="224"/>
      <c r="I2191" s="224"/>
      <c r="J2191" s="224"/>
      <c r="K2191" s="224"/>
      <c r="L2191" s="224"/>
      <c r="M2191" s="224"/>
      <c r="N2191" s="223"/>
      <c r="O2191" s="223"/>
      <c r="P2191" s="223"/>
      <c r="Q2191" s="223"/>
      <c r="R2191" s="224"/>
      <c r="S2191" s="224"/>
      <c r="T2191" s="224"/>
      <c r="U2191" s="224"/>
      <c r="V2191" s="224"/>
      <c r="W2191" s="224"/>
      <c r="X2191" s="224"/>
      <c r="Y2191" s="224"/>
      <c r="Z2191" s="213"/>
      <c r="AA2191" s="213"/>
      <c r="AB2191" s="213"/>
      <c r="AC2191" s="213"/>
      <c r="AD2191" s="213"/>
      <c r="AE2191" s="213"/>
      <c r="AF2191" s="213"/>
      <c r="AG2191" s="213" t="s">
        <v>515</v>
      </c>
      <c r="AH2191" s="213"/>
      <c r="AI2191" s="213"/>
      <c r="AJ2191" s="213"/>
      <c r="AK2191" s="213"/>
      <c r="AL2191" s="213"/>
      <c r="AM2191" s="213"/>
      <c r="AN2191" s="213"/>
      <c r="AO2191" s="213"/>
      <c r="AP2191" s="213"/>
      <c r="AQ2191" s="213"/>
      <c r="AR2191" s="213"/>
      <c r="AS2191" s="213"/>
      <c r="AT2191" s="213"/>
      <c r="AU2191" s="213"/>
      <c r="AV2191" s="213"/>
      <c r="AW2191" s="213"/>
      <c r="AX2191" s="213"/>
      <c r="AY2191" s="213"/>
      <c r="AZ2191" s="213"/>
      <c r="BA2191" s="213"/>
      <c r="BB2191" s="213"/>
      <c r="BC2191" s="213"/>
      <c r="BD2191" s="213"/>
      <c r="BE2191" s="213"/>
      <c r="BF2191" s="213"/>
      <c r="BG2191" s="213"/>
      <c r="BH2191" s="213"/>
    </row>
    <row r="2192" spans="1:60" ht="22.5" outlineLevel="1" x14ac:dyDescent="0.2">
      <c r="A2192" s="242">
        <v>279</v>
      </c>
      <c r="B2192" s="243" t="s">
        <v>2306</v>
      </c>
      <c r="C2192" s="254" t="s">
        <v>2307</v>
      </c>
      <c r="D2192" s="244" t="s">
        <v>1356</v>
      </c>
      <c r="E2192" s="245">
        <v>16.216000000000001</v>
      </c>
      <c r="F2192" s="246"/>
      <c r="G2192" s="247">
        <f>ROUND(E2192*F2192,2)</f>
        <v>0</v>
      </c>
      <c r="H2192" s="246"/>
      <c r="I2192" s="247">
        <f>ROUND(E2192*H2192,2)</f>
        <v>0</v>
      </c>
      <c r="J2192" s="246"/>
      <c r="K2192" s="247">
        <f>ROUND(E2192*J2192,2)</f>
        <v>0</v>
      </c>
      <c r="L2192" s="247">
        <v>21</v>
      </c>
      <c r="M2192" s="247">
        <f>G2192*(1+L2192/100)</f>
        <v>0</v>
      </c>
      <c r="N2192" s="245">
        <v>0</v>
      </c>
      <c r="O2192" s="245">
        <f>ROUND(E2192*N2192,2)</f>
        <v>0</v>
      </c>
      <c r="P2192" s="245">
        <v>0</v>
      </c>
      <c r="Q2192" s="245">
        <f>ROUND(E2192*P2192,2)</f>
        <v>0</v>
      </c>
      <c r="R2192" s="247"/>
      <c r="S2192" s="247" t="s">
        <v>527</v>
      </c>
      <c r="T2192" s="248" t="s">
        <v>512</v>
      </c>
      <c r="U2192" s="224">
        <v>0</v>
      </c>
      <c r="V2192" s="224">
        <f>ROUND(E2192*U2192,2)</f>
        <v>0</v>
      </c>
      <c r="W2192" s="224"/>
      <c r="X2192" s="224" t="s">
        <v>557</v>
      </c>
      <c r="Y2192" s="224" t="s">
        <v>513</v>
      </c>
      <c r="Z2192" s="213"/>
      <c r="AA2192" s="213"/>
      <c r="AB2192" s="213"/>
      <c r="AC2192" s="213"/>
      <c r="AD2192" s="213"/>
      <c r="AE2192" s="213"/>
      <c r="AF2192" s="213"/>
      <c r="AG2192" s="213" t="s">
        <v>571</v>
      </c>
      <c r="AH2192" s="213"/>
      <c r="AI2192" s="213"/>
      <c r="AJ2192" s="213"/>
      <c r="AK2192" s="213"/>
      <c r="AL2192" s="213"/>
      <c r="AM2192" s="213"/>
      <c r="AN2192" s="213"/>
      <c r="AO2192" s="213"/>
      <c r="AP2192" s="213"/>
      <c r="AQ2192" s="213"/>
      <c r="AR2192" s="213"/>
      <c r="AS2192" s="213"/>
      <c r="AT2192" s="213"/>
      <c r="AU2192" s="213"/>
      <c r="AV2192" s="213"/>
      <c r="AW2192" s="213"/>
      <c r="AX2192" s="213"/>
      <c r="AY2192" s="213"/>
      <c r="AZ2192" s="213"/>
      <c r="BA2192" s="213"/>
      <c r="BB2192" s="213"/>
      <c r="BC2192" s="213"/>
      <c r="BD2192" s="213"/>
      <c r="BE2192" s="213"/>
      <c r="BF2192" s="213"/>
      <c r="BG2192" s="213"/>
      <c r="BH2192" s="213"/>
    </row>
    <row r="2193" spans="1:60" outlineLevel="2" x14ac:dyDescent="0.2">
      <c r="A2193" s="220"/>
      <c r="B2193" s="221"/>
      <c r="C2193" s="258" t="s">
        <v>1045</v>
      </c>
      <c r="D2193" s="229"/>
      <c r="E2193" s="230"/>
      <c r="F2193" s="224"/>
      <c r="G2193" s="224"/>
      <c r="H2193" s="224"/>
      <c r="I2193" s="224"/>
      <c r="J2193" s="224"/>
      <c r="K2193" s="224"/>
      <c r="L2193" s="224"/>
      <c r="M2193" s="224"/>
      <c r="N2193" s="223"/>
      <c r="O2193" s="223"/>
      <c r="P2193" s="223"/>
      <c r="Q2193" s="223"/>
      <c r="R2193" s="224"/>
      <c r="S2193" s="224"/>
      <c r="T2193" s="224"/>
      <c r="U2193" s="224"/>
      <c r="V2193" s="224"/>
      <c r="W2193" s="224"/>
      <c r="X2193" s="224"/>
      <c r="Y2193" s="224"/>
      <c r="Z2193" s="213"/>
      <c r="AA2193" s="213"/>
      <c r="AB2193" s="213"/>
      <c r="AC2193" s="213"/>
      <c r="AD2193" s="213"/>
      <c r="AE2193" s="213"/>
      <c r="AF2193" s="213"/>
      <c r="AG2193" s="213" t="s">
        <v>573</v>
      </c>
      <c r="AH2193" s="213">
        <v>0</v>
      </c>
      <c r="AI2193" s="213"/>
      <c r="AJ2193" s="213"/>
      <c r="AK2193" s="213"/>
      <c r="AL2193" s="213"/>
      <c r="AM2193" s="213"/>
      <c r="AN2193" s="213"/>
      <c r="AO2193" s="213"/>
      <c r="AP2193" s="213"/>
      <c r="AQ2193" s="213"/>
      <c r="AR2193" s="213"/>
      <c r="AS2193" s="213"/>
      <c r="AT2193" s="213"/>
      <c r="AU2193" s="213"/>
      <c r="AV2193" s="213"/>
      <c r="AW2193" s="213"/>
      <c r="AX2193" s="213"/>
      <c r="AY2193" s="213"/>
      <c r="AZ2193" s="213"/>
      <c r="BA2193" s="213"/>
      <c r="BB2193" s="213"/>
      <c r="BC2193" s="213"/>
      <c r="BD2193" s="213"/>
      <c r="BE2193" s="213"/>
      <c r="BF2193" s="213"/>
      <c r="BG2193" s="213"/>
      <c r="BH2193" s="213"/>
    </row>
    <row r="2194" spans="1:60" outlineLevel="3" x14ac:dyDescent="0.2">
      <c r="A2194" s="220"/>
      <c r="B2194" s="221"/>
      <c r="C2194" s="258" t="s">
        <v>2308</v>
      </c>
      <c r="D2194" s="229"/>
      <c r="E2194" s="230">
        <v>16.216000000000001</v>
      </c>
      <c r="F2194" s="224"/>
      <c r="G2194" s="224"/>
      <c r="H2194" s="224"/>
      <c r="I2194" s="224"/>
      <c r="J2194" s="224"/>
      <c r="K2194" s="224"/>
      <c r="L2194" s="224"/>
      <c r="M2194" s="224"/>
      <c r="N2194" s="223"/>
      <c r="O2194" s="223"/>
      <c r="P2194" s="223"/>
      <c r="Q2194" s="223"/>
      <c r="R2194" s="224"/>
      <c r="S2194" s="224"/>
      <c r="T2194" s="224"/>
      <c r="U2194" s="224"/>
      <c r="V2194" s="224"/>
      <c r="W2194" s="224"/>
      <c r="X2194" s="224"/>
      <c r="Y2194" s="224"/>
      <c r="Z2194" s="213"/>
      <c r="AA2194" s="213"/>
      <c r="AB2194" s="213"/>
      <c r="AC2194" s="213"/>
      <c r="AD2194" s="213"/>
      <c r="AE2194" s="213"/>
      <c r="AF2194" s="213"/>
      <c r="AG2194" s="213" t="s">
        <v>573</v>
      </c>
      <c r="AH2194" s="213">
        <v>0</v>
      </c>
      <c r="AI2194" s="213"/>
      <c r="AJ2194" s="213"/>
      <c r="AK2194" s="213"/>
      <c r="AL2194" s="213"/>
      <c r="AM2194" s="213"/>
      <c r="AN2194" s="213"/>
      <c r="AO2194" s="213"/>
      <c r="AP2194" s="213"/>
      <c r="AQ2194" s="213"/>
      <c r="AR2194" s="213"/>
      <c r="AS2194" s="213"/>
      <c r="AT2194" s="213"/>
      <c r="AU2194" s="213"/>
      <c r="AV2194" s="213"/>
      <c r="AW2194" s="213"/>
      <c r="AX2194" s="213"/>
      <c r="AY2194" s="213"/>
      <c r="AZ2194" s="213"/>
      <c r="BA2194" s="213"/>
      <c r="BB2194" s="213"/>
      <c r="BC2194" s="213"/>
      <c r="BD2194" s="213"/>
      <c r="BE2194" s="213"/>
      <c r="BF2194" s="213"/>
      <c r="BG2194" s="213"/>
      <c r="BH2194" s="213"/>
    </row>
    <row r="2195" spans="1:60" outlineLevel="3" x14ac:dyDescent="0.2">
      <c r="A2195" s="220"/>
      <c r="B2195" s="221"/>
      <c r="C2195" s="275" t="s">
        <v>955</v>
      </c>
      <c r="D2195" s="266"/>
      <c r="E2195" s="267"/>
      <c r="F2195" s="224"/>
      <c r="G2195" s="224"/>
      <c r="H2195" s="224"/>
      <c r="I2195" s="224"/>
      <c r="J2195" s="224"/>
      <c r="K2195" s="224"/>
      <c r="L2195" s="224"/>
      <c r="M2195" s="224"/>
      <c r="N2195" s="223"/>
      <c r="O2195" s="223"/>
      <c r="P2195" s="223"/>
      <c r="Q2195" s="223"/>
      <c r="R2195" s="224"/>
      <c r="S2195" s="224"/>
      <c r="T2195" s="224"/>
      <c r="U2195" s="224"/>
      <c r="V2195" s="224"/>
      <c r="W2195" s="224"/>
      <c r="X2195" s="224"/>
      <c r="Y2195" s="224"/>
      <c r="Z2195" s="213"/>
      <c r="AA2195" s="213"/>
      <c r="AB2195" s="213"/>
      <c r="AC2195" s="213"/>
      <c r="AD2195" s="213"/>
      <c r="AE2195" s="213"/>
      <c r="AF2195" s="213"/>
      <c r="AG2195" s="213" t="s">
        <v>573</v>
      </c>
      <c r="AH2195" s="213"/>
      <c r="AI2195" s="213"/>
      <c r="AJ2195" s="213"/>
      <c r="AK2195" s="213"/>
      <c r="AL2195" s="213"/>
      <c r="AM2195" s="213"/>
      <c r="AN2195" s="213"/>
      <c r="AO2195" s="213"/>
      <c r="AP2195" s="213"/>
      <c r="AQ2195" s="213"/>
      <c r="AR2195" s="213"/>
      <c r="AS2195" s="213"/>
      <c r="AT2195" s="213"/>
      <c r="AU2195" s="213"/>
      <c r="AV2195" s="213"/>
      <c r="AW2195" s="213"/>
      <c r="AX2195" s="213"/>
      <c r="AY2195" s="213"/>
      <c r="AZ2195" s="213"/>
      <c r="BA2195" s="213"/>
      <c r="BB2195" s="213"/>
      <c r="BC2195" s="213"/>
      <c r="BD2195" s="213"/>
      <c r="BE2195" s="213"/>
      <c r="BF2195" s="213"/>
      <c r="BG2195" s="213"/>
      <c r="BH2195" s="213"/>
    </row>
    <row r="2196" spans="1:60" outlineLevel="3" x14ac:dyDescent="0.2">
      <c r="A2196" s="220"/>
      <c r="B2196" s="221"/>
      <c r="C2196" s="276" t="s">
        <v>2309</v>
      </c>
      <c r="D2196" s="266"/>
      <c r="E2196" s="267">
        <v>5.1740000000000004</v>
      </c>
      <c r="F2196" s="224"/>
      <c r="G2196" s="224"/>
      <c r="H2196" s="224"/>
      <c r="I2196" s="224"/>
      <c r="J2196" s="224"/>
      <c r="K2196" s="224"/>
      <c r="L2196" s="224"/>
      <c r="M2196" s="224"/>
      <c r="N2196" s="223"/>
      <c r="O2196" s="223"/>
      <c r="P2196" s="223"/>
      <c r="Q2196" s="223"/>
      <c r="R2196" s="224"/>
      <c r="S2196" s="224"/>
      <c r="T2196" s="224"/>
      <c r="U2196" s="224"/>
      <c r="V2196" s="224"/>
      <c r="W2196" s="224"/>
      <c r="X2196" s="224"/>
      <c r="Y2196" s="224"/>
      <c r="Z2196" s="213"/>
      <c r="AA2196" s="213"/>
      <c r="AB2196" s="213"/>
      <c r="AC2196" s="213"/>
      <c r="AD2196" s="213"/>
      <c r="AE2196" s="213"/>
      <c r="AF2196" s="213"/>
      <c r="AG2196" s="213" t="s">
        <v>573</v>
      </c>
      <c r="AH2196" s="213">
        <v>2</v>
      </c>
      <c r="AI2196" s="213"/>
      <c r="AJ2196" s="213"/>
      <c r="AK2196" s="213"/>
      <c r="AL2196" s="213"/>
      <c r="AM2196" s="213"/>
      <c r="AN2196" s="213"/>
      <c r="AO2196" s="213"/>
      <c r="AP2196" s="213"/>
      <c r="AQ2196" s="213"/>
      <c r="AR2196" s="213"/>
      <c r="AS2196" s="213"/>
      <c r="AT2196" s="213"/>
      <c r="AU2196" s="213"/>
      <c r="AV2196" s="213"/>
      <c r="AW2196" s="213"/>
      <c r="AX2196" s="213"/>
      <c r="AY2196" s="213"/>
      <c r="AZ2196" s="213"/>
      <c r="BA2196" s="213"/>
      <c r="BB2196" s="213"/>
      <c r="BC2196" s="213"/>
      <c r="BD2196" s="213"/>
      <c r="BE2196" s="213"/>
      <c r="BF2196" s="213"/>
      <c r="BG2196" s="213"/>
      <c r="BH2196" s="213"/>
    </row>
    <row r="2197" spans="1:60" outlineLevel="3" x14ac:dyDescent="0.2">
      <c r="A2197" s="220"/>
      <c r="B2197" s="221"/>
      <c r="C2197" s="276" t="s">
        <v>2310</v>
      </c>
      <c r="D2197" s="266"/>
      <c r="E2197" s="267">
        <v>5.52</v>
      </c>
      <c r="F2197" s="224"/>
      <c r="G2197" s="224"/>
      <c r="H2197" s="224"/>
      <c r="I2197" s="224"/>
      <c r="J2197" s="224"/>
      <c r="K2197" s="224"/>
      <c r="L2197" s="224"/>
      <c r="M2197" s="224"/>
      <c r="N2197" s="223"/>
      <c r="O2197" s="223"/>
      <c r="P2197" s="223"/>
      <c r="Q2197" s="223"/>
      <c r="R2197" s="224"/>
      <c r="S2197" s="224"/>
      <c r="T2197" s="224"/>
      <c r="U2197" s="224"/>
      <c r="V2197" s="224"/>
      <c r="W2197" s="224"/>
      <c r="X2197" s="224"/>
      <c r="Y2197" s="224"/>
      <c r="Z2197" s="213"/>
      <c r="AA2197" s="213"/>
      <c r="AB2197" s="213"/>
      <c r="AC2197" s="213"/>
      <c r="AD2197" s="213"/>
      <c r="AE2197" s="213"/>
      <c r="AF2197" s="213"/>
      <c r="AG2197" s="213" t="s">
        <v>573</v>
      </c>
      <c r="AH2197" s="213">
        <v>2</v>
      </c>
      <c r="AI2197" s="213"/>
      <c r="AJ2197" s="213"/>
      <c r="AK2197" s="213"/>
      <c r="AL2197" s="213"/>
      <c r="AM2197" s="213"/>
      <c r="AN2197" s="213"/>
      <c r="AO2197" s="213"/>
      <c r="AP2197" s="213"/>
      <c r="AQ2197" s="213"/>
      <c r="AR2197" s="213"/>
      <c r="AS2197" s="213"/>
      <c r="AT2197" s="213"/>
      <c r="AU2197" s="213"/>
      <c r="AV2197" s="213"/>
      <c r="AW2197" s="213"/>
      <c r="AX2197" s="213"/>
      <c r="AY2197" s="213"/>
      <c r="AZ2197" s="213"/>
      <c r="BA2197" s="213"/>
      <c r="BB2197" s="213"/>
      <c r="BC2197" s="213"/>
      <c r="BD2197" s="213"/>
      <c r="BE2197" s="213"/>
      <c r="BF2197" s="213"/>
      <c r="BG2197" s="213"/>
      <c r="BH2197" s="213"/>
    </row>
    <row r="2198" spans="1:60" outlineLevel="3" x14ac:dyDescent="0.2">
      <c r="A2198" s="220"/>
      <c r="B2198" s="221"/>
      <c r="C2198" s="276" t="s">
        <v>2311</v>
      </c>
      <c r="D2198" s="266"/>
      <c r="E2198" s="267">
        <v>5.5220000000000002</v>
      </c>
      <c r="F2198" s="224"/>
      <c r="G2198" s="224"/>
      <c r="H2198" s="224"/>
      <c r="I2198" s="224"/>
      <c r="J2198" s="224"/>
      <c r="K2198" s="224"/>
      <c r="L2198" s="224"/>
      <c r="M2198" s="224"/>
      <c r="N2198" s="223"/>
      <c r="O2198" s="223"/>
      <c r="P2198" s="223"/>
      <c r="Q2198" s="223"/>
      <c r="R2198" s="224"/>
      <c r="S2198" s="224"/>
      <c r="T2198" s="224"/>
      <c r="U2198" s="224"/>
      <c r="V2198" s="224"/>
      <c r="W2198" s="224"/>
      <c r="X2198" s="224"/>
      <c r="Y2198" s="224"/>
      <c r="Z2198" s="213"/>
      <c r="AA2198" s="213"/>
      <c r="AB2198" s="213"/>
      <c r="AC2198" s="213"/>
      <c r="AD2198" s="213"/>
      <c r="AE2198" s="213"/>
      <c r="AF2198" s="213"/>
      <c r="AG2198" s="213" t="s">
        <v>573</v>
      </c>
      <c r="AH2198" s="213">
        <v>2</v>
      </c>
      <c r="AI2198" s="213"/>
      <c r="AJ2198" s="213"/>
      <c r="AK2198" s="213"/>
      <c r="AL2198" s="213"/>
      <c r="AM2198" s="213"/>
      <c r="AN2198" s="213"/>
      <c r="AO2198" s="213"/>
      <c r="AP2198" s="213"/>
      <c r="AQ2198" s="213"/>
      <c r="AR2198" s="213"/>
      <c r="AS2198" s="213"/>
      <c r="AT2198" s="213"/>
      <c r="AU2198" s="213"/>
      <c r="AV2198" s="213"/>
      <c r="AW2198" s="213"/>
      <c r="AX2198" s="213"/>
      <c r="AY2198" s="213"/>
      <c r="AZ2198" s="213"/>
      <c r="BA2198" s="213"/>
      <c r="BB2198" s="213"/>
      <c r="BC2198" s="213"/>
      <c r="BD2198" s="213"/>
      <c r="BE2198" s="213"/>
      <c r="BF2198" s="213"/>
      <c r="BG2198" s="213"/>
      <c r="BH2198" s="213"/>
    </row>
    <row r="2199" spans="1:60" outlineLevel="3" x14ac:dyDescent="0.2">
      <c r="A2199" s="220"/>
      <c r="B2199" s="221"/>
      <c r="C2199" s="275" t="s">
        <v>958</v>
      </c>
      <c r="D2199" s="266"/>
      <c r="E2199" s="267"/>
      <c r="F2199" s="224"/>
      <c r="G2199" s="224"/>
      <c r="H2199" s="224"/>
      <c r="I2199" s="224"/>
      <c r="J2199" s="224"/>
      <c r="K2199" s="224"/>
      <c r="L2199" s="224"/>
      <c r="M2199" s="224"/>
      <c r="N2199" s="223"/>
      <c r="O2199" s="223"/>
      <c r="P2199" s="223"/>
      <c r="Q2199" s="223"/>
      <c r="R2199" s="224"/>
      <c r="S2199" s="224"/>
      <c r="T2199" s="224"/>
      <c r="U2199" s="224"/>
      <c r="V2199" s="224"/>
      <c r="W2199" s="224"/>
      <c r="X2199" s="224"/>
      <c r="Y2199" s="224"/>
      <c r="Z2199" s="213"/>
      <c r="AA2199" s="213"/>
      <c r="AB2199" s="213"/>
      <c r="AC2199" s="213"/>
      <c r="AD2199" s="213"/>
      <c r="AE2199" s="213"/>
      <c r="AF2199" s="213"/>
      <c r="AG2199" s="213" t="s">
        <v>573</v>
      </c>
      <c r="AH2199" s="213"/>
      <c r="AI2199" s="213"/>
      <c r="AJ2199" s="213"/>
      <c r="AK2199" s="213"/>
      <c r="AL2199" s="213"/>
      <c r="AM2199" s="213"/>
      <c r="AN2199" s="213"/>
      <c r="AO2199" s="213"/>
      <c r="AP2199" s="213"/>
      <c r="AQ2199" s="213"/>
      <c r="AR2199" s="213"/>
      <c r="AS2199" s="213"/>
      <c r="AT2199" s="213"/>
      <c r="AU2199" s="213"/>
      <c r="AV2199" s="213"/>
      <c r="AW2199" s="213"/>
      <c r="AX2199" s="213"/>
      <c r="AY2199" s="213"/>
      <c r="AZ2199" s="213"/>
      <c r="BA2199" s="213"/>
      <c r="BB2199" s="213"/>
      <c r="BC2199" s="213"/>
      <c r="BD2199" s="213"/>
      <c r="BE2199" s="213"/>
      <c r="BF2199" s="213"/>
      <c r="BG2199" s="213"/>
      <c r="BH2199" s="213"/>
    </row>
    <row r="2200" spans="1:60" outlineLevel="2" x14ac:dyDescent="0.2">
      <c r="A2200" s="220"/>
      <c r="B2200" s="221"/>
      <c r="C2200" s="257"/>
      <c r="D2200" s="250"/>
      <c r="E2200" s="250"/>
      <c r="F2200" s="250"/>
      <c r="G2200" s="250"/>
      <c r="H2200" s="224"/>
      <c r="I2200" s="224"/>
      <c r="J2200" s="224"/>
      <c r="K2200" s="224"/>
      <c r="L2200" s="224"/>
      <c r="M2200" s="224"/>
      <c r="N2200" s="223"/>
      <c r="O2200" s="223"/>
      <c r="P2200" s="223"/>
      <c r="Q2200" s="223"/>
      <c r="R2200" s="224"/>
      <c r="S2200" s="224"/>
      <c r="T2200" s="224"/>
      <c r="U2200" s="224"/>
      <c r="V2200" s="224"/>
      <c r="W2200" s="224"/>
      <c r="X2200" s="224"/>
      <c r="Y2200" s="224"/>
      <c r="Z2200" s="213"/>
      <c r="AA2200" s="213"/>
      <c r="AB2200" s="213"/>
      <c r="AC2200" s="213"/>
      <c r="AD2200" s="213"/>
      <c r="AE2200" s="213"/>
      <c r="AF2200" s="213"/>
      <c r="AG2200" s="213" t="s">
        <v>515</v>
      </c>
      <c r="AH2200" s="213"/>
      <c r="AI2200" s="213"/>
      <c r="AJ2200" s="213"/>
      <c r="AK2200" s="213"/>
      <c r="AL2200" s="213"/>
      <c r="AM2200" s="213"/>
      <c r="AN2200" s="213"/>
      <c r="AO2200" s="213"/>
      <c r="AP2200" s="213"/>
      <c r="AQ2200" s="213"/>
      <c r="AR2200" s="213"/>
      <c r="AS2200" s="213"/>
      <c r="AT2200" s="213"/>
      <c r="AU2200" s="213"/>
      <c r="AV2200" s="213"/>
      <c r="AW2200" s="213"/>
      <c r="AX2200" s="213"/>
      <c r="AY2200" s="213"/>
      <c r="AZ2200" s="213"/>
      <c r="BA2200" s="213"/>
      <c r="BB2200" s="213"/>
      <c r="BC2200" s="213"/>
      <c r="BD2200" s="213"/>
      <c r="BE2200" s="213"/>
      <c r="BF2200" s="213"/>
      <c r="BG2200" s="213"/>
      <c r="BH2200" s="213"/>
    </row>
    <row r="2201" spans="1:60" ht="22.5" outlineLevel="1" x14ac:dyDescent="0.2">
      <c r="A2201" s="242">
        <v>280</v>
      </c>
      <c r="B2201" s="243" t="s">
        <v>2312</v>
      </c>
      <c r="C2201" s="254" t="s">
        <v>2313</v>
      </c>
      <c r="D2201" s="244" t="s">
        <v>1356</v>
      </c>
      <c r="E2201" s="245">
        <v>8.8049999999999997</v>
      </c>
      <c r="F2201" s="246"/>
      <c r="G2201" s="247">
        <f>ROUND(E2201*F2201,2)</f>
        <v>0</v>
      </c>
      <c r="H2201" s="246"/>
      <c r="I2201" s="247">
        <f>ROUND(E2201*H2201,2)</f>
        <v>0</v>
      </c>
      <c r="J2201" s="246"/>
      <c r="K2201" s="247">
        <f>ROUND(E2201*J2201,2)</f>
        <v>0</v>
      </c>
      <c r="L2201" s="247">
        <v>21</v>
      </c>
      <c r="M2201" s="247">
        <f>G2201*(1+L2201/100)</f>
        <v>0</v>
      </c>
      <c r="N2201" s="245">
        <v>0</v>
      </c>
      <c r="O2201" s="245">
        <f>ROUND(E2201*N2201,2)</f>
        <v>0</v>
      </c>
      <c r="P2201" s="245">
        <v>0</v>
      </c>
      <c r="Q2201" s="245">
        <f>ROUND(E2201*P2201,2)</f>
        <v>0</v>
      </c>
      <c r="R2201" s="247"/>
      <c r="S2201" s="247" t="s">
        <v>527</v>
      </c>
      <c r="T2201" s="248" t="s">
        <v>512</v>
      </c>
      <c r="U2201" s="224">
        <v>0</v>
      </c>
      <c r="V2201" s="224">
        <f>ROUND(E2201*U2201,2)</f>
        <v>0</v>
      </c>
      <c r="W2201" s="224"/>
      <c r="X2201" s="224" t="s">
        <v>557</v>
      </c>
      <c r="Y2201" s="224" t="s">
        <v>513</v>
      </c>
      <c r="Z2201" s="213"/>
      <c r="AA2201" s="213"/>
      <c r="AB2201" s="213"/>
      <c r="AC2201" s="213"/>
      <c r="AD2201" s="213"/>
      <c r="AE2201" s="213"/>
      <c r="AF2201" s="213"/>
      <c r="AG2201" s="213" t="s">
        <v>571</v>
      </c>
      <c r="AH2201" s="213"/>
      <c r="AI2201" s="213"/>
      <c r="AJ2201" s="213"/>
      <c r="AK2201" s="213"/>
      <c r="AL2201" s="213"/>
      <c r="AM2201" s="213"/>
      <c r="AN2201" s="213"/>
      <c r="AO2201" s="213"/>
      <c r="AP2201" s="213"/>
      <c r="AQ2201" s="213"/>
      <c r="AR2201" s="213"/>
      <c r="AS2201" s="213"/>
      <c r="AT2201" s="213"/>
      <c r="AU2201" s="213"/>
      <c r="AV2201" s="213"/>
      <c r="AW2201" s="213"/>
      <c r="AX2201" s="213"/>
      <c r="AY2201" s="213"/>
      <c r="AZ2201" s="213"/>
      <c r="BA2201" s="213"/>
      <c r="BB2201" s="213"/>
      <c r="BC2201" s="213"/>
      <c r="BD2201" s="213"/>
      <c r="BE2201" s="213"/>
      <c r="BF2201" s="213"/>
      <c r="BG2201" s="213"/>
      <c r="BH2201" s="213"/>
    </row>
    <row r="2202" spans="1:60" outlineLevel="2" x14ac:dyDescent="0.2">
      <c r="A2202" s="220"/>
      <c r="B2202" s="221"/>
      <c r="C2202" s="258" t="s">
        <v>1045</v>
      </c>
      <c r="D2202" s="229"/>
      <c r="E2202" s="230"/>
      <c r="F2202" s="224"/>
      <c r="G2202" s="224"/>
      <c r="H2202" s="224"/>
      <c r="I2202" s="224"/>
      <c r="J2202" s="224"/>
      <c r="K2202" s="224"/>
      <c r="L2202" s="224"/>
      <c r="M2202" s="224"/>
      <c r="N2202" s="223"/>
      <c r="O2202" s="223"/>
      <c r="P2202" s="223"/>
      <c r="Q2202" s="223"/>
      <c r="R2202" s="224"/>
      <c r="S2202" s="224"/>
      <c r="T2202" s="224"/>
      <c r="U2202" s="224"/>
      <c r="V2202" s="224"/>
      <c r="W2202" s="224"/>
      <c r="X2202" s="224"/>
      <c r="Y2202" s="224"/>
      <c r="Z2202" s="213"/>
      <c r="AA2202" s="213"/>
      <c r="AB2202" s="213"/>
      <c r="AC2202" s="213"/>
      <c r="AD2202" s="213"/>
      <c r="AE2202" s="213"/>
      <c r="AF2202" s="213"/>
      <c r="AG2202" s="213" t="s">
        <v>573</v>
      </c>
      <c r="AH2202" s="213">
        <v>0</v>
      </c>
      <c r="AI2202" s="213"/>
      <c r="AJ2202" s="213"/>
      <c r="AK2202" s="213"/>
      <c r="AL2202" s="213"/>
      <c r="AM2202" s="213"/>
      <c r="AN2202" s="213"/>
      <c r="AO2202" s="213"/>
      <c r="AP2202" s="213"/>
      <c r="AQ2202" s="213"/>
      <c r="AR2202" s="213"/>
      <c r="AS2202" s="213"/>
      <c r="AT2202" s="213"/>
      <c r="AU2202" s="213"/>
      <c r="AV2202" s="213"/>
      <c r="AW2202" s="213"/>
      <c r="AX2202" s="213"/>
      <c r="AY2202" s="213"/>
      <c r="AZ2202" s="213"/>
      <c r="BA2202" s="213"/>
      <c r="BB2202" s="213"/>
      <c r="BC2202" s="213"/>
      <c r="BD2202" s="213"/>
      <c r="BE2202" s="213"/>
      <c r="BF2202" s="213"/>
      <c r="BG2202" s="213"/>
      <c r="BH2202" s="213"/>
    </row>
    <row r="2203" spans="1:60" outlineLevel="3" x14ac:dyDescent="0.2">
      <c r="A2203" s="220"/>
      <c r="B2203" s="221"/>
      <c r="C2203" s="258" t="s">
        <v>2314</v>
      </c>
      <c r="D2203" s="229"/>
      <c r="E2203" s="230">
        <v>8.8049999999999997</v>
      </c>
      <c r="F2203" s="224"/>
      <c r="G2203" s="224"/>
      <c r="H2203" s="224"/>
      <c r="I2203" s="224"/>
      <c r="J2203" s="224"/>
      <c r="K2203" s="224"/>
      <c r="L2203" s="224"/>
      <c r="M2203" s="224"/>
      <c r="N2203" s="223"/>
      <c r="O2203" s="223"/>
      <c r="P2203" s="223"/>
      <c r="Q2203" s="223"/>
      <c r="R2203" s="224"/>
      <c r="S2203" s="224"/>
      <c r="T2203" s="224"/>
      <c r="U2203" s="224"/>
      <c r="V2203" s="224"/>
      <c r="W2203" s="224"/>
      <c r="X2203" s="224"/>
      <c r="Y2203" s="224"/>
      <c r="Z2203" s="213"/>
      <c r="AA2203" s="213"/>
      <c r="AB2203" s="213"/>
      <c r="AC2203" s="213"/>
      <c r="AD2203" s="213"/>
      <c r="AE2203" s="213"/>
      <c r="AF2203" s="213"/>
      <c r="AG2203" s="213" t="s">
        <v>573</v>
      </c>
      <c r="AH2203" s="213">
        <v>0</v>
      </c>
      <c r="AI2203" s="213"/>
      <c r="AJ2203" s="213"/>
      <c r="AK2203" s="213"/>
      <c r="AL2203" s="213"/>
      <c r="AM2203" s="213"/>
      <c r="AN2203" s="213"/>
      <c r="AO2203" s="213"/>
      <c r="AP2203" s="213"/>
      <c r="AQ2203" s="213"/>
      <c r="AR2203" s="213"/>
      <c r="AS2203" s="213"/>
      <c r="AT2203" s="213"/>
      <c r="AU2203" s="213"/>
      <c r="AV2203" s="213"/>
      <c r="AW2203" s="213"/>
      <c r="AX2203" s="213"/>
      <c r="AY2203" s="213"/>
      <c r="AZ2203" s="213"/>
      <c r="BA2203" s="213"/>
      <c r="BB2203" s="213"/>
      <c r="BC2203" s="213"/>
      <c r="BD2203" s="213"/>
      <c r="BE2203" s="213"/>
      <c r="BF2203" s="213"/>
      <c r="BG2203" s="213"/>
      <c r="BH2203" s="213"/>
    </row>
    <row r="2204" spans="1:60" outlineLevel="3" x14ac:dyDescent="0.2">
      <c r="A2204" s="220"/>
      <c r="B2204" s="221"/>
      <c r="C2204" s="275" t="s">
        <v>955</v>
      </c>
      <c r="D2204" s="266"/>
      <c r="E2204" s="267"/>
      <c r="F2204" s="224"/>
      <c r="G2204" s="224"/>
      <c r="H2204" s="224"/>
      <c r="I2204" s="224"/>
      <c r="J2204" s="224"/>
      <c r="K2204" s="224"/>
      <c r="L2204" s="224"/>
      <c r="M2204" s="224"/>
      <c r="N2204" s="223"/>
      <c r="O2204" s="223"/>
      <c r="P2204" s="223"/>
      <c r="Q2204" s="223"/>
      <c r="R2204" s="224"/>
      <c r="S2204" s="224"/>
      <c r="T2204" s="224"/>
      <c r="U2204" s="224"/>
      <c r="V2204" s="224"/>
      <c r="W2204" s="224"/>
      <c r="X2204" s="224"/>
      <c r="Y2204" s="224"/>
      <c r="Z2204" s="213"/>
      <c r="AA2204" s="213"/>
      <c r="AB2204" s="213"/>
      <c r="AC2204" s="213"/>
      <c r="AD2204" s="213"/>
      <c r="AE2204" s="213"/>
      <c r="AF2204" s="213"/>
      <c r="AG2204" s="213" t="s">
        <v>573</v>
      </c>
      <c r="AH2204" s="213"/>
      <c r="AI2204" s="213"/>
      <c r="AJ2204" s="213"/>
      <c r="AK2204" s="213"/>
      <c r="AL2204" s="213"/>
      <c r="AM2204" s="213"/>
      <c r="AN2204" s="213"/>
      <c r="AO2204" s="213"/>
      <c r="AP2204" s="213"/>
      <c r="AQ2204" s="213"/>
      <c r="AR2204" s="213"/>
      <c r="AS2204" s="213"/>
      <c r="AT2204" s="213"/>
      <c r="AU2204" s="213"/>
      <c r="AV2204" s="213"/>
      <c r="AW2204" s="213"/>
      <c r="AX2204" s="213"/>
      <c r="AY2204" s="213"/>
      <c r="AZ2204" s="213"/>
      <c r="BA2204" s="213"/>
      <c r="BB2204" s="213"/>
      <c r="BC2204" s="213"/>
      <c r="BD2204" s="213"/>
      <c r="BE2204" s="213"/>
      <c r="BF2204" s="213"/>
      <c r="BG2204" s="213"/>
      <c r="BH2204" s="213"/>
    </row>
    <row r="2205" spans="1:60" outlineLevel="3" x14ac:dyDescent="0.2">
      <c r="A2205" s="220"/>
      <c r="B2205" s="221"/>
      <c r="C2205" s="276" t="s">
        <v>2315</v>
      </c>
      <c r="D2205" s="266"/>
      <c r="E2205" s="267">
        <v>1.625</v>
      </c>
      <c r="F2205" s="224"/>
      <c r="G2205" s="224"/>
      <c r="H2205" s="224"/>
      <c r="I2205" s="224"/>
      <c r="J2205" s="224"/>
      <c r="K2205" s="224"/>
      <c r="L2205" s="224"/>
      <c r="M2205" s="224"/>
      <c r="N2205" s="223"/>
      <c r="O2205" s="223"/>
      <c r="P2205" s="223"/>
      <c r="Q2205" s="223"/>
      <c r="R2205" s="224"/>
      <c r="S2205" s="224"/>
      <c r="T2205" s="224"/>
      <c r="U2205" s="224"/>
      <c r="V2205" s="224"/>
      <c r="W2205" s="224"/>
      <c r="X2205" s="224"/>
      <c r="Y2205" s="224"/>
      <c r="Z2205" s="213"/>
      <c r="AA2205" s="213"/>
      <c r="AB2205" s="213"/>
      <c r="AC2205" s="213"/>
      <c r="AD2205" s="213"/>
      <c r="AE2205" s="213"/>
      <c r="AF2205" s="213"/>
      <c r="AG2205" s="213" t="s">
        <v>573</v>
      </c>
      <c r="AH2205" s="213">
        <v>2</v>
      </c>
      <c r="AI2205" s="213"/>
      <c r="AJ2205" s="213"/>
      <c r="AK2205" s="213"/>
      <c r="AL2205" s="213"/>
      <c r="AM2205" s="213"/>
      <c r="AN2205" s="213"/>
      <c r="AO2205" s="213"/>
      <c r="AP2205" s="213"/>
      <c r="AQ2205" s="213"/>
      <c r="AR2205" s="213"/>
      <c r="AS2205" s="213"/>
      <c r="AT2205" s="213"/>
      <c r="AU2205" s="213"/>
      <c r="AV2205" s="213"/>
      <c r="AW2205" s="213"/>
      <c r="AX2205" s="213"/>
      <c r="AY2205" s="213"/>
      <c r="AZ2205" s="213"/>
      <c r="BA2205" s="213"/>
      <c r="BB2205" s="213"/>
      <c r="BC2205" s="213"/>
      <c r="BD2205" s="213"/>
      <c r="BE2205" s="213"/>
      <c r="BF2205" s="213"/>
      <c r="BG2205" s="213"/>
      <c r="BH2205" s="213"/>
    </row>
    <row r="2206" spans="1:60" outlineLevel="3" x14ac:dyDescent="0.2">
      <c r="A2206" s="220"/>
      <c r="B2206" s="221"/>
      <c r="C2206" s="276" t="s">
        <v>2316</v>
      </c>
      <c r="D2206" s="266"/>
      <c r="E2206" s="267">
        <v>7.18</v>
      </c>
      <c r="F2206" s="224"/>
      <c r="G2206" s="224"/>
      <c r="H2206" s="224"/>
      <c r="I2206" s="224"/>
      <c r="J2206" s="224"/>
      <c r="K2206" s="224"/>
      <c r="L2206" s="224"/>
      <c r="M2206" s="224"/>
      <c r="N2206" s="223"/>
      <c r="O2206" s="223"/>
      <c r="P2206" s="223"/>
      <c r="Q2206" s="223"/>
      <c r="R2206" s="224"/>
      <c r="S2206" s="224"/>
      <c r="T2206" s="224"/>
      <c r="U2206" s="224"/>
      <c r="V2206" s="224"/>
      <c r="W2206" s="224"/>
      <c r="X2206" s="224"/>
      <c r="Y2206" s="224"/>
      <c r="Z2206" s="213"/>
      <c r="AA2206" s="213"/>
      <c r="AB2206" s="213"/>
      <c r="AC2206" s="213"/>
      <c r="AD2206" s="213"/>
      <c r="AE2206" s="213"/>
      <c r="AF2206" s="213"/>
      <c r="AG2206" s="213" t="s">
        <v>573</v>
      </c>
      <c r="AH2206" s="213">
        <v>2</v>
      </c>
      <c r="AI2206" s="213"/>
      <c r="AJ2206" s="213"/>
      <c r="AK2206" s="213"/>
      <c r="AL2206" s="213"/>
      <c r="AM2206" s="213"/>
      <c r="AN2206" s="213"/>
      <c r="AO2206" s="213"/>
      <c r="AP2206" s="213"/>
      <c r="AQ2206" s="213"/>
      <c r="AR2206" s="213"/>
      <c r="AS2206" s="213"/>
      <c r="AT2206" s="213"/>
      <c r="AU2206" s="213"/>
      <c r="AV2206" s="213"/>
      <c r="AW2206" s="213"/>
      <c r="AX2206" s="213"/>
      <c r="AY2206" s="213"/>
      <c r="AZ2206" s="213"/>
      <c r="BA2206" s="213"/>
      <c r="BB2206" s="213"/>
      <c r="BC2206" s="213"/>
      <c r="BD2206" s="213"/>
      <c r="BE2206" s="213"/>
      <c r="BF2206" s="213"/>
      <c r="BG2206" s="213"/>
      <c r="BH2206" s="213"/>
    </row>
    <row r="2207" spans="1:60" outlineLevel="3" x14ac:dyDescent="0.2">
      <c r="A2207" s="220"/>
      <c r="B2207" s="221"/>
      <c r="C2207" s="275" t="s">
        <v>958</v>
      </c>
      <c r="D2207" s="266"/>
      <c r="E2207" s="267"/>
      <c r="F2207" s="224"/>
      <c r="G2207" s="224"/>
      <c r="H2207" s="224"/>
      <c r="I2207" s="224"/>
      <c r="J2207" s="224"/>
      <c r="K2207" s="224"/>
      <c r="L2207" s="224"/>
      <c r="M2207" s="224"/>
      <c r="N2207" s="223"/>
      <c r="O2207" s="223"/>
      <c r="P2207" s="223"/>
      <c r="Q2207" s="223"/>
      <c r="R2207" s="224"/>
      <c r="S2207" s="224"/>
      <c r="T2207" s="224"/>
      <c r="U2207" s="224"/>
      <c r="V2207" s="224"/>
      <c r="W2207" s="224"/>
      <c r="X2207" s="224"/>
      <c r="Y2207" s="224"/>
      <c r="Z2207" s="213"/>
      <c r="AA2207" s="213"/>
      <c r="AB2207" s="213"/>
      <c r="AC2207" s="213"/>
      <c r="AD2207" s="213"/>
      <c r="AE2207" s="213"/>
      <c r="AF2207" s="213"/>
      <c r="AG2207" s="213" t="s">
        <v>573</v>
      </c>
      <c r="AH2207" s="213"/>
      <c r="AI2207" s="213"/>
      <c r="AJ2207" s="213"/>
      <c r="AK2207" s="213"/>
      <c r="AL2207" s="213"/>
      <c r="AM2207" s="213"/>
      <c r="AN2207" s="213"/>
      <c r="AO2207" s="213"/>
      <c r="AP2207" s="213"/>
      <c r="AQ2207" s="213"/>
      <c r="AR2207" s="213"/>
      <c r="AS2207" s="213"/>
      <c r="AT2207" s="213"/>
      <c r="AU2207" s="213"/>
      <c r="AV2207" s="213"/>
      <c r="AW2207" s="213"/>
      <c r="AX2207" s="213"/>
      <c r="AY2207" s="213"/>
      <c r="AZ2207" s="213"/>
      <c r="BA2207" s="213"/>
      <c r="BB2207" s="213"/>
      <c r="BC2207" s="213"/>
      <c r="BD2207" s="213"/>
      <c r="BE2207" s="213"/>
      <c r="BF2207" s="213"/>
      <c r="BG2207" s="213"/>
      <c r="BH2207" s="213"/>
    </row>
    <row r="2208" spans="1:60" outlineLevel="2" x14ac:dyDescent="0.2">
      <c r="A2208" s="220"/>
      <c r="B2208" s="221"/>
      <c r="C2208" s="257"/>
      <c r="D2208" s="250"/>
      <c r="E2208" s="250"/>
      <c r="F2208" s="250"/>
      <c r="G2208" s="250"/>
      <c r="H2208" s="224"/>
      <c r="I2208" s="224"/>
      <c r="J2208" s="224"/>
      <c r="K2208" s="224"/>
      <c r="L2208" s="224"/>
      <c r="M2208" s="224"/>
      <c r="N2208" s="223"/>
      <c r="O2208" s="223"/>
      <c r="P2208" s="223"/>
      <c r="Q2208" s="223"/>
      <c r="R2208" s="224"/>
      <c r="S2208" s="224"/>
      <c r="T2208" s="224"/>
      <c r="U2208" s="224"/>
      <c r="V2208" s="224"/>
      <c r="W2208" s="224"/>
      <c r="X2208" s="224"/>
      <c r="Y2208" s="224"/>
      <c r="Z2208" s="213"/>
      <c r="AA2208" s="213"/>
      <c r="AB2208" s="213"/>
      <c r="AC2208" s="213"/>
      <c r="AD2208" s="213"/>
      <c r="AE2208" s="213"/>
      <c r="AF2208" s="213"/>
      <c r="AG2208" s="213" t="s">
        <v>515</v>
      </c>
      <c r="AH2208" s="213"/>
      <c r="AI2208" s="213"/>
      <c r="AJ2208" s="213"/>
      <c r="AK2208" s="213"/>
      <c r="AL2208" s="213"/>
      <c r="AM2208" s="213"/>
      <c r="AN2208" s="213"/>
      <c r="AO2208" s="213"/>
      <c r="AP2208" s="213"/>
      <c r="AQ2208" s="213"/>
      <c r="AR2208" s="213"/>
      <c r="AS2208" s="213"/>
      <c r="AT2208" s="213"/>
      <c r="AU2208" s="213"/>
      <c r="AV2208" s="213"/>
      <c r="AW2208" s="213"/>
      <c r="AX2208" s="213"/>
      <c r="AY2208" s="213"/>
      <c r="AZ2208" s="213"/>
      <c r="BA2208" s="213"/>
      <c r="BB2208" s="213"/>
      <c r="BC2208" s="213"/>
      <c r="BD2208" s="213"/>
      <c r="BE2208" s="213"/>
      <c r="BF2208" s="213"/>
      <c r="BG2208" s="213"/>
      <c r="BH2208" s="213"/>
    </row>
    <row r="2209" spans="1:60" outlineLevel="1" x14ac:dyDescent="0.2">
      <c r="A2209" s="242">
        <v>281</v>
      </c>
      <c r="B2209" s="243" t="s">
        <v>2317</v>
      </c>
      <c r="C2209" s="254" t="s">
        <v>2318</v>
      </c>
      <c r="D2209" s="244" t="s">
        <v>1663</v>
      </c>
      <c r="E2209" s="245">
        <v>276.29084999999998</v>
      </c>
      <c r="F2209" s="246"/>
      <c r="G2209" s="247">
        <f>ROUND(E2209*F2209,2)</f>
        <v>0</v>
      </c>
      <c r="H2209" s="246"/>
      <c r="I2209" s="247">
        <f>ROUND(E2209*H2209,2)</f>
        <v>0</v>
      </c>
      <c r="J2209" s="246"/>
      <c r="K2209" s="247">
        <f>ROUND(E2209*J2209,2)</f>
        <v>0</v>
      </c>
      <c r="L2209" s="247">
        <v>21</v>
      </c>
      <c r="M2209" s="247">
        <f>G2209*(1+L2209/100)</f>
        <v>0</v>
      </c>
      <c r="N2209" s="245">
        <v>0</v>
      </c>
      <c r="O2209" s="245">
        <f>ROUND(E2209*N2209,2)</f>
        <v>0</v>
      </c>
      <c r="P2209" s="245">
        <v>0</v>
      </c>
      <c r="Q2209" s="245">
        <f>ROUND(E2209*P2209,2)</f>
        <v>0</v>
      </c>
      <c r="R2209" s="247"/>
      <c r="S2209" s="247" t="s">
        <v>527</v>
      </c>
      <c r="T2209" s="248" t="s">
        <v>512</v>
      </c>
      <c r="U2209" s="224">
        <v>0</v>
      </c>
      <c r="V2209" s="224">
        <f>ROUND(E2209*U2209,2)</f>
        <v>0</v>
      </c>
      <c r="W2209" s="224"/>
      <c r="X2209" s="224" t="s">
        <v>557</v>
      </c>
      <c r="Y2209" s="224" t="s">
        <v>513</v>
      </c>
      <c r="Z2209" s="213"/>
      <c r="AA2209" s="213"/>
      <c r="AB2209" s="213"/>
      <c r="AC2209" s="213"/>
      <c r="AD2209" s="213"/>
      <c r="AE2209" s="213"/>
      <c r="AF2209" s="213"/>
      <c r="AG2209" s="213" t="s">
        <v>571</v>
      </c>
      <c r="AH2209" s="213"/>
      <c r="AI2209" s="213"/>
      <c r="AJ2209" s="213"/>
      <c r="AK2209" s="213"/>
      <c r="AL2209" s="213"/>
      <c r="AM2209" s="213"/>
      <c r="AN2209" s="213"/>
      <c r="AO2209" s="213"/>
      <c r="AP2209" s="213"/>
      <c r="AQ2209" s="213"/>
      <c r="AR2209" s="213"/>
      <c r="AS2209" s="213"/>
      <c r="AT2209" s="213"/>
      <c r="AU2209" s="213"/>
      <c r="AV2209" s="213"/>
      <c r="AW2209" s="213"/>
      <c r="AX2209" s="213"/>
      <c r="AY2209" s="213"/>
      <c r="AZ2209" s="213"/>
      <c r="BA2209" s="213"/>
      <c r="BB2209" s="213"/>
      <c r="BC2209" s="213"/>
      <c r="BD2209" s="213"/>
      <c r="BE2209" s="213"/>
      <c r="BF2209" s="213"/>
      <c r="BG2209" s="213"/>
      <c r="BH2209" s="213"/>
    </row>
    <row r="2210" spans="1:60" outlineLevel="2" x14ac:dyDescent="0.2">
      <c r="A2210" s="220"/>
      <c r="B2210" s="221"/>
      <c r="C2210" s="258" t="s">
        <v>1045</v>
      </c>
      <c r="D2210" s="229"/>
      <c r="E2210" s="230"/>
      <c r="F2210" s="224"/>
      <c r="G2210" s="224"/>
      <c r="H2210" s="224"/>
      <c r="I2210" s="224"/>
      <c r="J2210" s="224"/>
      <c r="K2210" s="224"/>
      <c r="L2210" s="224"/>
      <c r="M2210" s="224"/>
      <c r="N2210" s="223"/>
      <c r="O2210" s="223"/>
      <c r="P2210" s="223"/>
      <c r="Q2210" s="223"/>
      <c r="R2210" s="224"/>
      <c r="S2210" s="224"/>
      <c r="T2210" s="224"/>
      <c r="U2210" s="224"/>
      <c r="V2210" s="224"/>
      <c r="W2210" s="224"/>
      <c r="X2210" s="224"/>
      <c r="Y2210" s="224"/>
      <c r="Z2210" s="213"/>
      <c r="AA2210" s="213"/>
      <c r="AB2210" s="213"/>
      <c r="AC2210" s="213"/>
      <c r="AD2210" s="213"/>
      <c r="AE2210" s="213"/>
      <c r="AF2210" s="213"/>
      <c r="AG2210" s="213" t="s">
        <v>573</v>
      </c>
      <c r="AH2210" s="213">
        <v>0</v>
      </c>
      <c r="AI2210" s="213"/>
      <c r="AJ2210" s="213"/>
      <c r="AK2210" s="213"/>
      <c r="AL2210" s="213"/>
      <c r="AM2210" s="213"/>
      <c r="AN2210" s="213"/>
      <c r="AO2210" s="213"/>
      <c r="AP2210" s="213"/>
      <c r="AQ2210" s="213"/>
      <c r="AR2210" s="213"/>
      <c r="AS2210" s="213"/>
      <c r="AT2210" s="213"/>
      <c r="AU2210" s="213"/>
      <c r="AV2210" s="213"/>
      <c r="AW2210" s="213"/>
      <c r="AX2210" s="213"/>
      <c r="AY2210" s="213"/>
      <c r="AZ2210" s="213"/>
      <c r="BA2210" s="213"/>
      <c r="BB2210" s="213"/>
      <c r="BC2210" s="213"/>
      <c r="BD2210" s="213"/>
      <c r="BE2210" s="213"/>
      <c r="BF2210" s="213"/>
      <c r="BG2210" s="213"/>
      <c r="BH2210" s="213"/>
    </row>
    <row r="2211" spans="1:60" outlineLevel="3" x14ac:dyDescent="0.2">
      <c r="A2211" s="220"/>
      <c r="B2211" s="221"/>
      <c r="C2211" s="258" t="s">
        <v>2289</v>
      </c>
      <c r="D2211" s="229"/>
      <c r="E2211" s="230">
        <v>219.14</v>
      </c>
      <c r="F2211" s="224"/>
      <c r="G2211" s="224"/>
      <c r="H2211" s="224"/>
      <c r="I2211" s="224"/>
      <c r="J2211" s="224"/>
      <c r="K2211" s="224"/>
      <c r="L2211" s="224"/>
      <c r="M2211" s="224"/>
      <c r="N2211" s="223"/>
      <c r="O2211" s="223"/>
      <c r="P2211" s="223"/>
      <c r="Q2211" s="223"/>
      <c r="R2211" s="224"/>
      <c r="S2211" s="224"/>
      <c r="T2211" s="224"/>
      <c r="U2211" s="224"/>
      <c r="V2211" s="224"/>
      <c r="W2211" s="224"/>
      <c r="X2211" s="224"/>
      <c r="Y2211" s="224"/>
      <c r="Z2211" s="213"/>
      <c r="AA2211" s="213"/>
      <c r="AB2211" s="213"/>
      <c r="AC2211" s="213"/>
      <c r="AD2211" s="213"/>
      <c r="AE2211" s="213"/>
      <c r="AF2211" s="213"/>
      <c r="AG2211" s="213" t="s">
        <v>573</v>
      </c>
      <c r="AH2211" s="213">
        <v>0</v>
      </c>
      <c r="AI2211" s="213"/>
      <c r="AJ2211" s="213"/>
      <c r="AK2211" s="213"/>
      <c r="AL2211" s="213"/>
      <c r="AM2211" s="213"/>
      <c r="AN2211" s="213"/>
      <c r="AO2211" s="213"/>
      <c r="AP2211" s="213"/>
      <c r="AQ2211" s="213"/>
      <c r="AR2211" s="213"/>
      <c r="AS2211" s="213"/>
      <c r="AT2211" s="213"/>
      <c r="AU2211" s="213"/>
      <c r="AV2211" s="213"/>
      <c r="AW2211" s="213"/>
      <c r="AX2211" s="213"/>
      <c r="AY2211" s="213"/>
      <c r="AZ2211" s="213"/>
      <c r="BA2211" s="213"/>
      <c r="BB2211" s="213"/>
      <c r="BC2211" s="213"/>
      <c r="BD2211" s="213"/>
      <c r="BE2211" s="213"/>
      <c r="BF2211" s="213"/>
      <c r="BG2211" s="213"/>
      <c r="BH2211" s="213"/>
    </row>
    <row r="2212" spans="1:60" outlineLevel="3" x14ac:dyDescent="0.2">
      <c r="A2212" s="220"/>
      <c r="B2212" s="221"/>
      <c r="C2212" s="258" t="s">
        <v>2319</v>
      </c>
      <c r="D2212" s="229"/>
      <c r="E2212" s="230">
        <v>26.150849999999998</v>
      </c>
      <c r="F2212" s="224"/>
      <c r="G2212" s="224"/>
      <c r="H2212" s="224"/>
      <c r="I2212" s="224"/>
      <c r="J2212" s="224"/>
      <c r="K2212" s="224"/>
      <c r="L2212" s="224"/>
      <c r="M2212" s="224"/>
      <c r="N2212" s="223"/>
      <c r="O2212" s="223"/>
      <c r="P2212" s="223"/>
      <c r="Q2212" s="223"/>
      <c r="R2212" s="224"/>
      <c r="S2212" s="224"/>
      <c r="T2212" s="224"/>
      <c r="U2212" s="224"/>
      <c r="V2212" s="224"/>
      <c r="W2212" s="224"/>
      <c r="X2212" s="224"/>
      <c r="Y2212" s="224"/>
      <c r="Z2212" s="213"/>
      <c r="AA2212" s="213"/>
      <c r="AB2212" s="213"/>
      <c r="AC2212" s="213"/>
      <c r="AD2212" s="213"/>
      <c r="AE2212" s="213"/>
      <c r="AF2212" s="213"/>
      <c r="AG2212" s="213" t="s">
        <v>573</v>
      </c>
      <c r="AH2212" s="213">
        <v>0</v>
      </c>
      <c r="AI2212" s="213"/>
      <c r="AJ2212" s="213"/>
      <c r="AK2212" s="213"/>
      <c r="AL2212" s="213"/>
      <c r="AM2212" s="213"/>
      <c r="AN2212" s="213"/>
      <c r="AO2212" s="213"/>
      <c r="AP2212" s="213"/>
      <c r="AQ2212" s="213"/>
      <c r="AR2212" s="213"/>
      <c r="AS2212" s="213"/>
      <c r="AT2212" s="213"/>
      <c r="AU2212" s="213"/>
      <c r="AV2212" s="213"/>
      <c r="AW2212" s="213"/>
      <c r="AX2212" s="213"/>
      <c r="AY2212" s="213"/>
      <c r="AZ2212" s="213"/>
      <c r="BA2212" s="213"/>
      <c r="BB2212" s="213"/>
      <c r="BC2212" s="213"/>
      <c r="BD2212" s="213"/>
      <c r="BE2212" s="213"/>
      <c r="BF2212" s="213"/>
      <c r="BG2212" s="213"/>
      <c r="BH2212" s="213"/>
    </row>
    <row r="2213" spans="1:60" outlineLevel="3" x14ac:dyDescent="0.2">
      <c r="A2213" s="220"/>
      <c r="B2213" s="221"/>
      <c r="C2213" s="275" t="s">
        <v>955</v>
      </c>
      <c r="D2213" s="266"/>
      <c r="E2213" s="267"/>
      <c r="F2213" s="224"/>
      <c r="G2213" s="224"/>
      <c r="H2213" s="224"/>
      <c r="I2213" s="224"/>
      <c r="J2213" s="224"/>
      <c r="K2213" s="224"/>
      <c r="L2213" s="224"/>
      <c r="M2213" s="224"/>
      <c r="N2213" s="223"/>
      <c r="O2213" s="223"/>
      <c r="P2213" s="223"/>
      <c r="Q2213" s="223"/>
      <c r="R2213" s="224"/>
      <c r="S2213" s="224"/>
      <c r="T2213" s="224"/>
      <c r="U2213" s="224"/>
      <c r="V2213" s="224"/>
      <c r="W2213" s="224"/>
      <c r="X2213" s="224"/>
      <c r="Y2213" s="224"/>
      <c r="Z2213" s="213"/>
      <c r="AA2213" s="213"/>
      <c r="AB2213" s="213"/>
      <c r="AC2213" s="213"/>
      <c r="AD2213" s="213"/>
      <c r="AE2213" s="213"/>
      <c r="AF2213" s="213"/>
      <c r="AG2213" s="213" t="s">
        <v>573</v>
      </c>
      <c r="AH2213" s="213"/>
      <c r="AI2213" s="213"/>
      <c r="AJ2213" s="213"/>
      <c r="AK2213" s="213"/>
      <c r="AL2213" s="213"/>
      <c r="AM2213" s="213"/>
      <c r="AN2213" s="213"/>
      <c r="AO2213" s="213"/>
      <c r="AP2213" s="213"/>
      <c r="AQ2213" s="213"/>
      <c r="AR2213" s="213"/>
      <c r="AS2213" s="213"/>
      <c r="AT2213" s="213"/>
      <c r="AU2213" s="213"/>
      <c r="AV2213" s="213"/>
      <c r="AW2213" s="213"/>
      <c r="AX2213" s="213"/>
      <c r="AY2213" s="213"/>
      <c r="AZ2213" s="213"/>
      <c r="BA2213" s="213"/>
      <c r="BB2213" s="213"/>
      <c r="BC2213" s="213"/>
      <c r="BD2213" s="213"/>
      <c r="BE2213" s="213"/>
      <c r="BF2213" s="213"/>
      <c r="BG2213" s="213"/>
      <c r="BH2213" s="213"/>
    </row>
    <row r="2214" spans="1:60" outlineLevel="3" x14ac:dyDescent="0.2">
      <c r="A2214" s="220"/>
      <c r="B2214" s="221"/>
      <c r="C2214" s="276" t="s">
        <v>2320</v>
      </c>
      <c r="D2214" s="266"/>
      <c r="E2214" s="267">
        <v>4.8262499999999999</v>
      </c>
      <c r="F2214" s="224"/>
      <c r="G2214" s="224"/>
      <c r="H2214" s="224"/>
      <c r="I2214" s="224"/>
      <c r="J2214" s="224"/>
      <c r="K2214" s="224"/>
      <c r="L2214" s="224"/>
      <c r="M2214" s="224"/>
      <c r="N2214" s="223"/>
      <c r="O2214" s="223"/>
      <c r="P2214" s="223"/>
      <c r="Q2214" s="223"/>
      <c r="R2214" s="224"/>
      <c r="S2214" s="224"/>
      <c r="T2214" s="224"/>
      <c r="U2214" s="224"/>
      <c r="V2214" s="224"/>
      <c r="W2214" s="224"/>
      <c r="X2214" s="224"/>
      <c r="Y2214" s="224"/>
      <c r="Z2214" s="213"/>
      <c r="AA2214" s="213"/>
      <c r="AB2214" s="213"/>
      <c r="AC2214" s="213"/>
      <c r="AD2214" s="213"/>
      <c r="AE2214" s="213"/>
      <c r="AF2214" s="213"/>
      <c r="AG2214" s="213" t="s">
        <v>573</v>
      </c>
      <c r="AH2214" s="213">
        <v>2</v>
      </c>
      <c r="AI2214" s="213"/>
      <c r="AJ2214" s="213"/>
      <c r="AK2214" s="213"/>
      <c r="AL2214" s="213"/>
      <c r="AM2214" s="213"/>
      <c r="AN2214" s="213"/>
      <c r="AO2214" s="213"/>
      <c r="AP2214" s="213"/>
      <c r="AQ2214" s="213"/>
      <c r="AR2214" s="213"/>
      <c r="AS2214" s="213"/>
      <c r="AT2214" s="213"/>
      <c r="AU2214" s="213"/>
      <c r="AV2214" s="213"/>
      <c r="AW2214" s="213"/>
      <c r="AX2214" s="213"/>
      <c r="AY2214" s="213"/>
      <c r="AZ2214" s="213"/>
      <c r="BA2214" s="213"/>
      <c r="BB2214" s="213"/>
      <c r="BC2214" s="213"/>
      <c r="BD2214" s="213"/>
      <c r="BE2214" s="213"/>
      <c r="BF2214" s="213"/>
      <c r="BG2214" s="213"/>
      <c r="BH2214" s="213"/>
    </row>
    <row r="2215" spans="1:60" outlineLevel="3" x14ac:dyDescent="0.2">
      <c r="A2215" s="220"/>
      <c r="B2215" s="221"/>
      <c r="C2215" s="276" t="s">
        <v>2321</v>
      </c>
      <c r="D2215" s="266"/>
      <c r="E2215" s="267">
        <v>21.3246</v>
      </c>
      <c r="F2215" s="224"/>
      <c r="G2215" s="224"/>
      <c r="H2215" s="224"/>
      <c r="I2215" s="224"/>
      <c r="J2215" s="224"/>
      <c r="K2215" s="224"/>
      <c r="L2215" s="224"/>
      <c r="M2215" s="224"/>
      <c r="N2215" s="223"/>
      <c r="O2215" s="223"/>
      <c r="P2215" s="223"/>
      <c r="Q2215" s="223"/>
      <c r="R2215" s="224"/>
      <c r="S2215" s="224"/>
      <c r="T2215" s="224"/>
      <c r="U2215" s="224"/>
      <c r="V2215" s="224"/>
      <c r="W2215" s="224"/>
      <c r="X2215" s="224"/>
      <c r="Y2215" s="224"/>
      <c r="Z2215" s="213"/>
      <c r="AA2215" s="213"/>
      <c r="AB2215" s="213"/>
      <c r="AC2215" s="213"/>
      <c r="AD2215" s="213"/>
      <c r="AE2215" s="213"/>
      <c r="AF2215" s="213"/>
      <c r="AG2215" s="213" t="s">
        <v>573</v>
      </c>
      <c r="AH2215" s="213">
        <v>2</v>
      </c>
      <c r="AI2215" s="213"/>
      <c r="AJ2215" s="213"/>
      <c r="AK2215" s="213"/>
      <c r="AL2215" s="213"/>
      <c r="AM2215" s="213"/>
      <c r="AN2215" s="213"/>
      <c r="AO2215" s="213"/>
      <c r="AP2215" s="213"/>
      <c r="AQ2215" s="213"/>
      <c r="AR2215" s="213"/>
      <c r="AS2215" s="213"/>
      <c r="AT2215" s="213"/>
      <c r="AU2215" s="213"/>
      <c r="AV2215" s="213"/>
      <c r="AW2215" s="213"/>
      <c r="AX2215" s="213"/>
      <c r="AY2215" s="213"/>
      <c r="AZ2215" s="213"/>
      <c r="BA2215" s="213"/>
      <c r="BB2215" s="213"/>
      <c r="BC2215" s="213"/>
      <c r="BD2215" s="213"/>
      <c r="BE2215" s="213"/>
      <c r="BF2215" s="213"/>
      <c r="BG2215" s="213"/>
      <c r="BH2215" s="213"/>
    </row>
    <row r="2216" spans="1:60" outlineLevel="3" x14ac:dyDescent="0.2">
      <c r="A2216" s="220"/>
      <c r="B2216" s="221"/>
      <c r="C2216" s="275" t="s">
        <v>958</v>
      </c>
      <c r="D2216" s="266"/>
      <c r="E2216" s="267"/>
      <c r="F2216" s="224"/>
      <c r="G2216" s="224"/>
      <c r="H2216" s="224"/>
      <c r="I2216" s="224"/>
      <c r="J2216" s="224"/>
      <c r="K2216" s="224"/>
      <c r="L2216" s="224"/>
      <c r="M2216" s="224"/>
      <c r="N2216" s="223"/>
      <c r="O2216" s="223"/>
      <c r="P2216" s="223"/>
      <c r="Q2216" s="223"/>
      <c r="R2216" s="224"/>
      <c r="S2216" s="224"/>
      <c r="T2216" s="224"/>
      <c r="U2216" s="224"/>
      <c r="V2216" s="224"/>
      <c r="W2216" s="224"/>
      <c r="X2216" s="224"/>
      <c r="Y2216" s="224"/>
      <c r="Z2216" s="213"/>
      <c r="AA2216" s="213"/>
      <c r="AB2216" s="213"/>
      <c r="AC2216" s="213"/>
      <c r="AD2216" s="213"/>
      <c r="AE2216" s="213"/>
      <c r="AF2216" s="213"/>
      <c r="AG2216" s="213" t="s">
        <v>573</v>
      </c>
      <c r="AH2216" s="213"/>
      <c r="AI2216" s="213"/>
      <c r="AJ2216" s="213"/>
      <c r="AK2216" s="213"/>
      <c r="AL2216" s="213"/>
      <c r="AM2216" s="213"/>
      <c r="AN2216" s="213"/>
      <c r="AO2216" s="213"/>
      <c r="AP2216" s="213"/>
      <c r="AQ2216" s="213"/>
      <c r="AR2216" s="213"/>
      <c r="AS2216" s="213"/>
      <c r="AT2216" s="213"/>
      <c r="AU2216" s="213"/>
      <c r="AV2216" s="213"/>
      <c r="AW2216" s="213"/>
      <c r="AX2216" s="213"/>
      <c r="AY2216" s="213"/>
      <c r="AZ2216" s="213"/>
      <c r="BA2216" s="213"/>
      <c r="BB2216" s="213"/>
      <c r="BC2216" s="213"/>
      <c r="BD2216" s="213"/>
      <c r="BE2216" s="213"/>
      <c r="BF2216" s="213"/>
      <c r="BG2216" s="213"/>
      <c r="BH2216" s="213"/>
    </row>
    <row r="2217" spans="1:60" outlineLevel="3" x14ac:dyDescent="0.2">
      <c r="A2217" s="220"/>
      <c r="B2217" s="221"/>
      <c r="C2217" s="258" t="s">
        <v>2275</v>
      </c>
      <c r="D2217" s="229"/>
      <c r="E2217" s="230">
        <v>12.67</v>
      </c>
      <c r="F2217" s="224"/>
      <c r="G2217" s="224"/>
      <c r="H2217" s="224"/>
      <c r="I2217" s="224"/>
      <c r="J2217" s="224"/>
      <c r="K2217" s="224"/>
      <c r="L2217" s="224"/>
      <c r="M2217" s="224"/>
      <c r="N2217" s="223"/>
      <c r="O2217" s="223"/>
      <c r="P2217" s="223"/>
      <c r="Q2217" s="223"/>
      <c r="R2217" s="224"/>
      <c r="S2217" s="224"/>
      <c r="T2217" s="224"/>
      <c r="U2217" s="224"/>
      <c r="V2217" s="224"/>
      <c r="W2217" s="224"/>
      <c r="X2217" s="224"/>
      <c r="Y2217" s="224"/>
      <c r="Z2217" s="213"/>
      <c r="AA2217" s="213"/>
      <c r="AB2217" s="213"/>
      <c r="AC2217" s="213"/>
      <c r="AD2217" s="213"/>
      <c r="AE2217" s="213"/>
      <c r="AF2217" s="213"/>
      <c r="AG2217" s="213" t="s">
        <v>573</v>
      </c>
      <c r="AH2217" s="213">
        <v>0</v>
      </c>
      <c r="AI2217" s="213"/>
      <c r="AJ2217" s="213"/>
      <c r="AK2217" s="213"/>
      <c r="AL2217" s="213"/>
      <c r="AM2217" s="213"/>
      <c r="AN2217" s="213"/>
      <c r="AO2217" s="213"/>
      <c r="AP2217" s="213"/>
      <c r="AQ2217" s="213"/>
      <c r="AR2217" s="213"/>
      <c r="AS2217" s="213"/>
      <c r="AT2217" s="213"/>
      <c r="AU2217" s="213"/>
      <c r="AV2217" s="213"/>
      <c r="AW2217" s="213"/>
      <c r="AX2217" s="213"/>
      <c r="AY2217" s="213"/>
      <c r="AZ2217" s="213"/>
      <c r="BA2217" s="213"/>
      <c r="BB2217" s="213"/>
      <c r="BC2217" s="213"/>
      <c r="BD2217" s="213"/>
      <c r="BE2217" s="213"/>
      <c r="BF2217" s="213"/>
      <c r="BG2217" s="213"/>
      <c r="BH2217" s="213"/>
    </row>
    <row r="2218" spans="1:60" outlineLevel="3" x14ac:dyDescent="0.2">
      <c r="A2218" s="220"/>
      <c r="B2218" s="221"/>
      <c r="C2218" s="258" t="s">
        <v>2277</v>
      </c>
      <c r="D2218" s="229"/>
      <c r="E2218" s="230">
        <v>18.329999999999998</v>
      </c>
      <c r="F2218" s="224"/>
      <c r="G2218" s="224"/>
      <c r="H2218" s="224"/>
      <c r="I2218" s="224"/>
      <c r="J2218" s="224"/>
      <c r="K2218" s="224"/>
      <c r="L2218" s="224"/>
      <c r="M2218" s="224"/>
      <c r="N2218" s="223"/>
      <c r="O2218" s="223"/>
      <c r="P2218" s="223"/>
      <c r="Q2218" s="223"/>
      <c r="R2218" s="224"/>
      <c r="S2218" s="224"/>
      <c r="T2218" s="224"/>
      <c r="U2218" s="224"/>
      <c r="V2218" s="224"/>
      <c r="W2218" s="224"/>
      <c r="X2218" s="224"/>
      <c r="Y2218" s="224"/>
      <c r="Z2218" s="213"/>
      <c r="AA2218" s="213"/>
      <c r="AB2218" s="213"/>
      <c r="AC2218" s="213"/>
      <c r="AD2218" s="213"/>
      <c r="AE2218" s="213"/>
      <c r="AF2218" s="213"/>
      <c r="AG2218" s="213" t="s">
        <v>573</v>
      </c>
      <c r="AH2218" s="213">
        <v>0</v>
      </c>
      <c r="AI2218" s="213"/>
      <c r="AJ2218" s="213"/>
      <c r="AK2218" s="213"/>
      <c r="AL2218" s="213"/>
      <c r="AM2218" s="213"/>
      <c r="AN2218" s="213"/>
      <c r="AO2218" s="213"/>
      <c r="AP2218" s="213"/>
      <c r="AQ2218" s="213"/>
      <c r="AR2218" s="213"/>
      <c r="AS2218" s="213"/>
      <c r="AT2218" s="213"/>
      <c r="AU2218" s="213"/>
      <c r="AV2218" s="213"/>
      <c r="AW2218" s="213"/>
      <c r="AX2218" s="213"/>
      <c r="AY2218" s="213"/>
      <c r="AZ2218" s="213"/>
      <c r="BA2218" s="213"/>
      <c r="BB2218" s="213"/>
      <c r="BC2218" s="213"/>
      <c r="BD2218" s="213"/>
      <c r="BE2218" s="213"/>
      <c r="BF2218" s="213"/>
      <c r="BG2218" s="213"/>
      <c r="BH2218" s="213"/>
    </row>
    <row r="2219" spans="1:60" outlineLevel="3" x14ac:dyDescent="0.2">
      <c r="A2219" s="220"/>
      <c r="B2219" s="221"/>
      <c r="C2219" s="278" t="s">
        <v>1438</v>
      </c>
      <c r="D2219" s="268"/>
      <c r="E2219" s="269">
        <v>276.29084999999998</v>
      </c>
      <c r="F2219" s="224"/>
      <c r="G2219" s="224"/>
      <c r="H2219" s="224"/>
      <c r="I2219" s="224"/>
      <c r="J2219" s="224"/>
      <c r="K2219" s="224"/>
      <c r="L2219" s="224"/>
      <c r="M2219" s="224"/>
      <c r="N2219" s="223"/>
      <c r="O2219" s="223"/>
      <c r="P2219" s="223"/>
      <c r="Q2219" s="223"/>
      <c r="R2219" s="224"/>
      <c r="S2219" s="224"/>
      <c r="T2219" s="224"/>
      <c r="U2219" s="224"/>
      <c r="V2219" s="224"/>
      <c r="W2219" s="224"/>
      <c r="X2219" s="224"/>
      <c r="Y2219" s="224"/>
      <c r="Z2219" s="213"/>
      <c r="AA2219" s="213"/>
      <c r="AB2219" s="213"/>
      <c r="AC2219" s="213"/>
      <c r="AD2219" s="213"/>
      <c r="AE2219" s="213"/>
      <c r="AF2219" s="213"/>
      <c r="AG2219" s="213" t="s">
        <v>573</v>
      </c>
      <c r="AH2219" s="213">
        <v>1</v>
      </c>
      <c r="AI2219" s="213"/>
      <c r="AJ2219" s="213"/>
      <c r="AK2219" s="213"/>
      <c r="AL2219" s="213"/>
      <c r="AM2219" s="213"/>
      <c r="AN2219" s="213"/>
      <c r="AO2219" s="213"/>
      <c r="AP2219" s="213"/>
      <c r="AQ2219" s="213"/>
      <c r="AR2219" s="213"/>
      <c r="AS2219" s="213"/>
      <c r="AT2219" s="213"/>
      <c r="AU2219" s="213"/>
      <c r="AV2219" s="213"/>
      <c r="AW2219" s="213"/>
      <c r="AX2219" s="213"/>
      <c r="AY2219" s="213"/>
      <c r="AZ2219" s="213"/>
      <c r="BA2219" s="213"/>
      <c r="BB2219" s="213"/>
      <c r="BC2219" s="213"/>
      <c r="BD2219" s="213"/>
      <c r="BE2219" s="213"/>
      <c r="BF2219" s="213"/>
      <c r="BG2219" s="213"/>
      <c r="BH2219" s="213"/>
    </row>
    <row r="2220" spans="1:60" outlineLevel="2" x14ac:dyDescent="0.2">
      <c r="A2220" s="220"/>
      <c r="B2220" s="221"/>
      <c r="C2220" s="257"/>
      <c r="D2220" s="250"/>
      <c r="E2220" s="250"/>
      <c r="F2220" s="250"/>
      <c r="G2220" s="250"/>
      <c r="H2220" s="224"/>
      <c r="I2220" s="224"/>
      <c r="J2220" s="224"/>
      <c r="K2220" s="224"/>
      <c r="L2220" s="224"/>
      <c r="M2220" s="224"/>
      <c r="N2220" s="223"/>
      <c r="O2220" s="223"/>
      <c r="P2220" s="223"/>
      <c r="Q2220" s="223"/>
      <c r="R2220" s="224"/>
      <c r="S2220" s="224"/>
      <c r="T2220" s="224"/>
      <c r="U2220" s="224"/>
      <c r="V2220" s="224"/>
      <c r="W2220" s="224"/>
      <c r="X2220" s="224"/>
      <c r="Y2220" s="224"/>
      <c r="Z2220" s="213"/>
      <c r="AA2220" s="213"/>
      <c r="AB2220" s="213"/>
      <c r="AC2220" s="213"/>
      <c r="AD2220" s="213"/>
      <c r="AE2220" s="213"/>
      <c r="AF2220" s="213"/>
      <c r="AG2220" s="213" t="s">
        <v>515</v>
      </c>
      <c r="AH2220" s="213"/>
      <c r="AI2220" s="213"/>
      <c r="AJ2220" s="213"/>
      <c r="AK2220" s="213"/>
      <c r="AL2220" s="213"/>
      <c r="AM2220" s="213"/>
      <c r="AN2220" s="213"/>
      <c r="AO2220" s="213"/>
      <c r="AP2220" s="213"/>
      <c r="AQ2220" s="213"/>
      <c r="AR2220" s="213"/>
      <c r="AS2220" s="213"/>
      <c r="AT2220" s="213"/>
      <c r="AU2220" s="213"/>
      <c r="AV2220" s="213"/>
      <c r="AW2220" s="213"/>
      <c r="AX2220" s="213"/>
      <c r="AY2220" s="213"/>
      <c r="AZ2220" s="213"/>
      <c r="BA2220" s="213"/>
      <c r="BB2220" s="213"/>
      <c r="BC2220" s="213"/>
      <c r="BD2220" s="213"/>
      <c r="BE2220" s="213"/>
      <c r="BF2220" s="213"/>
      <c r="BG2220" s="213"/>
      <c r="BH2220" s="213"/>
    </row>
    <row r="2221" spans="1:60" outlineLevel="1" x14ac:dyDescent="0.2">
      <c r="A2221" s="242">
        <v>282</v>
      </c>
      <c r="B2221" s="243" t="s">
        <v>2322</v>
      </c>
      <c r="C2221" s="254" t="s">
        <v>2323</v>
      </c>
      <c r="D2221" s="244" t="s">
        <v>1663</v>
      </c>
      <c r="E2221" s="245">
        <v>403.88</v>
      </c>
      <c r="F2221" s="246"/>
      <c r="G2221" s="247">
        <f>ROUND(E2221*F2221,2)</f>
        <v>0</v>
      </c>
      <c r="H2221" s="246"/>
      <c r="I2221" s="247">
        <f>ROUND(E2221*H2221,2)</f>
        <v>0</v>
      </c>
      <c r="J2221" s="246"/>
      <c r="K2221" s="247">
        <f>ROUND(E2221*J2221,2)</f>
        <v>0</v>
      </c>
      <c r="L2221" s="247">
        <v>21</v>
      </c>
      <c r="M2221" s="247">
        <f>G2221*(1+L2221/100)</f>
        <v>0</v>
      </c>
      <c r="N2221" s="245">
        <v>0</v>
      </c>
      <c r="O2221" s="245">
        <f>ROUND(E2221*N2221,2)</f>
        <v>0</v>
      </c>
      <c r="P2221" s="245">
        <v>0</v>
      </c>
      <c r="Q2221" s="245">
        <f>ROUND(E2221*P2221,2)</f>
        <v>0</v>
      </c>
      <c r="R2221" s="247"/>
      <c r="S2221" s="247" t="s">
        <v>527</v>
      </c>
      <c r="T2221" s="248" t="s">
        <v>512</v>
      </c>
      <c r="U2221" s="224">
        <v>0</v>
      </c>
      <c r="V2221" s="224">
        <f>ROUND(E2221*U2221,2)</f>
        <v>0</v>
      </c>
      <c r="W2221" s="224"/>
      <c r="X2221" s="224" t="s">
        <v>557</v>
      </c>
      <c r="Y2221" s="224" t="s">
        <v>513</v>
      </c>
      <c r="Z2221" s="213"/>
      <c r="AA2221" s="213"/>
      <c r="AB2221" s="213"/>
      <c r="AC2221" s="213"/>
      <c r="AD2221" s="213"/>
      <c r="AE2221" s="213"/>
      <c r="AF2221" s="213"/>
      <c r="AG2221" s="213" t="s">
        <v>571</v>
      </c>
      <c r="AH2221" s="213"/>
      <c r="AI2221" s="213"/>
      <c r="AJ2221" s="213"/>
      <c r="AK2221" s="213"/>
      <c r="AL2221" s="213"/>
      <c r="AM2221" s="213"/>
      <c r="AN2221" s="213"/>
      <c r="AO2221" s="213"/>
      <c r="AP2221" s="213"/>
      <c r="AQ2221" s="213"/>
      <c r="AR2221" s="213"/>
      <c r="AS2221" s="213"/>
      <c r="AT2221" s="213"/>
      <c r="AU2221" s="213"/>
      <c r="AV2221" s="213"/>
      <c r="AW2221" s="213"/>
      <c r="AX2221" s="213"/>
      <c r="AY2221" s="213"/>
      <c r="AZ2221" s="213"/>
      <c r="BA2221" s="213"/>
      <c r="BB2221" s="213"/>
      <c r="BC2221" s="213"/>
      <c r="BD2221" s="213"/>
      <c r="BE2221" s="213"/>
      <c r="BF2221" s="213"/>
      <c r="BG2221" s="213"/>
      <c r="BH2221" s="213"/>
    </row>
    <row r="2222" spans="1:60" outlineLevel="2" x14ac:dyDescent="0.2">
      <c r="A2222" s="220"/>
      <c r="B2222" s="221"/>
      <c r="C2222" s="258" t="s">
        <v>1045</v>
      </c>
      <c r="D2222" s="229"/>
      <c r="E2222" s="230"/>
      <c r="F2222" s="224"/>
      <c r="G2222" s="224"/>
      <c r="H2222" s="224"/>
      <c r="I2222" s="224"/>
      <c r="J2222" s="224"/>
      <c r="K2222" s="224"/>
      <c r="L2222" s="224"/>
      <c r="M2222" s="224"/>
      <c r="N2222" s="223"/>
      <c r="O2222" s="223"/>
      <c r="P2222" s="223"/>
      <c r="Q2222" s="223"/>
      <c r="R2222" s="224"/>
      <c r="S2222" s="224"/>
      <c r="T2222" s="224"/>
      <c r="U2222" s="224"/>
      <c r="V2222" s="224"/>
      <c r="W2222" s="224"/>
      <c r="X2222" s="224"/>
      <c r="Y2222" s="224"/>
      <c r="Z2222" s="213"/>
      <c r="AA2222" s="213"/>
      <c r="AB2222" s="213"/>
      <c r="AC2222" s="213"/>
      <c r="AD2222" s="213"/>
      <c r="AE2222" s="213"/>
      <c r="AF2222" s="213"/>
      <c r="AG2222" s="213" t="s">
        <v>573</v>
      </c>
      <c r="AH2222" s="213">
        <v>0</v>
      </c>
      <c r="AI2222" s="213"/>
      <c r="AJ2222" s="213"/>
      <c r="AK2222" s="213"/>
      <c r="AL2222" s="213"/>
      <c r="AM2222" s="213"/>
      <c r="AN2222" s="213"/>
      <c r="AO2222" s="213"/>
      <c r="AP2222" s="213"/>
      <c r="AQ2222" s="213"/>
      <c r="AR2222" s="213"/>
      <c r="AS2222" s="213"/>
      <c r="AT2222" s="213"/>
      <c r="AU2222" s="213"/>
      <c r="AV2222" s="213"/>
      <c r="AW2222" s="213"/>
      <c r="AX2222" s="213"/>
      <c r="AY2222" s="213"/>
      <c r="AZ2222" s="213"/>
      <c r="BA2222" s="213"/>
      <c r="BB2222" s="213"/>
      <c r="BC2222" s="213"/>
      <c r="BD2222" s="213"/>
      <c r="BE2222" s="213"/>
      <c r="BF2222" s="213"/>
      <c r="BG2222" s="213"/>
      <c r="BH2222" s="213"/>
    </row>
    <row r="2223" spans="1:60" outlineLevel="3" x14ac:dyDescent="0.2">
      <c r="A2223" s="220"/>
      <c r="B2223" s="221"/>
      <c r="C2223" s="258" t="s">
        <v>2293</v>
      </c>
      <c r="D2223" s="229"/>
      <c r="E2223" s="230">
        <v>45.18</v>
      </c>
      <c r="F2223" s="224"/>
      <c r="G2223" s="224"/>
      <c r="H2223" s="224"/>
      <c r="I2223" s="224"/>
      <c r="J2223" s="224"/>
      <c r="K2223" s="224"/>
      <c r="L2223" s="224"/>
      <c r="M2223" s="224"/>
      <c r="N2223" s="223"/>
      <c r="O2223" s="223"/>
      <c r="P2223" s="223"/>
      <c r="Q2223" s="223"/>
      <c r="R2223" s="224"/>
      <c r="S2223" s="224"/>
      <c r="T2223" s="224"/>
      <c r="U2223" s="224"/>
      <c r="V2223" s="224"/>
      <c r="W2223" s="224"/>
      <c r="X2223" s="224"/>
      <c r="Y2223" s="224"/>
      <c r="Z2223" s="213"/>
      <c r="AA2223" s="213"/>
      <c r="AB2223" s="213"/>
      <c r="AC2223" s="213"/>
      <c r="AD2223" s="213"/>
      <c r="AE2223" s="213"/>
      <c r="AF2223" s="213"/>
      <c r="AG2223" s="213" t="s">
        <v>573</v>
      </c>
      <c r="AH2223" s="213">
        <v>0</v>
      </c>
      <c r="AI2223" s="213"/>
      <c r="AJ2223" s="213"/>
      <c r="AK2223" s="213"/>
      <c r="AL2223" s="213"/>
      <c r="AM2223" s="213"/>
      <c r="AN2223" s="213"/>
      <c r="AO2223" s="213"/>
      <c r="AP2223" s="213"/>
      <c r="AQ2223" s="213"/>
      <c r="AR2223" s="213"/>
      <c r="AS2223" s="213"/>
      <c r="AT2223" s="213"/>
      <c r="AU2223" s="213"/>
      <c r="AV2223" s="213"/>
      <c r="AW2223" s="213"/>
      <c r="AX2223" s="213"/>
      <c r="AY2223" s="213"/>
      <c r="AZ2223" s="213"/>
      <c r="BA2223" s="213"/>
      <c r="BB2223" s="213"/>
      <c r="BC2223" s="213"/>
      <c r="BD2223" s="213"/>
      <c r="BE2223" s="213"/>
      <c r="BF2223" s="213"/>
      <c r="BG2223" s="213"/>
      <c r="BH2223" s="213"/>
    </row>
    <row r="2224" spans="1:60" outlineLevel="3" x14ac:dyDescent="0.2">
      <c r="A2224" s="220"/>
      <c r="B2224" s="221"/>
      <c r="C2224" s="275" t="s">
        <v>955</v>
      </c>
      <c r="D2224" s="266"/>
      <c r="E2224" s="267"/>
      <c r="F2224" s="224"/>
      <c r="G2224" s="224"/>
      <c r="H2224" s="224"/>
      <c r="I2224" s="224"/>
      <c r="J2224" s="224"/>
      <c r="K2224" s="224"/>
      <c r="L2224" s="224"/>
      <c r="M2224" s="224"/>
      <c r="N2224" s="223"/>
      <c r="O2224" s="223"/>
      <c r="P2224" s="223"/>
      <c r="Q2224" s="223"/>
      <c r="R2224" s="224"/>
      <c r="S2224" s="224"/>
      <c r="T2224" s="224"/>
      <c r="U2224" s="224"/>
      <c r="V2224" s="224"/>
      <c r="W2224" s="224"/>
      <c r="X2224" s="224"/>
      <c r="Y2224" s="224"/>
      <c r="Z2224" s="213"/>
      <c r="AA2224" s="213"/>
      <c r="AB2224" s="213"/>
      <c r="AC2224" s="213"/>
      <c r="AD2224" s="213"/>
      <c r="AE2224" s="213"/>
      <c r="AF2224" s="213"/>
      <c r="AG2224" s="213" t="s">
        <v>573</v>
      </c>
      <c r="AH2224" s="213"/>
      <c r="AI2224" s="213"/>
      <c r="AJ2224" s="213"/>
      <c r="AK2224" s="213"/>
      <c r="AL2224" s="213"/>
      <c r="AM2224" s="213"/>
      <c r="AN2224" s="213"/>
      <c r="AO2224" s="213"/>
      <c r="AP2224" s="213"/>
      <c r="AQ2224" s="213"/>
      <c r="AR2224" s="213"/>
      <c r="AS2224" s="213"/>
      <c r="AT2224" s="213"/>
      <c r="AU2224" s="213"/>
      <c r="AV2224" s="213"/>
      <c r="AW2224" s="213"/>
      <c r="AX2224" s="213"/>
      <c r="AY2224" s="213"/>
      <c r="AZ2224" s="213"/>
      <c r="BA2224" s="213"/>
      <c r="BB2224" s="213"/>
      <c r="BC2224" s="213"/>
      <c r="BD2224" s="213"/>
      <c r="BE2224" s="213"/>
      <c r="BF2224" s="213"/>
      <c r="BG2224" s="213"/>
      <c r="BH2224" s="213"/>
    </row>
    <row r="2225" spans="1:60" outlineLevel="3" x14ac:dyDescent="0.2">
      <c r="A2225" s="220"/>
      <c r="B2225" s="221"/>
      <c r="C2225" s="276" t="s">
        <v>2294</v>
      </c>
      <c r="D2225" s="266"/>
      <c r="E2225" s="267">
        <v>45.18</v>
      </c>
      <c r="F2225" s="224"/>
      <c r="G2225" s="224"/>
      <c r="H2225" s="224"/>
      <c r="I2225" s="224"/>
      <c r="J2225" s="224"/>
      <c r="K2225" s="224"/>
      <c r="L2225" s="224"/>
      <c r="M2225" s="224"/>
      <c r="N2225" s="223"/>
      <c r="O2225" s="223"/>
      <c r="P2225" s="223"/>
      <c r="Q2225" s="223"/>
      <c r="R2225" s="224"/>
      <c r="S2225" s="224"/>
      <c r="T2225" s="224"/>
      <c r="U2225" s="224"/>
      <c r="V2225" s="224"/>
      <c r="W2225" s="224"/>
      <c r="X2225" s="224"/>
      <c r="Y2225" s="224"/>
      <c r="Z2225" s="213"/>
      <c r="AA2225" s="213"/>
      <c r="AB2225" s="213"/>
      <c r="AC2225" s="213"/>
      <c r="AD2225" s="213"/>
      <c r="AE2225" s="213"/>
      <c r="AF2225" s="213"/>
      <c r="AG2225" s="213" t="s">
        <v>573</v>
      </c>
      <c r="AH2225" s="213">
        <v>2</v>
      </c>
      <c r="AI2225" s="213"/>
      <c r="AJ2225" s="213"/>
      <c r="AK2225" s="213"/>
      <c r="AL2225" s="213"/>
      <c r="AM2225" s="213"/>
      <c r="AN2225" s="213"/>
      <c r="AO2225" s="213"/>
      <c r="AP2225" s="213"/>
      <c r="AQ2225" s="213"/>
      <c r="AR2225" s="213"/>
      <c r="AS2225" s="213"/>
      <c r="AT2225" s="213"/>
      <c r="AU2225" s="213"/>
      <c r="AV2225" s="213"/>
      <c r="AW2225" s="213"/>
      <c r="AX2225" s="213"/>
      <c r="AY2225" s="213"/>
      <c r="AZ2225" s="213"/>
      <c r="BA2225" s="213"/>
      <c r="BB2225" s="213"/>
      <c r="BC2225" s="213"/>
      <c r="BD2225" s="213"/>
      <c r="BE2225" s="213"/>
      <c r="BF2225" s="213"/>
      <c r="BG2225" s="213"/>
      <c r="BH2225" s="213"/>
    </row>
    <row r="2226" spans="1:60" outlineLevel="3" x14ac:dyDescent="0.2">
      <c r="A2226" s="220"/>
      <c r="B2226" s="221"/>
      <c r="C2226" s="275" t="s">
        <v>958</v>
      </c>
      <c r="D2226" s="266"/>
      <c r="E2226" s="267"/>
      <c r="F2226" s="224"/>
      <c r="G2226" s="224"/>
      <c r="H2226" s="224"/>
      <c r="I2226" s="224"/>
      <c r="J2226" s="224"/>
      <c r="K2226" s="224"/>
      <c r="L2226" s="224"/>
      <c r="M2226" s="224"/>
      <c r="N2226" s="223"/>
      <c r="O2226" s="223"/>
      <c r="P2226" s="223"/>
      <c r="Q2226" s="223"/>
      <c r="R2226" s="224"/>
      <c r="S2226" s="224"/>
      <c r="T2226" s="224"/>
      <c r="U2226" s="224"/>
      <c r="V2226" s="224"/>
      <c r="W2226" s="224"/>
      <c r="X2226" s="224"/>
      <c r="Y2226" s="224"/>
      <c r="Z2226" s="213"/>
      <c r="AA2226" s="213"/>
      <c r="AB2226" s="213"/>
      <c r="AC2226" s="213"/>
      <c r="AD2226" s="213"/>
      <c r="AE2226" s="213"/>
      <c r="AF2226" s="213"/>
      <c r="AG2226" s="213" t="s">
        <v>573</v>
      </c>
      <c r="AH2226" s="213"/>
      <c r="AI2226" s="213"/>
      <c r="AJ2226" s="213"/>
      <c r="AK2226" s="213"/>
      <c r="AL2226" s="213"/>
      <c r="AM2226" s="213"/>
      <c r="AN2226" s="213"/>
      <c r="AO2226" s="213"/>
      <c r="AP2226" s="213"/>
      <c r="AQ2226" s="213"/>
      <c r="AR2226" s="213"/>
      <c r="AS2226" s="213"/>
      <c r="AT2226" s="213"/>
      <c r="AU2226" s="213"/>
      <c r="AV2226" s="213"/>
      <c r="AW2226" s="213"/>
      <c r="AX2226" s="213"/>
      <c r="AY2226" s="213"/>
      <c r="AZ2226" s="213"/>
      <c r="BA2226" s="213"/>
      <c r="BB2226" s="213"/>
      <c r="BC2226" s="213"/>
      <c r="BD2226" s="213"/>
      <c r="BE2226" s="213"/>
      <c r="BF2226" s="213"/>
      <c r="BG2226" s="213"/>
      <c r="BH2226" s="213"/>
    </row>
    <row r="2227" spans="1:60" outlineLevel="3" x14ac:dyDescent="0.2">
      <c r="A2227" s="220"/>
      <c r="B2227" s="221"/>
      <c r="C2227" s="258" t="s">
        <v>2284</v>
      </c>
      <c r="D2227" s="229"/>
      <c r="E2227" s="230">
        <v>358.7</v>
      </c>
      <c r="F2227" s="224"/>
      <c r="G2227" s="224"/>
      <c r="H2227" s="224"/>
      <c r="I2227" s="224"/>
      <c r="J2227" s="224"/>
      <c r="K2227" s="224"/>
      <c r="L2227" s="224"/>
      <c r="M2227" s="224"/>
      <c r="N2227" s="223"/>
      <c r="O2227" s="223"/>
      <c r="P2227" s="223"/>
      <c r="Q2227" s="223"/>
      <c r="R2227" s="224"/>
      <c r="S2227" s="224"/>
      <c r="T2227" s="224"/>
      <c r="U2227" s="224"/>
      <c r="V2227" s="224"/>
      <c r="W2227" s="224"/>
      <c r="X2227" s="224"/>
      <c r="Y2227" s="224"/>
      <c r="Z2227" s="213"/>
      <c r="AA2227" s="213"/>
      <c r="AB2227" s="213"/>
      <c r="AC2227" s="213"/>
      <c r="AD2227" s="213"/>
      <c r="AE2227" s="213"/>
      <c r="AF2227" s="213"/>
      <c r="AG2227" s="213" t="s">
        <v>573</v>
      </c>
      <c r="AH2227" s="213">
        <v>0</v>
      </c>
      <c r="AI2227" s="213"/>
      <c r="AJ2227" s="213"/>
      <c r="AK2227" s="213"/>
      <c r="AL2227" s="213"/>
      <c r="AM2227" s="213"/>
      <c r="AN2227" s="213"/>
      <c r="AO2227" s="213"/>
      <c r="AP2227" s="213"/>
      <c r="AQ2227" s="213"/>
      <c r="AR2227" s="213"/>
      <c r="AS2227" s="213"/>
      <c r="AT2227" s="213"/>
      <c r="AU2227" s="213"/>
      <c r="AV2227" s="213"/>
      <c r="AW2227" s="213"/>
      <c r="AX2227" s="213"/>
      <c r="AY2227" s="213"/>
      <c r="AZ2227" s="213"/>
      <c r="BA2227" s="213"/>
      <c r="BB2227" s="213"/>
      <c r="BC2227" s="213"/>
      <c r="BD2227" s="213"/>
      <c r="BE2227" s="213"/>
      <c r="BF2227" s="213"/>
      <c r="BG2227" s="213"/>
      <c r="BH2227" s="213"/>
    </row>
    <row r="2228" spans="1:60" outlineLevel="3" x14ac:dyDescent="0.2">
      <c r="A2228" s="220"/>
      <c r="B2228" s="221"/>
      <c r="C2228" s="275" t="s">
        <v>955</v>
      </c>
      <c r="D2228" s="266"/>
      <c r="E2228" s="267"/>
      <c r="F2228" s="224"/>
      <c r="G2228" s="224"/>
      <c r="H2228" s="224"/>
      <c r="I2228" s="224"/>
      <c r="J2228" s="224"/>
      <c r="K2228" s="224"/>
      <c r="L2228" s="224"/>
      <c r="M2228" s="224"/>
      <c r="N2228" s="223"/>
      <c r="O2228" s="223"/>
      <c r="P2228" s="223"/>
      <c r="Q2228" s="223"/>
      <c r="R2228" s="224"/>
      <c r="S2228" s="224"/>
      <c r="T2228" s="224"/>
      <c r="U2228" s="224"/>
      <c r="V2228" s="224"/>
      <c r="W2228" s="224"/>
      <c r="X2228" s="224"/>
      <c r="Y2228" s="224"/>
      <c r="Z2228" s="213"/>
      <c r="AA2228" s="213"/>
      <c r="AB2228" s="213"/>
      <c r="AC2228" s="213"/>
      <c r="AD2228" s="213"/>
      <c r="AE2228" s="213"/>
      <c r="AF2228" s="213"/>
      <c r="AG2228" s="213" t="s">
        <v>573</v>
      </c>
      <c r="AH2228" s="213"/>
      <c r="AI2228" s="213"/>
      <c r="AJ2228" s="213"/>
      <c r="AK2228" s="213"/>
      <c r="AL2228" s="213"/>
      <c r="AM2228" s="213"/>
      <c r="AN2228" s="213"/>
      <c r="AO2228" s="213"/>
      <c r="AP2228" s="213"/>
      <c r="AQ2228" s="213"/>
      <c r="AR2228" s="213"/>
      <c r="AS2228" s="213"/>
      <c r="AT2228" s="213"/>
      <c r="AU2228" s="213"/>
      <c r="AV2228" s="213"/>
      <c r="AW2228" s="213"/>
      <c r="AX2228" s="213"/>
      <c r="AY2228" s="213"/>
      <c r="AZ2228" s="213"/>
      <c r="BA2228" s="213"/>
      <c r="BB2228" s="213"/>
      <c r="BC2228" s="213"/>
      <c r="BD2228" s="213"/>
      <c r="BE2228" s="213"/>
      <c r="BF2228" s="213"/>
      <c r="BG2228" s="213"/>
      <c r="BH2228" s="213"/>
    </row>
    <row r="2229" spans="1:60" outlineLevel="3" x14ac:dyDescent="0.2">
      <c r="A2229" s="220"/>
      <c r="B2229" s="221"/>
      <c r="C2229" s="276" t="s">
        <v>2285</v>
      </c>
      <c r="D2229" s="266"/>
      <c r="E2229" s="267">
        <v>358.7</v>
      </c>
      <c r="F2229" s="224"/>
      <c r="G2229" s="224"/>
      <c r="H2229" s="224"/>
      <c r="I2229" s="224"/>
      <c r="J2229" s="224"/>
      <c r="K2229" s="224"/>
      <c r="L2229" s="224"/>
      <c r="M2229" s="224"/>
      <c r="N2229" s="223"/>
      <c r="O2229" s="223"/>
      <c r="P2229" s="223"/>
      <c r="Q2229" s="223"/>
      <c r="R2229" s="224"/>
      <c r="S2229" s="224"/>
      <c r="T2229" s="224"/>
      <c r="U2229" s="224"/>
      <c r="V2229" s="224"/>
      <c r="W2229" s="224"/>
      <c r="X2229" s="224"/>
      <c r="Y2229" s="224"/>
      <c r="Z2229" s="213"/>
      <c r="AA2229" s="213"/>
      <c r="AB2229" s="213"/>
      <c r="AC2229" s="213"/>
      <c r="AD2229" s="213"/>
      <c r="AE2229" s="213"/>
      <c r="AF2229" s="213"/>
      <c r="AG2229" s="213" t="s">
        <v>573</v>
      </c>
      <c r="AH2229" s="213">
        <v>2</v>
      </c>
      <c r="AI2229" s="213"/>
      <c r="AJ2229" s="213"/>
      <c r="AK2229" s="213"/>
      <c r="AL2229" s="213"/>
      <c r="AM2229" s="213"/>
      <c r="AN2229" s="213"/>
      <c r="AO2229" s="213"/>
      <c r="AP2229" s="213"/>
      <c r="AQ2229" s="213"/>
      <c r="AR2229" s="213"/>
      <c r="AS2229" s="213"/>
      <c r="AT2229" s="213"/>
      <c r="AU2229" s="213"/>
      <c r="AV2229" s="213"/>
      <c r="AW2229" s="213"/>
      <c r="AX2229" s="213"/>
      <c r="AY2229" s="213"/>
      <c r="AZ2229" s="213"/>
      <c r="BA2229" s="213"/>
      <c r="BB2229" s="213"/>
      <c r="BC2229" s="213"/>
      <c r="BD2229" s="213"/>
      <c r="BE2229" s="213"/>
      <c r="BF2229" s="213"/>
      <c r="BG2229" s="213"/>
      <c r="BH2229" s="213"/>
    </row>
    <row r="2230" spans="1:60" outlineLevel="3" x14ac:dyDescent="0.2">
      <c r="A2230" s="220"/>
      <c r="B2230" s="221"/>
      <c r="C2230" s="275" t="s">
        <v>958</v>
      </c>
      <c r="D2230" s="266"/>
      <c r="E2230" s="267"/>
      <c r="F2230" s="224"/>
      <c r="G2230" s="224"/>
      <c r="H2230" s="224"/>
      <c r="I2230" s="224"/>
      <c r="J2230" s="224"/>
      <c r="K2230" s="224"/>
      <c r="L2230" s="224"/>
      <c r="M2230" s="224"/>
      <c r="N2230" s="223"/>
      <c r="O2230" s="223"/>
      <c r="P2230" s="223"/>
      <c r="Q2230" s="223"/>
      <c r="R2230" s="224"/>
      <c r="S2230" s="224"/>
      <c r="T2230" s="224"/>
      <c r="U2230" s="224"/>
      <c r="V2230" s="224"/>
      <c r="W2230" s="224"/>
      <c r="X2230" s="224"/>
      <c r="Y2230" s="224"/>
      <c r="Z2230" s="213"/>
      <c r="AA2230" s="213"/>
      <c r="AB2230" s="213"/>
      <c r="AC2230" s="213"/>
      <c r="AD2230" s="213"/>
      <c r="AE2230" s="213"/>
      <c r="AF2230" s="213"/>
      <c r="AG2230" s="213" t="s">
        <v>573</v>
      </c>
      <c r="AH2230" s="213"/>
      <c r="AI2230" s="213"/>
      <c r="AJ2230" s="213"/>
      <c r="AK2230" s="213"/>
      <c r="AL2230" s="213"/>
      <c r="AM2230" s="213"/>
      <c r="AN2230" s="213"/>
      <c r="AO2230" s="213"/>
      <c r="AP2230" s="213"/>
      <c r="AQ2230" s="213"/>
      <c r="AR2230" s="213"/>
      <c r="AS2230" s="213"/>
      <c r="AT2230" s="213"/>
      <c r="AU2230" s="213"/>
      <c r="AV2230" s="213"/>
      <c r="AW2230" s="213"/>
      <c r="AX2230" s="213"/>
      <c r="AY2230" s="213"/>
      <c r="AZ2230" s="213"/>
      <c r="BA2230" s="213"/>
      <c r="BB2230" s="213"/>
      <c r="BC2230" s="213"/>
      <c r="BD2230" s="213"/>
      <c r="BE2230" s="213"/>
      <c r="BF2230" s="213"/>
      <c r="BG2230" s="213"/>
      <c r="BH2230" s="213"/>
    </row>
    <row r="2231" spans="1:60" outlineLevel="3" x14ac:dyDescent="0.2">
      <c r="A2231" s="220"/>
      <c r="B2231" s="221"/>
      <c r="C2231" s="278" t="s">
        <v>1438</v>
      </c>
      <c r="D2231" s="268"/>
      <c r="E2231" s="269">
        <v>403.88</v>
      </c>
      <c r="F2231" s="224"/>
      <c r="G2231" s="224"/>
      <c r="H2231" s="224"/>
      <c r="I2231" s="224"/>
      <c r="J2231" s="224"/>
      <c r="K2231" s="224"/>
      <c r="L2231" s="224"/>
      <c r="M2231" s="224"/>
      <c r="N2231" s="223"/>
      <c r="O2231" s="223"/>
      <c r="P2231" s="223"/>
      <c r="Q2231" s="223"/>
      <c r="R2231" s="224"/>
      <c r="S2231" s="224"/>
      <c r="T2231" s="224"/>
      <c r="U2231" s="224"/>
      <c r="V2231" s="224"/>
      <c r="W2231" s="224"/>
      <c r="X2231" s="224"/>
      <c r="Y2231" s="224"/>
      <c r="Z2231" s="213"/>
      <c r="AA2231" s="213"/>
      <c r="AB2231" s="213"/>
      <c r="AC2231" s="213"/>
      <c r="AD2231" s="213"/>
      <c r="AE2231" s="213"/>
      <c r="AF2231" s="213"/>
      <c r="AG2231" s="213" t="s">
        <v>573</v>
      </c>
      <c r="AH2231" s="213">
        <v>1</v>
      </c>
      <c r="AI2231" s="213"/>
      <c r="AJ2231" s="213"/>
      <c r="AK2231" s="213"/>
      <c r="AL2231" s="213"/>
      <c r="AM2231" s="213"/>
      <c r="AN2231" s="213"/>
      <c r="AO2231" s="213"/>
      <c r="AP2231" s="213"/>
      <c r="AQ2231" s="213"/>
      <c r="AR2231" s="213"/>
      <c r="AS2231" s="213"/>
      <c r="AT2231" s="213"/>
      <c r="AU2231" s="213"/>
      <c r="AV2231" s="213"/>
      <c r="AW2231" s="213"/>
      <c r="AX2231" s="213"/>
      <c r="AY2231" s="213"/>
      <c r="AZ2231" s="213"/>
      <c r="BA2231" s="213"/>
      <c r="BB2231" s="213"/>
      <c r="BC2231" s="213"/>
      <c r="BD2231" s="213"/>
      <c r="BE2231" s="213"/>
      <c r="BF2231" s="213"/>
      <c r="BG2231" s="213"/>
      <c r="BH2231" s="213"/>
    </row>
    <row r="2232" spans="1:60" outlineLevel="2" x14ac:dyDescent="0.2">
      <c r="A2232" s="220"/>
      <c r="B2232" s="221"/>
      <c r="C2232" s="257"/>
      <c r="D2232" s="250"/>
      <c r="E2232" s="250"/>
      <c r="F2232" s="250"/>
      <c r="G2232" s="250"/>
      <c r="H2232" s="224"/>
      <c r="I2232" s="224"/>
      <c r="J2232" s="224"/>
      <c r="K2232" s="224"/>
      <c r="L2232" s="224"/>
      <c r="M2232" s="224"/>
      <c r="N2232" s="223"/>
      <c r="O2232" s="223"/>
      <c r="P2232" s="223"/>
      <c r="Q2232" s="223"/>
      <c r="R2232" s="224"/>
      <c r="S2232" s="224"/>
      <c r="T2232" s="224"/>
      <c r="U2232" s="224"/>
      <c r="V2232" s="224"/>
      <c r="W2232" s="224"/>
      <c r="X2232" s="224"/>
      <c r="Y2232" s="224"/>
      <c r="Z2232" s="213"/>
      <c r="AA2232" s="213"/>
      <c r="AB2232" s="213"/>
      <c r="AC2232" s="213"/>
      <c r="AD2232" s="213"/>
      <c r="AE2232" s="213"/>
      <c r="AF2232" s="213"/>
      <c r="AG2232" s="213" t="s">
        <v>515</v>
      </c>
      <c r="AH2232" s="213"/>
      <c r="AI2232" s="213"/>
      <c r="AJ2232" s="213"/>
      <c r="AK2232" s="213"/>
      <c r="AL2232" s="213"/>
      <c r="AM2232" s="213"/>
      <c r="AN2232" s="213"/>
      <c r="AO2232" s="213"/>
      <c r="AP2232" s="213"/>
      <c r="AQ2232" s="213"/>
      <c r="AR2232" s="213"/>
      <c r="AS2232" s="213"/>
      <c r="AT2232" s="213"/>
      <c r="AU2232" s="213"/>
      <c r="AV2232" s="213"/>
      <c r="AW2232" s="213"/>
      <c r="AX2232" s="213"/>
      <c r="AY2232" s="213"/>
      <c r="AZ2232" s="213"/>
      <c r="BA2232" s="213"/>
      <c r="BB2232" s="213"/>
      <c r="BC2232" s="213"/>
      <c r="BD2232" s="213"/>
      <c r="BE2232" s="213"/>
      <c r="BF2232" s="213"/>
      <c r="BG2232" s="213"/>
      <c r="BH2232" s="213"/>
    </row>
    <row r="2233" spans="1:60" outlineLevel="1" x14ac:dyDescent="0.2">
      <c r="A2233" s="242">
        <v>283</v>
      </c>
      <c r="B2233" s="243" t="s">
        <v>2324</v>
      </c>
      <c r="C2233" s="254" t="s">
        <v>2325</v>
      </c>
      <c r="D2233" s="244" t="s">
        <v>582</v>
      </c>
      <c r="E2233" s="245">
        <v>1</v>
      </c>
      <c r="F2233" s="246"/>
      <c r="G2233" s="247">
        <f>ROUND(E2233*F2233,2)</f>
        <v>0</v>
      </c>
      <c r="H2233" s="246"/>
      <c r="I2233" s="247">
        <f>ROUND(E2233*H2233,2)</f>
        <v>0</v>
      </c>
      <c r="J2233" s="246"/>
      <c r="K2233" s="247">
        <f>ROUND(E2233*J2233,2)</f>
        <v>0</v>
      </c>
      <c r="L2233" s="247">
        <v>21</v>
      </c>
      <c r="M2233" s="247">
        <f>G2233*(1+L2233/100)</f>
        <v>0</v>
      </c>
      <c r="N2233" s="245">
        <v>0</v>
      </c>
      <c r="O2233" s="245">
        <f>ROUND(E2233*N2233,2)</f>
        <v>0</v>
      </c>
      <c r="P2233" s="245">
        <v>0</v>
      </c>
      <c r="Q2233" s="245">
        <f>ROUND(E2233*P2233,2)</f>
        <v>0</v>
      </c>
      <c r="R2233" s="247"/>
      <c r="S2233" s="247" t="s">
        <v>527</v>
      </c>
      <c r="T2233" s="248" t="s">
        <v>512</v>
      </c>
      <c r="U2233" s="224">
        <v>0</v>
      </c>
      <c r="V2233" s="224">
        <f>ROUND(E2233*U2233,2)</f>
        <v>0</v>
      </c>
      <c r="W2233" s="224"/>
      <c r="X2233" s="224" t="s">
        <v>557</v>
      </c>
      <c r="Y2233" s="224" t="s">
        <v>513</v>
      </c>
      <c r="Z2233" s="213"/>
      <c r="AA2233" s="213"/>
      <c r="AB2233" s="213"/>
      <c r="AC2233" s="213"/>
      <c r="AD2233" s="213"/>
      <c r="AE2233" s="213"/>
      <c r="AF2233" s="213"/>
      <c r="AG2233" s="213" t="s">
        <v>571</v>
      </c>
      <c r="AH2233" s="213"/>
      <c r="AI2233" s="213"/>
      <c r="AJ2233" s="213"/>
      <c r="AK2233" s="213"/>
      <c r="AL2233" s="213"/>
      <c r="AM2233" s="213"/>
      <c r="AN2233" s="213"/>
      <c r="AO2233" s="213"/>
      <c r="AP2233" s="213"/>
      <c r="AQ2233" s="213"/>
      <c r="AR2233" s="213"/>
      <c r="AS2233" s="213"/>
      <c r="AT2233" s="213"/>
      <c r="AU2233" s="213"/>
      <c r="AV2233" s="213"/>
      <c r="AW2233" s="213"/>
      <c r="AX2233" s="213"/>
      <c r="AY2233" s="213"/>
      <c r="AZ2233" s="213"/>
      <c r="BA2233" s="213"/>
      <c r="BB2233" s="213"/>
      <c r="BC2233" s="213"/>
      <c r="BD2233" s="213"/>
      <c r="BE2233" s="213"/>
      <c r="BF2233" s="213"/>
      <c r="BG2233" s="213"/>
      <c r="BH2233" s="213"/>
    </row>
    <row r="2234" spans="1:60" outlineLevel="2" x14ac:dyDescent="0.2">
      <c r="A2234" s="220"/>
      <c r="B2234" s="221"/>
      <c r="C2234" s="258" t="s">
        <v>1045</v>
      </c>
      <c r="D2234" s="229"/>
      <c r="E2234" s="230"/>
      <c r="F2234" s="224"/>
      <c r="G2234" s="224"/>
      <c r="H2234" s="224"/>
      <c r="I2234" s="224"/>
      <c r="J2234" s="224"/>
      <c r="K2234" s="224"/>
      <c r="L2234" s="224"/>
      <c r="M2234" s="224"/>
      <c r="N2234" s="223"/>
      <c r="O2234" s="223"/>
      <c r="P2234" s="223"/>
      <c r="Q2234" s="223"/>
      <c r="R2234" s="224"/>
      <c r="S2234" s="224"/>
      <c r="T2234" s="224"/>
      <c r="U2234" s="224"/>
      <c r="V2234" s="224"/>
      <c r="W2234" s="224"/>
      <c r="X2234" s="224"/>
      <c r="Y2234" s="224"/>
      <c r="Z2234" s="213"/>
      <c r="AA2234" s="213"/>
      <c r="AB2234" s="213"/>
      <c r="AC2234" s="213"/>
      <c r="AD2234" s="213"/>
      <c r="AE2234" s="213"/>
      <c r="AF2234" s="213"/>
      <c r="AG2234" s="213" t="s">
        <v>573</v>
      </c>
      <c r="AH2234" s="213">
        <v>0</v>
      </c>
      <c r="AI2234" s="213"/>
      <c r="AJ2234" s="213"/>
      <c r="AK2234" s="213"/>
      <c r="AL2234" s="213"/>
      <c r="AM2234" s="213"/>
      <c r="AN2234" s="213"/>
      <c r="AO2234" s="213"/>
      <c r="AP2234" s="213"/>
      <c r="AQ2234" s="213"/>
      <c r="AR2234" s="213"/>
      <c r="AS2234" s="213"/>
      <c r="AT2234" s="213"/>
      <c r="AU2234" s="213"/>
      <c r="AV2234" s="213"/>
      <c r="AW2234" s="213"/>
      <c r="AX2234" s="213"/>
      <c r="AY2234" s="213"/>
      <c r="AZ2234" s="213"/>
      <c r="BA2234" s="213"/>
      <c r="BB2234" s="213"/>
      <c r="BC2234" s="213"/>
      <c r="BD2234" s="213"/>
      <c r="BE2234" s="213"/>
      <c r="BF2234" s="213"/>
      <c r="BG2234" s="213"/>
      <c r="BH2234" s="213"/>
    </row>
    <row r="2235" spans="1:60" outlineLevel="3" x14ac:dyDescent="0.2">
      <c r="A2235" s="220"/>
      <c r="B2235" s="221"/>
      <c r="C2235" s="258" t="s">
        <v>2326</v>
      </c>
      <c r="D2235" s="229"/>
      <c r="E2235" s="230">
        <v>1</v>
      </c>
      <c r="F2235" s="224"/>
      <c r="G2235" s="224"/>
      <c r="H2235" s="224"/>
      <c r="I2235" s="224"/>
      <c r="J2235" s="224"/>
      <c r="K2235" s="224"/>
      <c r="L2235" s="224"/>
      <c r="M2235" s="224"/>
      <c r="N2235" s="223"/>
      <c r="O2235" s="223"/>
      <c r="P2235" s="223"/>
      <c r="Q2235" s="223"/>
      <c r="R2235" s="224"/>
      <c r="S2235" s="224"/>
      <c r="T2235" s="224"/>
      <c r="U2235" s="224"/>
      <c r="V2235" s="224"/>
      <c r="W2235" s="224"/>
      <c r="X2235" s="224"/>
      <c r="Y2235" s="224"/>
      <c r="Z2235" s="213"/>
      <c r="AA2235" s="213"/>
      <c r="AB2235" s="213"/>
      <c r="AC2235" s="213"/>
      <c r="AD2235" s="213"/>
      <c r="AE2235" s="213"/>
      <c r="AF2235" s="213"/>
      <c r="AG2235" s="213" t="s">
        <v>573</v>
      </c>
      <c r="AH2235" s="213">
        <v>0</v>
      </c>
      <c r="AI2235" s="213"/>
      <c r="AJ2235" s="213"/>
      <c r="AK2235" s="213"/>
      <c r="AL2235" s="213"/>
      <c r="AM2235" s="213"/>
      <c r="AN2235" s="213"/>
      <c r="AO2235" s="213"/>
      <c r="AP2235" s="213"/>
      <c r="AQ2235" s="213"/>
      <c r="AR2235" s="213"/>
      <c r="AS2235" s="213"/>
      <c r="AT2235" s="213"/>
      <c r="AU2235" s="213"/>
      <c r="AV2235" s="213"/>
      <c r="AW2235" s="213"/>
      <c r="AX2235" s="213"/>
      <c r="AY2235" s="213"/>
      <c r="AZ2235" s="213"/>
      <c r="BA2235" s="213"/>
      <c r="BB2235" s="213"/>
      <c r="BC2235" s="213"/>
      <c r="BD2235" s="213"/>
      <c r="BE2235" s="213"/>
      <c r="BF2235" s="213"/>
      <c r="BG2235" s="213"/>
      <c r="BH2235" s="213"/>
    </row>
    <row r="2236" spans="1:60" outlineLevel="2" x14ac:dyDescent="0.2">
      <c r="A2236" s="220"/>
      <c r="B2236" s="221"/>
      <c r="C2236" s="257"/>
      <c r="D2236" s="250"/>
      <c r="E2236" s="250"/>
      <c r="F2236" s="250"/>
      <c r="G2236" s="250"/>
      <c r="H2236" s="224"/>
      <c r="I2236" s="224"/>
      <c r="J2236" s="224"/>
      <c r="K2236" s="224"/>
      <c r="L2236" s="224"/>
      <c r="M2236" s="224"/>
      <c r="N2236" s="223"/>
      <c r="O2236" s="223"/>
      <c r="P2236" s="223"/>
      <c r="Q2236" s="223"/>
      <c r="R2236" s="224"/>
      <c r="S2236" s="224"/>
      <c r="T2236" s="224"/>
      <c r="U2236" s="224"/>
      <c r="V2236" s="224"/>
      <c r="W2236" s="224"/>
      <c r="X2236" s="224"/>
      <c r="Y2236" s="224"/>
      <c r="Z2236" s="213"/>
      <c r="AA2236" s="213"/>
      <c r="AB2236" s="213"/>
      <c r="AC2236" s="213"/>
      <c r="AD2236" s="213"/>
      <c r="AE2236" s="213"/>
      <c r="AF2236" s="213"/>
      <c r="AG2236" s="213" t="s">
        <v>515</v>
      </c>
      <c r="AH2236" s="213"/>
      <c r="AI2236" s="213"/>
      <c r="AJ2236" s="213"/>
      <c r="AK2236" s="213"/>
      <c r="AL2236" s="213"/>
      <c r="AM2236" s="213"/>
      <c r="AN2236" s="213"/>
      <c r="AO2236" s="213"/>
      <c r="AP2236" s="213"/>
      <c r="AQ2236" s="213"/>
      <c r="AR2236" s="213"/>
      <c r="AS2236" s="213"/>
      <c r="AT2236" s="213"/>
      <c r="AU2236" s="213"/>
      <c r="AV2236" s="213"/>
      <c r="AW2236" s="213"/>
      <c r="AX2236" s="213"/>
      <c r="AY2236" s="213"/>
      <c r="AZ2236" s="213"/>
      <c r="BA2236" s="213"/>
      <c r="BB2236" s="213"/>
      <c r="BC2236" s="213"/>
      <c r="BD2236" s="213"/>
      <c r="BE2236" s="213"/>
      <c r="BF2236" s="213"/>
      <c r="BG2236" s="213"/>
      <c r="BH2236" s="213"/>
    </row>
    <row r="2237" spans="1:60" ht="33.75" outlineLevel="1" x14ac:dyDescent="0.2">
      <c r="A2237" s="242">
        <v>284</v>
      </c>
      <c r="B2237" s="243" t="s">
        <v>2327</v>
      </c>
      <c r="C2237" s="254" t="s">
        <v>2328</v>
      </c>
      <c r="D2237" s="244" t="s">
        <v>915</v>
      </c>
      <c r="E2237" s="245">
        <v>1</v>
      </c>
      <c r="F2237" s="246"/>
      <c r="G2237" s="247">
        <f>ROUND(E2237*F2237,2)</f>
        <v>0</v>
      </c>
      <c r="H2237" s="246"/>
      <c r="I2237" s="247">
        <f>ROUND(E2237*H2237,2)</f>
        <v>0</v>
      </c>
      <c r="J2237" s="246"/>
      <c r="K2237" s="247">
        <f>ROUND(E2237*J2237,2)</f>
        <v>0</v>
      </c>
      <c r="L2237" s="247">
        <v>21</v>
      </c>
      <c r="M2237" s="247">
        <f>G2237*(1+L2237/100)</f>
        <v>0</v>
      </c>
      <c r="N2237" s="245">
        <v>0</v>
      </c>
      <c r="O2237" s="245">
        <f>ROUND(E2237*N2237,2)</f>
        <v>0</v>
      </c>
      <c r="P2237" s="245">
        <v>0</v>
      </c>
      <c r="Q2237" s="245">
        <f>ROUND(E2237*P2237,2)</f>
        <v>0</v>
      </c>
      <c r="R2237" s="247"/>
      <c r="S2237" s="247" t="s">
        <v>527</v>
      </c>
      <c r="T2237" s="248" t="s">
        <v>512</v>
      </c>
      <c r="U2237" s="224">
        <v>0</v>
      </c>
      <c r="V2237" s="224">
        <f>ROUND(E2237*U2237,2)</f>
        <v>0</v>
      </c>
      <c r="W2237" s="224"/>
      <c r="X2237" s="224" t="s">
        <v>557</v>
      </c>
      <c r="Y2237" s="224" t="s">
        <v>513</v>
      </c>
      <c r="Z2237" s="213"/>
      <c r="AA2237" s="213"/>
      <c r="AB2237" s="213"/>
      <c r="AC2237" s="213"/>
      <c r="AD2237" s="213"/>
      <c r="AE2237" s="213"/>
      <c r="AF2237" s="213"/>
      <c r="AG2237" s="213" t="s">
        <v>571</v>
      </c>
      <c r="AH2237" s="213"/>
      <c r="AI2237" s="213"/>
      <c r="AJ2237" s="213"/>
      <c r="AK2237" s="213"/>
      <c r="AL2237" s="213"/>
      <c r="AM2237" s="213"/>
      <c r="AN2237" s="213"/>
      <c r="AO2237" s="213"/>
      <c r="AP2237" s="213"/>
      <c r="AQ2237" s="213"/>
      <c r="AR2237" s="213"/>
      <c r="AS2237" s="213"/>
      <c r="AT2237" s="213"/>
      <c r="AU2237" s="213"/>
      <c r="AV2237" s="213"/>
      <c r="AW2237" s="213"/>
      <c r="AX2237" s="213"/>
      <c r="AY2237" s="213"/>
      <c r="AZ2237" s="213"/>
      <c r="BA2237" s="213"/>
      <c r="BB2237" s="213"/>
      <c r="BC2237" s="213"/>
      <c r="BD2237" s="213"/>
      <c r="BE2237" s="213"/>
      <c r="BF2237" s="213"/>
      <c r="BG2237" s="213"/>
      <c r="BH2237" s="213"/>
    </row>
    <row r="2238" spans="1:60" outlineLevel="2" x14ac:dyDescent="0.2">
      <c r="A2238" s="220"/>
      <c r="B2238" s="221"/>
      <c r="C2238" s="258" t="s">
        <v>1045</v>
      </c>
      <c r="D2238" s="229"/>
      <c r="E2238" s="230"/>
      <c r="F2238" s="224"/>
      <c r="G2238" s="224"/>
      <c r="H2238" s="224"/>
      <c r="I2238" s="224"/>
      <c r="J2238" s="224"/>
      <c r="K2238" s="224"/>
      <c r="L2238" s="224"/>
      <c r="M2238" s="224"/>
      <c r="N2238" s="223"/>
      <c r="O2238" s="223"/>
      <c r="P2238" s="223"/>
      <c r="Q2238" s="223"/>
      <c r="R2238" s="224"/>
      <c r="S2238" s="224"/>
      <c r="T2238" s="224"/>
      <c r="U2238" s="224"/>
      <c r="V2238" s="224"/>
      <c r="W2238" s="224"/>
      <c r="X2238" s="224"/>
      <c r="Y2238" s="224"/>
      <c r="Z2238" s="213"/>
      <c r="AA2238" s="213"/>
      <c r="AB2238" s="213"/>
      <c r="AC2238" s="213"/>
      <c r="AD2238" s="213"/>
      <c r="AE2238" s="213"/>
      <c r="AF2238" s="213"/>
      <c r="AG2238" s="213" t="s">
        <v>573</v>
      </c>
      <c r="AH2238" s="213">
        <v>0</v>
      </c>
      <c r="AI2238" s="213"/>
      <c r="AJ2238" s="213"/>
      <c r="AK2238" s="213"/>
      <c r="AL2238" s="213"/>
      <c r="AM2238" s="213"/>
      <c r="AN2238" s="213"/>
      <c r="AO2238" s="213"/>
      <c r="AP2238" s="213"/>
      <c r="AQ2238" s="213"/>
      <c r="AR2238" s="213"/>
      <c r="AS2238" s="213"/>
      <c r="AT2238" s="213"/>
      <c r="AU2238" s="213"/>
      <c r="AV2238" s="213"/>
      <c r="AW2238" s="213"/>
      <c r="AX2238" s="213"/>
      <c r="AY2238" s="213"/>
      <c r="AZ2238" s="213"/>
      <c r="BA2238" s="213"/>
      <c r="BB2238" s="213"/>
      <c r="BC2238" s="213"/>
      <c r="BD2238" s="213"/>
      <c r="BE2238" s="213"/>
      <c r="BF2238" s="213"/>
      <c r="BG2238" s="213"/>
      <c r="BH2238" s="213"/>
    </row>
    <row r="2239" spans="1:60" outlineLevel="3" x14ac:dyDescent="0.2">
      <c r="A2239" s="220"/>
      <c r="B2239" s="221"/>
      <c r="C2239" s="258" t="s">
        <v>2329</v>
      </c>
      <c r="D2239" s="229"/>
      <c r="E2239" s="230">
        <v>1</v>
      </c>
      <c r="F2239" s="224"/>
      <c r="G2239" s="224"/>
      <c r="H2239" s="224"/>
      <c r="I2239" s="224"/>
      <c r="J2239" s="224"/>
      <c r="K2239" s="224"/>
      <c r="L2239" s="224"/>
      <c r="M2239" s="224"/>
      <c r="N2239" s="223"/>
      <c r="O2239" s="223"/>
      <c r="P2239" s="223"/>
      <c r="Q2239" s="223"/>
      <c r="R2239" s="224"/>
      <c r="S2239" s="224"/>
      <c r="T2239" s="224"/>
      <c r="U2239" s="224"/>
      <c r="V2239" s="224"/>
      <c r="W2239" s="224"/>
      <c r="X2239" s="224"/>
      <c r="Y2239" s="224"/>
      <c r="Z2239" s="213"/>
      <c r="AA2239" s="213"/>
      <c r="AB2239" s="213"/>
      <c r="AC2239" s="213"/>
      <c r="AD2239" s="213"/>
      <c r="AE2239" s="213"/>
      <c r="AF2239" s="213"/>
      <c r="AG2239" s="213" t="s">
        <v>573</v>
      </c>
      <c r="AH2239" s="213">
        <v>0</v>
      </c>
      <c r="AI2239" s="213"/>
      <c r="AJ2239" s="213"/>
      <c r="AK2239" s="213"/>
      <c r="AL2239" s="213"/>
      <c r="AM2239" s="213"/>
      <c r="AN2239" s="213"/>
      <c r="AO2239" s="213"/>
      <c r="AP2239" s="213"/>
      <c r="AQ2239" s="213"/>
      <c r="AR2239" s="213"/>
      <c r="AS2239" s="213"/>
      <c r="AT2239" s="213"/>
      <c r="AU2239" s="213"/>
      <c r="AV2239" s="213"/>
      <c r="AW2239" s="213"/>
      <c r="AX2239" s="213"/>
      <c r="AY2239" s="213"/>
      <c r="AZ2239" s="213"/>
      <c r="BA2239" s="213"/>
      <c r="BB2239" s="213"/>
      <c r="BC2239" s="213"/>
      <c r="BD2239" s="213"/>
      <c r="BE2239" s="213"/>
      <c r="BF2239" s="213"/>
      <c r="BG2239" s="213"/>
      <c r="BH2239" s="213"/>
    </row>
    <row r="2240" spans="1:60" outlineLevel="2" x14ac:dyDescent="0.2">
      <c r="A2240" s="220"/>
      <c r="B2240" s="221"/>
      <c r="C2240" s="257"/>
      <c r="D2240" s="250"/>
      <c r="E2240" s="250"/>
      <c r="F2240" s="250"/>
      <c r="G2240" s="250"/>
      <c r="H2240" s="224"/>
      <c r="I2240" s="224"/>
      <c r="J2240" s="224"/>
      <c r="K2240" s="224"/>
      <c r="L2240" s="224"/>
      <c r="M2240" s="224"/>
      <c r="N2240" s="223"/>
      <c r="O2240" s="223"/>
      <c r="P2240" s="223"/>
      <c r="Q2240" s="223"/>
      <c r="R2240" s="224"/>
      <c r="S2240" s="224"/>
      <c r="T2240" s="224"/>
      <c r="U2240" s="224"/>
      <c r="V2240" s="224"/>
      <c r="W2240" s="224"/>
      <c r="X2240" s="224"/>
      <c r="Y2240" s="224"/>
      <c r="Z2240" s="213"/>
      <c r="AA2240" s="213"/>
      <c r="AB2240" s="213"/>
      <c r="AC2240" s="213"/>
      <c r="AD2240" s="213"/>
      <c r="AE2240" s="213"/>
      <c r="AF2240" s="213"/>
      <c r="AG2240" s="213" t="s">
        <v>515</v>
      </c>
      <c r="AH2240" s="213"/>
      <c r="AI2240" s="213"/>
      <c r="AJ2240" s="213"/>
      <c r="AK2240" s="213"/>
      <c r="AL2240" s="213"/>
      <c r="AM2240" s="213"/>
      <c r="AN2240" s="213"/>
      <c r="AO2240" s="213"/>
      <c r="AP2240" s="213"/>
      <c r="AQ2240" s="213"/>
      <c r="AR2240" s="213"/>
      <c r="AS2240" s="213"/>
      <c r="AT2240" s="213"/>
      <c r="AU2240" s="213"/>
      <c r="AV2240" s="213"/>
      <c r="AW2240" s="213"/>
      <c r="AX2240" s="213"/>
      <c r="AY2240" s="213"/>
      <c r="AZ2240" s="213"/>
      <c r="BA2240" s="213"/>
      <c r="BB2240" s="213"/>
      <c r="BC2240" s="213"/>
      <c r="BD2240" s="213"/>
      <c r="BE2240" s="213"/>
      <c r="BF2240" s="213"/>
      <c r="BG2240" s="213"/>
      <c r="BH2240" s="213"/>
    </row>
    <row r="2241" spans="1:60" outlineLevel="1" x14ac:dyDescent="0.2">
      <c r="A2241" s="242">
        <v>285</v>
      </c>
      <c r="B2241" s="243" t="s">
        <v>2330</v>
      </c>
      <c r="C2241" s="254" t="s">
        <v>2331</v>
      </c>
      <c r="D2241" s="244" t="s">
        <v>582</v>
      </c>
      <c r="E2241" s="245">
        <v>1</v>
      </c>
      <c r="F2241" s="246"/>
      <c r="G2241" s="247">
        <f>ROUND(E2241*F2241,2)</f>
        <v>0</v>
      </c>
      <c r="H2241" s="246"/>
      <c r="I2241" s="247">
        <f>ROUND(E2241*H2241,2)</f>
        <v>0</v>
      </c>
      <c r="J2241" s="246"/>
      <c r="K2241" s="247">
        <f>ROUND(E2241*J2241,2)</f>
        <v>0</v>
      </c>
      <c r="L2241" s="247">
        <v>21</v>
      </c>
      <c r="M2241" s="247">
        <f>G2241*(1+L2241/100)</f>
        <v>0</v>
      </c>
      <c r="N2241" s="245">
        <v>0</v>
      </c>
      <c r="O2241" s="245">
        <f>ROUND(E2241*N2241,2)</f>
        <v>0</v>
      </c>
      <c r="P2241" s="245">
        <v>0</v>
      </c>
      <c r="Q2241" s="245">
        <f>ROUND(E2241*P2241,2)</f>
        <v>0</v>
      </c>
      <c r="R2241" s="247"/>
      <c r="S2241" s="247" t="s">
        <v>527</v>
      </c>
      <c r="T2241" s="248" t="s">
        <v>512</v>
      </c>
      <c r="U2241" s="224">
        <v>0</v>
      </c>
      <c r="V2241" s="224">
        <f>ROUND(E2241*U2241,2)</f>
        <v>0</v>
      </c>
      <c r="W2241" s="224"/>
      <c r="X2241" s="224" t="s">
        <v>557</v>
      </c>
      <c r="Y2241" s="224" t="s">
        <v>513</v>
      </c>
      <c r="Z2241" s="213"/>
      <c r="AA2241" s="213"/>
      <c r="AB2241" s="213"/>
      <c r="AC2241" s="213"/>
      <c r="AD2241" s="213"/>
      <c r="AE2241" s="213"/>
      <c r="AF2241" s="213"/>
      <c r="AG2241" s="213" t="s">
        <v>571</v>
      </c>
      <c r="AH2241" s="213"/>
      <c r="AI2241" s="213"/>
      <c r="AJ2241" s="213"/>
      <c r="AK2241" s="213"/>
      <c r="AL2241" s="213"/>
      <c r="AM2241" s="213"/>
      <c r="AN2241" s="213"/>
      <c r="AO2241" s="213"/>
      <c r="AP2241" s="213"/>
      <c r="AQ2241" s="213"/>
      <c r="AR2241" s="213"/>
      <c r="AS2241" s="213"/>
      <c r="AT2241" s="213"/>
      <c r="AU2241" s="213"/>
      <c r="AV2241" s="213"/>
      <c r="AW2241" s="213"/>
      <c r="AX2241" s="213"/>
      <c r="AY2241" s="213"/>
      <c r="AZ2241" s="213"/>
      <c r="BA2241" s="213"/>
      <c r="BB2241" s="213"/>
      <c r="BC2241" s="213"/>
      <c r="BD2241" s="213"/>
      <c r="BE2241" s="213"/>
      <c r="BF2241" s="213"/>
      <c r="BG2241" s="213"/>
      <c r="BH2241" s="213"/>
    </row>
    <row r="2242" spans="1:60" outlineLevel="2" x14ac:dyDescent="0.2">
      <c r="A2242" s="220"/>
      <c r="B2242" s="221"/>
      <c r="C2242" s="258" t="s">
        <v>1045</v>
      </c>
      <c r="D2242" s="229"/>
      <c r="E2242" s="230"/>
      <c r="F2242" s="224"/>
      <c r="G2242" s="224"/>
      <c r="H2242" s="224"/>
      <c r="I2242" s="224"/>
      <c r="J2242" s="224"/>
      <c r="K2242" s="224"/>
      <c r="L2242" s="224"/>
      <c r="M2242" s="224"/>
      <c r="N2242" s="223"/>
      <c r="O2242" s="223"/>
      <c r="P2242" s="223"/>
      <c r="Q2242" s="223"/>
      <c r="R2242" s="224"/>
      <c r="S2242" s="224"/>
      <c r="T2242" s="224"/>
      <c r="U2242" s="224"/>
      <c r="V2242" s="224"/>
      <c r="W2242" s="224"/>
      <c r="X2242" s="224"/>
      <c r="Y2242" s="224"/>
      <c r="Z2242" s="213"/>
      <c r="AA2242" s="213"/>
      <c r="AB2242" s="213"/>
      <c r="AC2242" s="213"/>
      <c r="AD2242" s="213"/>
      <c r="AE2242" s="213"/>
      <c r="AF2242" s="213"/>
      <c r="AG2242" s="213" t="s">
        <v>573</v>
      </c>
      <c r="AH2242" s="213">
        <v>0</v>
      </c>
      <c r="AI2242" s="213"/>
      <c r="AJ2242" s="213"/>
      <c r="AK2242" s="213"/>
      <c r="AL2242" s="213"/>
      <c r="AM2242" s="213"/>
      <c r="AN2242" s="213"/>
      <c r="AO2242" s="213"/>
      <c r="AP2242" s="213"/>
      <c r="AQ2242" s="213"/>
      <c r="AR2242" s="213"/>
      <c r="AS2242" s="213"/>
      <c r="AT2242" s="213"/>
      <c r="AU2242" s="213"/>
      <c r="AV2242" s="213"/>
      <c r="AW2242" s="213"/>
      <c r="AX2242" s="213"/>
      <c r="AY2242" s="213"/>
      <c r="AZ2242" s="213"/>
      <c r="BA2242" s="213"/>
      <c r="BB2242" s="213"/>
      <c r="BC2242" s="213"/>
      <c r="BD2242" s="213"/>
      <c r="BE2242" s="213"/>
      <c r="BF2242" s="213"/>
      <c r="BG2242" s="213"/>
      <c r="BH2242" s="213"/>
    </row>
    <row r="2243" spans="1:60" outlineLevel="3" x14ac:dyDescent="0.2">
      <c r="A2243" s="220"/>
      <c r="B2243" s="221"/>
      <c r="C2243" s="258" t="s">
        <v>2332</v>
      </c>
      <c r="D2243" s="229"/>
      <c r="E2243" s="230">
        <v>1</v>
      </c>
      <c r="F2243" s="224"/>
      <c r="G2243" s="224"/>
      <c r="H2243" s="224"/>
      <c r="I2243" s="224"/>
      <c r="J2243" s="224"/>
      <c r="K2243" s="224"/>
      <c r="L2243" s="224"/>
      <c r="M2243" s="224"/>
      <c r="N2243" s="223"/>
      <c r="O2243" s="223"/>
      <c r="P2243" s="223"/>
      <c r="Q2243" s="223"/>
      <c r="R2243" s="224"/>
      <c r="S2243" s="224"/>
      <c r="T2243" s="224"/>
      <c r="U2243" s="224"/>
      <c r="V2243" s="224"/>
      <c r="W2243" s="224"/>
      <c r="X2243" s="224"/>
      <c r="Y2243" s="224"/>
      <c r="Z2243" s="213"/>
      <c r="AA2243" s="213"/>
      <c r="AB2243" s="213"/>
      <c r="AC2243" s="213"/>
      <c r="AD2243" s="213"/>
      <c r="AE2243" s="213"/>
      <c r="AF2243" s="213"/>
      <c r="AG2243" s="213" t="s">
        <v>573</v>
      </c>
      <c r="AH2243" s="213">
        <v>0</v>
      </c>
      <c r="AI2243" s="213"/>
      <c r="AJ2243" s="213"/>
      <c r="AK2243" s="213"/>
      <c r="AL2243" s="213"/>
      <c r="AM2243" s="213"/>
      <c r="AN2243" s="213"/>
      <c r="AO2243" s="213"/>
      <c r="AP2243" s="213"/>
      <c r="AQ2243" s="213"/>
      <c r="AR2243" s="213"/>
      <c r="AS2243" s="213"/>
      <c r="AT2243" s="213"/>
      <c r="AU2243" s="213"/>
      <c r="AV2243" s="213"/>
      <c r="AW2243" s="213"/>
      <c r="AX2243" s="213"/>
      <c r="AY2243" s="213"/>
      <c r="AZ2243" s="213"/>
      <c r="BA2243" s="213"/>
      <c r="BB2243" s="213"/>
      <c r="BC2243" s="213"/>
      <c r="BD2243" s="213"/>
      <c r="BE2243" s="213"/>
      <c r="BF2243" s="213"/>
      <c r="BG2243" s="213"/>
      <c r="BH2243" s="213"/>
    </row>
    <row r="2244" spans="1:60" outlineLevel="2" x14ac:dyDescent="0.2">
      <c r="A2244" s="220"/>
      <c r="B2244" s="221"/>
      <c r="C2244" s="257"/>
      <c r="D2244" s="250"/>
      <c r="E2244" s="250"/>
      <c r="F2244" s="250"/>
      <c r="G2244" s="250"/>
      <c r="H2244" s="224"/>
      <c r="I2244" s="224"/>
      <c r="J2244" s="224"/>
      <c r="K2244" s="224"/>
      <c r="L2244" s="224"/>
      <c r="M2244" s="224"/>
      <c r="N2244" s="223"/>
      <c r="O2244" s="223"/>
      <c r="P2244" s="223"/>
      <c r="Q2244" s="223"/>
      <c r="R2244" s="224"/>
      <c r="S2244" s="224"/>
      <c r="T2244" s="224"/>
      <c r="U2244" s="224"/>
      <c r="V2244" s="224"/>
      <c r="W2244" s="224"/>
      <c r="X2244" s="224"/>
      <c r="Y2244" s="224"/>
      <c r="Z2244" s="213"/>
      <c r="AA2244" s="213"/>
      <c r="AB2244" s="213"/>
      <c r="AC2244" s="213"/>
      <c r="AD2244" s="213"/>
      <c r="AE2244" s="213"/>
      <c r="AF2244" s="213"/>
      <c r="AG2244" s="213" t="s">
        <v>515</v>
      </c>
      <c r="AH2244" s="213"/>
      <c r="AI2244" s="213"/>
      <c r="AJ2244" s="213"/>
      <c r="AK2244" s="213"/>
      <c r="AL2244" s="213"/>
      <c r="AM2244" s="213"/>
      <c r="AN2244" s="213"/>
      <c r="AO2244" s="213"/>
      <c r="AP2244" s="213"/>
      <c r="AQ2244" s="213"/>
      <c r="AR2244" s="213"/>
      <c r="AS2244" s="213"/>
      <c r="AT2244" s="213"/>
      <c r="AU2244" s="213"/>
      <c r="AV2244" s="213"/>
      <c r="AW2244" s="213"/>
      <c r="AX2244" s="213"/>
      <c r="AY2244" s="213"/>
      <c r="AZ2244" s="213"/>
      <c r="BA2244" s="213"/>
      <c r="BB2244" s="213"/>
      <c r="BC2244" s="213"/>
      <c r="BD2244" s="213"/>
      <c r="BE2244" s="213"/>
      <c r="BF2244" s="213"/>
      <c r="BG2244" s="213"/>
      <c r="BH2244" s="213"/>
    </row>
    <row r="2245" spans="1:60" outlineLevel="1" x14ac:dyDescent="0.2">
      <c r="A2245" s="242">
        <v>286</v>
      </c>
      <c r="B2245" s="243" t="s">
        <v>2333</v>
      </c>
      <c r="C2245" s="254" t="s">
        <v>2334</v>
      </c>
      <c r="D2245" s="244" t="s">
        <v>582</v>
      </c>
      <c r="E2245" s="245">
        <v>1</v>
      </c>
      <c r="F2245" s="246"/>
      <c r="G2245" s="247">
        <f>ROUND(E2245*F2245,2)</f>
        <v>0</v>
      </c>
      <c r="H2245" s="246"/>
      <c r="I2245" s="247">
        <f>ROUND(E2245*H2245,2)</f>
        <v>0</v>
      </c>
      <c r="J2245" s="246"/>
      <c r="K2245" s="247">
        <f>ROUND(E2245*J2245,2)</f>
        <v>0</v>
      </c>
      <c r="L2245" s="247">
        <v>21</v>
      </c>
      <c r="M2245" s="247">
        <f>G2245*(1+L2245/100)</f>
        <v>0</v>
      </c>
      <c r="N2245" s="245">
        <v>0</v>
      </c>
      <c r="O2245" s="245">
        <f>ROUND(E2245*N2245,2)</f>
        <v>0</v>
      </c>
      <c r="P2245" s="245">
        <v>0</v>
      </c>
      <c r="Q2245" s="245">
        <f>ROUND(E2245*P2245,2)</f>
        <v>0</v>
      </c>
      <c r="R2245" s="247"/>
      <c r="S2245" s="247" t="s">
        <v>527</v>
      </c>
      <c r="T2245" s="248" t="s">
        <v>512</v>
      </c>
      <c r="U2245" s="224">
        <v>0</v>
      </c>
      <c r="V2245" s="224">
        <f>ROUND(E2245*U2245,2)</f>
        <v>0</v>
      </c>
      <c r="W2245" s="224"/>
      <c r="X2245" s="224" t="s">
        <v>557</v>
      </c>
      <c r="Y2245" s="224" t="s">
        <v>513</v>
      </c>
      <c r="Z2245" s="213"/>
      <c r="AA2245" s="213"/>
      <c r="AB2245" s="213"/>
      <c r="AC2245" s="213"/>
      <c r="AD2245" s="213"/>
      <c r="AE2245" s="213"/>
      <c r="AF2245" s="213"/>
      <c r="AG2245" s="213" t="s">
        <v>571</v>
      </c>
      <c r="AH2245" s="213"/>
      <c r="AI2245" s="213"/>
      <c r="AJ2245" s="213"/>
      <c r="AK2245" s="213"/>
      <c r="AL2245" s="213"/>
      <c r="AM2245" s="213"/>
      <c r="AN2245" s="213"/>
      <c r="AO2245" s="213"/>
      <c r="AP2245" s="213"/>
      <c r="AQ2245" s="213"/>
      <c r="AR2245" s="213"/>
      <c r="AS2245" s="213"/>
      <c r="AT2245" s="213"/>
      <c r="AU2245" s="213"/>
      <c r="AV2245" s="213"/>
      <c r="AW2245" s="213"/>
      <c r="AX2245" s="213"/>
      <c r="AY2245" s="213"/>
      <c r="AZ2245" s="213"/>
      <c r="BA2245" s="213"/>
      <c r="BB2245" s="213"/>
      <c r="BC2245" s="213"/>
      <c r="BD2245" s="213"/>
      <c r="BE2245" s="213"/>
      <c r="BF2245" s="213"/>
      <c r="BG2245" s="213"/>
      <c r="BH2245" s="213"/>
    </row>
    <row r="2246" spans="1:60" outlineLevel="2" x14ac:dyDescent="0.2">
      <c r="A2246" s="220"/>
      <c r="B2246" s="221"/>
      <c r="C2246" s="258" t="s">
        <v>1045</v>
      </c>
      <c r="D2246" s="229"/>
      <c r="E2246" s="230"/>
      <c r="F2246" s="224"/>
      <c r="G2246" s="224"/>
      <c r="H2246" s="224"/>
      <c r="I2246" s="224"/>
      <c r="J2246" s="224"/>
      <c r="K2246" s="224"/>
      <c r="L2246" s="224"/>
      <c r="M2246" s="224"/>
      <c r="N2246" s="223"/>
      <c r="O2246" s="223"/>
      <c r="P2246" s="223"/>
      <c r="Q2246" s="223"/>
      <c r="R2246" s="224"/>
      <c r="S2246" s="224"/>
      <c r="T2246" s="224"/>
      <c r="U2246" s="224"/>
      <c r="V2246" s="224"/>
      <c r="W2246" s="224"/>
      <c r="X2246" s="224"/>
      <c r="Y2246" s="224"/>
      <c r="Z2246" s="213"/>
      <c r="AA2246" s="213"/>
      <c r="AB2246" s="213"/>
      <c r="AC2246" s="213"/>
      <c r="AD2246" s="213"/>
      <c r="AE2246" s="213"/>
      <c r="AF2246" s="213"/>
      <c r="AG2246" s="213" t="s">
        <v>573</v>
      </c>
      <c r="AH2246" s="213">
        <v>0</v>
      </c>
      <c r="AI2246" s="213"/>
      <c r="AJ2246" s="213"/>
      <c r="AK2246" s="213"/>
      <c r="AL2246" s="213"/>
      <c r="AM2246" s="213"/>
      <c r="AN2246" s="213"/>
      <c r="AO2246" s="213"/>
      <c r="AP2246" s="213"/>
      <c r="AQ2246" s="213"/>
      <c r="AR2246" s="213"/>
      <c r="AS2246" s="213"/>
      <c r="AT2246" s="213"/>
      <c r="AU2246" s="213"/>
      <c r="AV2246" s="213"/>
      <c r="AW2246" s="213"/>
      <c r="AX2246" s="213"/>
      <c r="AY2246" s="213"/>
      <c r="AZ2246" s="213"/>
      <c r="BA2246" s="213"/>
      <c r="BB2246" s="213"/>
      <c r="BC2246" s="213"/>
      <c r="BD2246" s="213"/>
      <c r="BE2246" s="213"/>
      <c r="BF2246" s="213"/>
      <c r="BG2246" s="213"/>
      <c r="BH2246" s="213"/>
    </row>
    <row r="2247" spans="1:60" outlineLevel="3" x14ac:dyDescent="0.2">
      <c r="A2247" s="220"/>
      <c r="B2247" s="221"/>
      <c r="C2247" s="258" t="s">
        <v>2335</v>
      </c>
      <c r="D2247" s="229"/>
      <c r="E2247" s="230">
        <v>1</v>
      </c>
      <c r="F2247" s="224"/>
      <c r="G2247" s="224"/>
      <c r="H2247" s="224"/>
      <c r="I2247" s="224"/>
      <c r="J2247" s="224"/>
      <c r="K2247" s="224"/>
      <c r="L2247" s="224"/>
      <c r="M2247" s="224"/>
      <c r="N2247" s="223"/>
      <c r="O2247" s="223"/>
      <c r="P2247" s="223"/>
      <c r="Q2247" s="223"/>
      <c r="R2247" s="224"/>
      <c r="S2247" s="224"/>
      <c r="T2247" s="224"/>
      <c r="U2247" s="224"/>
      <c r="V2247" s="224"/>
      <c r="W2247" s="224"/>
      <c r="X2247" s="224"/>
      <c r="Y2247" s="224"/>
      <c r="Z2247" s="213"/>
      <c r="AA2247" s="213"/>
      <c r="AB2247" s="213"/>
      <c r="AC2247" s="213"/>
      <c r="AD2247" s="213"/>
      <c r="AE2247" s="213"/>
      <c r="AF2247" s="213"/>
      <c r="AG2247" s="213" t="s">
        <v>573</v>
      </c>
      <c r="AH2247" s="213">
        <v>0</v>
      </c>
      <c r="AI2247" s="213"/>
      <c r="AJ2247" s="213"/>
      <c r="AK2247" s="213"/>
      <c r="AL2247" s="213"/>
      <c r="AM2247" s="213"/>
      <c r="AN2247" s="213"/>
      <c r="AO2247" s="213"/>
      <c r="AP2247" s="213"/>
      <c r="AQ2247" s="213"/>
      <c r="AR2247" s="213"/>
      <c r="AS2247" s="213"/>
      <c r="AT2247" s="213"/>
      <c r="AU2247" s="213"/>
      <c r="AV2247" s="213"/>
      <c r="AW2247" s="213"/>
      <c r="AX2247" s="213"/>
      <c r="AY2247" s="213"/>
      <c r="AZ2247" s="213"/>
      <c r="BA2247" s="213"/>
      <c r="BB2247" s="213"/>
      <c r="BC2247" s="213"/>
      <c r="BD2247" s="213"/>
      <c r="BE2247" s="213"/>
      <c r="BF2247" s="213"/>
      <c r="BG2247" s="213"/>
      <c r="BH2247" s="213"/>
    </row>
    <row r="2248" spans="1:60" outlineLevel="2" x14ac:dyDescent="0.2">
      <c r="A2248" s="220"/>
      <c r="B2248" s="221"/>
      <c r="C2248" s="257"/>
      <c r="D2248" s="250"/>
      <c r="E2248" s="250"/>
      <c r="F2248" s="250"/>
      <c r="G2248" s="250"/>
      <c r="H2248" s="224"/>
      <c r="I2248" s="224"/>
      <c r="J2248" s="224"/>
      <c r="K2248" s="224"/>
      <c r="L2248" s="224"/>
      <c r="M2248" s="224"/>
      <c r="N2248" s="223"/>
      <c r="O2248" s="223"/>
      <c r="P2248" s="223"/>
      <c r="Q2248" s="223"/>
      <c r="R2248" s="224"/>
      <c r="S2248" s="224"/>
      <c r="T2248" s="224"/>
      <c r="U2248" s="224"/>
      <c r="V2248" s="224"/>
      <c r="W2248" s="224"/>
      <c r="X2248" s="224"/>
      <c r="Y2248" s="224"/>
      <c r="Z2248" s="213"/>
      <c r="AA2248" s="213"/>
      <c r="AB2248" s="213"/>
      <c r="AC2248" s="213"/>
      <c r="AD2248" s="213"/>
      <c r="AE2248" s="213"/>
      <c r="AF2248" s="213"/>
      <c r="AG2248" s="213" t="s">
        <v>515</v>
      </c>
      <c r="AH2248" s="213"/>
      <c r="AI2248" s="213"/>
      <c r="AJ2248" s="213"/>
      <c r="AK2248" s="213"/>
      <c r="AL2248" s="213"/>
      <c r="AM2248" s="213"/>
      <c r="AN2248" s="213"/>
      <c r="AO2248" s="213"/>
      <c r="AP2248" s="213"/>
      <c r="AQ2248" s="213"/>
      <c r="AR2248" s="213"/>
      <c r="AS2248" s="213"/>
      <c r="AT2248" s="213"/>
      <c r="AU2248" s="213"/>
      <c r="AV2248" s="213"/>
      <c r="AW2248" s="213"/>
      <c r="AX2248" s="213"/>
      <c r="AY2248" s="213"/>
      <c r="AZ2248" s="213"/>
      <c r="BA2248" s="213"/>
      <c r="BB2248" s="213"/>
      <c r="BC2248" s="213"/>
      <c r="BD2248" s="213"/>
      <c r="BE2248" s="213"/>
      <c r="BF2248" s="213"/>
      <c r="BG2248" s="213"/>
      <c r="BH2248" s="213"/>
    </row>
    <row r="2249" spans="1:60" outlineLevel="1" x14ac:dyDescent="0.2">
      <c r="A2249" s="242">
        <v>287</v>
      </c>
      <c r="B2249" s="243" t="s">
        <v>2336</v>
      </c>
      <c r="C2249" s="254" t="s">
        <v>2337</v>
      </c>
      <c r="D2249" s="244" t="s">
        <v>582</v>
      </c>
      <c r="E2249" s="245">
        <v>1</v>
      </c>
      <c r="F2249" s="246"/>
      <c r="G2249" s="247">
        <f>ROUND(E2249*F2249,2)</f>
        <v>0</v>
      </c>
      <c r="H2249" s="246"/>
      <c r="I2249" s="247">
        <f>ROUND(E2249*H2249,2)</f>
        <v>0</v>
      </c>
      <c r="J2249" s="246"/>
      <c r="K2249" s="247">
        <f>ROUND(E2249*J2249,2)</f>
        <v>0</v>
      </c>
      <c r="L2249" s="247">
        <v>21</v>
      </c>
      <c r="M2249" s="247">
        <f>G2249*(1+L2249/100)</f>
        <v>0</v>
      </c>
      <c r="N2249" s="245">
        <v>0</v>
      </c>
      <c r="O2249" s="245">
        <f>ROUND(E2249*N2249,2)</f>
        <v>0</v>
      </c>
      <c r="P2249" s="245">
        <v>0</v>
      </c>
      <c r="Q2249" s="245">
        <f>ROUND(E2249*P2249,2)</f>
        <v>0</v>
      </c>
      <c r="R2249" s="247"/>
      <c r="S2249" s="247" t="s">
        <v>527</v>
      </c>
      <c r="T2249" s="248" t="s">
        <v>512</v>
      </c>
      <c r="U2249" s="224">
        <v>0</v>
      </c>
      <c r="V2249" s="224">
        <f>ROUND(E2249*U2249,2)</f>
        <v>0</v>
      </c>
      <c r="W2249" s="224"/>
      <c r="X2249" s="224" t="s">
        <v>557</v>
      </c>
      <c r="Y2249" s="224" t="s">
        <v>513</v>
      </c>
      <c r="Z2249" s="213"/>
      <c r="AA2249" s="213"/>
      <c r="AB2249" s="213"/>
      <c r="AC2249" s="213"/>
      <c r="AD2249" s="213"/>
      <c r="AE2249" s="213"/>
      <c r="AF2249" s="213"/>
      <c r="AG2249" s="213" t="s">
        <v>571</v>
      </c>
      <c r="AH2249" s="213"/>
      <c r="AI2249" s="213"/>
      <c r="AJ2249" s="213"/>
      <c r="AK2249" s="213"/>
      <c r="AL2249" s="213"/>
      <c r="AM2249" s="213"/>
      <c r="AN2249" s="213"/>
      <c r="AO2249" s="213"/>
      <c r="AP2249" s="213"/>
      <c r="AQ2249" s="213"/>
      <c r="AR2249" s="213"/>
      <c r="AS2249" s="213"/>
      <c r="AT2249" s="213"/>
      <c r="AU2249" s="213"/>
      <c r="AV2249" s="213"/>
      <c r="AW2249" s="213"/>
      <c r="AX2249" s="213"/>
      <c r="AY2249" s="213"/>
      <c r="AZ2249" s="213"/>
      <c r="BA2249" s="213"/>
      <c r="BB2249" s="213"/>
      <c r="BC2249" s="213"/>
      <c r="BD2249" s="213"/>
      <c r="BE2249" s="213"/>
      <c r="BF2249" s="213"/>
      <c r="BG2249" s="213"/>
      <c r="BH2249" s="213"/>
    </row>
    <row r="2250" spans="1:60" outlineLevel="2" x14ac:dyDescent="0.2">
      <c r="A2250" s="220"/>
      <c r="B2250" s="221"/>
      <c r="C2250" s="258" t="s">
        <v>1045</v>
      </c>
      <c r="D2250" s="229"/>
      <c r="E2250" s="230"/>
      <c r="F2250" s="224"/>
      <c r="G2250" s="224"/>
      <c r="H2250" s="224"/>
      <c r="I2250" s="224"/>
      <c r="J2250" s="224"/>
      <c r="K2250" s="224"/>
      <c r="L2250" s="224"/>
      <c r="M2250" s="224"/>
      <c r="N2250" s="223"/>
      <c r="O2250" s="223"/>
      <c r="P2250" s="223"/>
      <c r="Q2250" s="223"/>
      <c r="R2250" s="224"/>
      <c r="S2250" s="224"/>
      <c r="T2250" s="224"/>
      <c r="U2250" s="224"/>
      <c r="V2250" s="224"/>
      <c r="W2250" s="224"/>
      <c r="X2250" s="224"/>
      <c r="Y2250" s="224"/>
      <c r="Z2250" s="213"/>
      <c r="AA2250" s="213"/>
      <c r="AB2250" s="213"/>
      <c r="AC2250" s="213"/>
      <c r="AD2250" s="213"/>
      <c r="AE2250" s="213"/>
      <c r="AF2250" s="213"/>
      <c r="AG2250" s="213" t="s">
        <v>573</v>
      </c>
      <c r="AH2250" s="213">
        <v>0</v>
      </c>
      <c r="AI2250" s="213"/>
      <c r="AJ2250" s="213"/>
      <c r="AK2250" s="213"/>
      <c r="AL2250" s="213"/>
      <c r="AM2250" s="213"/>
      <c r="AN2250" s="213"/>
      <c r="AO2250" s="213"/>
      <c r="AP2250" s="213"/>
      <c r="AQ2250" s="213"/>
      <c r="AR2250" s="213"/>
      <c r="AS2250" s="213"/>
      <c r="AT2250" s="213"/>
      <c r="AU2250" s="213"/>
      <c r="AV2250" s="213"/>
      <c r="AW2250" s="213"/>
      <c r="AX2250" s="213"/>
      <c r="AY2250" s="213"/>
      <c r="AZ2250" s="213"/>
      <c r="BA2250" s="213"/>
      <c r="BB2250" s="213"/>
      <c r="BC2250" s="213"/>
      <c r="BD2250" s="213"/>
      <c r="BE2250" s="213"/>
      <c r="BF2250" s="213"/>
      <c r="BG2250" s="213"/>
      <c r="BH2250" s="213"/>
    </row>
    <row r="2251" spans="1:60" outlineLevel="3" x14ac:dyDescent="0.2">
      <c r="A2251" s="220"/>
      <c r="B2251" s="221"/>
      <c r="C2251" s="258" t="s">
        <v>2338</v>
      </c>
      <c r="D2251" s="229"/>
      <c r="E2251" s="230">
        <v>1</v>
      </c>
      <c r="F2251" s="224"/>
      <c r="G2251" s="224"/>
      <c r="H2251" s="224"/>
      <c r="I2251" s="224"/>
      <c r="J2251" s="224"/>
      <c r="K2251" s="224"/>
      <c r="L2251" s="224"/>
      <c r="M2251" s="224"/>
      <c r="N2251" s="223"/>
      <c r="O2251" s="223"/>
      <c r="P2251" s="223"/>
      <c r="Q2251" s="223"/>
      <c r="R2251" s="224"/>
      <c r="S2251" s="224"/>
      <c r="T2251" s="224"/>
      <c r="U2251" s="224"/>
      <c r="V2251" s="224"/>
      <c r="W2251" s="224"/>
      <c r="X2251" s="224"/>
      <c r="Y2251" s="224"/>
      <c r="Z2251" s="213"/>
      <c r="AA2251" s="213"/>
      <c r="AB2251" s="213"/>
      <c r="AC2251" s="213"/>
      <c r="AD2251" s="213"/>
      <c r="AE2251" s="213"/>
      <c r="AF2251" s="213"/>
      <c r="AG2251" s="213" t="s">
        <v>573</v>
      </c>
      <c r="AH2251" s="213">
        <v>0</v>
      </c>
      <c r="AI2251" s="213"/>
      <c r="AJ2251" s="213"/>
      <c r="AK2251" s="213"/>
      <c r="AL2251" s="213"/>
      <c r="AM2251" s="213"/>
      <c r="AN2251" s="213"/>
      <c r="AO2251" s="213"/>
      <c r="AP2251" s="213"/>
      <c r="AQ2251" s="213"/>
      <c r="AR2251" s="213"/>
      <c r="AS2251" s="213"/>
      <c r="AT2251" s="213"/>
      <c r="AU2251" s="213"/>
      <c r="AV2251" s="213"/>
      <c r="AW2251" s="213"/>
      <c r="AX2251" s="213"/>
      <c r="AY2251" s="213"/>
      <c r="AZ2251" s="213"/>
      <c r="BA2251" s="213"/>
      <c r="BB2251" s="213"/>
      <c r="BC2251" s="213"/>
      <c r="BD2251" s="213"/>
      <c r="BE2251" s="213"/>
      <c r="BF2251" s="213"/>
      <c r="BG2251" s="213"/>
      <c r="BH2251" s="213"/>
    </row>
    <row r="2252" spans="1:60" outlineLevel="2" x14ac:dyDescent="0.2">
      <c r="A2252" s="220"/>
      <c r="B2252" s="221"/>
      <c r="C2252" s="257"/>
      <c r="D2252" s="250"/>
      <c r="E2252" s="250"/>
      <c r="F2252" s="250"/>
      <c r="G2252" s="250"/>
      <c r="H2252" s="224"/>
      <c r="I2252" s="224"/>
      <c r="J2252" s="224"/>
      <c r="K2252" s="224"/>
      <c r="L2252" s="224"/>
      <c r="M2252" s="224"/>
      <c r="N2252" s="223"/>
      <c r="O2252" s="223"/>
      <c r="P2252" s="223"/>
      <c r="Q2252" s="223"/>
      <c r="R2252" s="224"/>
      <c r="S2252" s="224"/>
      <c r="T2252" s="224"/>
      <c r="U2252" s="224"/>
      <c r="V2252" s="224"/>
      <c r="W2252" s="224"/>
      <c r="X2252" s="224"/>
      <c r="Y2252" s="224"/>
      <c r="Z2252" s="213"/>
      <c r="AA2252" s="213"/>
      <c r="AB2252" s="213"/>
      <c r="AC2252" s="213"/>
      <c r="AD2252" s="213"/>
      <c r="AE2252" s="213"/>
      <c r="AF2252" s="213"/>
      <c r="AG2252" s="213" t="s">
        <v>515</v>
      </c>
      <c r="AH2252" s="213"/>
      <c r="AI2252" s="213"/>
      <c r="AJ2252" s="213"/>
      <c r="AK2252" s="213"/>
      <c r="AL2252" s="213"/>
      <c r="AM2252" s="213"/>
      <c r="AN2252" s="213"/>
      <c r="AO2252" s="213"/>
      <c r="AP2252" s="213"/>
      <c r="AQ2252" s="213"/>
      <c r="AR2252" s="213"/>
      <c r="AS2252" s="213"/>
      <c r="AT2252" s="213"/>
      <c r="AU2252" s="213"/>
      <c r="AV2252" s="213"/>
      <c r="AW2252" s="213"/>
      <c r="AX2252" s="213"/>
      <c r="AY2252" s="213"/>
      <c r="AZ2252" s="213"/>
      <c r="BA2252" s="213"/>
      <c r="BB2252" s="213"/>
      <c r="BC2252" s="213"/>
      <c r="BD2252" s="213"/>
      <c r="BE2252" s="213"/>
      <c r="BF2252" s="213"/>
      <c r="BG2252" s="213"/>
      <c r="BH2252" s="213"/>
    </row>
    <row r="2253" spans="1:60" outlineLevel="1" x14ac:dyDescent="0.2">
      <c r="A2253" s="242">
        <v>288</v>
      </c>
      <c r="B2253" s="243" t="s">
        <v>2339</v>
      </c>
      <c r="C2253" s="254" t="s">
        <v>2340</v>
      </c>
      <c r="D2253" s="244" t="s">
        <v>1663</v>
      </c>
      <c r="E2253" s="245">
        <v>249.68196</v>
      </c>
      <c r="F2253" s="246"/>
      <c r="G2253" s="247">
        <f>ROUND(E2253*F2253,2)</f>
        <v>0</v>
      </c>
      <c r="H2253" s="246"/>
      <c r="I2253" s="247">
        <f>ROUND(E2253*H2253,2)</f>
        <v>0</v>
      </c>
      <c r="J2253" s="246"/>
      <c r="K2253" s="247">
        <f>ROUND(E2253*J2253,2)</f>
        <v>0</v>
      </c>
      <c r="L2253" s="247">
        <v>21</v>
      </c>
      <c r="M2253" s="247">
        <f>G2253*(1+L2253/100)</f>
        <v>0</v>
      </c>
      <c r="N2253" s="245">
        <v>1E-3</v>
      </c>
      <c r="O2253" s="245">
        <f>ROUND(E2253*N2253,2)</f>
        <v>0.25</v>
      </c>
      <c r="P2253" s="245">
        <v>0</v>
      </c>
      <c r="Q2253" s="245">
        <f>ROUND(E2253*P2253,2)</f>
        <v>0</v>
      </c>
      <c r="R2253" s="247" t="s">
        <v>970</v>
      </c>
      <c r="S2253" s="247" t="s">
        <v>511</v>
      </c>
      <c r="T2253" s="248" t="s">
        <v>511</v>
      </c>
      <c r="U2253" s="224">
        <v>0</v>
      </c>
      <c r="V2253" s="224">
        <f>ROUND(E2253*U2253,2)</f>
        <v>0</v>
      </c>
      <c r="W2253" s="224"/>
      <c r="X2253" s="224" t="s">
        <v>531</v>
      </c>
      <c r="Y2253" s="224" t="s">
        <v>513</v>
      </c>
      <c r="Z2253" s="213"/>
      <c r="AA2253" s="213"/>
      <c r="AB2253" s="213"/>
      <c r="AC2253" s="213"/>
      <c r="AD2253" s="213"/>
      <c r="AE2253" s="213"/>
      <c r="AF2253" s="213"/>
      <c r="AG2253" s="213" t="s">
        <v>541</v>
      </c>
      <c r="AH2253" s="213"/>
      <c r="AI2253" s="213"/>
      <c r="AJ2253" s="213"/>
      <c r="AK2253" s="213"/>
      <c r="AL2253" s="213"/>
      <c r="AM2253" s="213"/>
      <c r="AN2253" s="213"/>
      <c r="AO2253" s="213"/>
      <c r="AP2253" s="213"/>
      <c r="AQ2253" s="213"/>
      <c r="AR2253" s="213"/>
      <c r="AS2253" s="213"/>
      <c r="AT2253" s="213"/>
      <c r="AU2253" s="213"/>
      <c r="AV2253" s="213"/>
      <c r="AW2253" s="213"/>
      <c r="AX2253" s="213"/>
      <c r="AY2253" s="213"/>
      <c r="AZ2253" s="213"/>
      <c r="BA2253" s="213"/>
      <c r="BB2253" s="213"/>
      <c r="BC2253" s="213"/>
      <c r="BD2253" s="213"/>
      <c r="BE2253" s="213"/>
      <c r="BF2253" s="213"/>
      <c r="BG2253" s="213"/>
      <c r="BH2253" s="213"/>
    </row>
    <row r="2254" spans="1:60" outlineLevel="2" x14ac:dyDescent="0.2">
      <c r="A2254" s="220"/>
      <c r="B2254" s="221"/>
      <c r="C2254" s="258" t="s">
        <v>2341</v>
      </c>
      <c r="D2254" s="229"/>
      <c r="E2254" s="230">
        <v>249.68196</v>
      </c>
      <c r="F2254" s="224"/>
      <c r="G2254" s="224"/>
      <c r="H2254" s="224"/>
      <c r="I2254" s="224"/>
      <c r="J2254" s="224"/>
      <c r="K2254" s="224"/>
      <c r="L2254" s="224"/>
      <c r="M2254" s="224"/>
      <c r="N2254" s="223"/>
      <c r="O2254" s="223"/>
      <c r="P2254" s="223"/>
      <c r="Q2254" s="223"/>
      <c r="R2254" s="224"/>
      <c r="S2254" s="224"/>
      <c r="T2254" s="224"/>
      <c r="U2254" s="224"/>
      <c r="V2254" s="224"/>
      <c r="W2254" s="224"/>
      <c r="X2254" s="224"/>
      <c r="Y2254" s="224"/>
      <c r="Z2254" s="213"/>
      <c r="AA2254" s="213"/>
      <c r="AB2254" s="213"/>
      <c r="AC2254" s="213"/>
      <c r="AD2254" s="213"/>
      <c r="AE2254" s="213"/>
      <c r="AF2254" s="213"/>
      <c r="AG2254" s="213" t="s">
        <v>573</v>
      </c>
      <c r="AH2254" s="213">
        <v>5</v>
      </c>
      <c r="AI2254" s="213"/>
      <c r="AJ2254" s="213"/>
      <c r="AK2254" s="213"/>
      <c r="AL2254" s="213"/>
      <c r="AM2254" s="213"/>
      <c r="AN2254" s="213"/>
      <c r="AO2254" s="213"/>
      <c r="AP2254" s="213"/>
      <c r="AQ2254" s="213"/>
      <c r="AR2254" s="213"/>
      <c r="AS2254" s="213"/>
      <c r="AT2254" s="213"/>
      <c r="AU2254" s="213"/>
      <c r="AV2254" s="213"/>
      <c r="AW2254" s="213"/>
      <c r="AX2254" s="213"/>
      <c r="AY2254" s="213"/>
      <c r="AZ2254" s="213"/>
      <c r="BA2254" s="213"/>
      <c r="BB2254" s="213"/>
      <c r="BC2254" s="213"/>
      <c r="BD2254" s="213"/>
      <c r="BE2254" s="213"/>
      <c r="BF2254" s="213"/>
      <c r="BG2254" s="213"/>
      <c r="BH2254" s="213"/>
    </row>
    <row r="2255" spans="1:60" outlineLevel="2" x14ac:dyDescent="0.2">
      <c r="A2255" s="220"/>
      <c r="B2255" s="221"/>
      <c r="C2255" s="257"/>
      <c r="D2255" s="250"/>
      <c r="E2255" s="250"/>
      <c r="F2255" s="250"/>
      <c r="G2255" s="250"/>
      <c r="H2255" s="224"/>
      <c r="I2255" s="224"/>
      <c r="J2255" s="224"/>
      <c r="K2255" s="224"/>
      <c r="L2255" s="224"/>
      <c r="M2255" s="224"/>
      <c r="N2255" s="223"/>
      <c r="O2255" s="223"/>
      <c r="P2255" s="223"/>
      <c r="Q2255" s="223"/>
      <c r="R2255" s="224"/>
      <c r="S2255" s="224"/>
      <c r="T2255" s="224"/>
      <c r="U2255" s="224"/>
      <c r="V2255" s="224"/>
      <c r="W2255" s="224"/>
      <c r="X2255" s="224"/>
      <c r="Y2255" s="224"/>
      <c r="Z2255" s="213"/>
      <c r="AA2255" s="213"/>
      <c r="AB2255" s="213"/>
      <c r="AC2255" s="213"/>
      <c r="AD2255" s="213"/>
      <c r="AE2255" s="213"/>
      <c r="AF2255" s="213"/>
      <c r="AG2255" s="213" t="s">
        <v>515</v>
      </c>
      <c r="AH2255" s="213"/>
      <c r="AI2255" s="213"/>
      <c r="AJ2255" s="213"/>
      <c r="AK2255" s="213"/>
      <c r="AL2255" s="213"/>
      <c r="AM2255" s="213"/>
      <c r="AN2255" s="213"/>
      <c r="AO2255" s="213"/>
      <c r="AP2255" s="213"/>
      <c r="AQ2255" s="213"/>
      <c r="AR2255" s="213"/>
      <c r="AS2255" s="213"/>
      <c r="AT2255" s="213"/>
      <c r="AU2255" s="213"/>
      <c r="AV2255" s="213"/>
      <c r="AW2255" s="213"/>
      <c r="AX2255" s="213"/>
      <c r="AY2255" s="213"/>
      <c r="AZ2255" s="213"/>
      <c r="BA2255" s="213"/>
      <c r="BB2255" s="213"/>
      <c r="BC2255" s="213"/>
      <c r="BD2255" s="213"/>
      <c r="BE2255" s="213"/>
      <c r="BF2255" s="213"/>
      <c r="BG2255" s="213"/>
      <c r="BH2255" s="213"/>
    </row>
    <row r="2256" spans="1:60" outlineLevel="1" x14ac:dyDescent="0.2">
      <c r="A2256" s="242">
        <v>289</v>
      </c>
      <c r="B2256" s="243" t="s">
        <v>2342</v>
      </c>
      <c r="C2256" s="254" t="s">
        <v>2343</v>
      </c>
      <c r="D2256" s="244" t="s">
        <v>1663</v>
      </c>
      <c r="E2256" s="245">
        <v>427.16376000000002</v>
      </c>
      <c r="F2256" s="246"/>
      <c r="G2256" s="247">
        <f>ROUND(E2256*F2256,2)</f>
        <v>0</v>
      </c>
      <c r="H2256" s="246"/>
      <c r="I2256" s="247">
        <f>ROUND(E2256*H2256,2)</f>
        <v>0</v>
      </c>
      <c r="J2256" s="246"/>
      <c r="K2256" s="247">
        <f>ROUND(E2256*J2256,2)</f>
        <v>0</v>
      </c>
      <c r="L2256" s="247">
        <v>21</v>
      </c>
      <c r="M2256" s="247">
        <f>G2256*(1+L2256/100)</f>
        <v>0</v>
      </c>
      <c r="N2256" s="245">
        <v>1E-3</v>
      </c>
      <c r="O2256" s="245">
        <f>ROUND(E2256*N2256,2)</f>
        <v>0.43</v>
      </c>
      <c r="P2256" s="245">
        <v>0</v>
      </c>
      <c r="Q2256" s="245">
        <f>ROUND(E2256*P2256,2)</f>
        <v>0</v>
      </c>
      <c r="R2256" s="247" t="s">
        <v>970</v>
      </c>
      <c r="S2256" s="247" t="s">
        <v>511</v>
      </c>
      <c r="T2256" s="248" t="s">
        <v>511</v>
      </c>
      <c r="U2256" s="224">
        <v>0</v>
      </c>
      <c r="V2256" s="224">
        <f>ROUND(E2256*U2256,2)</f>
        <v>0</v>
      </c>
      <c r="W2256" s="224"/>
      <c r="X2256" s="224" t="s">
        <v>531</v>
      </c>
      <c r="Y2256" s="224" t="s">
        <v>513</v>
      </c>
      <c r="Z2256" s="213"/>
      <c r="AA2256" s="213"/>
      <c r="AB2256" s="213"/>
      <c r="AC2256" s="213"/>
      <c r="AD2256" s="213"/>
      <c r="AE2256" s="213"/>
      <c r="AF2256" s="213"/>
      <c r="AG2256" s="213" t="s">
        <v>541</v>
      </c>
      <c r="AH2256" s="213"/>
      <c r="AI2256" s="213"/>
      <c r="AJ2256" s="213"/>
      <c r="AK2256" s="213"/>
      <c r="AL2256" s="213"/>
      <c r="AM2256" s="213"/>
      <c r="AN2256" s="213"/>
      <c r="AO2256" s="213"/>
      <c r="AP2256" s="213"/>
      <c r="AQ2256" s="213"/>
      <c r="AR2256" s="213"/>
      <c r="AS2256" s="213"/>
      <c r="AT2256" s="213"/>
      <c r="AU2256" s="213"/>
      <c r="AV2256" s="213"/>
      <c r="AW2256" s="213"/>
      <c r="AX2256" s="213"/>
      <c r="AY2256" s="213"/>
      <c r="AZ2256" s="213"/>
      <c r="BA2256" s="213"/>
      <c r="BB2256" s="213"/>
      <c r="BC2256" s="213"/>
      <c r="BD2256" s="213"/>
      <c r="BE2256" s="213"/>
      <c r="BF2256" s="213"/>
      <c r="BG2256" s="213"/>
      <c r="BH2256" s="213"/>
    </row>
    <row r="2257" spans="1:60" outlineLevel="2" x14ac:dyDescent="0.2">
      <c r="A2257" s="220"/>
      <c r="B2257" s="221"/>
      <c r="C2257" s="258" t="s">
        <v>2344</v>
      </c>
      <c r="D2257" s="229"/>
      <c r="E2257" s="230">
        <v>427.16376000000002</v>
      </c>
      <c r="F2257" s="224"/>
      <c r="G2257" s="224"/>
      <c r="H2257" s="224"/>
      <c r="I2257" s="224"/>
      <c r="J2257" s="224"/>
      <c r="K2257" s="224"/>
      <c r="L2257" s="224"/>
      <c r="M2257" s="224"/>
      <c r="N2257" s="223"/>
      <c r="O2257" s="223"/>
      <c r="P2257" s="223"/>
      <c r="Q2257" s="223"/>
      <c r="R2257" s="224"/>
      <c r="S2257" s="224"/>
      <c r="T2257" s="224"/>
      <c r="U2257" s="224"/>
      <c r="V2257" s="224"/>
      <c r="W2257" s="224"/>
      <c r="X2257" s="224"/>
      <c r="Y2257" s="224"/>
      <c r="Z2257" s="213"/>
      <c r="AA2257" s="213"/>
      <c r="AB2257" s="213"/>
      <c r="AC2257" s="213"/>
      <c r="AD2257" s="213"/>
      <c r="AE2257" s="213"/>
      <c r="AF2257" s="213"/>
      <c r="AG2257" s="213" t="s">
        <v>573</v>
      </c>
      <c r="AH2257" s="213">
        <v>5</v>
      </c>
      <c r="AI2257" s="213"/>
      <c r="AJ2257" s="213"/>
      <c r="AK2257" s="213"/>
      <c r="AL2257" s="213"/>
      <c r="AM2257" s="213"/>
      <c r="AN2257" s="213"/>
      <c r="AO2257" s="213"/>
      <c r="AP2257" s="213"/>
      <c r="AQ2257" s="213"/>
      <c r="AR2257" s="213"/>
      <c r="AS2257" s="213"/>
      <c r="AT2257" s="213"/>
      <c r="AU2257" s="213"/>
      <c r="AV2257" s="213"/>
      <c r="AW2257" s="213"/>
      <c r="AX2257" s="213"/>
      <c r="AY2257" s="213"/>
      <c r="AZ2257" s="213"/>
      <c r="BA2257" s="213"/>
      <c r="BB2257" s="213"/>
      <c r="BC2257" s="213"/>
      <c r="BD2257" s="213"/>
      <c r="BE2257" s="213"/>
      <c r="BF2257" s="213"/>
      <c r="BG2257" s="213"/>
      <c r="BH2257" s="213"/>
    </row>
    <row r="2258" spans="1:60" outlineLevel="2" x14ac:dyDescent="0.2">
      <c r="A2258" s="220"/>
      <c r="B2258" s="221"/>
      <c r="C2258" s="257"/>
      <c r="D2258" s="250"/>
      <c r="E2258" s="250"/>
      <c r="F2258" s="250"/>
      <c r="G2258" s="250"/>
      <c r="H2258" s="224"/>
      <c r="I2258" s="224"/>
      <c r="J2258" s="224"/>
      <c r="K2258" s="224"/>
      <c r="L2258" s="224"/>
      <c r="M2258" s="224"/>
      <c r="N2258" s="223"/>
      <c r="O2258" s="223"/>
      <c r="P2258" s="223"/>
      <c r="Q2258" s="223"/>
      <c r="R2258" s="224"/>
      <c r="S2258" s="224"/>
      <c r="T2258" s="224"/>
      <c r="U2258" s="224"/>
      <c r="V2258" s="224"/>
      <c r="W2258" s="224"/>
      <c r="X2258" s="224"/>
      <c r="Y2258" s="224"/>
      <c r="Z2258" s="213"/>
      <c r="AA2258" s="213"/>
      <c r="AB2258" s="213"/>
      <c r="AC2258" s="213"/>
      <c r="AD2258" s="213"/>
      <c r="AE2258" s="213"/>
      <c r="AF2258" s="213"/>
      <c r="AG2258" s="213" t="s">
        <v>515</v>
      </c>
      <c r="AH2258" s="213"/>
      <c r="AI2258" s="213"/>
      <c r="AJ2258" s="213"/>
      <c r="AK2258" s="213"/>
      <c r="AL2258" s="213"/>
      <c r="AM2258" s="213"/>
      <c r="AN2258" s="213"/>
      <c r="AO2258" s="213"/>
      <c r="AP2258" s="213"/>
      <c r="AQ2258" s="213"/>
      <c r="AR2258" s="213"/>
      <c r="AS2258" s="213"/>
      <c r="AT2258" s="213"/>
      <c r="AU2258" s="213"/>
      <c r="AV2258" s="213"/>
      <c r="AW2258" s="213"/>
      <c r="AX2258" s="213"/>
      <c r="AY2258" s="213"/>
      <c r="AZ2258" s="213"/>
      <c r="BA2258" s="213"/>
      <c r="BB2258" s="213"/>
      <c r="BC2258" s="213"/>
      <c r="BD2258" s="213"/>
      <c r="BE2258" s="213"/>
      <c r="BF2258" s="213"/>
      <c r="BG2258" s="213"/>
      <c r="BH2258" s="213"/>
    </row>
    <row r="2259" spans="1:60" outlineLevel="1" x14ac:dyDescent="0.2">
      <c r="A2259" s="242">
        <v>290</v>
      </c>
      <c r="B2259" s="243" t="s">
        <v>2345</v>
      </c>
      <c r="C2259" s="254" t="s">
        <v>2346</v>
      </c>
      <c r="D2259" s="244" t="s">
        <v>1663</v>
      </c>
      <c r="E2259" s="245">
        <v>298.97640000000001</v>
      </c>
      <c r="F2259" s="246"/>
      <c r="G2259" s="247">
        <f>ROUND(E2259*F2259,2)</f>
        <v>0</v>
      </c>
      <c r="H2259" s="246"/>
      <c r="I2259" s="247">
        <f>ROUND(E2259*H2259,2)</f>
        <v>0</v>
      </c>
      <c r="J2259" s="246"/>
      <c r="K2259" s="247">
        <f>ROUND(E2259*J2259,2)</f>
        <v>0</v>
      </c>
      <c r="L2259" s="247">
        <v>21</v>
      </c>
      <c r="M2259" s="247">
        <f>G2259*(1+L2259/100)</f>
        <v>0</v>
      </c>
      <c r="N2259" s="245">
        <v>1E-3</v>
      </c>
      <c r="O2259" s="245">
        <f>ROUND(E2259*N2259,2)</f>
        <v>0.3</v>
      </c>
      <c r="P2259" s="245">
        <v>0</v>
      </c>
      <c r="Q2259" s="245">
        <f>ROUND(E2259*P2259,2)</f>
        <v>0</v>
      </c>
      <c r="R2259" s="247" t="s">
        <v>970</v>
      </c>
      <c r="S2259" s="247" t="s">
        <v>511</v>
      </c>
      <c r="T2259" s="248" t="s">
        <v>511</v>
      </c>
      <c r="U2259" s="224">
        <v>0</v>
      </c>
      <c r="V2259" s="224">
        <f>ROUND(E2259*U2259,2)</f>
        <v>0</v>
      </c>
      <c r="W2259" s="224"/>
      <c r="X2259" s="224" t="s">
        <v>531</v>
      </c>
      <c r="Y2259" s="224" t="s">
        <v>513</v>
      </c>
      <c r="Z2259" s="213"/>
      <c r="AA2259" s="213"/>
      <c r="AB2259" s="213"/>
      <c r="AC2259" s="213"/>
      <c r="AD2259" s="213"/>
      <c r="AE2259" s="213"/>
      <c r="AF2259" s="213"/>
      <c r="AG2259" s="213" t="s">
        <v>541</v>
      </c>
      <c r="AH2259" s="213"/>
      <c r="AI2259" s="213"/>
      <c r="AJ2259" s="213"/>
      <c r="AK2259" s="213"/>
      <c r="AL2259" s="213"/>
      <c r="AM2259" s="213"/>
      <c r="AN2259" s="213"/>
      <c r="AO2259" s="213"/>
      <c r="AP2259" s="213"/>
      <c r="AQ2259" s="213"/>
      <c r="AR2259" s="213"/>
      <c r="AS2259" s="213"/>
      <c r="AT2259" s="213"/>
      <c r="AU2259" s="213"/>
      <c r="AV2259" s="213"/>
      <c r="AW2259" s="213"/>
      <c r="AX2259" s="213"/>
      <c r="AY2259" s="213"/>
      <c r="AZ2259" s="213"/>
      <c r="BA2259" s="213"/>
      <c r="BB2259" s="213"/>
      <c r="BC2259" s="213"/>
      <c r="BD2259" s="213"/>
      <c r="BE2259" s="213"/>
      <c r="BF2259" s="213"/>
      <c r="BG2259" s="213"/>
      <c r="BH2259" s="213"/>
    </row>
    <row r="2260" spans="1:60" outlineLevel="2" x14ac:dyDescent="0.2">
      <c r="A2260" s="220"/>
      <c r="B2260" s="221"/>
      <c r="C2260" s="258" t="s">
        <v>2347</v>
      </c>
      <c r="D2260" s="229"/>
      <c r="E2260" s="230">
        <v>250.18199999999999</v>
      </c>
      <c r="F2260" s="224"/>
      <c r="G2260" s="224"/>
      <c r="H2260" s="224"/>
      <c r="I2260" s="224"/>
      <c r="J2260" s="224"/>
      <c r="K2260" s="224"/>
      <c r="L2260" s="224"/>
      <c r="M2260" s="224"/>
      <c r="N2260" s="223"/>
      <c r="O2260" s="223"/>
      <c r="P2260" s="223"/>
      <c r="Q2260" s="223"/>
      <c r="R2260" s="224"/>
      <c r="S2260" s="224"/>
      <c r="T2260" s="224"/>
      <c r="U2260" s="224"/>
      <c r="V2260" s="224"/>
      <c r="W2260" s="224"/>
      <c r="X2260" s="224"/>
      <c r="Y2260" s="224"/>
      <c r="Z2260" s="213"/>
      <c r="AA2260" s="213"/>
      <c r="AB2260" s="213"/>
      <c r="AC2260" s="213"/>
      <c r="AD2260" s="213"/>
      <c r="AE2260" s="213"/>
      <c r="AF2260" s="213"/>
      <c r="AG2260" s="213" t="s">
        <v>573</v>
      </c>
      <c r="AH2260" s="213">
        <v>5</v>
      </c>
      <c r="AI2260" s="213"/>
      <c r="AJ2260" s="213"/>
      <c r="AK2260" s="213"/>
      <c r="AL2260" s="213"/>
      <c r="AM2260" s="213"/>
      <c r="AN2260" s="213"/>
      <c r="AO2260" s="213"/>
      <c r="AP2260" s="213"/>
      <c r="AQ2260" s="213"/>
      <c r="AR2260" s="213"/>
      <c r="AS2260" s="213"/>
      <c r="AT2260" s="213"/>
      <c r="AU2260" s="213"/>
      <c r="AV2260" s="213"/>
      <c r="AW2260" s="213"/>
      <c r="AX2260" s="213"/>
      <c r="AY2260" s="213"/>
      <c r="AZ2260" s="213"/>
      <c r="BA2260" s="213"/>
      <c r="BB2260" s="213"/>
      <c r="BC2260" s="213"/>
      <c r="BD2260" s="213"/>
      <c r="BE2260" s="213"/>
      <c r="BF2260" s="213"/>
      <c r="BG2260" s="213"/>
      <c r="BH2260" s="213"/>
    </row>
    <row r="2261" spans="1:60" outlineLevel="3" x14ac:dyDescent="0.2">
      <c r="A2261" s="220"/>
      <c r="B2261" s="221"/>
      <c r="C2261" s="258" t="s">
        <v>2348</v>
      </c>
      <c r="D2261" s="229"/>
      <c r="E2261" s="230">
        <v>48.794400000000003</v>
      </c>
      <c r="F2261" s="224"/>
      <c r="G2261" s="224"/>
      <c r="H2261" s="224"/>
      <c r="I2261" s="224"/>
      <c r="J2261" s="224"/>
      <c r="K2261" s="224"/>
      <c r="L2261" s="224"/>
      <c r="M2261" s="224"/>
      <c r="N2261" s="223"/>
      <c r="O2261" s="223"/>
      <c r="P2261" s="223"/>
      <c r="Q2261" s="223"/>
      <c r="R2261" s="224"/>
      <c r="S2261" s="224"/>
      <c r="T2261" s="224"/>
      <c r="U2261" s="224"/>
      <c r="V2261" s="224"/>
      <c r="W2261" s="224"/>
      <c r="X2261" s="224"/>
      <c r="Y2261" s="224"/>
      <c r="Z2261" s="213"/>
      <c r="AA2261" s="213"/>
      <c r="AB2261" s="213"/>
      <c r="AC2261" s="213"/>
      <c r="AD2261" s="213"/>
      <c r="AE2261" s="213"/>
      <c r="AF2261" s="213"/>
      <c r="AG2261" s="213" t="s">
        <v>573</v>
      </c>
      <c r="AH2261" s="213">
        <v>5</v>
      </c>
      <c r="AI2261" s="213"/>
      <c r="AJ2261" s="213"/>
      <c r="AK2261" s="213"/>
      <c r="AL2261" s="213"/>
      <c r="AM2261" s="213"/>
      <c r="AN2261" s="213"/>
      <c r="AO2261" s="213"/>
      <c r="AP2261" s="213"/>
      <c r="AQ2261" s="213"/>
      <c r="AR2261" s="213"/>
      <c r="AS2261" s="213"/>
      <c r="AT2261" s="213"/>
      <c r="AU2261" s="213"/>
      <c r="AV2261" s="213"/>
      <c r="AW2261" s="213"/>
      <c r="AX2261" s="213"/>
      <c r="AY2261" s="213"/>
      <c r="AZ2261" s="213"/>
      <c r="BA2261" s="213"/>
      <c r="BB2261" s="213"/>
      <c r="BC2261" s="213"/>
      <c r="BD2261" s="213"/>
      <c r="BE2261" s="213"/>
      <c r="BF2261" s="213"/>
      <c r="BG2261" s="213"/>
      <c r="BH2261" s="213"/>
    </row>
    <row r="2262" spans="1:60" outlineLevel="2" x14ac:dyDescent="0.2">
      <c r="A2262" s="220"/>
      <c r="B2262" s="221"/>
      <c r="C2262" s="257"/>
      <c r="D2262" s="250"/>
      <c r="E2262" s="250"/>
      <c r="F2262" s="250"/>
      <c r="G2262" s="250"/>
      <c r="H2262" s="224"/>
      <c r="I2262" s="224"/>
      <c r="J2262" s="224"/>
      <c r="K2262" s="224"/>
      <c r="L2262" s="224"/>
      <c r="M2262" s="224"/>
      <c r="N2262" s="223"/>
      <c r="O2262" s="223"/>
      <c r="P2262" s="223"/>
      <c r="Q2262" s="223"/>
      <c r="R2262" s="224"/>
      <c r="S2262" s="224"/>
      <c r="T2262" s="224"/>
      <c r="U2262" s="224"/>
      <c r="V2262" s="224"/>
      <c r="W2262" s="224"/>
      <c r="X2262" s="224"/>
      <c r="Y2262" s="224"/>
      <c r="Z2262" s="213"/>
      <c r="AA2262" s="213"/>
      <c r="AB2262" s="213"/>
      <c r="AC2262" s="213"/>
      <c r="AD2262" s="213"/>
      <c r="AE2262" s="213"/>
      <c r="AF2262" s="213"/>
      <c r="AG2262" s="213" t="s">
        <v>515</v>
      </c>
      <c r="AH2262" s="213"/>
      <c r="AI2262" s="213"/>
      <c r="AJ2262" s="213"/>
      <c r="AK2262" s="213"/>
      <c r="AL2262" s="213"/>
      <c r="AM2262" s="213"/>
      <c r="AN2262" s="213"/>
      <c r="AO2262" s="213"/>
      <c r="AP2262" s="213"/>
      <c r="AQ2262" s="213"/>
      <c r="AR2262" s="213"/>
      <c r="AS2262" s="213"/>
      <c r="AT2262" s="213"/>
      <c r="AU2262" s="213"/>
      <c r="AV2262" s="213"/>
      <c r="AW2262" s="213"/>
      <c r="AX2262" s="213"/>
      <c r="AY2262" s="213"/>
      <c r="AZ2262" s="213"/>
      <c r="BA2262" s="213"/>
      <c r="BB2262" s="213"/>
      <c r="BC2262" s="213"/>
      <c r="BD2262" s="213"/>
      <c r="BE2262" s="213"/>
      <c r="BF2262" s="213"/>
      <c r="BG2262" s="213"/>
      <c r="BH2262" s="213"/>
    </row>
    <row r="2263" spans="1:60" outlineLevel="1" x14ac:dyDescent="0.2">
      <c r="A2263" s="220">
        <v>291</v>
      </c>
      <c r="B2263" s="221" t="s">
        <v>2349</v>
      </c>
      <c r="C2263" s="279" t="s">
        <v>2350</v>
      </c>
      <c r="D2263" s="222" t="s">
        <v>0</v>
      </c>
      <c r="E2263" s="249"/>
      <c r="F2263" s="225"/>
      <c r="G2263" s="224">
        <f>ROUND(E2263*F2263,2)</f>
        <v>0</v>
      </c>
      <c r="H2263" s="225"/>
      <c r="I2263" s="224">
        <f>ROUND(E2263*H2263,2)</f>
        <v>0</v>
      </c>
      <c r="J2263" s="225"/>
      <c r="K2263" s="224">
        <f>ROUND(E2263*J2263,2)</f>
        <v>0</v>
      </c>
      <c r="L2263" s="224">
        <v>21</v>
      </c>
      <c r="M2263" s="224">
        <f>G2263*(1+L2263/100)</f>
        <v>0</v>
      </c>
      <c r="N2263" s="223">
        <v>0</v>
      </c>
      <c r="O2263" s="223">
        <f>ROUND(E2263*N2263,2)</f>
        <v>0</v>
      </c>
      <c r="P2263" s="223">
        <v>0</v>
      </c>
      <c r="Q2263" s="223">
        <f>ROUND(E2263*P2263,2)</f>
        <v>0</v>
      </c>
      <c r="R2263" s="224" t="s">
        <v>2231</v>
      </c>
      <c r="S2263" s="224" t="s">
        <v>511</v>
      </c>
      <c r="T2263" s="224" t="s">
        <v>511</v>
      </c>
      <c r="U2263" s="224">
        <v>0</v>
      </c>
      <c r="V2263" s="224">
        <f>ROUND(E2263*U2263,2)</f>
        <v>0</v>
      </c>
      <c r="W2263" s="224"/>
      <c r="X2263" s="224" t="s">
        <v>353</v>
      </c>
      <c r="Y2263" s="224" t="s">
        <v>513</v>
      </c>
      <c r="Z2263" s="213"/>
      <c r="AA2263" s="213"/>
      <c r="AB2263" s="213"/>
      <c r="AC2263" s="213"/>
      <c r="AD2263" s="213"/>
      <c r="AE2263" s="213"/>
      <c r="AF2263" s="213"/>
      <c r="AG2263" s="213" t="s">
        <v>1593</v>
      </c>
      <c r="AH2263" s="213"/>
      <c r="AI2263" s="213"/>
      <c r="AJ2263" s="213"/>
      <c r="AK2263" s="213"/>
      <c r="AL2263" s="213"/>
      <c r="AM2263" s="213"/>
      <c r="AN2263" s="213"/>
      <c r="AO2263" s="213"/>
      <c r="AP2263" s="213"/>
      <c r="AQ2263" s="213"/>
      <c r="AR2263" s="213"/>
      <c r="AS2263" s="213"/>
      <c r="AT2263" s="213"/>
      <c r="AU2263" s="213"/>
      <c r="AV2263" s="213"/>
      <c r="AW2263" s="213"/>
      <c r="AX2263" s="213"/>
      <c r="AY2263" s="213"/>
      <c r="AZ2263" s="213"/>
      <c r="BA2263" s="213"/>
      <c r="BB2263" s="213"/>
      <c r="BC2263" s="213"/>
      <c r="BD2263" s="213"/>
      <c r="BE2263" s="213"/>
      <c r="BF2263" s="213"/>
      <c r="BG2263" s="213"/>
      <c r="BH2263" s="213"/>
    </row>
    <row r="2264" spans="1:60" outlineLevel="2" x14ac:dyDescent="0.2">
      <c r="A2264" s="220"/>
      <c r="B2264" s="221"/>
      <c r="C2264" s="277" t="s">
        <v>1698</v>
      </c>
      <c r="D2264" s="273"/>
      <c r="E2264" s="273"/>
      <c r="F2264" s="273"/>
      <c r="G2264" s="273"/>
      <c r="H2264" s="224"/>
      <c r="I2264" s="224"/>
      <c r="J2264" s="224"/>
      <c r="K2264" s="224"/>
      <c r="L2264" s="224"/>
      <c r="M2264" s="224"/>
      <c r="N2264" s="223"/>
      <c r="O2264" s="223"/>
      <c r="P2264" s="223"/>
      <c r="Q2264" s="223"/>
      <c r="R2264" s="224"/>
      <c r="S2264" s="224"/>
      <c r="T2264" s="224"/>
      <c r="U2264" s="224"/>
      <c r="V2264" s="224"/>
      <c r="W2264" s="224"/>
      <c r="X2264" s="224"/>
      <c r="Y2264" s="224"/>
      <c r="Z2264" s="213"/>
      <c r="AA2264" s="213"/>
      <c r="AB2264" s="213"/>
      <c r="AC2264" s="213"/>
      <c r="AD2264" s="213"/>
      <c r="AE2264" s="213"/>
      <c r="AF2264" s="213"/>
      <c r="AG2264" s="213" t="s">
        <v>921</v>
      </c>
      <c r="AH2264" s="213"/>
      <c r="AI2264" s="213"/>
      <c r="AJ2264" s="213"/>
      <c r="AK2264" s="213"/>
      <c r="AL2264" s="213"/>
      <c r="AM2264" s="213"/>
      <c r="AN2264" s="213"/>
      <c r="AO2264" s="213"/>
      <c r="AP2264" s="213"/>
      <c r="AQ2264" s="213"/>
      <c r="AR2264" s="213"/>
      <c r="AS2264" s="213"/>
      <c r="AT2264" s="213"/>
      <c r="AU2264" s="213"/>
      <c r="AV2264" s="213"/>
      <c r="AW2264" s="213"/>
      <c r="AX2264" s="213"/>
      <c r="AY2264" s="213"/>
      <c r="AZ2264" s="213"/>
      <c r="BA2264" s="213"/>
      <c r="BB2264" s="213"/>
      <c r="BC2264" s="213"/>
      <c r="BD2264" s="213"/>
      <c r="BE2264" s="213"/>
      <c r="BF2264" s="213"/>
      <c r="BG2264" s="213"/>
      <c r="BH2264" s="213"/>
    </row>
    <row r="2265" spans="1:60" outlineLevel="2" x14ac:dyDescent="0.2">
      <c r="A2265" s="220"/>
      <c r="B2265" s="221"/>
      <c r="C2265" s="257"/>
      <c r="D2265" s="250"/>
      <c r="E2265" s="250"/>
      <c r="F2265" s="250"/>
      <c r="G2265" s="250"/>
      <c r="H2265" s="224"/>
      <c r="I2265" s="224"/>
      <c r="J2265" s="224"/>
      <c r="K2265" s="224"/>
      <c r="L2265" s="224"/>
      <c r="M2265" s="224"/>
      <c r="N2265" s="223"/>
      <c r="O2265" s="223"/>
      <c r="P2265" s="223"/>
      <c r="Q2265" s="223"/>
      <c r="R2265" s="224"/>
      <c r="S2265" s="224"/>
      <c r="T2265" s="224"/>
      <c r="U2265" s="224"/>
      <c r="V2265" s="224"/>
      <c r="W2265" s="224"/>
      <c r="X2265" s="224"/>
      <c r="Y2265" s="224"/>
      <c r="Z2265" s="213"/>
      <c r="AA2265" s="213"/>
      <c r="AB2265" s="213"/>
      <c r="AC2265" s="213"/>
      <c r="AD2265" s="213"/>
      <c r="AE2265" s="213"/>
      <c r="AF2265" s="213"/>
      <c r="AG2265" s="213" t="s">
        <v>515</v>
      </c>
      <c r="AH2265" s="213"/>
      <c r="AI2265" s="213"/>
      <c r="AJ2265" s="213"/>
      <c r="AK2265" s="213"/>
      <c r="AL2265" s="213"/>
      <c r="AM2265" s="213"/>
      <c r="AN2265" s="213"/>
      <c r="AO2265" s="213"/>
      <c r="AP2265" s="213"/>
      <c r="AQ2265" s="213"/>
      <c r="AR2265" s="213"/>
      <c r="AS2265" s="213"/>
      <c r="AT2265" s="213"/>
      <c r="AU2265" s="213"/>
      <c r="AV2265" s="213"/>
      <c r="AW2265" s="213"/>
      <c r="AX2265" s="213"/>
      <c r="AY2265" s="213"/>
      <c r="AZ2265" s="213"/>
      <c r="BA2265" s="213"/>
      <c r="BB2265" s="213"/>
      <c r="BC2265" s="213"/>
      <c r="BD2265" s="213"/>
      <c r="BE2265" s="213"/>
      <c r="BF2265" s="213"/>
      <c r="BG2265" s="213"/>
      <c r="BH2265" s="213"/>
    </row>
    <row r="2266" spans="1:60" x14ac:dyDescent="0.2">
      <c r="A2266" s="232" t="s">
        <v>506</v>
      </c>
      <c r="B2266" s="233" t="s">
        <v>404</v>
      </c>
      <c r="C2266" s="253" t="s">
        <v>405</v>
      </c>
      <c r="D2266" s="234"/>
      <c r="E2266" s="235"/>
      <c r="F2266" s="236"/>
      <c r="G2266" s="236">
        <f>SUMIF(AG2267:AG2364,"&lt;&gt;NOR",G2267:G2364)</f>
        <v>0</v>
      </c>
      <c r="H2266" s="236"/>
      <c r="I2266" s="236">
        <f>SUM(I2267:I2364)</f>
        <v>0</v>
      </c>
      <c r="J2266" s="236"/>
      <c r="K2266" s="236">
        <f>SUM(K2267:K2364)</f>
        <v>0</v>
      </c>
      <c r="L2266" s="236"/>
      <c r="M2266" s="236">
        <f>SUM(M2267:M2364)</f>
        <v>0</v>
      </c>
      <c r="N2266" s="235"/>
      <c r="O2266" s="235">
        <f>SUM(O2267:O2364)</f>
        <v>0</v>
      </c>
      <c r="P2266" s="235"/>
      <c r="Q2266" s="235">
        <f>SUM(Q2267:Q2364)</f>
        <v>0</v>
      </c>
      <c r="R2266" s="236"/>
      <c r="S2266" s="236"/>
      <c r="T2266" s="237"/>
      <c r="U2266" s="231"/>
      <c r="V2266" s="231">
        <f>SUM(V2267:V2364)</f>
        <v>0</v>
      </c>
      <c r="W2266" s="231"/>
      <c r="X2266" s="231"/>
      <c r="Y2266" s="231"/>
      <c r="AG2266" t="s">
        <v>507</v>
      </c>
    </row>
    <row r="2267" spans="1:60" outlineLevel="1" x14ac:dyDescent="0.2">
      <c r="A2267" s="242">
        <v>292</v>
      </c>
      <c r="B2267" s="243" t="s">
        <v>2351</v>
      </c>
      <c r="C2267" s="254" t="s">
        <v>2352</v>
      </c>
      <c r="D2267" s="244" t="s">
        <v>582</v>
      </c>
      <c r="E2267" s="245">
        <v>1</v>
      </c>
      <c r="F2267" s="246"/>
      <c r="G2267" s="247">
        <f>ROUND(E2267*F2267,2)</f>
        <v>0</v>
      </c>
      <c r="H2267" s="246"/>
      <c r="I2267" s="247">
        <f>ROUND(E2267*H2267,2)</f>
        <v>0</v>
      </c>
      <c r="J2267" s="246"/>
      <c r="K2267" s="247">
        <f>ROUND(E2267*J2267,2)</f>
        <v>0</v>
      </c>
      <c r="L2267" s="247">
        <v>21</v>
      </c>
      <c r="M2267" s="247">
        <f>G2267*(1+L2267/100)</f>
        <v>0</v>
      </c>
      <c r="N2267" s="245">
        <v>0</v>
      </c>
      <c r="O2267" s="245">
        <f>ROUND(E2267*N2267,2)</f>
        <v>0</v>
      </c>
      <c r="P2267" s="245">
        <v>0</v>
      </c>
      <c r="Q2267" s="245">
        <f>ROUND(E2267*P2267,2)</f>
        <v>0</v>
      </c>
      <c r="R2267" s="247"/>
      <c r="S2267" s="247" t="s">
        <v>527</v>
      </c>
      <c r="T2267" s="248" t="s">
        <v>512</v>
      </c>
      <c r="U2267" s="224">
        <v>0</v>
      </c>
      <c r="V2267" s="224">
        <f>ROUND(E2267*U2267,2)</f>
        <v>0</v>
      </c>
      <c r="W2267" s="224"/>
      <c r="X2267" s="224" t="s">
        <v>557</v>
      </c>
      <c r="Y2267" s="224" t="s">
        <v>513</v>
      </c>
      <c r="Z2267" s="213"/>
      <c r="AA2267" s="213"/>
      <c r="AB2267" s="213"/>
      <c r="AC2267" s="213"/>
      <c r="AD2267" s="213"/>
      <c r="AE2267" s="213"/>
      <c r="AF2267" s="213"/>
      <c r="AG2267" s="213" t="s">
        <v>571</v>
      </c>
      <c r="AH2267" s="213"/>
      <c r="AI2267" s="213"/>
      <c r="AJ2267" s="213"/>
      <c r="AK2267" s="213"/>
      <c r="AL2267" s="213"/>
      <c r="AM2267" s="213"/>
      <c r="AN2267" s="213"/>
      <c r="AO2267" s="213"/>
      <c r="AP2267" s="213"/>
      <c r="AQ2267" s="213"/>
      <c r="AR2267" s="213"/>
      <c r="AS2267" s="213"/>
      <c r="AT2267" s="213"/>
      <c r="AU2267" s="213"/>
      <c r="AV2267" s="213"/>
      <c r="AW2267" s="213"/>
      <c r="AX2267" s="213"/>
      <c r="AY2267" s="213"/>
      <c r="AZ2267" s="213"/>
      <c r="BA2267" s="213"/>
      <c r="BB2267" s="213"/>
      <c r="BC2267" s="213"/>
      <c r="BD2267" s="213"/>
      <c r="BE2267" s="213"/>
      <c r="BF2267" s="213"/>
      <c r="BG2267" s="213"/>
      <c r="BH2267" s="213"/>
    </row>
    <row r="2268" spans="1:60" outlineLevel="2" x14ac:dyDescent="0.2">
      <c r="A2268" s="220"/>
      <c r="B2268" s="221"/>
      <c r="C2268" s="258" t="s">
        <v>2353</v>
      </c>
      <c r="D2268" s="229"/>
      <c r="E2268" s="230"/>
      <c r="F2268" s="224"/>
      <c r="G2268" s="224"/>
      <c r="H2268" s="224"/>
      <c r="I2268" s="224"/>
      <c r="J2268" s="224"/>
      <c r="K2268" s="224"/>
      <c r="L2268" s="224"/>
      <c r="M2268" s="224"/>
      <c r="N2268" s="223"/>
      <c r="O2268" s="223"/>
      <c r="P2268" s="223"/>
      <c r="Q2268" s="223"/>
      <c r="R2268" s="224"/>
      <c r="S2268" s="224"/>
      <c r="T2268" s="224"/>
      <c r="U2268" s="224"/>
      <c r="V2268" s="224"/>
      <c r="W2268" s="224"/>
      <c r="X2268" s="224"/>
      <c r="Y2268" s="224"/>
      <c r="Z2268" s="213"/>
      <c r="AA2268" s="213"/>
      <c r="AB2268" s="213"/>
      <c r="AC2268" s="213"/>
      <c r="AD2268" s="213"/>
      <c r="AE2268" s="213"/>
      <c r="AF2268" s="213"/>
      <c r="AG2268" s="213" t="s">
        <v>573</v>
      </c>
      <c r="AH2268" s="213">
        <v>0</v>
      </c>
      <c r="AI2268" s="213"/>
      <c r="AJ2268" s="213"/>
      <c r="AK2268" s="213"/>
      <c r="AL2268" s="213"/>
      <c r="AM2268" s="213"/>
      <c r="AN2268" s="213"/>
      <c r="AO2268" s="213"/>
      <c r="AP2268" s="213"/>
      <c r="AQ2268" s="213"/>
      <c r="AR2268" s="213"/>
      <c r="AS2268" s="213"/>
      <c r="AT2268" s="213"/>
      <c r="AU2268" s="213"/>
      <c r="AV2268" s="213"/>
      <c r="AW2268" s="213"/>
      <c r="AX2268" s="213"/>
      <c r="AY2268" s="213"/>
      <c r="AZ2268" s="213"/>
      <c r="BA2268" s="213"/>
      <c r="BB2268" s="213"/>
      <c r="BC2268" s="213"/>
      <c r="BD2268" s="213"/>
      <c r="BE2268" s="213"/>
      <c r="BF2268" s="213"/>
      <c r="BG2268" s="213"/>
      <c r="BH2268" s="213"/>
    </row>
    <row r="2269" spans="1:60" outlineLevel="3" x14ac:dyDescent="0.2">
      <c r="A2269" s="220"/>
      <c r="B2269" s="221"/>
      <c r="C2269" s="258" t="s">
        <v>2354</v>
      </c>
      <c r="D2269" s="229"/>
      <c r="E2269" s="230">
        <v>1</v>
      </c>
      <c r="F2269" s="224"/>
      <c r="G2269" s="224"/>
      <c r="H2269" s="224"/>
      <c r="I2269" s="224"/>
      <c r="J2269" s="224"/>
      <c r="K2269" s="224"/>
      <c r="L2269" s="224"/>
      <c r="M2269" s="224"/>
      <c r="N2269" s="223"/>
      <c r="O2269" s="223"/>
      <c r="P2269" s="223"/>
      <c r="Q2269" s="223"/>
      <c r="R2269" s="224"/>
      <c r="S2269" s="224"/>
      <c r="T2269" s="224"/>
      <c r="U2269" s="224"/>
      <c r="V2269" s="224"/>
      <c r="W2269" s="224"/>
      <c r="X2269" s="224"/>
      <c r="Y2269" s="224"/>
      <c r="Z2269" s="213"/>
      <c r="AA2269" s="213"/>
      <c r="AB2269" s="213"/>
      <c r="AC2269" s="213"/>
      <c r="AD2269" s="213"/>
      <c r="AE2269" s="213"/>
      <c r="AF2269" s="213"/>
      <c r="AG2269" s="213" t="s">
        <v>573</v>
      </c>
      <c r="AH2269" s="213">
        <v>0</v>
      </c>
      <c r="AI2269" s="213"/>
      <c r="AJ2269" s="213"/>
      <c r="AK2269" s="213"/>
      <c r="AL2269" s="213"/>
      <c r="AM2269" s="213"/>
      <c r="AN2269" s="213"/>
      <c r="AO2269" s="213"/>
      <c r="AP2269" s="213"/>
      <c r="AQ2269" s="213"/>
      <c r="AR2269" s="213"/>
      <c r="AS2269" s="213"/>
      <c r="AT2269" s="213"/>
      <c r="AU2269" s="213"/>
      <c r="AV2269" s="213"/>
      <c r="AW2269" s="213"/>
      <c r="AX2269" s="213"/>
      <c r="AY2269" s="213"/>
      <c r="AZ2269" s="213"/>
      <c r="BA2269" s="213"/>
      <c r="BB2269" s="213"/>
      <c r="BC2269" s="213"/>
      <c r="BD2269" s="213"/>
      <c r="BE2269" s="213"/>
      <c r="BF2269" s="213"/>
      <c r="BG2269" s="213"/>
      <c r="BH2269" s="213"/>
    </row>
    <row r="2270" spans="1:60" outlineLevel="3" x14ac:dyDescent="0.2">
      <c r="A2270" s="220"/>
      <c r="B2270" s="221"/>
      <c r="C2270" s="275" t="s">
        <v>955</v>
      </c>
      <c r="D2270" s="266"/>
      <c r="E2270" s="267"/>
      <c r="F2270" s="224"/>
      <c r="G2270" s="224"/>
      <c r="H2270" s="224"/>
      <c r="I2270" s="224"/>
      <c r="J2270" s="224"/>
      <c r="K2270" s="224"/>
      <c r="L2270" s="224"/>
      <c r="M2270" s="224"/>
      <c r="N2270" s="223"/>
      <c r="O2270" s="223"/>
      <c r="P2270" s="223"/>
      <c r="Q2270" s="223"/>
      <c r="R2270" s="224"/>
      <c r="S2270" s="224"/>
      <c r="T2270" s="224"/>
      <c r="U2270" s="224"/>
      <c r="V2270" s="224"/>
      <c r="W2270" s="224"/>
      <c r="X2270" s="224"/>
      <c r="Y2270" s="224"/>
      <c r="Z2270" s="213"/>
      <c r="AA2270" s="213"/>
      <c r="AB2270" s="213"/>
      <c r="AC2270" s="213"/>
      <c r="AD2270" s="213"/>
      <c r="AE2270" s="213"/>
      <c r="AF2270" s="213"/>
      <c r="AG2270" s="213" t="s">
        <v>573</v>
      </c>
      <c r="AH2270" s="213"/>
      <c r="AI2270" s="213"/>
      <c r="AJ2270" s="213"/>
      <c r="AK2270" s="213"/>
      <c r="AL2270" s="213"/>
      <c r="AM2270" s="213"/>
      <c r="AN2270" s="213"/>
      <c r="AO2270" s="213"/>
      <c r="AP2270" s="213"/>
      <c r="AQ2270" s="213"/>
      <c r="AR2270" s="213"/>
      <c r="AS2270" s="213"/>
      <c r="AT2270" s="213"/>
      <c r="AU2270" s="213"/>
      <c r="AV2270" s="213"/>
      <c r="AW2270" s="213"/>
      <c r="AX2270" s="213"/>
      <c r="AY2270" s="213"/>
      <c r="AZ2270" s="213"/>
      <c r="BA2270" s="213"/>
      <c r="BB2270" s="213"/>
      <c r="BC2270" s="213"/>
      <c r="BD2270" s="213"/>
      <c r="BE2270" s="213"/>
      <c r="BF2270" s="213"/>
      <c r="BG2270" s="213"/>
      <c r="BH2270" s="213"/>
    </row>
    <row r="2271" spans="1:60" outlineLevel="3" x14ac:dyDescent="0.2">
      <c r="A2271" s="220"/>
      <c r="B2271" s="221"/>
      <c r="C2271" s="276" t="s">
        <v>2355</v>
      </c>
      <c r="D2271" s="266"/>
      <c r="E2271" s="267">
        <v>1</v>
      </c>
      <c r="F2271" s="224"/>
      <c r="G2271" s="224"/>
      <c r="H2271" s="224"/>
      <c r="I2271" s="224"/>
      <c r="J2271" s="224"/>
      <c r="K2271" s="224"/>
      <c r="L2271" s="224"/>
      <c r="M2271" s="224"/>
      <c r="N2271" s="223"/>
      <c r="O2271" s="223"/>
      <c r="P2271" s="223"/>
      <c r="Q2271" s="223"/>
      <c r="R2271" s="224"/>
      <c r="S2271" s="224"/>
      <c r="T2271" s="224"/>
      <c r="U2271" s="224"/>
      <c r="V2271" s="224"/>
      <c r="W2271" s="224"/>
      <c r="X2271" s="224"/>
      <c r="Y2271" s="224"/>
      <c r="Z2271" s="213"/>
      <c r="AA2271" s="213"/>
      <c r="AB2271" s="213"/>
      <c r="AC2271" s="213"/>
      <c r="AD2271" s="213"/>
      <c r="AE2271" s="213"/>
      <c r="AF2271" s="213"/>
      <c r="AG2271" s="213" t="s">
        <v>573</v>
      </c>
      <c r="AH2271" s="213">
        <v>2</v>
      </c>
      <c r="AI2271" s="213"/>
      <c r="AJ2271" s="213"/>
      <c r="AK2271" s="213"/>
      <c r="AL2271" s="213"/>
      <c r="AM2271" s="213"/>
      <c r="AN2271" s="213"/>
      <c r="AO2271" s="213"/>
      <c r="AP2271" s="213"/>
      <c r="AQ2271" s="213"/>
      <c r="AR2271" s="213"/>
      <c r="AS2271" s="213"/>
      <c r="AT2271" s="213"/>
      <c r="AU2271" s="213"/>
      <c r="AV2271" s="213"/>
      <c r="AW2271" s="213"/>
      <c r="AX2271" s="213"/>
      <c r="AY2271" s="213"/>
      <c r="AZ2271" s="213"/>
      <c r="BA2271" s="213"/>
      <c r="BB2271" s="213"/>
      <c r="BC2271" s="213"/>
      <c r="BD2271" s="213"/>
      <c r="BE2271" s="213"/>
      <c r="BF2271" s="213"/>
      <c r="BG2271" s="213"/>
      <c r="BH2271" s="213"/>
    </row>
    <row r="2272" spans="1:60" outlineLevel="3" x14ac:dyDescent="0.2">
      <c r="A2272" s="220"/>
      <c r="B2272" s="221"/>
      <c r="C2272" s="275" t="s">
        <v>958</v>
      </c>
      <c r="D2272" s="266"/>
      <c r="E2272" s="267"/>
      <c r="F2272" s="224"/>
      <c r="G2272" s="224"/>
      <c r="H2272" s="224"/>
      <c r="I2272" s="224"/>
      <c r="J2272" s="224"/>
      <c r="K2272" s="224"/>
      <c r="L2272" s="224"/>
      <c r="M2272" s="224"/>
      <c r="N2272" s="223"/>
      <c r="O2272" s="223"/>
      <c r="P2272" s="223"/>
      <c r="Q2272" s="223"/>
      <c r="R2272" s="224"/>
      <c r="S2272" s="224"/>
      <c r="T2272" s="224"/>
      <c r="U2272" s="224"/>
      <c r="V2272" s="224"/>
      <c r="W2272" s="224"/>
      <c r="X2272" s="224"/>
      <c r="Y2272" s="224"/>
      <c r="Z2272" s="213"/>
      <c r="AA2272" s="213"/>
      <c r="AB2272" s="213"/>
      <c r="AC2272" s="213"/>
      <c r="AD2272" s="213"/>
      <c r="AE2272" s="213"/>
      <c r="AF2272" s="213"/>
      <c r="AG2272" s="213" t="s">
        <v>573</v>
      </c>
      <c r="AH2272" s="213"/>
      <c r="AI2272" s="213"/>
      <c r="AJ2272" s="213"/>
      <c r="AK2272" s="213"/>
      <c r="AL2272" s="213"/>
      <c r="AM2272" s="213"/>
      <c r="AN2272" s="213"/>
      <c r="AO2272" s="213"/>
      <c r="AP2272" s="213"/>
      <c r="AQ2272" s="213"/>
      <c r="AR2272" s="213"/>
      <c r="AS2272" s="213"/>
      <c r="AT2272" s="213"/>
      <c r="AU2272" s="213"/>
      <c r="AV2272" s="213"/>
      <c r="AW2272" s="213"/>
      <c r="AX2272" s="213"/>
      <c r="AY2272" s="213"/>
      <c r="AZ2272" s="213"/>
      <c r="BA2272" s="213"/>
      <c r="BB2272" s="213"/>
      <c r="BC2272" s="213"/>
      <c r="BD2272" s="213"/>
      <c r="BE2272" s="213"/>
      <c r="BF2272" s="213"/>
      <c r="BG2272" s="213"/>
      <c r="BH2272" s="213"/>
    </row>
    <row r="2273" spans="1:60" outlineLevel="2" x14ac:dyDescent="0.2">
      <c r="A2273" s="220"/>
      <c r="B2273" s="221"/>
      <c r="C2273" s="257"/>
      <c r="D2273" s="250"/>
      <c r="E2273" s="250"/>
      <c r="F2273" s="250"/>
      <c r="G2273" s="250"/>
      <c r="H2273" s="224"/>
      <c r="I2273" s="224"/>
      <c r="J2273" s="224"/>
      <c r="K2273" s="224"/>
      <c r="L2273" s="224"/>
      <c r="M2273" s="224"/>
      <c r="N2273" s="223"/>
      <c r="O2273" s="223"/>
      <c r="P2273" s="223"/>
      <c r="Q2273" s="223"/>
      <c r="R2273" s="224"/>
      <c r="S2273" s="224"/>
      <c r="T2273" s="224"/>
      <c r="U2273" s="224"/>
      <c r="V2273" s="224"/>
      <c r="W2273" s="224"/>
      <c r="X2273" s="224"/>
      <c r="Y2273" s="224"/>
      <c r="Z2273" s="213"/>
      <c r="AA2273" s="213"/>
      <c r="AB2273" s="213"/>
      <c r="AC2273" s="213"/>
      <c r="AD2273" s="213"/>
      <c r="AE2273" s="213"/>
      <c r="AF2273" s="213"/>
      <c r="AG2273" s="213" t="s">
        <v>515</v>
      </c>
      <c r="AH2273" s="213"/>
      <c r="AI2273" s="213"/>
      <c r="AJ2273" s="213"/>
      <c r="AK2273" s="213"/>
      <c r="AL2273" s="213"/>
      <c r="AM2273" s="213"/>
      <c r="AN2273" s="213"/>
      <c r="AO2273" s="213"/>
      <c r="AP2273" s="213"/>
      <c r="AQ2273" s="213"/>
      <c r="AR2273" s="213"/>
      <c r="AS2273" s="213"/>
      <c r="AT2273" s="213"/>
      <c r="AU2273" s="213"/>
      <c r="AV2273" s="213"/>
      <c r="AW2273" s="213"/>
      <c r="AX2273" s="213"/>
      <c r="AY2273" s="213"/>
      <c r="AZ2273" s="213"/>
      <c r="BA2273" s="213"/>
      <c r="BB2273" s="213"/>
      <c r="BC2273" s="213"/>
      <c r="BD2273" s="213"/>
      <c r="BE2273" s="213"/>
      <c r="BF2273" s="213"/>
      <c r="BG2273" s="213"/>
      <c r="BH2273" s="213"/>
    </row>
    <row r="2274" spans="1:60" outlineLevel="1" x14ac:dyDescent="0.2">
      <c r="A2274" s="242">
        <v>293</v>
      </c>
      <c r="B2274" s="243" t="s">
        <v>2356</v>
      </c>
      <c r="C2274" s="254" t="s">
        <v>2357</v>
      </c>
      <c r="D2274" s="244" t="s">
        <v>582</v>
      </c>
      <c r="E2274" s="245">
        <v>1</v>
      </c>
      <c r="F2274" s="246"/>
      <c r="G2274" s="247">
        <f>ROUND(E2274*F2274,2)</f>
        <v>0</v>
      </c>
      <c r="H2274" s="246"/>
      <c r="I2274" s="247">
        <f>ROUND(E2274*H2274,2)</f>
        <v>0</v>
      </c>
      <c r="J2274" s="246"/>
      <c r="K2274" s="247">
        <f>ROUND(E2274*J2274,2)</f>
        <v>0</v>
      </c>
      <c r="L2274" s="247">
        <v>21</v>
      </c>
      <c r="M2274" s="247">
        <f>G2274*(1+L2274/100)</f>
        <v>0</v>
      </c>
      <c r="N2274" s="245">
        <v>0</v>
      </c>
      <c r="O2274" s="245">
        <f>ROUND(E2274*N2274,2)</f>
        <v>0</v>
      </c>
      <c r="P2274" s="245">
        <v>0</v>
      </c>
      <c r="Q2274" s="245">
        <f>ROUND(E2274*P2274,2)</f>
        <v>0</v>
      </c>
      <c r="R2274" s="247"/>
      <c r="S2274" s="247" t="s">
        <v>527</v>
      </c>
      <c r="T2274" s="248" t="s">
        <v>512</v>
      </c>
      <c r="U2274" s="224">
        <v>0</v>
      </c>
      <c r="V2274" s="224">
        <f>ROUND(E2274*U2274,2)</f>
        <v>0</v>
      </c>
      <c r="W2274" s="224"/>
      <c r="X2274" s="224" t="s">
        <v>557</v>
      </c>
      <c r="Y2274" s="224" t="s">
        <v>513</v>
      </c>
      <c r="Z2274" s="213"/>
      <c r="AA2274" s="213"/>
      <c r="AB2274" s="213"/>
      <c r="AC2274" s="213"/>
      <c r="AD2274" s="213"/>
      <c r="AE2274" s="213"/>
      <c r="AF2274" s="213"/>
      <c r="AG2274" s="213" t="s">
        <v>571</v>
      </c>
      <c r="AH2274" s="213"/>
      <c r="AI2274" s="213"/>
      <c r="AJ2274" s="213"/>
      <c r="AK2274" s="213"/>
      <c r="AL2274" s="213"/>
      <c r="AM2274" s="213"/>
      <c r="AN2274" s="213"/>
      <c r="AO2274" s="213"/>
      <c r="AP2274" s="213"/>
      <c r="AQ2274" s="213"/>
      <c r="AR2274" s="213"/>
      <c r="AS2274" s="213"/>
      <c r="AT2274" s="213"/>
      <c r="AU2274" s="213"/>
      <c r="AV2274" s="213"/>
      <c r="AW2274" s="213"/>
      <c r="AX2274" s="213"/>
      <c r="AY2274" s="213"/>
      <c r="AZ2274" s="213"/>
      <c r="BA2274" s="213"/>
      <c r="BB2274" s="213"/>
      <c r="BC2274" s="213"/>
      <c r="BD2274" s="213"/>
      <c r="BE2274" s="213"/>
      <c r="BF2274" s="213"/>
      <c r="BG2274" s="213"/>
      <c r="BH2274" s="213"/>
    </row>
    <row r="2275" spans="1:60" outlineLevel="2" x14ac:dyDescent="0.2">
      <c r="A2275" s="220"/>
      <c r="B2275" s="221"/>
      <c r="C2275" s="258" t="s">
        <v>2353</v>
      </c>
      <c r="D2275" s="229"/>
      <c r="E2275" s="230"/>
      <c r="F2275" s="224"/>
      <c r="G2275" s="224"/>
      <c r="H2275" s="224"/>
      <c r="I2275" s="224"/>
      <c r="J2275" s="224"/>
      <c r="K2275" s="224"/>
      <c r="L2275" s="224"/>
      <c r="M2275" s="224"/>
      <c r="N2275" s="223"/>
      <c r="O2275" s="223"/>
      <c r="P2275" s="223"/>
      <c r="Q2275" s="223"/>
      <c r="R2275" s="224"/>
      <c r="S2275" s="224"/>
      <c r="T2275" s="224"/>
      <c r="U2275" s="224"/>
      <c r="V2275" s="224"/>
      <c r="W2275" s="224"/>
      <c r="X2275" s="224"/>
      <c r="Y2275" s="224"/>
      <c r="Z2275" s="213"/>
      <c r="AA2275" s="213"/>
      <c r="AB2275" s="213"/>
      <c r="AC2275" s="213"/>
      <c r="AD2275" s="213"/>
      <c r="AE2275" s="213"/>
      <c r="AF2275" s="213"/>
      <c r="AG2275" s="213" t="s">
        <v>573</v>
      </c>
      <c r="AH2275" s="213">
        <v>0</v>
      </c>
      <c r="AI2275" s="213"/>
      <c r="AJ2275" s="213"/>
      <c r="AK2275" s="213"/>
      <c r="AL2275" s="213"/>
      <c r="AM2275" s="213"/>
      <c r="AN2275" s="213"/>
      <c r="AO2275" s="213"/>
      <c r="AP2275" s="213"/>
      <c r="AQ2275" s="213"/>
      <c r="AR2275" s="213"/>
      <c r="AS2275" s="213"/>
      <c r="AT2275" s="213"/>
      <c r="AU2275" s="213"/>
      <c r="AV2275" s="213"/>
      <c r="AW2275" s="213"/>
      <c r="AX2275" s="213"/>
      <c r="AY2275" s="213"/>
      <c r="AZ2275" s="213"/>
      <c r="BA2275" s="213"/>
      <c r="BB2275" s="213"/>
      <c r="BC2275" s="213"/>
      <c r="BD2275" s="213"/>
      <c r="BE2275" s="213"/>
      <c r="BF2275" s="213"/>
      <c r="BG2275" s="213"/>
      <c r="BH2275" s="213"/>
    </row>
    <row r="2276" spans="1:60" outlineLevel="3" x14ac:dyDescent="0.2">
      <c r="A2276" s="220"/>
      <c r="B2276" s="221"/>
      <c r="C2276" s="258" t="s">
        <v>2358</v>
      </c>
      <c r="D2276" s="229"/>
      <c r="E2276" s="230">
        <v>1</v>
      </c>
      <c r="F2276" s="224"/>
      <c r="G2276" s="224"/>
      <c r="H2276" s="224"/>
      <c r="I2276" s="224"/>
      <c r="J2276" s="224"/>
      <c r="K2276" s="224"/>
      <c r="L2276" s="224"/>
      <c r="M2276" s="224"/>
      <c r="N2276" s="223"/>
      <c r="O2276" s="223"/>
      <c r="P2276" s="223"/>
      <c r="Q2276" s="223"/>
      <c r="R2276" s="224"/>
      <c r="S2276" s="224"/>
      <c r="T2276" s="224"/>
      <c r="U2276" s="224"/>
      <c r="V2276" s="224"/>
      <c r="W2276" s="224"/>
      <c r="X2276" s="224"/>
      <c r="Y2276" s="224"/>
      <c r="Z2276" s="213"/>
      <c r="AA2276" s="213"/>
      <c r="AB2276" s="213"/>
      <c r="AC2276" s="213"/>
      <c r="AD2276" s="213"/>
      <c r="AE2276" s="213"/>
      <c r="AF2276" s="213"/>
      <c r="AG2276" s="213" t="s">
        <v>573</v>
      </c>
      <c r="AH2276" s="213">
        <v>0</v>
      </c>
      <c r="AI2276" s="213"/>
      <c r="AJ2276" s="213"/>
      <c r="AK2276" s="213"/>
      <c r="AL2276" s="213"/>
      <c r="AM2276" s="213"/>
      <c r="AN2276" s="213"/>
      <c r="AO2276" s="213"/>
      <c r="AP2276" s="213"/>
      <c r="AQ2276" s="213"/>
      <c r="AR2276" s="213"/>
      <c r="AS2276" s="213"/>
      <c r="AT2276" s="213"/>
      <c r="AU2276" s="213"/>
      <c r="AV2276" s="213"/>
      <c r="AW2276" s="213"/>
      <c r="AX2276" s="213"/>
      <c r="AY2276" s="213"/>
      <c r="AZ2276" s="213"/>
      <c r="BA2276" s="213"/>
      <c r="BB2276" s="213"/>
      <c r="BC2276" s="213"/>
      <c r="BD2276" s="213"/>
      <c r="BE2276" s="213"/>
      <c r="BF2276" s="213"/>
      <c r="BG2276" s="213"/>
      <c r="BH2276" s="213"/>
    </row>
    <row r="2277" spans="1:60" outlineLevel="3" x14ac:dyDescent="0.2">
      <c r="A2277" s="220"/>
      <c r="B2277" s="221"/>
      <c r="C2277" s="275" t="s">
        <v>955</v>
      </c>
      <c r="D2277" s="266"/>
      <c r="E2277" s="267"/>
      <c r="F2277" s="224"/>
      <c r="G2277" s="224"/>
      <c r="H2277" s="224"/>
      <c r="I2277" s="224"/>
      <c r="J2277" s="224"/>
      <c r="K2277" s="224"/>
      <c r="L2277" s="224"/>
      <c r="M2277" s="224"/>
      <c r="N2277" s="223"/>
      <c r="O2277" s="223"/>
      <c r="P2277" s="223"/>
      <c r="Q2277" s="223"/>
      <c r="R2277" s="224"/>
      <c r="S2277" s="224"/>
      <c r="T2277" s="224"/>
      <c r="U2277" s="224"/>
      <c r="V2277" s="224"/>
      <c r="W2277" s="224"/>
      <c r="X2277" s="224"/>
      <c r="Y2277" s="224"/>
      <c r="Z2277" s="213"/>
      <c r="AA2277" s="213"/>
      <c r="AB2277" s="213"/>
      <c r="AC2277" s="213"/>
      <c r="AD2277" s="213"/>
      <c r="AE2277" s="213"/>
      <c r="AF2277" s="213"/>
      <c r="AG2277" s="213" t="s">
        <v>573</v>
      </c>
      <c r="AH2277" s="213"/>
      <c r="AI2277" s="213"/>
      <c r="AJ2277" s="213"/>
      <c r="AK2277" s="213"/>
      <c r="AL2277" s="213"/>
      <c r="AM2277" s="213"/>
      <c r="AN2277" s="213"/>
      <c r="AO2277" s="213"/>
      <c r="AP2277" s="213"/>
      <c r="AQ2277" s="213"/>
      <c r="AR2277" s="213"/>
      <c r="AS2277" s="213"/>
      <c r="AT2277" s="213"/>
      <c r="AU2277" s="213"/>
      <c r="AV2277" s="213"/>
      <c r="AW2277" s="213"/>
      <c r="AX2277" s="213"/>
      <c r="AY2277" s="213"/>
      <c r="AZ2277" s="213"/>
      <c r="BA2277" s="213"/>
      <c r="BB2277" s="213"/>
      <c r="BC2277" s="213"/>
      <c r="BD2277" s="213"/>
      <c r="BE2277" s="213"/>
      <c r="BF2277" s="213"/>
      <c r="BG2277" s="213"/>
      <c r="BH2277" s="213"/>
    </row>
    <row r="2278" spans="1:60" outlineLevel="3" x14ac:dyDescent="0.2">
      <c r="A2278" s="220"/>
      <c r="B2278" s="221"/>
      <c r="C2278" s="276" t="s">
        <v>2359</v>
      </c>
      <c r="D2278" s="266"/>
      <c r="E2278" s="267">
        <v>1</v>
      </c>
      <c r="F2278" s="224"/>
      <c r="G2278" s="224"/>
      <c r="H2278" s="224"/>
      <c r="I2278" s="224"/>
      <c r="J2278" s="224"/>
      <c r="K2278" s="224"/>
      <c r="L2278" s="224"/>
      <c r="M2278" s="224"/>
      <c r="N2278" s="223"/>
      <c r="O2278" s="223"/>
      <c r="P2278" s="223"/>
      <c r="Q2278" s="223"/>
      <c r="R2278" s="224"/>
      <c r="S2278" s="224"/>
      <c r="T2278" s="224"/>
      <c r="U2278" s="224"/>
      <c r="V2278" s="224"/>
      <c r="W2278" s="224"/>
      <c r="X2278" s="224"/>
      <c r="Y2278" s="224"/>
      <c r="Z2278" s="213"/>
      <c r="AA2278" s="213"/>
      <c r="AB2278" s="213"/>
      <c r="AC2278" s="213"/>
      <c r="AD2278" s="213"/>
      <c r="AE2278" s="213"/>
      <c r="AF2278" s="213"/>
      <c r="AG2278" s="213" t="s">
        <v>573</v>
      </c>
      <c r="AH2278" s="213">
        <v>2</v>
      </c>
      <c r="AI2278" s="213"/>
      <c r="AJ2278" s="213"/>
      <c r="AK2278" s="213"/>
      <c r="AL2278" s="213"/>
      <c r="AM2278" s="213"/>
      <c r="AN2278" s="213"/>
      <c r="AO2278" s="213"/>
      <c r="AP2278" s="213"/>
      <c r="AQ2278" s="213"/>
      <c r="AR2278" s="213"/>
      <c r="AS2278" s="213"/>
      <c r="AT2278" s="213"/>
      <c r="AU2278" s="213"/>
      <c r="AV2278" s="213"/>
      <c r="AW2278" s="213"/>
      <c r="AX2278" s="213"/>
      <c r="AY2278" s="213"/>
      <c r="AZ2278" s="213"/>
      <c r="BA2278" s="213"/>
      <c r="BB2278" s="213"/>
      <c r="BC2278" s="213"/>
      <c r="BD2278" s="213"/>
      <c r="BE2278" s="213"/>
      <c r="BF2278" s="213"/>
      <c r="BG2278" s="213"/>
      <c r="BH2278" s="213"/>
    </row>
    <row r="2279" spans="1:60" outlineLevel="3" x14ac:dyDescent="0.2">
      <c r="A2279" s="220"/>
      <c r="B2279" s="221"/>
      <c r="C2279" s="275" t="s">
        <v>958</v>
      </c>
      <c r="D2279" s="266"/>
      <c r="E2279" s="267"/>
      <c r="F2279" s="224"/>
      <c r="G2279" s="224"/>
      <c r="H2279" s="224"/>
      <c r="I2279" s="224"/>
      <c r="J2279" s="224"/>
      <c r="K2279" s="224"/>
      <c r="L2279" s="224"/>
      <c r="M2279" s="224"/>
      <c r="N2279" s="223"/>
      <c r="O2279" s="223"/>
      <c r="P2279" s="223"/>
      <c r="Q2279" s="223"/>
      <c r="R2279" s="224"/>
      <c r="S2279" s="224"/>
      <c r="T2279" s="224"/>
      <c r="U2279" s="224"/>
      <c r="V2279" s="224"/>
      <c r="W2279" s="224"/>
      <c r="X2279" s="224"/>
      <c r="Y2279" s="224"/>
      <c r="Z2279" s="213"/>
      <c r="AA2279" s="213"/>
      <c r="AB2279" s="213"/>
      <c r="AC2279" s="213"/>
      <c r="AD2279" s="213"/>
      <c r="AE2279" s="213"/>
      <c r="AF2279" s="213"/>
      <c r="AG2279" s="213" t="s">
        <v>573</v>
      </c>
      <c r="AH2279" s="213"/>
      <c r="AI2279" s="213"/>
      <c r="AJ2279" s="213"/>
      <c r="AK2279" s="213"/>
      <c r="AL2279" s="213"/>
      <c r="AM2279" s="213"/>
      <c r="AN2279" s="213"/>
      <c r="AO2279" s="213"/>
      <c r="AP2279" s="213"/>
      <c r="AQ2279" s="213"/>
      <c r="AR2279" s="213"/>
      <c r="AS2279" s="213"/>
      <c r="AT2279" s="213"/>
      <c r="AU2279" s="213"/>
      <c r="AV2279" s="213"/>
      <c r="AW2279" s="213"/>
      <c r="AX2279" s="213"/>
      <c r="AY2279" s="213"/>
      <c r="AZ2279" s="213"/>
      <c r="BA2279" s="213"/>
      <c r="BB2279" s="213"/>
      <c r="BC2279" s="213"/>
      <c r="BD2279" s="213"/>
      <c r="BE2279" s="213"/>
      <c r="BF2279" s="213"/>
      <c r="BG2279" s="213"/>
      <c r="BH2279" s="213"/>
    </row>
    <row r="2280" spans="1:60" outlineLevel="2" x14ac:dyDescent="0.2">
      <c r="A2280" s="220"/>
      <c r="B2280" s="221"/>
      <c r="C2280" s="257"/>
      <c r="D2280" s="250"/>
      <c r="E2280" s="250"/>
      <c r="F2280" s="250"/>
      <c r="G2280" s="250"/>
      <c r="H2280" s="224"/>
      <c r="I2280" s="224"/>
      <c r="J2280" s="224"/>
      <c r="K2280" s="224"/>
      <c r="L2280" s="224"/>
      <c r="M2280" s="224"/>
      <c r="N2280" s="223"/>
      <c r="O2280" s="223"/>
      <c r="P2280" s="223"/>
      <c r="Q2280" s="223"/>
      <c r="R2280" s="224"/>
      <c r="S2280" s="224"/>
      <c r="T2280" s="224"/>
      <c r="U2280" s="224"/>
      <c r="V2280" s="224"/>
      <c r="W2280" s="224"/>
      <c r="X2280" s="224"/>
      <c r="Y2280" s="224"/>
      <c r="Z2280" s="213"/>
      <c r="AA2280" s="213"/>
      <c r="AB2280" s="213"/>
      <c r="AC2280" s="213"/>
      <c r="AD2280" s="213"/>
      <c r="AE2280" s="213"/>
      <c r="AF2280" s="213"/>
      <c r="AG2280" s="213" t="s">
        <v>515</v>
      </c>
      <c r="AH2280" s="213"/>
      <c r="AI2280" s="213"/>
      <c r="AJ2280" s="213"/>
      <c r="AK2280" s="213"/>
      <c r="AL2280" s="213"/>
      <c r="AM2280" s="213"/>
      <c r="AN2280" s="213"/>
      <c r="AO2280" s="213"/>
      <c r="AP2280" s="213"/>
      <c r="AQ2280" s="213"/>
      <c r="AR2280" s="213"/>
      <c r="AS2280" s="213"/>
      <c r="AT2280" s="213"/>
      <c r="AU2280" s="213"/>
      <c r="AV2280" s="213"/>
      <c r="AW2280" s="213"/>
      <c r="AX2280" s="213"/>
      <c r="AY2280" s="213"/>
      <c r="AZ2280" s="213"/>
      <c r="BA2280" s="213"/>
      <c r="BB2280" s="213"/>
      <c r="BC2280" s="213"/>
      <c r="BD2280" s="213"/>
      <c r="BE2280" s="213"/>
      <c r="BF2280" s="213"/>
      <c r="BG2280" s="213"/>
      <c r="BH2280" s="213"/>
    </row>
    <row r="2281" spans="1:60" outlineLevel="1" x14ac:dyDescent="0.2">
      <c r="A2281" s="242">
        <v>294</v>
      </c>
      <c r="B2281" s="243" t="s">
        <v>2360</v>
      </c>
      <c r="C2281" s="254" t="s">
        <v>2361</v>
      </c>
      <c r="D2281" s="244" t="s">
        <v>582</v>
      </c>
      <c r="E2281" s="245">
        <v>1</v>
      </c>
      <c r="F2281" s="246"/>
      <c r="G2281" s="247">
        <f>ROUND(E2281*F2281,2)</f>
        <v>0</v>
      </c>
      <c r="H2281" s="246"/>
      <c r="I2281" s="247">
        <f>ROUND(E2281*H2281,2)</f>
        <v>0</v>
      </c>
      <c r="J2281" s="246"/>
      <c r="K2281" s="247">
        <f>ROUND(E2281*J2281,2)</f>
        <v>0</v>
      </c>
      <c r="L2281" s="247">
        <v>21</v>
      </c>
      <c r="M2281" s="247">
        <f>G2281*(1+L2281/100)</f>
        <v>0</v>
      </c>
      <c r="N2281" s="245">
        <v>0</v>
      </c>
      <c r="O2281" s="245">
        <f>ROUND(E2281*N2281,2)</f>
        <v>0</v>
      </c>
      <c r="P2281" s="245">
        <v>0</v>
      </c>
      <c r="Q2281" s="245">
        <f>ROUND(E2281*P2281,2)</f>
        <v>0</v>
      </c>
      <c r="R2281" s="247"/>
      <c r="S2281" s="247" t="s">
        <v>527</v>
      </c>
      <c r="T2281" s="248" t="s">
        <v>512</v>
      </c>
      <c r="U2281" s="224">
        <v>0</v>
      </c>
      <c r="V2281" s="224">
        <f>ROUND(E2281*U2281,2)</f>
        <v>0</v>
      </c>
      <c r="W2281" s="224"/>
      <c r="X2281" s="224" t="s">
        <v>557</v>
      </c>
      <c r="Y2281" s="224" t="s">
        <v>513</v>
      </c>
      <c r="Z2281" s="213"/>
      <c r="AA2281" s="213"/>
      <c r="AB2281" s="213"/>
      <c r="AC2281" s="213"/>
      <c r="AD2281" s="213"/>
      <c r="AE2281" s="213"/>
      <c r="AF2281" s="213"/>
      <c r="AG2281" s="213" t="s">
        <v>571</v>
      </c>
      <c r="AH2281" s="213"/>
      <c r="AI2281" s="213"/>
      <c r="AJ2281" s="213"/>
      <c r="AK2281" s="213"/>
      <c r="AL2281" s="213"/>
      <c r="AM2281" s="213"/>
      <c r="AN2281" s="213"/>
      <c r="AO2281" s="213"/>
      <c r="AP2281" s="213"/>
      <c r="AQ2281" s="213"/>
      <c r="AR2281" s="213"/>
      <c r="AS2281" s="213"/>
      <c r="AT2281" s="213"/>
      <c r="AU2281" s="213"/>
      <c r="AV2281" s="213"/>
      <c r="AW2281" s="213"/>
      <c r="AX2281" s="213"/>
      <c r="AY2281" s="213"/>
      <c r="AZ2281" s="213"/>
      <c r="BA2281" s="213"/>
      <c r="BB2281" s="213"/>
      <c r="BC2281" s="213"/>
      <c r="BD2281" s="213"/>
      <c r="BE2281" s="213"/>
      <c r="BF2281" s="213"/>
      <c r="BG2281" s="213"/>
      <c r="BH2281" s="213"/>
    </row>
    <row r="2282" spans="1:60" outlineLevel="2" x14ac:dyDescent="0.2">
      <c r="A2282" s="220"/>
      <c r="B2282" s="221"/>
      <c r="C2282" s="258" t="s">
        <v>2353</v>
      </c>
      <c r="D2282" s="229"/>
      <c r="E2282" s="230"/>
      <c r="F2282" s="224"/>
      <c r="G2282" s="224"/>
      <c r="H2282" s="224"/>
      <c r="I2282" s="224"/>
      <c r="J2282" s="224"/>
      <c r="K2282" s="224"/>
      <c r="L2282" s="224"/>
      <c r="M2282" s="224"/>
      <c r="N2282" s="223"/>
      <c r="O2282" s="223"/>
      <c r="P2282" s="223"/>
      <c r="Q2282" s="223"/>
      <c r="R2282" s="224"/>
      <c r="S2282" s="224"/>
      <c r="T2282" s="224"/>
      <c r="U2282" s="224"/>
      <c r="V2282" s="224"/>
      <c r="W2282" s="224"/>
      <c r="X2282" s="224"/>
      <c r="Y2282" s="224"/>
      <c r="Z2282" s="213"/>
      <c r="AA2282" s="213"/>
      <c r="AB2282" s="213"/>
      <c r="AC2282" s="213"/>
      <c r="AD2282" s="213"/>
      <c r="AE2282" s="213"/>
      <c r="AF2282" s="213"/>
      <c r="AG2282" s="213" t="s">
        <v>573</v>
      </c>
      <c r="AH2282" s="213">
        <v>0</v>
      </c>
      <c r="AI2282" s="213"/>
      <c r="AJ2282" s="213"/>
      <c r="AK2282" s="213"/>
      <c r="AL2282" s="213"/>
      <c r="AM2282" s="213"/>
      <c r="AN2282" s="213"/>
      <c r="AO2282" s="213"/>
      <c r="AP2282" s="213"/>
      <c r="AQ2282" s="213"/>
      <c r="AR2282" s="213"/>
      <c r="AS2282" s="213"/>
      <c r="AT2282" s="213"/>
      <c r="AU2282" s="213"/>
      <c r="AV2282" s="213"/>
      <c r="AW2282" s="213"/>
      <c r="AX2282" s="213"/>
      <c r="AY2282" s="213"/>
      <c r="AZ2282" s="213"/>
      <c r="BA2282" s="213"/>
      <c r="BB2282" s="213"/>
      <c r="BC2282" s="213"/>
      <c r="BD2282" s="213"/>
      <c r="BE2282" s="213"/>
      <c r="BF2282" s="213"/>
      <c r="BG2282" s="213"/>
      <c r="BH2282" s="213"/>
    </row>
    <row r="2283" spans="1:60" outlineLevel="3" x14ac:dyDescent="0.2">
      <c r="A2283" s="220"/>
      <c r="B2283" s="221"/>
      <c r="C2283" s="258" t="s">
        <v>2362</v>
      </c>
      <c r="D2283" s="229"/>
      <c r="E2283" s="230">
        <v>1</v>
      </c>
      <c r="F2283" s="224"/>
      <c r="G2283" s="224"/>
      <c r="H2283" s="224"/>
      <c r="I2283" s="224"/>
      <c r="J2283" s="224"/>
      <c r="K2283" s="224"/>
      <c r="L2283" s="224"/>
      <c r="M2283" s="224"/>
      <c r="N2283" s="223"/>
      <c r="O2283" s="223"/>
      <c r="P2283" s="223"/>
      <c r="Q2283" s="223"/>
      <c r="R2283" s="224"/>
      <c r="S2283" s="224"/>
      <c r="T2283" s="224"/>
      <c r="U2283" s="224"/>
      <c r="V2283" s="224"/>
      <c r="W2283" s="224"/>
      <c r="X2283" s="224"/>
      <c r="Y2283" s="224"/>
      <c r="Z2283" s="213"/>
      <c r="AA2283" s="213"/>
      <c r="AB2283" s="213"/>
      <c r="AC2283" s="213"/>
      <c r="AD2283" s="213"/>
      <c r="AE2283" s="213"/>
      <c r="AF2283" s="213"/>
      <c r="AG2283" s="213" t="s">
        <v>573</v>
      </c>
      <c r="AH2283" s="213">
        <v>0</v>
      </c>
      <c r="AI2283" s="213"/>
      <c r="AJ2283" s="213"/>
      <c r="AK2283" s="213"/>
      <c r="AL2283" s="213"/>
      <c r="AM2283" s="213"/>
      <c r="AN2283" s="213"/>
      <c r="AO2283" s="213"/>
      <c r="AP2283" s="213"/>
      <c r="AQ2283" s="213"/>
      <c r="AR2283" s="213"/>
      <c r="AS2283" s="213"/>
      <c r="AT2283" s="213"/>
      <c r="AU2283" s="213"/>
      <c r="AV2283" s="213"/>
      <c r="AW2283" s="213"/>
      <c r="AX2283" s="213"/>
      <c r="AY2283" s="213"/>
      <c r="AZ2283" s="213"/>
      <c r="BA2283" s="213"/>
      <c r="BB2283" s="213"/>
      <c r="BC2283" s="213"/>
      <c r="BD2283" s="213"/>
      <c r="BE2283" s="213"/>
      <c r="BF2283" s="213"/>
      <c r="BG2283" s="213"/>
      <c r="BH2283" s="213"/>
    </row>
    <row r="2284" spans="1:60" outlineLevel="3" x14ac:dyDescent="0.2">
      <c r="A2284" s="220"/>
      <c r="B2284" s="221"/>
      <c r="C2284" s="275" t="s">
        <v>955</v>
      </c>
      <c r="D2284" s="266"/>
      <c r="E2284" s="267"/>
      <c r="F2284" s="224"/>
      <c r="G2284" s="224"/>
      <c r="H2284" s="224"/>
      <c r="I2284" s="224"/>
      <c r="J2284" s="224"/>
      <c r="K2284" s="224"/>
      <c r="L2284" s="224"/>
      <c r="M2284" s="224"/>
      <c r="N2284" s="223"/>
      <c r="O2284" s="223"/>
      <c r="P2284" s="223"/>
      <c r="Q2284" s="223"/>
      <c r="R2284" s="224"/>
      <c r="S2284" s="224"/>
      <c r="T2284" s="224"/>
      <c r="U2284" s="224"/>
      <c r="V2284" s="224"/>
      <c r="W2284" s="224"/>
      <c r="X2284" s="224"/>
      <c r="Y2284" s="224"/>
      <c r="Z2284" s="213"/>
      <c r="AA2284" s="213"/>
      <c r="AB2284" s="213"/>
      <c r="AC2284" s="213"/>
      <c r="AD2284" s="213"/>
      <c r="AE2284" s="213"/>
      <c r="AF2284" s="213"/>
      <c r="AG2284" s="213" t="s">
        <v>573</v>
      </c>
      <c r="AH2284" s="213"/>
      <c r="AI2284" s="213"/>
      <c r="AJ2284" s="213"/>
      <c r="AK2284" s="213"/>
      <c r="AL2284" s="213"/>
      <c r="AM2284" s="213"/>
      <c r="AN2284" s="213"/>
      <c r="AO2284" s="213"/>
      <c r="AP2284" s="213"/>
      <c r="AQ2284" s="213"/>
      <c r="AR2284" s="213"/>
      <c r="AS2284" s="213"/>
      <c r="AT2284" s="213"/>
      <c r="AU2284" s="213"/>
      <c r="AV2284" s="213"/>
      <c r="AW2284" s="213"/>
      <c r="AX2284" s="213"/>
      <c r="AY2284" s="213"/>
      <c r="AZ2284" s="213"/>
      <c r="BA2284" s="213"/>
      <c r="BB2284" s="213"/>
      <c r="BC2284" s="213"/>
      <c r="BD2284" s="213"/>
      <c r="BE2284" s="213"/>
      <c r="BF2284" s="213"/>
      <c r="BG2284" s="213"/>
      <c r="BH2284" s="213"/>
    </row>
    <row r="2285" spans="1:60" outlineLevel="3" x14ac:dyDescent="0.2">
      <c r="A2285" s="220"/>
      <c r="B2285" s="221"/>
      <c r="C2285" s="276" t="s">
        <v>2355</v>
      </c>
      <c r="D2285" s="266"/>
      <c r="E2285" s="267">
        <v>1</v>
      </c>
      <c r="F2285" s="224"/>
      <c r="G2285" s="224"/>
      <c r="H2285" s="224"/>
      <c r="I2285" s="224"/>
      <c r="J2285" s="224"/>
      <c r="K2285" s="224"/>
      <c r="L2285" s="224"/>
      <c r="M2285" s="224"/>
      <c r="N2285" s="223"/>
      <c r="O2285" s="223"/>
      <c r="P2285" s="223"/>
      <c r="Q2285" s="223"/>
      <c r="R2285" s="224"/>
      <c r="S2285" s="224"/>
      <c r="T2285" s="224"/>
      <c r="U2285" s="224"/>
      <c r="V2285" s="224"/>
      <c r="W2285" s="224"/>
      <c r="X2285" s="224"/>
      <c r="Y2285" s="224"/>
      <c r="Z2285" s="213"/>
      <c r="AA2285" s="213"/>
      <c r="AB2285" s="213"/>
      <c r="AC2285" s="213"/>
      <c r="AD2285" s="213"/>
      <c r="AE2285" s="213"/>
      <c r="AF2285" s="213"/>
      <c r="AG2285" s="213" t="s">
        <v>573</v>
      </c>
      <c r="AH2285" s="213">
        <v>2</v>
      </c>
      <c r="AI2285" s="213"/>
      <c r="AJ2285" s="213"/>
      <c r="AK2285" s="213"/>
      <c r="AL2285" s="213"/>
      <c r="AM2285" s="213"/>
      <c r="AN2285" s="213"/>
      <c r="AO2285" s="213"/>
      <c r="AP2285" s="213"/>
      <c r="AQ2285" s="213"/>
      <c r="AR2285" s="213"/>
      <c r="AS2285" s="213"/>
      <c r="AT2285" s="213"/>
      <c r="AU2285" s="213"/>
      <c r="AV2285" s="213"/>
      <c r="AW2285" s="213"/>
      <c r="AX2285" s="213"/>
      <c r="AY2285" s="213"/>
      <c r="AZ2285" s="213"/>
      <c r="BA2285" s="213"/>
      <c r="BB2285" s="213"/>
      <c r="BC2285" s="213"/>
      <c r="BD2285" s="213"/>
      <c r="BE2285" s="213"/>
      <c r="BF2285" s="213"/>
      <c r="BG2285" s="213"/>
      <c r="BH2285" s="213"/>
    </row>
    <row r="2286" spans="1:60" outlineLevel="3" x14ac:dyDescent="0.2">
      <c r="A2286" s="220"/>
      <c r="B2286" s="221"/>
      <c r="C2286" s="275" t="s">
        <v>958</v>
      </c>
      <c r="D2286" s="266"/>
      <c r="E2286" s="267"/>
      <c r="F2286" s="224"/>
      <c r="G2286" s="224"/>
      <c r="H2286" s="224"/>
      <c r="I2286" s="224"/>
      <c r="J2286" s="224"/>
      <c r="K2286" s="224"/>
      <c r="L2286" s="224"/>
      <c r="M2286" s="224"/>
      <c r="N2286" s="223"/>
      <c r="O2286" s="223"/>
      <c r="P2286" s="223"/>
      <c r="Q2286" s="223"/>
      <c r="R2286" s="224"/>
      <c r="S2286" s="224"/>
      <c r="T2286" s="224"/>
      <c r="U2286" s="224"/>
      <c r="V2286" s="224"/>
      <c r="W2286" s="224"/>
      <c r="X2286" s="224"/>
      <c r="Y2286" s="224"/>
      <c r="Z2286" s="213"/>
      <c r="AA2286" s="213"/>
      <c r="AB2286" s="213"/>
      <c r="AC2286" s="213"/>
      <c r="AD2286" s="213"/>
      <c r="AE2286" s="213"/>
      <c r="AF2286" s="213"/>
      <c r="AG2286" s="213" t="s">
        <v>573</v>
      </c>
      <c r="AH2286" s="213"/>
      <c r="AI2286" s="213"/>
      <c r="AJ2286" s="213"/>
      <c r="AK2286" s="213"/>
      <c r="AL2286" s="213"/>
      <c r="AM2286" s="213"/>
      <c r="AN2286" s="213"/>
      <c r="AO2286" s="213"/>
      <c r="AP2286" s="213"/>
      <c r="AQ2286" s="213"/>
      <c r="AR2286" s="213"/>
      <c r="AS2286" s="213"/>
      <c r="AT2286" s="213"/>
      <c r="AU2286" s="213"/>
      <c r="AV2286" s="213"/>
      <c r="AW2286" s="213"/>
      <c r="AX2286" s="213"/>
      <c r="AY2286" s="213"/>
      <c r="AZ2286" s="213"/>
      <c r="BA2286" s="213"/>
      <c r="BB2286" s="213"/>
      <c r="BC2286" s="213"/>
      <c r="BD2286" s="213"/>
      <c r="BE2286" s="213"/>
      <c r="BF2286" s="213"/>
      <c r="BG2286" s="213"/>
      <c r="BH2286" s="213"/>
    </row>
    <row r="2287" spans="1:60" outlineLevel="2" x14ac:dyDescent="0.2">
      <c r="A2287" s="220"/>
      <c r="B2287" s="221"/>
      <c r="C2287" s="257"/>
      <c r="D2287" s="250"/>
      <c r="E2287" s="250"/>
      <c r="F2287" s="250"/>
      <c r="G2287" s="250"/>
      <c r="H2287" s="224"/>
      <c r="I2287" s="224"/>
      <c r="J2287" s="224"/>
      <c r="K2287" s="224"/>
      <c r="L2287" s="224"/>
      <c r="M2287" s="224"/>
      <c r="N2287" s="223"/>
      <c r="O2287" s="223"/>
      <c r="P2287" s="223"/>
      <c r="Q2287" s="223"/>
      <c r="R2287" s="224"/>
      <c r="S2287" s="224"/>
      <c r="T2287" s="224"/>
      <c r="U2287" s="224"/>
      <c r="V2287" s="224"/>
      <c r="W2287" s="224"/>
      <c r="X2287" s="224"/>
      <c r="Y2287" s="224"/>
      <c r="Z2287" s="213"/>
      <c r="AA2287" s="213"/>
      <c r="AB2287" s="213"/>
      <c r="AC2287" s="213"/>
      <c r="AD2287" s="213"/>
      <c r="AE2287" s="213"/>
      <c r="AF2287" s="213"/>
      <c r="AG2287" s="213" t="s">
        <v>515</v>
      </c>
      <c r="AH2287" s="213"/>
      <c r="AI2287" s="213"/>
      <c r="AJ2287" s="213"/>
      <c r="AK2287" s="213"/>
      <c r="AL2287" s="213"/>
      <c r="AM2287" s="213"/>
      <c r="AN2287" s="213"/>
      <c r="AO2287" s="213"/>
      <c r="AP2287" s="213"/>
      <c r="AQ2287" s="213"/>
      <c r="AR2287" s="213"/>
      <c r="AS2287" s="213"/>
      <c r="AT2287" s="213"/>
      <c r="AU2287" s="213"/>
      <c r="AV2287" s="213"/>
      <c r="AW2287" s="213"/>
      <c r="AX2287" s="213"/>
      <c r="AY2287" s="213"/>
      <c r="AZ2287" s="213"/>
      <c r="BA2287" s="213"/>
      <c r="BB2287" s="213"/>
      <c r="BC2287" s="213"/>
      <c r="BD2287" s="213"/>
      <c r="BE2287" s="213"/>
      <c r="BF2287" s="213"/>
      <c r="BG2287" s="213"/>
      <c r="BH2287" s="213"/>
    </row>
    <row r="2288" spans="1:60" outlineLevel="1" x14ac:dyDescent="0.2">
      <c r="A2288" s="242">
        <v>295</v>
      </c>
      <c r="B2288" s="243" t="s">
        <v>2363</v>
      </c>
      <c r="C2288" s="254" t="s">
        <v>2364</v>
      </c>
      <c r="D2288" s="244" t="s">
        <v>582</v>
      </c>
      <c r="E2288" s="245">
        <v>1</v>
      </c>
      <c r="F2288" s="246"/>
      <c r="G2288" s="247">
        <f>ROUND(E2288*F2288,2)</f>
        <v>0</v>
      </c>
      <c r="H2288" s="246"/>
      <c r="I2288" s="247">
        <f>ROUND(E2288*H2288,2)</f>
        <v>0</v>
      </c>
      <c r="J2288" s="246"/>
      <c r="K2288" s="247">
        <f>ROUND(E2288*J2288,2)</f>
        <v>0</v>
      </c>
      <c r="L2288" s="247">
        <v>21</v>
      </c>
      <c r="M2288" s="247">
        <f>G2288*(1+L2288/100)</f>
        <v>0</v>
      </c>
      <c r="N2288" s="245">
        <v>0</v>
      </c>
      <c r="O2288" s="245">
        <f>ROUND(E2288*N2288,2)</f>
        <v>0</v>
      </c>
      <c r="P2288" s="245">
        <v>0</v>
      </c>
      <c r="Q2288" s="245">
        <f>ROUND(E2288*P2288,2)</f>
        <v>0</v>
      </c>
      <c r="R2288" s="247"/>
      <c r="S2288" s="247" t="s">
        <v>527</v>
      </c>
      <c r="T2288" s="248" t="s">
        <v>512</v>
      </c>
      <c r="U2288" s="224">
        <v>0</v>
      </c>
      <c r="V2288" s="224">
        <f>ROUND(E2288*U2288,2)</f>
        <v>0</v>
      </c>
      <c r="W2288" s="224"/>
      <c r="X2288" s="224" t="s">
        <v>557</v>
      </c>
      <c r="Y2288" s="224" t="s">
        <v>513</v>
      </c>
      <c r="Z2288" s="213"/>
      <c r="AA2288" s="213"/>
      <c r="AB2288" s="213"/>
      <c r="AC2288" s="213"/>
      <c r="AD2288" s="213"/>
      <c r="AE2288" s="213"/>
      <c r="AF2288" s="213"/>
      <c r="AG2288" s="213" t="s">
        <v>571</v>
      </c>
      <c r="AH2288" s="213"/>
      <c r="AI2288" s="213"/>
      <c r="AJ2288" s="213"/>
      <c r="AK2288" s="213"/>
      <c r="AL2288" s="213"/>
      <c r="AM2288" s="213"/>
      <c r="AN2288" s="213"/>
      <c r="AO2288" s="213"/>
      <c r="AP2288" s="213"/>
      <c r="AQ2288" s="213"/>
      <c r="AR2288" s="213"/>
      <c r="AS2288" s="213"/>
      <c r="AT2288" s="213"/>
      <c r="AU2288" s="213"/>
      <c r="AV2288" s="213"/>
      <c r="AW2288" s="213"/>
      <c r="AX2288" s="213"/>
      <c r="AY2288" s="213"/>
      <c r="AZ2288" s="213"/>
      <c r="BA2288" s="213"/>
      <c r="BB2288" s="213"/>
      <c r="BC2288" s="213"/>
      <c r="BD2288" s="213"/>
      <c r="BE2288" s="213"/>
      <c r="BF2288" s="213"/>
      <c r="BG2288" s="213"/>
      <c r="BH2288" s="213"/>
    </row>
    <row r="2289" spans="1:60" outlineLevel="2" x14ac:dyDescent="0.2">
      <c r="A2289" s="220"/>
      <c r="B2289" s="221"/>
      <c r="C2289" s="258" t="s">
        <v>2353</v>
      </c>
      <c r="D2289" s="229"/>
      <c r="E2289" s="230"/>
      <c r="F2289" s="224"/>
      <c r="G2289" s="224"/>
      <c r="H2289" s="224"/>
      <c r="I2289" s="224"/>
      <c r="J2289" s="224"/>
      <c r="K2289" s="224"/>
      <c r="L2289" s="224"/>
      <c r="M2289" s="224"/>
      <c r="N2289" s="223"/>
      <c r="O2289" s="223"/>
      <c r="P2289" s="223"/>
      <c r="Q2289" s="223"/>
      <c r="R2289" s="224"/>
      <c r="S2289" s="224"/>
      <c r="T2289" s="224"/>
      <c r="U2289" s="224"/>
      <c r="V2289" s="224"/>
      <c r="W2289" s="224"/>
      <c r="X2289" s="224"/>
      <c r="Y2289" s="224"/>
      <c r="Z2289" s="213"/>
      <c r="AA2289" s="213"/>
      <c r="AB2289" s="213"/>
      <c r="AC2289" s="213"/>
      <c r="AD2289" s="213"/>
      <c r="AE2289" s="213"/>
      <c r="AF2289" s="213"/>
      <c r="AG2289" s="213" t="s">
        <v>573</v>
      </c>
      <c r="AH2289" s="213">
        <v>0</v>
      </c>
      <c r="AI2289" s="213"/>
      <c r="AJ2289" s="213"/>
      <c r="AK2289" s="213"/>
      <c r="AL2289" s="213"/>
      <c r="AM2289" s="213"/>
      <c r="AN2289" s="213"/>
      <c r="AO2289" s="213"/>
      <c r="AP2289" s="213"/>
      <c r="AQ2289" s="213"/>
      <c r="AR2289" s="213"/>
      <c r="AS2289" s="213"/>
      <c r="AT2289" s="213"/>
      <c r="AU2289" s="213"/>
      <c r="AV2289" s="213"/>
      <c r="AW2289" s="213"/>
      <c r="AX2289" s="213"/>
      <c r="AY2289" s="213"/>
      <c r="AZ2289" s="213"/>
      <c r="BA2289" s="213"/>
      <c r="BB2289" s="213"/>
      <c r="BC2289" s="213"/>
      <c r="BD2289" s="213"/>
      <c r="BE2289" s="213"/>
      <c r="BF2289" s="213"/>
      <c r="BG2289" s="213"/>
      <c r="BH2289" s="213"/>
    </row>
    <row r="2290" spans="1:60" outlineLevel="3" x14ac:dyDescent="0.2">
      <c r="A2290" s="220"/>
      <c r="B2290" s="221"/>
      <c r="C2290" s="258" t="s">
        <v>2365</v>
      </c>
      <c r="D2290" s="229"/>
      <c r="E2290" s="230">
        <v>1</v>
      </c>
      <c r="F2290" s="224"/>
      <c r="G2290" s="224"/>
      <c r="H2290" s="224"/>
      <c r="I2290" s="224"/>
      <c r="J2290" s="224"/>
      <c r="K2290" s="224"/>
      <c r="L2290" s="224"/>
      <c r="M2290" s="224"/>
      <c r="N2290" s="223"/>
      <c r="O2290" s="223"/>
      <c r="P2290" s="223"/>
      <c r="Q2290" s="223"/>
      <c r="R2290" s="224"/>
      <c r="S2290" s="224"/>
      <c r="T2290" s="224"/>
      <c r="U2290" s="224"/>
      <c r="V2290" s="224"/>
      <c r="W2290" s="224"/>
      <c r="X2290" s="224"/>
      <c r="Y2290" s="224"/>
      <c r="Z2290" s="213"/>
      <c r="AA2290" s="213"/>
      <c r="AB2290" s="213"/>
      <c r="AC2290" s="213"/>
      <c r="AD2290" s="213"/>
      <c r="AE2290" s="213"/>
      <c r="AF2290" s="213"/>
      <c r="AG2290" s="213" t="s">
        <v>573</v>
      </c>
      <c r="AH2290" s="213">
        <v>0</v>
      </c>
      <c r="AI2290" s="213"/>
      <c r="AJ2290" s="213"/>
      <c r="AK2290" s="213"/>
      <c r="AL2290" s="213"/>
      <c r="AM2290" s="213"/>
      <c r="AN2290" s="213"/>
      <c r="AO2290" s="213"/>
      <c r="AP2290" s="213"/>
      <c r="AQ2290" s="213"/>
      <c r="AR2290" s="213"/>
      <c r="AS2290" s="213"/>
      <c r="AT2290" s="213"/>
      <c r="AU2290" s="213"/>
      <c r="AV2290" s="213"/>
      <c r="AW2290" s="213"/>
      <c r="AX2290" s="213"/>
      <c r="AY2290" s="213"/>
      <c r="AZ2290" s="213"/>
      <c r="BA2290" s="213"/>
      <c r="BB2290" s="213"/>
      <c r="BC2290" s="213"/>
      <c r="BD2290" s="213"/>
      <c r="BE2290" s="213"/>
      <c r="BF2290" s="213"/>
      <c r="BG2290" s="213"/>
      <c r="BH2290" s="213"/>
    </row>
    <row r="2291" spans="1:60" outlineLevel="3" x14ac:dyDescent="0.2">
      <c r="A2291" s="220"/>
      <c r="B2291" s="221"/>
      <c r="C2291" s="275" t="s">
        <v>955</v>
      </c>
      <c r="D2291" s="266"/>
      <c r="E2291" s="267"/>
      <c r="F2291" s="224"/>
      <c r="G2291" s="224"/>
      <c r="H2291" s="224"/>
      <c r="I2291" s="224"/>
      <c r="J2291" s="224"/>
      <c r="K2291" s="224"/>
      <c r="L2291" s="224"/>
      <c r="M2291" s="224"/>
      <c r="N2291" s="223"/>
      <c r="O2291" s="223"/>
      <c r="P2291" s="223"/>
      <c r="Q2291" s="223"/>
      <c r="R2291" s="224"/>
      <c r="S2291" s="224"/>
      <c r="T2291" s="224"/>
      <c r="U2291" s="224"/>
      <c r="V2291" s="224"/>
      <c r="W2291" s="224"/>
      <c r="X2291" s="224"/>
      <c r="Y2291" s="224"/>
      <c r="Z2291" s="213"/>
      <c r="AA2291" s="213"/>
      <c r="AB2291" s="213"/>
      <c r="AC2291" s="213"/>
      <c r="AD2291" s="213"/>
      <c r="AE2291" s="213"/>
      <c r="AF2291" s="213"/>
      <c r="AG2291" s="213" t="s">
        <v>573</v>
      </c>
      <c r="AH2291" s="213"/>
      <c r="AI2291" s="213"/>
      <c r="AJ2291" s="213"/>
      <c r="AK2291" s="213"/>
      <c r="AL2291" s="213"/>
      <c r="AM2291" s="213"/>
      <c r="AN2291" s="213"/>
      <c r="AO2291" s="213"/>
      <c r="AP2291" s="213"/>
      <c r="AQ2291" s="213"/>
      <c r="AR2291" s="213"/>
      <c r="AS2291" s="213"/>
      <c r="AT2291" s="213"/>
      <c r="AU2291" s="213"/>
      <c r="AV2291" s="213"/>
      <c r="AW2291" s="213"/>
      <c r="AX2291" s="213"/>
      <c r="AY2291" s="213"/>
      <c r="AZ2291" s="213"/>
      <c r="BA2291" s="213"/>
      <c r="BB2291" s="213"/>
      <c r="BC2291" s="213"/>
      <c r="BD2291" s="213"/>
      <c r="BE2291" s="213"/>
      <c r="BF2291" s="213"/>
      <c r="BG2291" s="213"/>
      <c r="BH2291" s="213"/>
    </row>
    <row r="2292" spans="1:60" outlineLevel="3" x14ac:dyDescent="0.2">
      <c r="A2292" s="220"/>
      <c r="B2292" s="221"/>
      <c r="C2292" s="276" t="s">
        <v>2359</v>
      </c>
      <c r="D2292" s="266"/>
      <c r="E2292" s="267">
        <v>1</v>
      </c>
      <c r="F2292" s="224"/>
      <c r="G2292" s="224"/>
      <c r="H2292" s="224"/>
      <c r="I2292" s="224"/>
      <c r="J2292" s="224"/>
      <c r="K2292" s="224"/>
      <c r="L2292" s="224"/>
      <c r="M2292" s="224"/>
      <c r="N2292" s="223"/>
      <c r="O2292" s="223"/>
      <c r="P2292" s="223"/>
      <c r="Q2292" s="223"/>
      <c r="R2292" s="224"/>
      <c r="S2292" s="224"/>
      <c r="T2292" s="224"/>
      <c r="U2292" s="224"/>
      <c r="V2292" s="224"/>
      <c r="W2292" s="224"/>
      <c r="X2292" s="224"/>
      <c r="Y2292" s="224"/>
      <c r="Z2292" s="213"/>
      <c r="AA2292" s="213"/>
      <c r="AB2292" s="213"/>
      <c r="AC2292" s="213"/>
      <c r="AD2292" s="213"/>
      <c r="AE2292" s="213"/>
      <c r="AF2292" s="213"/>
      <c r="AG2292" s="213" t="s">
        <v>573</v>
      </c>
      <c r="AH2292" s="213">
        <v>2</v>
      </c>
      <c r="AI2292" s="213"/>
      <c r="AJ2292" s="213"/>
      <c r="AK2292" s="213"/>
      <c r="AL2292" s="213"/>
      <c r="AM2292" s="213"/>
      <c r="AN2292" s="213"/>
      <c r="AO2292" s="213"/>
      <c r="AP2292" s="213"/>
      <c r="AQ2292" s="213"/>
      <c r="AR2292" s="213"/>
      <c r="AS2292" s="213"/>
      <c r="AT2292" s="213"/>
      <c r="AU2292" s="213"/>
      <c r="AV2292" s="213"/>
      <c r="AW2292" s="213"/>
      <c r="AX2292" s="213"/>
      <c r="AY2292" s="213"/>
      <c r="AZ2292" s="213"/>
      <c r="BA2292" s="213"/>
      <c r="BB2292" s="213"/>
      <c r="BC2292" s="213"/>
      <c r="BD2292" s="213"/>
      <c r="BE2292" s="213"/>
      <c r="BF2292" s="213"/>
      <c r="BG2292" s="213"/>
      <c r="BH2292" s="213"/>
    </row>
    <row r="2293" spans="1:60" outlineLevel="3" x14ac:dyDescent="0.2">
      <c r="A2293" s="220"/>
      <c r="B2293" s="221"/>
      <c r="C2293" s="275" t="s">
        <v>958</v>
      </c>
      <c r="D2293" s="266"/>
      <c r="E2293" s="267"/>
      <c r="F2293" s="224"/>
      <c r="G2293" s="224"/>
      <c r="H2293" s="224"/>
      <c r="I2293" s="224"/>
      <c r="J2293" s="224"/>
      <c r="K2293" s="224"/>
      <c r="L2293" s="224"/>
      <c r="M2293" s="224"/>
      <c r="N2293" s="223"/>
      <c r="O2293" s="223"/>
      <c r="P2293" s="223"/>
      <c r="Q2293" s="223"/>
      <c r="R2293" s="224"/>
      <c r="S2293" s="224"/>
      <c r="T2293" s="224"/>
      <c r="U2293" s="224"/>
      <c r="V2293" s="224"/>
      <c r="W2293" s="224"/>
      <c r="X2293" s="224"/>
      <c r="Y2293" s="224"/>
      <c r="Z2293" s="213"/>
      <c r="AA2293" s="213"/>
      <c r="AB2293" s="213"/>
      <c r="AC2293" s="213"/>
      <c r="AD2293" s="213"/>
      <c r="AE2293" s="213"/>
      <c r="AF2293" s="213"/>
      <c r="AG2293" s="213" t="s">
        <v>573</v>
      </c>
      <c r="AH2293" s="213"/>
      <c r="AI2293" s="213"/>
      <c r="AJ2293" s="213"/>
      <c r="AK2293" s="213"/>
      <c r="AL2293" s="213"/>
      <c r="AM2293" s="213"/>
      <c r="AN2293" s="213"/>
      <c r="AO2293" s="213"/>
      <c r="AP2293" s="213"/>
      <c r="AQ2293" s="213"/>
      <c r="AR2293" s="213"/>
      <c r="AS2293" s="213"/>
      <c r="AT2293" s="213"/>
      <c r="AU2293" s="213"/>
      <c r="AV2293" s="213"/>
      <c r="AW2293" s="213"/>
      <c r="AX2293" s="213"/>
      <c r="AY2293" s="213"/>
      <c r="AZ2293" s="213"/>
      <c r="BA2293" s="213"/>
      <c r="BB2293" s="213"/>
      <c r="BC2293" s="213"/>
      <c r="BD2293" s="213"/>
      <c r="BE2293" s="213"/>
      <c r="BF2293" s="213"/>
      <c r="BG2293" s="213"/>
      <c r="BH2293" s="213"/>
    </row>
    <row r="2294" spans="1:60" outlineLevel="2" x14ac:dyDescent="0.2">
      <c r="A2294" s="220"/>
      <c r="B2294" s="221"/>
      <c r="C2294" s="257"/>
      <c r="D2294" s="250"/>
      <c r="E2294" s="250"/>
      <c r="F2294" s="250"/>
      <c r="G2294" s="250"/>
      <c r="H2294" s="224"/>
      <c r="I2294" s="224"/>
      <c r="J2294" s="224"/>
      <c r="K2294" s="224"/>
      <c r="L2294" s="224"/>
      <c r="M2294" s="224"/>
      <c r="N2294" s="223"/>
      <c r="O2294" s="223"/>
      <c r="P2294" s="223"/>
      <c r="Q2294" s="223"/>
      <c r="R2294" s="224"/>
      <c r="S2294" s="224"/>
      <c r="T2294" s="224"/>
      <c r="U2294" s="224"/>
      <c r="V2294" s="224"/>
      <c r="W2294" s="224"/>
      <c r="X2294" s="224"/>
      <c r="Y2294" s="224"/>
      <c r="Z2294" s="213"/>
      <c r="AA2294" s="213"/>
      <c r="AB2294" s="213"/>
      <c r="AC2294" s="213"/>
      <c r="AD2294" s="213"/>
      <c r="AE2294" s="213"/>
      <c r="AF2294" s="213"/>
      <c r="AG2294" s="213" t="s">
        <v>515</v>
      </c>
      <c r="AH2294" s="213"/>
      <c r="AI2294" s="213"/>
      <c r="AJ2294" s="213"/>
      <c r="AK2294" s="213"/>
      <c r="AL2294" s="213"/>
      <c r="AM2294" s="213"/>
      <c r="AN2294" s="213"/>
      <c r="AO2294" s="213"/>
      <c r="AP2294" s="213"/>
      <c r="AQ2294" s="213"/>
      <c r="AR2294" s="213"/>
      <c r="AS2294" s="213"/>
      <c r="AT2294" s="213"/>
      <c r="AU2294" s="213"/>
      <c r="AV2294" s="213"/>
      <c r="AW2294" s="213"/>
      <c r="AX2294" s="213"/>
      <c r="AY2294" s="213"/>
      <c r="AZ2294" s="213"/>
      <c r="BA2294" s="213"/>
      <c r="BB2294" s="213"/>
      <c r="BC2294" s="213"/>
      <c r="BD2294" s="213"/>
      <c r="BE2294" s="213"/>
      <c r="BF2294" s="213"/>
      <c r="BG2294" s="213"/>
      <c r="BH2294" s="213"/>
    </row>
    <row r="2295" spans="1:60" outlineLevel="1" x14ac:dyDescent="0.2">
      <c r="A2295" s="242">
        <v>296</v>
      </c>
      <c r="B2295" s="243" t="s">
        <v>2366</v>
      </c>
      <c r="C2295" s="254" t="s">
        <v>2367</v>
      </c>
      <c r="D2295" s="244" t="s">
        <v>582</v>
      </c>
      <c r="E2295" s="245">
        <v>1</v>
      </c>
      <c r="F2295" s="246"/>
      <c r="G2295" s="247">
        <f>ROUND(E2295*F2295,2)</f>
        <v>0</v>
      </c>
      <c r="H2295" s="246"/>
      <c r="I2295" s="247">
        <f>ROUND(E2295*H2295,2)</f>
        <v>0</v>
      </c>
      <c r="J2295" s="246"/>
      <c r="K2295" s="247">
        <f>ROUND(E2295*J2295,2)</f>
        <v>0</v>
      </c>
      <c r="L2295" s="247">
        <v>21</v>
      </c>
      <c r="M2295" s="247">
        <f>G2295*(1+L2295/100)</f>
        <v>0</v>
      </c>
      <c r="N2295" s="245">
        <v>0</v>
      </c>
      <c r="O2295" s="245">
        <f>ROUND(E2295*N2295,2)</f>
        <v>0</v>
      </c>
      <c r="P2295" s="245">
        <v>0</v>
      </c>
      <c r="Q2295" s="245">
        <f>ROUND(E2295*P2295,2)</f>
        <v>0</v>
      </c>
      <c r="R2295" s="247"/>
      <c r="S2295" s="247" t="s">
        <v>527</v>
      </c>
      <c r="T2295" s="248" t="s">
        <v>512</v>
      </c>
      <c r="U2295" s="224">
        <v>0</v>
      </c>
      <c r="V2295" s="224">
        <f>ROUND(E2295*U2295,2)</f>
        <v>0</v>
      </c>
      <c r="W2295" s="224"/>
      <c r="X2295" s="224" t="s">
        <v>557</v>
      </c>
      <c r="Y2295" s="224" t="s">
        <v>513</v>
      </c>
      <c r="Z2295" s="213"/>
      <c r="AA2295" s="213"/>
      <c r="AB2295" s="213"/>
      <c r="AC2295" s="213"/>
      <c r="AD2295" s="213"/>
      <c r="AE2295" s="213"/>
      <c r="AF2295" s="213"/>
      <c r="AG2295" s="213" t="s">
        <v>571</v>
      </c>
      <c r="AH2295" s="213"/>
      <c r="AI2295" s="213"/>
      <c r="AJ2295" s="213"/>
      <c r="AK2295" s="213"/>
      <c r="AL2295" s="213"/>
      <c r="AM2295" s="213"/>
      <c r="AN2295" s="213"/>
      <c r="AO2295" s="213"/>
      <c r="AP2295" s="213"/>
      <c r="AQ2295" s="213"/>
      <c r="AR2295" s="213"/>
      <c r="AS2295" s="213"/>
      <c r="AT2295" s="213"/>
      <c r="AU2295" s="213"/>
      <c r="AV2295" s="213"/>
      <c r="AW2295" s="213"/>
      <c r="AX2295" s="213"/>
      <c r="AY2295" s="213"/>
      <c r="AZ2295" s="213"/>
      <c r="BA2295" s="213"/>
      <c r="BB2295" s="213"/>
      <c r="BC2295" s="213"/>
      <c r="BD2295" s="213"/>
      <c r="BE2295" s="213"/>
      <c r="BF2295" s="213"/>
      <c r="BG2295" s="213"/>
      <c r="BH2295" s="213"/>
    </row>
    <row r="2296" spans="1:60" outlineLevel="2" x14ac:dyDescent="0.2">
      <c r="A2296" s="220"/>
      <c r="B2296" s="221"/>
      <c r="C2296" s="258" t="s">
        <v>2353</v>
      </c>
      <c r="D2296" s="229"/>
      <c r="E2296" s="230"/>
      <c r="F2296" s="224"/>
      <c r="G2296" s="224"/>
      <c r="H2296" s="224"/>
      <c r="I2296" s="224"/>
      <c r="J2296" s="224"/>
      <c r="K2296" s="224"/>
      <c r="L2296" s="224"/>
      <c r="M2296" s="224"/>
      <c r="N2296" s="223"/>
      <c r="O2296" s="223"/>
      <c r="P2296" s="223"/>
      <c r="Q2296" s="223"/>
      <c r="R2296" s="224"/>
      <c r="S2296" s="224"/>
      <c r="T2296" s="224"/>
      <c r="U2296" s="224"/>
      <c r="V2296" s="224"/>
      <c r="W2296" s="224"/>
      <c r="X2296" s="224"/>
      <c r="Y2296" s="224"/>
      <c r="Z2296" s="213"/>
      <c r="AA2296" s="213"/>
      <c r="AB2296" s="213"/>
      <c r="AC2296" s="213"/>
      <c r="AD2296" s="213"/>
      <c r="AE2296" s="213"/>
      <c r="AF2296" s="213"/>
      <c r="AG2296" s="213" t="s">
        <v>573</v>
      </c>
      <c r="AH2296" s="213">
        <v>0</v>
      </c>
      <c r="AI2296" s="213"/>
      <c r="AJ2296" s="213"/>
      <c r="AK2296" s="213"/>
      <c r="AL2296" s="213"/>
      <c r="AM2296" s="213"/>
      <c r="AN2296" s="213"/>
      <c r="AO2296" s="213"/>
      <c r="AP2296" s="213"/>
      <c r="AQ2296" s="213"/>
      <c r="AR2296" s="213"/>
      <c r="AS2296" s="213"/>
      <c r="AT2296" s="213"/>
      <c r="AU2296" s="213"/>
      <c r="AV2296" s="213"/>
      <c r="AW2296" s="213"/>
      <c r="AX2296" s="213"/>
      <c r="AY2296" s="213"/>
      <c r="AZ2296" s="213"/>
      <c r="BA2296" s="213"/>
      <c r="BB2296" s="213"/>
      <c r="BC2296" s="213"/>
      <c r="BD2296" s="213"/>
      <c r="BE2296" s="213"/>
      <c r="BF2296" s="213"/>
      <c r="BG2296" s="213"/>
      <c r="BH2296" s="213"/>
    </row>
    <row r="2297" spans="1:60" outlineLevel="3" x14ac:dyDescent="0.2">
      <c r="A2297" s="220"/>
      <c r="B2297" s="221"/>
      <c r="C2297" s="258" t="s">
        <v>2368</v>
      </c>
      <c r="D2297" s="229"/>
      <c r="E2297" s="230">
        <v>1</v>
      </c>
      <c r="F2297" s="224"/>
      <c r="G2297" s="224"/>
      <c r="H2297" s="224"/>
      <c r="I2297" s="224"/>
      <c r="J2297" s="224"/>
      <c r="K2297" s="224"/>
      <c r="L2297" s="224"/>
      <c r="M2297" s="224"/>
      <c r="N2297" s="223"/>
      <c r="O2297" s="223"/>
      <c r="P2297" s="223"/>
      <c r="Q2297" s="223"/>
      <c r="R2297" s="224"/>
      <c r="S2297" s="224"/>
      <c r="T2297" s="224"/>
      <c r="U2297" s="224"/>
      <c r="V2297" s="224"/>
      <c r="W2297" s="224"/>
      <c r="X2297" s="224"/>
      <c r="Y2297" s="224"/>
      <c r="Z2297" s="213"/>
      <c r="AA2297" s="213"/>
      <c r="AB2297" s="213"/>
      <c r="AC2297" s="213"/>
      <c r="AD2297" s="213"/>
      <c r="AE2297" s="213"/>
      <c r="AF2297" s="213"/>
      <c r="AG2297" s="213" t="s">
        <v>573</v>
      </c>
      <c r="AH2297" s="213">
        <v>0</v>
      </c>
      <c r="AI2297" s="213"/>
      <c r="AJ2297" s="213"/>
      <c r="AK2297" s="213"/>
      <c r="AL2297" s="213"/>
      <c r="AM2297" s="213"/>
      <c r="AN2297" s="213"/>
      <c r="AO2297" s="213"/>
      <c r="AP2297" s="213"/>
      <c r="AQ2297" s="213"/>
      <c r="AR2297" s="213"/>
      <c r="AS2297" s="213"/>
      <c r="AT2297" s="213"/>
      <c r="AU2297" s="213"/>
      <c r="AV2297" s="213"/>
      <c r="AW2297" s="213"/>
      <c r="AX2297" s="213"/>
      <c r="AY2297" s="213"/>
      <c r="AZ2297" s="213"/>
      <c r="BA2297" s="213"/>
      <c r="BB2297" s="213"/>
      <c r="BC2297" s="213"/>
      <c r="BD2297" s="213"/>
      <c r="BE2297" s="213"/>
      <c r="BF2297" s="213"/>
      <c r="BG2297" s="213"/>
      <c r="BH2297" s="213"/>
    </row>
    <row r="2298" spans="1:60" outlineLevel="3" x14ac:dyDescent="0.2">
      <c r="A2298" s="220"/>
      <c r="B2298" s="221"/>
      <c r="C2298" s="275" t="s">
        <v>955</v>
      </c>
      <c r="D2298" s="266"/>
      <c r="E2298" s="267"/>
      <c r="F2298" s="224"/>
      <c r="G2298" s="224"/>
      <c r="H2298" s="224"/>
      <c r="I2298" s="224"/>
      <c r="J2298" s="224"/>
      <c r="K2298" s="224"/>
      <c r="L2298" s="224"/>
      <c r="M2298" s="224"/>
      <c r="N2298" s="223"/>
      <c r="O2298" s="223"/>
      <c r="P2298" s="223"/>
      <c r="Q2298" s="223"/>
      <c r="R2298" s="224"/>
      <c r="S2298" s="224"/>
      <c r="T2298" s="224"/>
      <c r="U2298" s="224"/>
      <c r="V2298" s="224"/>
      <c r="W2298" s="224"/>
      <c r="X2298" s="224"/>
      <c r="Y2298" s="224"/>
      <c r="Z2298" s="213"/>
      <c r="AA2298" s="213"/>
      <c r="AB2298" s="213"/>
      <c r="AC2298" s="213"/>
      <c r="AD2298" s="213"/>
      <c r="AE2298" s="213"/>
      <c r="AF2298" s="213"/>
      <c r="AG2298" s="213" t="s">
        <v>573</v>
      </c>
      <c r="AH2298" s="213"/>
      <c r="AI2298" s="213"/>
      <c r="AJ2298" s="213"/>
      <c r="AK2298" s="213"/>
      <c r="AL2298" s="213"/>
      <c r="AM2298" s="213"/>
      <c r="AN2298" s="213"/>
      <c r="AO2298" s="213"/>
      <c r="AP2298" s="213"/>
      <c r="AQ2298" s="213"/>
      <c r="AR2298" s="213"/>
      <c r="AS2298" s="213"/>
      <c r="AT2298" s="213"/>
      <c r="AU2298" s="213"/>
      <c r="AV2298" s="213"/>
      <c r="AW2298" s="213"/>
      <c r="AX2298" s="213"/>
      <c r="AY2298" s="213"/>
      <c r="AZ2298" s="213"/>
      <c r="BA2298" s="213"/>
      <c r="BB2298" s="213"/>
      <c r="BC2298" s="213"/>
      <c r="BD2298" s="213"/>
      <c r="BE2298" s="213"/>
      <c r="BF2298" s="213"/>
      <c r="BG2298" s="213"/>
      <c r="BH2298" s="213"/>
    </row>
    <row r="2299" spans="1:60" outlineLevel="3" x14ac:dyDescent="0.2">
      <c r="A2299" s="220"/>
      <c r="B2299" s="221"/>
      <c r="C2299" s="276" t="s">
        <v>2355</v>
      </c>
      <c r="D2299" s="266"/>
      <c r="E2299" s="267">
        <v>1</v>
      </c>
      <c r="F2299" s="224"/>
      <c r="G2299" s="224"/>
      <c r="H2299" s="224"/>
      <c r="I2299" s="224"/>
      <c r="J2299" s="224"/>
      <c r="K2299" s="224"/>
      <c r="L2299" s="224"/>
      <c r="M2299" s="224"/>
      <c r="N2299" s="223"/>
      <c r="O2299" s="223"/>
      <c r="P2299" s="223"/>
      <c r="Q2299" s="223"/>
      <c r="R2299" s="224"/>
      <c r="S2299" s="224"/>
      <c r="T2299" s="224"/>
      <c r="U2299" s="224"/>
      <c r="V2299" s="224"/>
      <c r="W2299" s="224"/>
      <c r="X2299" s="224"/>
      <c r="Y2299" s="224"/>
      <c r="Z2299" s="213"/>
      <c r="AA2299" s="213"/>
      <c r="AB2299" s="213"/>
      <c r="AC2299" s="213"/>
      <c r="AD2299" s="213"/>
      <c r="AE2299" s="213"/>
      <c r="AF2299" s="213"/>
      <c r="AG2299" s="213" t="s">
        <v>573</v>
      </c>
      <c r="AH2299" s="213">
        <v>2</v>
      </c>
      <c r="AI2299" s="213"/>
      <c r="AJ2299" s="213"/>
      <c r="AK2299" s="213"/>
      <c r="AL2299" s="213"/>
      <c r="AM2299" s="213"/>
      <c r="AN2299" s="213"/>
      <c r="AO2299" s="213"/>
      <c r="AP2299" s="213"/>
      <c r="AQ2299" s="213"/>
      <c r="AR2299" s="213"/>
      <c r="AS2299" s="213"/>
      <c r="AT2299" s="213"/>
      <c r="AU2299" s="213"/>
      <c r="AV2299" s="213"/>
      <c r="AW2299" s="213"/>
      <c r="AX2299" s="213"/>
      <c r="AY2299" s="213"/>
      <c r="AZ2299" s="213"/>
      <c r="BA2299" s="213"/>
      <c r="BB2299" s="213"/>
      <c r="BC2299" s="213"/>
      <c r="BD2299" s="213"/>
      <c r="BE2299" s="213"/>
      <c r="BF2299" s="213"/>
      <c r="BG2299" s="213"/>
      <c r="BH2299" s="213"/>
    </row>
    <row r="2300" spans="1:60" outlineLevel="3" x14ac:dyDescent="0.2">
      <c r="A2300" s="220"/>
      <c r="B2300" s="221"/>
      <c r="C2300" s="275" t="s">
        <v>958</v>
      </c>
      <c r="D2300" s="266"/>
      <c r="E2300" s="267"/>
      <c r="F2300" s="224"/>
      <c r="G2300" s="224"/>
      <c r="H2300" s="224"/>
      <c r="I2300" s="224"/>
      <c r="J2300" s="224"/>
      <c r="K2300" s="224"/>
      <c r="L2300" s="224"/>
      <c r="M2300" s="224"/>
      <c r="N2300" s="223"/>
      <c r="O2300" s="223"/>
      <c r="P2300" s="223"/>
      <c r="Q2300" s="223"/>
      <c r="R2300" s="224"/>
      <c r="S2300" s="224"/>
      <c r="T2300" s="224"/>
      <c r="U2300" s="224"/>
      <c r="V2300" s="224"/>
      <c r="W2300" s="224"/>
      <c r="X2300" s="224"/>
      <c r="Y2300" s="224"/>
      <c r="Z2300" s="213"/>
      <c r="AA2300" s="213"/>
      <c r="AB2300" s="213"/>
      <c r="AC2300" s="213"/>
      <c r="AD2300" s="213"/>
      <c r="AE2300" s="213"/>
      <c r="AF2300" s="213"/>
      <c r="AG2300" s="213" t="s">
        <v>573</v>
      </c>
      <c r="AH2300" s="213"/>
      <c r="AI2300" s="213"/>
      <c r="AJ2300" s="213"/>
      <c r="AK2300" s="213"/>
      <c r="AL2300" s="213"/>
      <c r="AM2300" s="213"/>
      <c r="AN2300" s="213"/>
      <c r="AO2300" s="213"/>
      <c r="AP2300" s="213"/>
      <c r="AQ2300" s="213"/>
      <c r="AR2300" s="213"/>
      <c r="AS2300" s="213"/>
      <c r="AT2300" s="213"/>
      <c r="AU2300" s="213"/>
      <c r="AV2300" s="213"/>
      <c r="AW2300" s="213"/>
      <c r="AX2300" s="213"/>
      <c r="AY2300" s="213"/>
      <c r="AZ2300" s="213"/>
      <c r="BA2300" s="213"/>
      <c r="BB2300" s="213"/>
      <c r="BC2300" s="213"/>
      <c r="BD2300" s="213"/>
      <c r="BE2300" s="213"/>
      <c r="BF2300" s="213"/>
      <c r="BG2300" s="213"/>
      <c r="BH2300" s="213"/>
    </row>
    <row r="2301" spans="1:60" outlineLevel="2" x14ac:dyDescent="0.2">
      <c r="A2301" s="220"/>
      <c r="B2301" s="221"/>
      <c r="C2301" s="257"/>
      <c r="D2301" s="250"/>
      <c r="E2301" s="250"/>
      <c r="F2301" s="250"/>
      <c r="G2301" s="250"/>
      <c r="H2301" s="224"/>
      <c r="I2301" s="224"/>
      <c r="J2301" s="224"/>
      <c r="K2301" s="224"/>
      <c r="L2301" s="224"/>
      <c r="M2301" s="224"/>
      <c r="N2301" s="223"/>
      <c r="O2301" s="223"/>
      <c r="P2301" s="223"/>
      <c r="Q2301" s="223"/>
      <c r="R2301" s="224"/>
      <c r="S2301" s="224"/>
      <c r="T2301" s="224"/>
      <c r="U2301" s="224"/>
      <c r="V2301" s="224"/>
      <c r="W2301" s="224"/>
      <c r="X2301" s="224"/>
      <c r="Y2301" s="224"/>
      <c r="Z2301" s="213"/>
      <c r="AA2301" s="213"/>
      <c r="AB2301" s="213"/>
      <c r="AC2301" s="213"/>
      <c r="AD2301" s="213"/>
      <c r="AE2301" s="213"/>
      <c r="AF2301" s="213"/>
      <c r="AG2301" s="213" t="s">
        <v>515</v>
      </c>
      <c r="AH2301" s="213"/>
      <c r="AI2301" s="213"/>
      <c r="AJ2301" s="213"/>
      <c r="AK2301" s="213"/>
      <c r="AL2301" s="213"/>
      <c r="AM2301" s="213"/>
      <c r="AN2301" s="213"/>
      <c r="AO2301" s="213"/>
      <c r="AP2301" s="213"/>
      <c r="AQ2301" s="213"/>
      <c r="AR2301" s="213"/>
      <c r="AS2301" s="213"/>
      <c r="AT2301" s="213"/>
      <c r="AU2301" s="213"/>
      <c r="AV2301" s="213"/>
      <c r="AW2301" s="213"/>
      <c r="AX2301" s="213"/>
      <c r="AY2301" s="213"/>
      <c r="AZ2301" s="213"/>
      <c r="BA2301" s="213"/>
      <c r="BB2301" s="213"/>
      <c r="BC2301" s="213"/>
      <c r="BD2301" s="213"/>
      <c r="BE2301" s="213"/>
      <c r="BF2301" s="213"/>
      <c r="BG2301" s="213"/>
      <c r="BH2301" s="213"/>
    </row>
    <row r="2302" spans="1:60" outlineLevel="1" x14ac:dyDescent="0.2">
      <c r="A2302" s="242">
        <v>297</v>
      </c>
      <c r="B2302" s="243" t="s">
        <v>2369</v>
      </c>
      <c r="C2302" s="254" t="s">
        <v>2370</v>
      </c>
      <c r="D2302" s="244" t="s">
        <v>582</v>
      </c>
      <c r="E2302" s="245">
        <v>1</v>
      </c>
      <c r="F2302" s="246"/>
      <c r="G2302" s="247">
        <f>ROUND(E2302*F2302,2)</f>
        <v>0</v>
      </c>
      <c r="H2302" s="246"/>
      <c r="I2302" s="247">
        <f>ROUND(E2302*H2302,2)</f>
        <v>0</v>
      </c>
      <c r="J2302" s="246"/>
      <c r="K2302" s="247">
        <f>ROUND(E2302*J2302,2)</f>
        <v>0</v>
      </c>
      <c r="L2302" s="247">
        <v>21</v>
      </c>
      <c r="M2302" s="247">
        <f>G2302*(1+L2302/100)</f>
        <v>0</v>
      </c>
      <c r="N2302" s="245">
        <v>0</v>
      </c>
      <c r="O2302" s="245">
        <f>ROUND(E2302*N2302,2)</f>
        <v>0</v>
      </c>
      <c r="P2302" s="245">
        <v>0</v>
      </c>
      <c r="Q2302" s="245">
        <f>ROUND(E2302*P2302,2)</f>
        <v>0</v>
      </c>
      <c r="R2302" s="247"/>
      <c r="S2302" s="247" t="s">
        <v>527</v>
      </c>
      <c r="T2302" s="248" t="s">
        <v>512</v>
      </c>
      <c r="U2302" s="224">
        <v>0</v>
      </c>
      <c r="V2302" s="224">
        <f>ROUND(E2302*U2302,2)</f>
        <v>0</v>
      </c>
      <c r="W2302" s="224"/>
      <c r="X2302" s="224" t="s">
        <v>557</v>
      </c>
      <c r="Y2302" s="224" t="s">
        <v>513</v>
      </c>
      <c r="Z2302" s="213"/>
      <c r="AA2302" s="213"/>
      <c r="AB2302" s="213"/>
      <c r="AC2302" s="213"/>
      <c r="AD2302" s="213"/>
      <c r="AE2302" s="213"/>
      <c r="AF2302" s="213"/>
      <c r="AG2302" s="213" t="s">
        <v>571</v>
      </c>
      <c r="AH2302" s="213"/>
      <c r="AI2302" s="213"/>
      <c r="AJ2302" s="213"/>
      <c r="AK2302" s="213"/>
      <c r="AL2302" s="213"/>
      <c r="AM2302" s="213"/>
      <c r="AN2302" s="213"/>
      <c r="AO2302" s="213"/>
      <c r="AP2302" s="213"/>
      <c r="AQ2302" s="213"/>
      <c r="AR2302" s="213"/>
      <c r="AS2302" s="213"/>
      <c r="AT2302" s="213"/>
      <c r="AU2302" s="213"/>
      <c r="AV2302" s="213"/>
      <c r="AW2302" s="213"/>
      <c r="AX2302" s="213"/>
      <c r="AY2302" s="213"/>
      <c r="AZ2302" s="213"/>
      <c r="BA2302" s="213"/>
      <c r="BB2302" s="213"/>
      <c r="BC2302" s="213"/>
      <c r="BD2302" s="213"/>
      <c r="BE2302" s="213"/>
      <c r="BF2302" s="213"/>
      <c r="BG2302" s="213"/>
      <c r="BH2302" s="213"/>
    </row>
    <row r="2303" spans="1:60" outlineLevel="2" x14ac:dyDescent="0.2">
      <c r="A2303" s="220"/>
      <c r="B2303" s="221"/>
      <c r="C2303" s="258" t="s">
        <v>2353</v>
      </c>
      <c r="D2303" s="229"/>
      <c r="E2303" s="230"/>
      <c r="F2303" s="224"/>
      <c r="G2303" s="224"/>
      <c r="H2303" s="224"/>
      <c r="I2303" s="224"/>
      <c r="J2303" s="224"/>
      <c r="K2303" s="224"/>
      <c r="L2303" s="224"/>
      <c r="M2303" s="224"/>
      <c r="N2303" s="223"/>
      <c r="O2303" s="223"/>
      <c r="P2303" s="223"/>
      <c r="Q2303" s="223"/>
      <c r="R2303" s="224"/>
      <c r="S2303" s="224"/>
      <c r="T2303" s="224"/>
      <c r="U2303" s="224"/>
      <c r="V2303" s="224"/>
      <c r="W2303" s="224"/>
      <c r="X2303" s="224"/>
      <c r="Y2303" s="224"/>
      <c r="Z2303" s="213"/>
      <c r="AA2303" s="213"/>
      <c r="AB2303" s="213"/>
      <c r="AC2303" s="213"/>
      <c r="AD2303" s="213"/>
      <c r="AE2303" s="213"/>
      <c r="AF2303" s="213"/>
      <c r="AG2303" s="213" t="s">
        <v>573</v>
      </c>
      <c r="AH2303" s="213">
        <v>0</v>
      </c>
      <c r="AI2303" s="213"/>
      <c r="AJ2303" s="213"/>
      <c r="AK2303" s="213"/>
      <c r="AL2303" s="213"/>
      <c r="AM2303" s="213"/>
      <c r="AN2303" s="213"/>
      <c r="AO2303" s="213"/>
      <c r="AP2303" s="213"/>
      <c r="AQ2303" s="213"/>
      <c r="AR2303" s="213"/>
      <c r="AS2303" s="213"/>
      <c r="AT2303" s="213"/>
      <c r="AU2303" s="213"/>
      <c r="AV2303" s="213"/>
      <c r="AW2303" s="213"/>
      <c r="AX2303" s="213"/>
      <c r="AY2303" s="213"/>
      <c r="AZ2303" s="213"/>
      <c r="BA2303" s="213"/>
      <c r="BB2303" s="213"/>
      <c r="BC2303" s="213"/>
      <c r="BD2303" s="213"/>
      <c r="BE2303" s="213"/>
      <c r="BF2303" s="213"/>
      <c r="BG2303" s="213"/>
      <c r="BH2303" s="213"/>
    </row>
    <row r="2304" spans="1:60" outlineLevel="3" x14ac:dyDescent="0.2">
      <c r="A2304" s="220"/>
      <c r="B2304" s="221"/>
      <c r="C2304" s="258" t="s">
        <v>2371</v>
      </c>
      <c r="D2304" s="229"/>
      <c r="E2304" s="230">
        <v>1</v>
      </c>
      <c r="F2304" s="224"/>
      <c r="G2304" s="224"/>
      <c r="H2304" s="224"/>
      <c r="I2304" s="224"/>
      <c r="J2304" s="224"/>
      <c r="K2304" s="224"/>
      <c r="L2304" s="224"/>
      <c r="M2304" s="224"/>
      <c r="N2304" s="223"/>
      <c r="O2304" s="223"/>
      <c r="P2304" s="223"/>
      <c r="Q2304" s="223"/>
      <c r="R2304" s="224"/>
      <c r="S2304" s="224"/>
      <c r="T2304" s="224"/>
      <c r="U2304" s="224"/>
      <c r="V2304" s="224"/>
      <c r="W2304" s="224"/>
      <c r="X2304" s="224"/>
      <c r="Y2304" s="224"/>
      <c r="Z2304" s="213"/>
      <c r="AA2304" s="213"/>
      <c r="AB2304" s="213"/>
      <c r="AC2304" s="213"/>
      <c r="AD2304" s="213"/>
      <c r="AE2304" s="213"/>
      <c r="AF2304" s="213"/>
      <c r="AG2304" s="213" t="s">
        <v>573</v>
      </c>
      <c r="AH2304" s="213">
        <v>0</v>
      </c>
      <c r="AI2304" s="213"/>
      <c r="AJ2304" s="213"/>
      <c r="AK2304" s="213"/>
      <c r="AL2304" s="213"/>
      <c r="AM2304" s="213"/>
      <c r="AN2304" s="213"/>
      <c r="AO2304" s="213"/>
      <c r="AP2304" s="213"/>
      <c r="AQ2304" s="213"/>
      <c r="AR2304" s="213"/>
      <c r="AS2304" s="213"/>
      <c r="AT2304" s="213"/>
      <c r="AU2304" s="213"/>
      <c r="AV2304" s="213"/>
      <c r="AW2304" s="213"/>
      <c r="AX2304" s="213"/>
      <c r="AY2304" s="213"/>
      <c r="AZ2304" s="213"/>
      <c r="BA2304" s="213"/>
      <c r="BB2304" s="213"/>
      <c r="BC2304" s="213"/>
      <c r="BD2304" s="213"/>
      <c r="BE2304" s="213"/>
      <c r="BF2304" s="213"/>
      <c r="BG2304" s="213"/>
      <c r="BH2304" s="213"/>
    </row>
    <row r="2305" spans="1:60" outlineLevel="3" x14ac:dyDescent="0.2">
      <c r="A2305" s="220"/>
      <c r="B2305" s="221"/>
      <c r="C2305" s="275" t="s">
        <v>955</v>
      </c>
      <c r="D2305" s="266"/>
      <c r="E2305" s="267"/>
      <c r="F2305" s="224"/>
      <c r="G2305" s="224"/>
      <c r="H2305" s="224"/>
      <c r="I2305" s="224"/>
      <c r="J2305" s="224"/>
      <c r="K2305" s="224"/>
      <c r="L2305" s="224"/>
      <c r="M2305" s="224"/>
      <c r="N2305" s="223"/>
      <c r="O2305" s="223"/>
      <c r="P2305" s="223"/>
      <c r="Q2305" s="223"/>
      <c r="R2305" s="224"/>
      <c r="S2305" s="224"/>
      <c r="T2305" s="224"/>
      <c r="U2305" s="224"/>
      <c r="V2305" s="224"/>
      <c r="W2305" s="224"/>
      <c r="X2305" s="224"/>
      <c r="Y2305" s="224"/>
      <c r="Z2305" s="213"/>
      <c r="AA2305" s="213"/>
      <c r="AB2305" s="213"/>
      <c r="AC2305" s="213"/>
      <c r="AD2305" s="213"/>
      <c r="AE2305" s="213"/>
      <c r="AF2305" s="213"/>
      <c r="AG2305" s="213" t="s">
        <v>573</v>
      </c>
      <c r="AH2305" s="213"/>
      <c r="AI2305" s="213"/>
      <c r="AJ2305" s="213"/>
      <c r="AK2305" s="213"/>
      <c r="AL2305" s="213"/>
      <c r="AM2305" s="213"/>
      <c r="AN2305" s="213"/>
      <c r="AO2305" s="213"/>
      <c r="AP2305" s="213"/>
      <c r="AQ2305" s="213"/>
      <c r="AR2305" s="213"/>
      <c r="AS2305" s="213"/>
      <c r="AT2305" s="213"/>
      <c r="AU2305" s="213"/>
      <c r="AV2305" s="213"/>
      <c r="AW2305" s="213"/>
      <c r="AX2305" s="213"/>
      <c r="AY2305" s="213"/>
      <c r="AZ2305" s="213"/>
      <c r="BA2305" s="213"/>
      <c r="BB2305" s="213"/>
      <c r="BC2305" s="213"/>
      <c r="BD2305" s="213"/>
      <c r="BE2305" s="213"/>
      <c r="BF2305" s="213"/>
      <c r="BG2305" s="213"/>
      <c r="BH2305" s="213"/>
    </row>
    <row r="2306" spans="1:60" outlineLevel="3" x14ac:dyDescent="0.2">
      <c r="A2306" s="220"/>
      <c r="B2306" s="221"/>
      <c r="C2306" s="276" t="s">
        <v>2359</v>
      </c>
      <c r="D2306" s="266"/>
      <c r="E2306" s="267">
        <v>1</v>
      </c>
      <c r="F2306" s="224"/>
      <c r="G2306" s="224"/>
      <c r="H2306" s="224"/>
      <c r="I2306" s="224"/>
      <c r="J2306" s="224"/>
      <c r="K2306" s="224"/>
      <c r="L2306" s="224"/>
      <c r="M2306" s="224"/>
      <c r="N2306" s="223"/>
      <c r="O2306" s="223"/>
      <c r="P2306" s="223"/>
      <c r="Q2306" s="223"/>
      <c r="R2306" s="224"/>
      <c r="S2306" s="224"/>
      <c r="T2306" s="224"/>
      <c r="U2306" s="224"/>
      <c r="V2306" s="224"/>
      <c r="W2306" s="224"/>
      <c r="X2306" s="224"/>
      <c r="Y2306" s="224"/>
      <c r="Z2306" s="213"/>
      <c r="AA2306" s="213"/>
      <c r="AB2306" s="213"/>
      <c r="AC2306" s="213"/>
      <c r="AD2306" s="213"/>
      <c r="AE2306" s="213"/>
      <c r="AF2306" s="213"/>
      <c r="AG2306" s="213" t="s">
        <v>573</v>
      </c>
      <c r="AH2306" s="213">
        <v>2</v>
      </c>
      <c r="AI2306" s="213"/>
      <c r="AJ2306" s="213"/>
      <c r="AK2306" s="213"/>
      <c r="AL2306" s="213"/>
      <c r="AM2306" s="213"/>
      <c r="AN2306" s="213"/>
      <c r="AO2306" s="213"/>
      <c r="AP2306" s="213"/>
      <c r="AQ2306" s="213"/>
      <c r="AR2306" s="213"/>
      <c r="AS2306" s="213"/>
      <c r="AT2306" s="213"/>
      <c r="AU2306" s="213"/>
      <c r="AV2306" s="213"/>
      <c r="AW2306" s="213"/>
      <c r="AX2306" s="213"/>
      <c r="AY2306" s="213"/>
      <c r="AZ2306" s="213"/>
      <c r="BA2306" s="213"/>
      <c r="BB2306" s="213"/>
      <c r="BC2306" s="213"/>
      <c r="BD2306" s="213"/>
      <c r="BE2306" s="213"/>
      <c r="BF2306" s="213"/>
      <c r="BG2306" s="213"/>
      <c r="BH2306" s="213"/>
    </row>
    <row r="2307" spans="1:60" outlineLevel="3" x14ac:dyDescent="0.2">
      <c r="A2307" s="220"/>
      <c r="B2307" s="221"/>
      <c r="C2307" s="275" t="s">
        <v>958</v>
      </c>
      <c r="D2307" s="266"/>
      <c r="E2307" s="267"/>
      <c r="F2307" s="224"/>
      <c r="G2307" s="224"/>
      <c r="H2307" s="224"/>
      <c r="I2307" s="224"/>
      <c r="J2307" s="224"/>
      <c r="K2307" s="224"/>
      <c r="L2307" s="224"/>
      <c r="M2307" s="224"/>
      <c r="N2307" s="223"/>
      <c r="O2307" s="223"/>
      <c r="P2307" s="223"/>
      <c r="Q2307" s="223"/>
      <c r="R2307" s="224"/>
      <c r="S2307" s="224"/>
      <c r="T2307" s="224"/>
      <c r="U2307" s="224"/>
      <c r="V2307" s="224"/>
      <c r="W2307" s="224"/>
      <c r="X2307" s="224"/>
      <c r="Y2307" s="224"/>
      <c r="Z2307" s="213"/>
      <c r="AA2307" s="213"/>
      <c r="AB2307" s="213"/>
      <c r="AC2307" s="213"/>
      <c r="AD2307" s="213"/>
      <c r="AE2307" s="213"/>
      <c r="AF2307" s="213"/>
      <c r="AG2307" s="213" t="s">
        <v>573</v>
      </c>
      <c r="AH2307" s="213"/>
      <c r="AI2307" s="213"/>
      <c r="AJ2307" s="213"/>
      <c r="AK2307" s="213"/>
      <c r="AL2307" s="213"/>
      <c r="AM2307" s="213"/>
      <c r="AN2307" s="213"/>
      <c r="AO2307" s="213"/>
      <c r="AP2307" s="213"/>
      <c r="AQ2307" s="213"/>
      <c r="AR2307" s="213"/>
      <c r="AS2307" s="213"/>
      <c r="AT2307" s="213"/>
      <c r="AU2307" s="213"/>
      <c r="AV2307" s="213"/>
      <c r="AW2307" s="213"/>
      <c r="AX2307" s="213"/>
      <c r="AY2307" s="213"/>
      <c r="AZ2307" s="213"/>
      <c r="BA2307" s="213"/>
      <c r="BB2307" s="213"/>
      <c r="BC2307" s="213"/>
      <c r="BD2307" s="213"/>
      <c r="BE2307" s="213"/>
      <c r="BF2307" s="213"/>
      <c r="BG2307" s="213"/>
      <c r="BH2307" s="213"/>
    </row>
    <row r="2308" spans="1:60" outlineLevel="2" x14ac:dyDescent="0.2">
      <c r="A2308" s="220"/>
      <c r="B2308" s="221"/>
      <c r="C2308" s="257"/>
      <c r="D2308" s="250"/>
      <c r="E2308" s="250"/>
      <c r="F2308" s="250"/>
      <c r="G2308" s="250"/>
      <c r="H2308" s="224"/>
      <c r="I2308" s="224"/>
      <c r="J2308" s="224"/>
      <c r="K2308" s="224"/>
      <c r="L2308" s="224"/>
      <c r="M2308" s="224"/>
      <c r="N2308" s="223"/>
      <c r="O2308" s="223"/>
      <c r="P2308" s="223"/>
      <c r="Q2308" s="223"/>
      <c r="R2308" s="224"/>
      <c r="S2308" s="224"/>
      <c r="T2308" s="224"/>
      <c r="U2308" s="224"/>
      <c r="V2308" s="224"/>
      <c r="W2308" s="224"/>
      <c r="X2308" s="224"/>
      <c r="Y2308" s="224"/>
      <c r="Z2308" s="213"/>
      <c r="AA2308" s="213"/>
      <c r="AB2308" s="213"/>
      <c r="AC2308" s="213"/>
      <c r="AD2308" s="213"/>
      <c r="AE2308" s="213"/>
      <c r="AF2308" s="213"/>
      <c r="AG2308" s="213" t="s">
        <v>515</v>
      </c>
      <c r="AH2308" s="213"/>
      <c r="AI2308" s="213"/>
      <c r="AJ2308" s="213"/>
      <c r="AK2308" s="213"/>
      <c r="AL2308" s="213"/>
      <c r="AM2308" s="213"/>
      <c r="AN2308" s="213"/>
      <c r="AO2308" s="213"/>
      <c r="AP2308" s="213"/>
      <c r="AQ2308" s="213"/>
      <c r="AR2308" s="213"/>
      <c r="AS2308" s="213"/>
      <c r="AT2308" s="213"/>
      <c r="AU2308" s="213"/>
      <c r="AV2308" s="213"/>
      <c r="AW2308" s="213"/>
      <c r="AX2308" s="213"/>
      <c r="AY2308" s="213"/>
      <c r="AZ2308" s="213"/>
      <c r="BA2308" s="213"/>
      <c r="BB2308" s="213"/>
      <c r="BC2308" s="213"/>
      <c r="BD2308" s="213"/>
      <c r="BE2308" s="213"/>
      <c r="BF2308" s="213"/>
      <c r="BG2308" s="213"/>
      <c r="BH2308" s="213"/>
    </row>
    <row r="2309" spans="1:60" outlineLevel="1" x14ac:dyDescent="0.2">
      <c r="A2309" s="242">
        <v>298</v>
      </c>
      <c r="B2309" s="243" t="s">
        <v>2372</v>
      </c>
      <c r="C2309" s="254" t="s">
        <v>2373</v>
      </c>
      <c r="D2309" s="244" t="s">
        <v>582</v>
      </c>
      <c r="E2309" s="245">
        <v>1</v>
      </c>
      <c r="F2309" s="246"/>
      <c r="G2309" s="247">
        <f>ROUND(E2309*F2309,2)</f>
        <v>0</v>
      </c>
      <c r="H2309" s="246"/>
      <c r="I2309" s="247">
        <f>ROUND(E2309*H2309,2)</f>
        <v>0</v>
      </c>
      <c r="J2309" s="246"/>
      <c r="K2309" s="247">
        <f>ROUND(E2309*J2309,2)</f>
        <v>0</v>
      </c>
      <c r="L2309" s="247">
        <v>21</v>
      </c>
      <c r="M2309" s="247">
        <f>G2309*(1+L2309/100)</f>
        <v>0</v>
      </c>
      <c r="N2309" s="245">
        <v>0</v>
      </c>
      <c r="O2309" s="245">
        <f>ROUND(E2309*N2309,2)</f>
        <v>0</v>
      </c>
      <c r="P2309" s="245">
        <v>0</v>
      </c>
      <c r="Q2309" s="245">
        <f>ROUND(E2309*P2309,2)</f>
        <v>0</v>
      </c>
      <c r="R2309" s="247"/>
      <c r="S2309" s="247" t="s">
        <v>527</v>
      </c>
      <c r="T2309" s="248" t="s">
        <v>512</v>
      </c>
      <c r="U2309" s="224">
        <v>0</v>
      </c>
      <c r="V2309" s="224">
        <f>ROUND(E2309*U2309,2)</f>
        <v>0</v>
      </c>
      <c r="W2309" s="224"/>
      <c r="X2309" s="224" t="s">
        <v>557</v>
      </c>
      <c r="Y2309" s="224" t="s">
        <v>513</v>
      </c>
      <c r="Z2309" s="213"/>
      <c r="AA2309" s="213"/>
      <c r="AB2309" s="213"/>
      <c r="AC2309" s="213"/>
      <c r="AD2309" s="213"/>
      <c r="AE2309" s="213"/>
      <c r="AF2309" s="213"/>
      <c r="AG2309" s="213" t="s">
        <v>571</v>
      </c>
      <c r="AH2309" s="213"/>
      <c r="AI2309" s="213"/>
      <c r="AJ2309" s="213"/>
      <c r="AK2309" s="213"/>
      <c r="AL2309" s="213"/>
      <c r="AM2309" s="213"/>
      <c r="AN2309" s="213"/>
      <c r="AO2309" s="213"/>
      <c r="AP2309" s="213"/>
      <c r="AQ2309" s="213"/>
      <c r="AR2309" s="213"/>
      <c r="AS2309" s="213"/>
      <c r="AT2309" s="213"/>
      <c r="AU2309" s="213"/>
      <c r="AV2309" s="213"/>
      <c r="AW2309" s="213"/>
      <c r="AX2309" s="213"/>
      <c r="AY2309" s="213"/>
      <c r="AZ2309" s="213"/>
      <c r="BA2309" s="213"/>
      <c r="BB2309" s="213"/>
      <c r="BC2309" s="213"/>
      <c r="BD2309" s="213"/>
      <c r="BE2309" s="213"/>
      <c r="BF2309" s="213"/>
      <c r="BG2309" s="213"/>
      <c r="BH2309" s="213"/>
    </row>
    <row r="2310" spans="1:60" outlineLevel="2" x14ac:dyDescent="0.2">
      <c r="A2310" s="220"/>
      <c r="B2310" s="221"/>
      <c r="C2310" s="258" t="s">
        <v>2353</v>
      </c>
      <c r="D2310" s="229"/>
      <c r="E2310" s="230"/>
      <c r="F2310" s="224"/>
      <c r="G2310" s="224"/>
      <c r="H2310" s="224"/>
      <c r="I2310" s="224"/>
      <c r="J2310" s="224"/>
      <c r="K2310" s="224"/>
      <c r="L2310" s="224"/>
      <c r="M2310" s="224"/>
      <c r="N2310" s="223"/>
      <c r="O2310" s="223"/>
      <c r="P2310" s="223"/>
      <c r="Q2310" s="223"/>
      <c r="R2310" s="224"/>
      <c r="S2310" s="224"/>
      <c r="T2310" s="224"/>
      <c r="U2310" s="224"/>
      <c r="V2310" s="224"/>
      <c r="W2310" s="224"/>
      <c r="X2310" s="224"/>
      <c r="Y2310" s="224"/>
      <c r="Z2310" s="213"/>
      <c r="AA2310" s="213"/>
      <c r="AB2310" s="213"/>
      <c r="AC2310" s="213"/>
      <c r="AD2310" s="213"/>
      <c r="AE2310" s="213"/>
      <c r="AF2310" s="213"/>
      <c r="AG2310" s="213" t="s">
        <v>573</v>
      </c>
      <c r="AH2310" s="213">
        <v>0</v>
      </c>
      <c r="AI2310" s="213"/>
      <c r="AJ2310" s="213"/>
      <c r="AK2310" s="213"/>
      <c r="AL2310" s="213"/>
      <c r="AM2310" s="213"/>
      <c r="AN2310" s="213"/>
      <c r="AO2310" s="213"/>
      <c r="AP2310" s="213"/>
      <c r="AQ2310" s="213"/>
      <c r="AR2310" s="213"/>
      <c r="AS2310" s="213"/>
      <c r="AT2310" s="213"/>
      <c r="AU2310" s="213"/>
      <c r="AV2310" s="213"/>
      <c r="AW2310" s="213"/>
      <c r="AX2310" s="213"/>
      <c r="AY2310" s="213"/>
      <c r="AZ2310" s="213"/>
      <c r="BA2310" s="213"/>
      <c r="BB2310" s="213"/>
      <c r="BC2310" s="213"/>
      <c r="BD2310" s="213"/>
      <c r="BE2310" s="213"/>
      <c r="BF2310" s="213"/>
      <c r="BG2310" s="213"/>
      <c r="BH2310" s="213"/>
    </row>
    <row r="2311" spans="1:60" outlineLevel="3" x14ac:dyDescent="0.2">
      <c r="A2311" s="220"/>
      <c r="B2311" s="221"/>
      <c r="C2311" s="258" t="s">
        <v>2374</v>
      </c>
      <c r="D2311" s="229"/>
      <c r="E2311" s="230">
        <v>1</v>
      </c>
      <c r="F2311" s="224"/>
      <c r="G2311" s="224"/>
      <c r="H2311" s="224"/>
      <c r="I2311" s="224"/>
      <c r="J2311" s="224"/>
      <c r="K2311" s="224"/>
      <c r="L2311" s="224"/>
      <c r="M2311" s="224"/>
      <c r="N2311" s="223"/>
      <c r="O2311" s="223"/>
      <c r="P2311" s="223"/>
      <c r="Q2311" s="223"/>
      <c r="R2311" s="224"/>
      <c r="S2311" s="224"/>
      <c r="T2311" s="224"/>
      <c r="U2311" s="224"/>
      <c r="V2311" s="224"/>
      <c r="W2311" s="224"/>
      <c r="X2311" s="224"/>
      <c r="Y2311" s="224"/>
      <c r="Z2311" s="213"/>
      <c r="AA2311" s="213"/>
      <c r="AB2311" s="213"/>
      <c r="AC2311" s="213"/>
      <c r="AD2311" s="213"/>
      <c r="AE2311" s="213"/>
      <c r="AF2311" s="213"/>
      <c r="AG2311" s="213" t="s">
        <v>573</v>
      </c>
      <c r="AH2311" s="213">
        <v>0</v>
      </c>
      <c r="AI2311" s="213"/>
      <c r="AJ2311" s="213"/>
      <c r="AK2311" s="213"/>
      <c r="AL2311" s="213"/>
      <c r="AM2311" s="213"/>
      <c r="AN2311" s="213"/>
      <c r="AO2311" s="213"/>
      <c r="AP2311" s="213"/>
      <c r="AQ2311" s="213"/>
      <c r="AR2311" s="213"/>
      <c r="AS2311" s="213"/>
      <c r="AT2311" s="213"/>
      <c r="AU2311" s="213"/>
      <c r="AV2311" s="213"/>
      <c r="AW2311" s="213"/>
      <c r="AX2311" s="213"/>
      <c r="AY2311" s="213"/>
      <c r="AZ2311" s="213"/>
      <c r="BA2311" s="213"/>
      <c r="BB2311" s="213"/>
      <c r="BC2311" s="213"/>
      <c r="BD2311" s="213"/>
      <c r="BE2311" s="213"/>
      <c r="BF2311" s="213"/>
      <c r="BG2311" s="213"/>
      <c r="BH2311" s="213"/>
    </row>
    <row r="2312" spans="1:60" outlineLevel="3" x14ac:dyDescent="0.2">
      <c r="A2312" s="220"/>
      <c r="B2312" s="221"/>
      <c r="C2312" s="275" t="s">
        <v>955</v>
      </c>
      <c r="D2312" s="266"/>
      <c r="E2312" s="267"/>
      <c r="F2312" s="224"/>
      <c r="G2312" s="224"/>
      <c r="H2312" s="224"/>
      <c r="I2312" s="224"/>
      <c r="J2312" s="224"/>
      <c r="K2312" s="224"/>
      <c r="L2312" s="224"/>
      <c r="M2312" s="224"/>
      <c r="N2312" s="223"/>
      <c r="O2312" s="223"/>
      <c r="P2312" s="223"/>
      <c r="Q2312" s="223"/>
      <c r="R2312" s="224"/>
      <c r="S2312" s="224"/>
      <c r="T2312" s="224"/>
      <c r="U2312" s="224"/>
      <c r="V2312" s="224"/>
      <c r="W2312" s="224"/>
      <c r="X2312" s="224"/>
      <c r="Y2312" s="224"/>
      <c r="Z2312" s="213"/>
      <c r="AA2312" s="213"/>
      <c r="AB2312" s="213"/>
      <c r="AC2312" s="213"/>
      <c r="AD2312" s="213"/>
      <c r="AE2312" s="213"/>
      <c r="AF2312" s="213"/>
      <c r="AG2312" s="213" t="s">
        <v>573</v>
      </c>
      <c r="AH2312" s="213"/>
      <c r="AI2312" s="213"/>
      <c r="AJ2312" s="213"/>
      <c r="AK2312" s="213"/>
      <c r="AL2312" s="213"/>
      <c r="AM2312" s="213"/>
      <c r="AN2312" s="213"/>
      <c r="AO2312" s="213"/>
      <c r="AP2312" s="213"/>
      <c r="AQ2312" s="213"/>
      <c r="AR2312" s="213"/>
      <c r="AS2312" s="213"/>
      <c r="AT2312" s="213"/>
      <c r="AU2312" s="213"/>
      <c r="AV2312" s="213"/>
      <c r="AW2312" s="213"/>
      <c r="AX2312" s="213"/>
      <c r="AY2312" s="213"/>
      <c r="AZ2312" s="213"/>
      <c r="BA2312" s="213"/>
      <c r="BB2312" s="213"/>
      <c r="BC2312" s="213"/>
      <c r="BD2312" s="213"/>
      <c r="BE2312" s="213"/>
      <c r="BF2312" s="213"/>
      <c r="BG2312" s="213"/>
      <c r="BH2312" s="213"/>
    </row>
    <row r="2313" spans="1:60" outlineLevel="3" x14ac:dyDescent="0.2">
      <c r="A2313" s="220"/>
      <c r="B2313" s="221"/>
      <c r="C2313" s="276" t="s">
        <v>2355</v>
      </c>
      <c r="D2313" s="266"/>
      <c r="E2313" s="267">
        <v>1</v>
      </c>
      <c r="F2313" s="224"/>
      <c r="G2313" s="224"/>
      <c r="H2313" s="224"/>
      <c r="I2313" s="224"/>
      <c r="J2313" s="224"/>
      <c r="K2313" s="224"/>
      <c r="L2313" s="224"/>
      <c r="M2313" s="224"/>
      <c r="N2313" s="223"/>
      <c r="O2313" s="223"/>
      <c r="P2313" s="223"/>
      <c r="Q2313" s="223"/>
      <c r="R2313" s="224"/>
      <c r="S2313" s="224"/>
      <c r="T2313" s="224"/>
      <c r="U2313" s="224"/>
      <c r="V2313" s="224"/>
      <c r="W2313" s="224"/>
      <c r="X2313" s="224"/>
      <c r="Y2313" s="224"/>
      <c r="Z2313" s="213"/>
      <c r="AA2313" s="213"/>
      <c r="AB2313" s="213"/>
      <c r="AC2313" s="213"/>
      <c r="AD2313" s="213"/>
      <c r="AE2313" s="213"/>
      <c r="AF2313" s="213"/>
      <c r="AG2313" s="213" t="s">
        <v>573</v>
      </c>
      <c r="AH2313" s="213">
        <v>2</v>
      </c>
      <c r="AI2313" s="213"/>
      <c r="AJ2313" s="213"/>
      <c r="AK2313" s="213"/>
      <c r="AL2313" s="213"/>
      <c r="AM2313" s="213"/>
      <c r="AN2313" s="213"/>
      <c r="AO2313" s="213"/>
      <c r="AP2313" s="213"/>
      <c r="AQ2313" s="213"/>
      <c r="AR2313" s="213"/>
      <c r="AS2313" s="213"/>
      <c r="AT2313" s="213"/>
      <c r="AU2313" s="213"/>
      <c r="AV2313" s="213"/>
      <c r="AW2313" s="213"/>
      <c r="AX2313" s="213"/>
      <c r="AY2313" s="213"/>
      <c r="AZ2313" s="213"/>
      <c r="BA2313" s="213"/>
      <c r="BB2313" s="213"/>
      <c r="BC2313" s="213"/>
      <c r="BD2313" s="213"/>
      <c r="BE2313" s="213"/>
      <c r="BF2313" s="213"/>
      <c r="BG2313" s="213"/>
      <c r="BH2313" s="213"/>
    </row>
    <row r="2314" spans="1:60" outlineLevel="3" x14ac:dyDescent="0.2">
      <c r="A2314" s="220"/>
      <c r="B2314" s="221"/>
      <c r="C2314" s="275" t="s">
        <v>958</v>
      </c>
      <c r="D2314" s="266"/>
      <c r="E2314" s="267"/>
      <c r="F2314" s="224"/>
      <c r="G2314" s="224"/>
      <c r="H2314" s="224"/>
      <c r="I2314" s="224"/>
      <c r="J2314" s="224"/>
      <c r="K2314" s="224"/>
      <c r="L2314" s="224"/>
      <c r="M2314" s="224"/>
      <c r="N2314" s="223"/>
      <c r="O2314" s="223"/>
      <c r="P2314" s="223"/>
      <c r="Q2314" s="223"/>
      <c r="R2314" s="224"/>
      <c r="S2314" s="224"/>
      <c r="T2314" s="224"/>
      <c r="U2314" s="224"/>
      <c r="V2314" s="224"/>
      <c r="W2314" s="224"/>
      <c r="X2314" s="224"/>
      <c r="Y2314" s="224"/>
      <c r="Z2314" s="213"/>
      <c r="AA2314" s="213"/>
      <c r="AB2314" s="213"/>
      <c r="AC2314" s="213"/>
      <c r="AD2314" s="213"/>
      <c r="AE2314" s="213"/>
      <c r="AF2314" s="213"/>
      <c r="AG2314" s="213" t="s">
        <v>573</v>
      </c>
      <c r="AH2314" s="213"/>
      <c r="AI2314" s="213"/>
      <c r="AJ2314" s="213"/>
      <c r="AK2314" s="213"/>
      <c r="AL2314" s="213"/>
      <c r="AM2314" s="213"/>
      <c r="AN2314" s="213"/>
      <c r="AO2314" s="213"/>
      <c r="AP2314" s="213"/>
      <c r="AQ2314" s="213"/>
      <c r="AR2314" s="213"/>
      <c r="AS2314" s="213"/>
      <c r="AT2314" s="213"/>
      <c r="AU2314" s="213"/>
      <c r="AV2314" s="213"/>
      <c r="AW2314" s="213"/>
      <c r="AX2314" s="213"/>
      <c r="AY2314" s="213"/>
      <c r="AZ2314" s="213"/>
      <c r="BA2314" s="213"/>
      <c r="BB2314" s="213"/>
      <c r="BC2314" s="213"/>
      <c r="BD2314" s="213"/>
      <c r="BE2314" s="213"/>
      <c r="BF2314" s="213"/>
      <c r="BG2314" s="213"/>
      <c r="BH2314" s="213"/>
    </row>
    <row r="2315" spans="1:60" outlineLevel="2" x14ac:dyDescent="0.2">
      <c r="A2315" s="220"/>
      <c r="B2315" s="221"/>
      <c r="C2315" s="257"/>
      <c r="D2315" s="250"/>
      <c r="E2315" s="250"/>
      <c r="F2315" s="250"/>
      <c r="G2315" s="250"/>
      <c r="H2315" s="224"/>
      <c r="I2315" s="224"/>
      <c r="J2315" s="224"/>
      <c r="K2315" s="224"/>
      <c r="L2315" s="224"/>
      <c r="M2315" s="224"/>
      <c r="N2315" s="223"/>
      <c r="O2315" s="223"/>
      <c r="P2315" s="223"/>
      <c r="Q2315" s="223"/>
      <c r="R2315" s="224"/>
      <c r="S2315" s="224"/>
      <c r="T2315" s="224"/>
      <c r="U2315" s="224"/>
      <c r="V2315" s="224"/>
      <c r="W2315" s="224"/>
      <c r="X2315" s="224"/>
      <c r="Y2315" s="224"/>
      <c r="Z2315" s="213"/>
      <c r="AA2315" s="213"/>
      <c r="AB2315" s="213"/>
      <c r="AC2315" s="213"/>
      <c r="AD2315" s="213"/>
      <c r="AE2315" s="213"/>
      <c r="AF2315" s="213"/>
      <c r="AG2315" s="213" t="s">
        <v>515</v>
      </c>
      <c r="AH2315" s="213"/>
      <c r="AI2315" s="213"/>
      <c r="AJ2315" s="213"/>
      <c r="AK2315" s="213"/>
      <c r="AL2315" s="213"/>
      <c r="AM2315" s="213"/>
      <c r="AN2315" s="213"/>
      <c r="AO2315" s="213"/>
      <c r="AP2315" s="213"/>
      <c r="AQ2315" s="213"/>
      <c r="AR2315" s="213"/>
      <c r="AS2315" s="213"/>
      <c r="AT2315" s="213"/>
      <c r="AU2315" s="213"/>
      <c r="AV2315" s="213"/>
      <c r="AW2315" s="213"/>
      <c r="AX2315" s="213"/>
      <c r="AY2315" s="213"/>
      <c r="AZ2315" s="213"/>
      <c r="BA2315" s="213"/>
      <c r="BB2315" s="213"/>
      <c r="BC2315" s="213"/>
      <c r="BD2315" s="213"/>
      <c r="BE2315" s="213"/>
      <c r="BF2315" s="213"/>
      <c r="BG2315" s="213"/>
      <c r="BH2315" s="213"/>
    </row>
    <row r="2316" spans="1:60" outlineLevel="1" x14ac:dyDescent="0.2">
      <c r="A2316" s="242">
        <v>299</v>
      </c>
      <c r="B2316" s="243" t="s">
        <v>2375</v>
      </c>
      <c r="C2316" s="254" t="s">
        <v>2376</v>
      </c>
      <c r="D2316" s="244" t="s">
        <v>582</v>
      </c>
      <c r="E2316" s="245">
        <v>1</v>
      </c>
      <c r="F2316" s="246"/>
      <c r="G2316" s="247">
        <f>ROUND(E2316*F2316,2)</f>
        <v>0</v>
      </c>
      <c r="H2316" s="246"/>
      <c r="I2316" s="247">
        <f>ROUND(E2316*H2316,2)</f>
        <v>0</v>
      </c>
      <c r="J2316" s="246"/>
      <c r="K2316" s="247">
        <f>ROUND(E2316*J2316,2)</f>
        <v>0</v>
      </c>
      <c r="L2316" s="247">
        <v>21</v>
      </c>
      <c r="M2316" s="247">
        <f>G2316*(1+L2316/100)</f>
        <v>0</v>
      </c>
      <c r="N2316" s="245">
        <v>0</v>
      </c>
      <c r="O2316" s="245">
        <f>ROUND(E2316*N2316,2)</f>
        <v>0</v>
      </c>
      <c r="P2316" s="245">
        <v>0</v>
      </c>
      <c r="Q2316" s="245">
        <f>ROUND(E2316*P2316,2)</f>
        <v>0</v>
      </c>
      <c r="R2316" s="247"/>
      <c r="S2316" s="247" t="s">
        <v>527</v>
      </c>
      <c r="T2316" s="248" t="s">
        <v>512</v>
      </c>
      <c r="U2316" s="224">
        <v>0</v>
      </c>
      <c r="V2316" s="224">
        <f>ROUND(E2316*U2316,2)</f>
        <v>0</v>
      </c>
      <c r="W2316" s="224"/>
      <c r="X2316" s="224" t="s">
        <v>557</v>
      </c>
      <c r="Y2316" s="224" t="s">
        <v>513</v>
      </c>
      <c r="Z2316" s="213"/>
      <c r="AA2316" s="213"/>
      <c r="AB2316" s="213"/>
      <c r="AC2316" s="213"/>
      <c r="AD2316" s="213"/>
      <c r="AE2316" s="213"/>
      <c r="AF2316" s="213"/>
      <c r="AG2316" s="213" t="s">
        <v>571</v>
      </c>
      <c r="AH2316" s="213"/>
      <c r="AI2316" s="213"/>
      <c r="AJ2316" s="213"/>
      <c r="AK2316" s="213"/>
      <c r="AL2316" s="213"/>
      <c r="AM2316" s="213"/>
      <c r="AN2316" s="213"/>
      <c r="AO2316" s="213"/>
      <c r="AP2316" s="213"/>
      <c r="AQ2316" s="213"/>
      <c r="AR2316" s="213"/>
      <c r="AS2316" s="213"/>
      <c r="AT2316" s="213"/>
      <c r="AU2316" s="213"/>
      <c r="AV2316" s="213"/>
      <c r="AW2316" s="213"/>
      <c r="AX2316" s="213"/>
      <c r="AY2316" s="213"/>
      <c r="AZ2316" s="213"/>
      <c r="BA2316" s="213"/>
      <c r="BB2316" s="213"/>
      <c r="BC2316" s="213"/>
      <c r="BD2316" s="213"/>
      <c r="BE2316" s="213"/>
      <c r="BF2316" s="213"/>
      <c r="BG2316" s="213"/>
      <c r="BH2316" s="213"/>
    </row>
    <row r="2317" spans="1:60" outlineLevel="2" x14ac:dyDescent="0.2">
      <c r="A2317" s="220"/>
      <c r="B2317" s="221"/>
      <c r="C2317" s="258" t="s">
        <v>2353</v>
      </c>
      <c r="D2317" s="229"/>
      <c r="E2317" s="230"/>
      <c r="F2317" s="224"/>
      <c r="G2317" s="224"/>
      <c r="H2317" s="224"/>
      <c r="I2317" s="224"/>
      <c r="J2317" s="224"/>
      <c r="K2317" s="224"/>
      <c r="L2317" s="224"/>
      <c r="M2317" s="224"/>
      <c r="N2317" s="223"/>
      <c r="O2317" s="223"/>
      <c r="P2317" s="223"/>
      <c r="Q2317" s="223"/>
      <c r="R2317" s="224"/>
      <c r="S2317" s="224"/>
      <c r="T2317" s="224"/>
      <c r="U2317" s="224"/>
      <c r="V2317" s="224"/>
      <c r="W2317" s="224"/>
      <c r="X2317" s="224"/>
      <c r="Y2317" s="224"/>
      <c r="Z2317" s="213"/>
      <c r="AA2317" s="213"/>
      <c r="AB2317" s="213"/>
      <c r="AC2317" s="213"/>
      <c r="AD2317" s="213"/>
      <c r="AE2317" s="213"/>
      <c r="AF2317" s="213"/>
      <c r="AG2317" s="213" t="s">
        <v>573</v>
      </c>
      <c r="AH2317" s="213">
        <v>0</v>
      </c>
      <c r="AI2317" s="213"/>
      <c r="AJ2317" s="213"/>
      <c r="AK2317" s="213"/>
      <c r="AL2317" s="213"/>
      <c r="AM2317" s="213"/>
      <c r="AN2317" s="213"/>
      <c r="AO2317" s="213"/>
      <c r="AP2317" s="213"/>
      <c r="AQ2317" s="213"/>
      <c r="AR2317" s="213"/>
      <c r="AS2317" s="213"/>
      <c r="AT2317" s="213"/>
      <c r="AU2317" s="213"/>
      <c r="AV2317" s="213"/>
      <c r="AW2317" s="213"/>
      <c r="AX2317" s="213"/>
      <c r="AY2317" s="213"/>
      <c r="AZ2317" s="213"/>
      <c r="BA2317" s="213"/>
      <c r="BB2317" s="213"/>
      <c r="BC2317" s="213"/>
      <c r="BD2317" s="213"/>
      <c r="BE2317" s="213"/>
      <c r="BF2317" s="213"/>
      <c r="BG2317" s="213"/>
      <c r="BH2317" s="213"/>
    </row>
    <row r="2318" spans="1:60" outlineLevel="3" x14ac:dyDescent="0.2">
      <c r="A2318" s="220"/>
      <c r="B2318" s="221"/>
      <c r="C2318" s="258" t="s">
        <v>2377</v>
      </c>
      <c r="D2318" s="229"/>
      <c r="E2318" s="230">
        <v>1</v>
      </c>
      <c r="F2318" s="224"/>
      <c r="G2318" s="224"/>
      <c r="H2318" s="224"/>
      <c r="I2318" s="224"/>
      <c r="J2318" s="224"/>
      <c r="K2318" s="224"/>
      <c r="L2318" s="224"/>
      <c r="M2318" s="224"/>
      <c r="N2318" s="223"/>
      <c r="O2318" s="223"/>
      <c r="P2318" s="223"/>
      <c r="Q2318" s="223"/>
      <c r="R2318" s="224"/>
      <c r="S2318" s="224"/>
      <c r="T2318" s="224"/>
      <c r="U2318" s="224"/>
      <c r="V2318" s="224"/>
      <c r="W2318" s="224"/>
      <c r="X2318" s="224"/>
      <c r="Y2318" s="224"/>
      <c r="Z2318" s="213"/>
      <c r="AA2318" s="213"/>
      <c r="AB2318" s="213"/>
      <c r="AC2318" s="213"/>
      <c r="AD2318" s="213"/>
      <c r="AE2318" s="213"/>
      <c r="AF2318" s="213"/>
      <c r="AG2318" s="213" t="s">
        <v>573</v>
      </c>
      <c r="AH2318" s="213">
        <v>0</v>
      </c>
      <c r="AI2318" s="213"/>
      <c r="AJ2318" s="213"/>
      <c r="AK2318" s="213"/>
      <c r="AL2318" s="213"/>
      <c r="AM2318" s="213"/>
      <c r="AN2318" s="213"/>
      <c r="AO2318" s="213"/>
      <c r="AP2318" s="213"/>
      <c r="AQ2318" s="213"/>
      <c r="AR2318" s="213"/>
      <c r="AS2318" s="213"/>
      <c r="AT2318" s="213"/>
      <c r="AU2318" s="213"/>
      <c r="AV2318" s="213"/>
      <c r="AW2318" s="213"/>
      <c r="AX2318" s="213"/>
      <c r="AY2318" s="213"/>
      <c r="AZ2318" s="213"/>
      <c r="BA2318" s="213"/>
      <c r="BB2318" s="213"/>
      <c r="BC2318" s="213"/>
      <c r="BD2318" s="213"/>
      <c r="BE2318" s="213"/>
      <c r="BF2318" s="213"/>
      <c r="BG2318" s="213"/>
      <c r="BH2318" s="213"/>
    </row>
    <row r="2319" spans="1:60" outlineLevel="3" x14ac:dyDescent="0.2">
      <c r="A2319" s="220"/>
      <c r="B2319" s="221"/>
      <c r="C2319" s="275" t="s">
        <v>955</v>
      </c>
      <c r="D2319" s="266"/>
      <c r="E2319" s="267"/>
      <c r="F2319" s="224"/>
      <c r="G2319" s="224"/>
      <c r="H2319" s="224"/>
      <c r="I2319" s="224"/>
      <c r="J2319" s="224"/>
      <c r="K2319" s="224"/>
      <c r="L2319" s="224"/>
      <c r="M2319" s="224"/>
      <c r="N2319" s="223"/>
      <c r="O2319" s="223"/>
      <c r="P2319" s="223"/>
      <c r="Q2319" s="223"/>
      <c r="R2319" s="224"/>
      <c r="S2319" s="224"/>
      <c r="T2319" s="224"/>
      <c r="U2319" s="224"/>
      <c r="V2319" s="224"/>
      <c r="W2319" s="224"/>
      <c r="X2319" s="224"/>
      <c r="Y2319" s="224"/>
      <c r="Z2319" s="213"/>
      <c r="AA2319" s="213"/>
      <c r="AB2319" s="213"/>
      <c r="AC2319" s="213"/>
      <c r="AD2319" s="213"/>
      <c r="AE2319" s="213"/>
      <c r="AF2319" s="213"/>
      <c r="AG2319" s="213" t="s">
        <v>573</v>
      </c>
      <c r="AH2319" s="213"/>
      <c r="AI2319" s="213"/>
      <c r="AJ2319" s="213"/>
      <c r="AK2319" s="213"/>
      <c r="AL2319" s="213"/>
      <c r="AM2319" s="213"/>
      <c r="AN2319" s="213"/>
      <c r="AO2319" s="213"/>
      <c r="AP2319" s="213"/>
      <c r="AQ2319" s="213"/>
      <c r="AR2319" s="213"/>
      <c r="AS2319" s="213"/>
      <c r="AT2319" s="213"/>
      <c r="AU2319" s="213"/>
      <c r="AV2319" s="213"/>
      <c r="AW2319" s="213"/>
      <c r="AX2319" s="213"/>
      <c r="AY2319" s="213"/>
      <c r="AZ2319" s="213"/>
      <c r="BA2319" s="213"/>
      <c r="BB2319" s="213"/>
      <c r="BC2319" s="213"/>
      <c r="BD2319" s="213"/>
      <c r="BE2319" s="213"/>
      <c r="BF2319" s="213"/>
      <c r="BG2319" s="213"/>
      <c r="BH2319" s="213"/>
    </row>
    <row r="2320" spans="1:60" outlineLevel="3" x14ac:dyDescent="0.2">
      <c r="A2320" s="220"/>
      <c r="B2320" s="221"/>
      <c r="C2320" s="276" t="s">
        <v>2355</v>
      </c>
      <c r="D2320" s="266"/>
      <c r="E2320" s="267">
        <v>1</v>
      </c>
      <c r="F2320" s="224"/>
      <c r="G2320" s="224"/>
      <c r="H2320" s="224"/>
      <c r="I2320" s="224"/>
      <c r="J2320" s="224"/>
      <c r="K2320" s="224"/>
      <c r="L2320" s="224"/>
      <c r="M2320" s="224"/>
      <c r="N2320" s="223"/>
      <c r="O2320" s="223"/>
      <c r="P2320" s="223"/>
      <c r="Q2320" s="223"/>
      <c r="R2320" s="224"/>
      <c r="S2320" s="224"/>
      <c r="T2320" s="224"/>
      <c r="U2320" s="224"/>
      <c r="V2320" s="224"/>
      <c r="W2320" s="224"/>
      <c r="X2320" s="224"/>
      <c r="Y2320" s="224"/>
      <c r="Z2320" s="213"/>
      <c r="AA2320" s="213"/>
      <c r="AB2320" s="213"/>
      <c r="AC2320" s="213"/>
      <c r="AD2320" s="213"/>
      <c r="AE2320" s="213"/>
      <c r="AF2320" s="213"/>
      <c r="AG2320" s="213" t="s">
        <v>573</v>
      </c>
      <c r="AH2320" s="213">
        <v>2</v>
      </c>
      <c r="AI2320" s="213"/>
      <c r="AJ2320" s="213"/>
      <c r="AK2320" s="213"/>
      <c r="AL2320" s="213"/>
      <c r="AM2320" s="213"/>
      <c r="AN2320" s="213"/>
      <c r="AO2320" s="213"/>
      <c r="AP2320" s="213"/>
      <c r="AQ2320" s="213"/>
      <c r="AR2320" s="213"/>
      <c r="AS2320" s="213"/>
      <c r="AT2320" s="213"/>
      <c r="AU2320" s="213"/>
      <c r="AV2320" s="213"/>
      <c r="AW2320" s="213"/>
      <c r="AX2320" s="213"/>
      <c r="AY2320" s="213"/>
      <c r="AZ2320" s="213"/>
      <c r="BA2320" s="213"/>
      <c r="BB2320" s="213"/>
      <c r="BC2320" s="213"/>
      <c r="BD2320" s="213"/>
      <c r="BE2320" s="213"/>
      <c r="BF2320" s="213"/>
      <c r="BG2320" s="213"/>
      <c r="BH2320" s="213"/>
    </row>
    <row r="2321" spans="1:60" outlineLevel="3" x14ac:dyDescent="0.2">
      <c r="A2321" s="220"/>
      <c r="B2321" s="221"/>
      <c r="C2321" s="275" t="s">
        <v>958</v>
      </c>
      <c r="D2321" s="266"/>
      <c r="E2321" s="267"/>
      <c r="F2321" s="224"/>
      <c r="G2321" s="224"/>
      <c r="H2321" s="224"/>
      <c r="I2321" s="224"/>
      <c r="J2321" s="224"/>
      <c r="K2321" s="224"/>
      <c r="L2321" s="224"/>
      <c r="M2321" s="224"/>
      <c r="N2321" s="223"/>
      <c r="O2321" s="223"/>
      <c r="P2321" s="223"/>
      <c r="Q2321" s="223"/>
      <c r="R2321" s="224"/>
      <c r="S2321" s="224"/>
      <c r="T2321" s="224"/>
      <c r="U2321" s="224"/>
      <c r="V2321" s="224"/>
      <c r="W2321" s="224"/>
      <c r="X2321" s="224"/>
      <c r="Y2321" s="224"/>
      <c r="Z2321" s="213"/>
      <c r="AA2321" s="213"/>
      <c r="AB2321" s="213"/>
      <c r="AC2321" s="213"/>
      <c r="AD2321" s="213"/>
      <c r="AE2321" s="213"/>
      <c r="AF2321" s="213"/>
      <c r="AG2321" s="213" t="s">
        <v>573</v>
      </c>
      <c r="AH2321" s="213"/>
      <c r="AI2321" s="213"/>
      <c r="AJ2321" s="213"/>
      <c r="AK2321" s="213"/>
      <c r="AL2321" s="213"/>
      <c r="AM2321" s="213"/>
      <c r="AN2321" s="213"/>
      <c r="AO2321" s="213"/>
      <c r="AP2321" s="213"/>
      <c r="AQ2321" s="213"/>
      <c r="AR2321" s="213"/>
      <c r="AS2321" s="213"/>
      <c r="AT2321" s="213"/>
      <c r="AU2321" s="213"/>
      <c r="AV2321" s="213"/>
      <c r="AW2321" s="213"/>
      <c r="AX2321" s="213"/>
      <c r="AY2321" s="213"/>
      <c r="AZ2321" s="213"/>
      <c r="BA2321" s="213"/>
      <c r="BB2321" s="213"/>
      <c r="BC2321" s="213"/>
      <c r="BD2321" s="213"/>
      <c r="BE2321" s="213"/>
      <c r="BF2321" s="213"/>
      <c r="BG2321" s="213"/>
      <c r="BH2321" s="213"/>
    </row>
    <row r="2322" spans="1:60" outlineLevel="2" x14ac:dyDescent="0.2">
      <c r="A2322" s="220"/>
      <c r="B2322" s="221"/>
      <c r="C2322" s="257"/>
      <c r="D2322" s="250"/>
      <c r="E2322" s="250"/>
      <c r="F2322" s="250"/>
      <c r="G2322" s="250"/>
      <c r="H2322" s="224"/>
      <c r="I2322" s="224"/>
      <c r="J2322" s="224"/>
      <c r="K2322" s="224"/>
      <c r="L2322" s="224"/>
      <c r="M2322" s="224"/>
      <c r="N2322" s="223"/>
      <c r="O2322" s="223"/>
      <c r="P2322" s="223"/>
      <c r="Q2322" s="223"/>
      <c r="R2322" s="224"/>
      <c r="S2322" s="224"/>
      <c r="T2322" s="224"/>
      <c r="U2322" s="224"/>
      <c r="V2322" s="224"/>
      <c r="W2322" s="224"/>
      <c r="X2322" s="224"/>
      <c r="Y2322" s="224"/>
      <c r="Z2322" s="213"/>
      <c r="AA2322" s="213"/>
      <c r="AB2322" s="213"/>
      <c r="AC2322" s="213"/>
      <c r="AD2322" s="213"/>
      <c r="AE2322" s="213"/>
      <c r="AF2322" s="213"/>
      <c r="AG2322" s="213" t="s">
        <v>515</v>
      </c>
      <c r="AH2322" s="213"/>
      <c r="AI2322" s="213"/>
      <c r="AJ2322" s="213"/>
      <c r="AK2322" s="213"/>
      <c r="AL2322" s="213"/>
      <c r="AM2322" s="213"/>
      <c r="AN2322" s="213"/>
      <c r="AO2322" s="213"/>
      <c r="AP2322" s="213"/>
      <c r="AQ2322" s="213"/>
      <c r="AR2322" s="213"/>
      <c r="AS2322" s="213"/>
      <c r="AT2322" s="213"/>
      <c r="AU2322" s="213"/>
      <c r="AV2322" s="213"/>
      <c r="AW2322" s="213"/>
      <c r="AX2322" s="213"/>
      <c r="AY2322" s="213"/>
      <c r="AZ2322" s="213"/>
      <c r="BA2322" s="213"/>
      <c r="BB2322" s="213"/>
      <c r="BC2322" s="213"/>
      <c r="BD2322" s="213"/>
      <c r="BE2322" s="213"/>
      <c r="BF2322" s="213"/>
      <c r="BG2322" s="213"/>
      <c r="BH2322" s="213"/>
    </row>
    <row r="2323" spans="1:60" outlineLevel="1" x14ac:dyDescent="0.2">
      <c r="A2323" s="242">
        <v>300</v>
      </c>
      <c r="B2323" s="243" t="s">
        <v>2378</v>
      </c>
      <c r="C2323" s="254" t="s">
        <v>2379</v>
      </c>
      <c r="D2323" s="244" t="s">
        <v>582</v>
      </c>
      <c r="E2323" s="245">
        <v>1</v>
      </c>
      <c r="F2323" s="246"/>
      <c r="G2323" s="247">
        <f>ROUND(E2323*F2323,2)</f>
        <v>0</v>
      </c>
      <c r="H2323" s="246"/>
      <c r="I2323" s="247">
        <f>ROUND(E2323*H2323,2)</f>
        <v>0</v>
      </c>
      <c r="J2323" s="246"/>
      <c r="K2323" s="247">
        <f>ROUND(E2323*J2323,2)</f>
        <v>0</v>
      </c>
      <c r="L2323" s="247">
        <v>21</v>
      </c>
      <c r="M2323" s="247">
        <f>G2323*(1+L2323/100)</f>
        <v>0</v>
      </c>
      <c r="N2323" s="245">
        <v>0</v>
      </c>
      <c r="O2323" s="245">
        <f>ROUND(E2323*N2323,2)</f>
        <v>0</v>
      </c>
      <c r="P2323" s="245">
        <v>0</v>
      </c>
      <c r="Q2323" s="245">
        <f>ROUND(E2323*P2323,2)</f>
        <v>0</v>
      </c>
      <c r="R2323" s="247"/>
      <c r="S2323" s="247" t="s">
        <v>527</v>
      </c>
      <c r="T2323" s="248" t="s">
        <v>512</v>
      </c>
      <c r="U2323" s="224">
        <v>0</v>
      </c>
      <c r="V2323" s="224">
        <f>ROUND(E2323*U2323,2)</f>
        <v>0</v>
      </c>
      <c r="W2323" s="224"/>
      <c r="X2323" s="224" t="s">
        <v>557</v>
      </c>
      <c r="Y2323" s="224" t="s">
        <v>513</v>
      </c>
      <c r="Z2323" s="213"/>
      <c r="AA2323" s="213"/>
      <c r="AB2323" s="213"/>
      <c r="AC2323" s="213"/>
      <c r="AD2323" s="213"/>
      <c r="AE2323" s="213"/>
      <c r="AF2323" s="213"/>
      <c r="AG2323" s="213" t="s">
        <v>571</v>
      </c>
      <c r="AH2323" s="213"/>
      <c r="AI2323" s="213"/>
      <c r="AJ2323" s="213"/>
      <c r="AK2323" s="213"/>
      <c r="AL2323" s="213"/>
      <c r="AM2323" s="213"/>
      <c r="AN2323" s="213"/>
      <c r="AO2323" s="213"/>
      <c r="AP2323" s="213"/>
      <c r="AQ2323" s="213"/>
      <c r="AR2323" s="213"/>
      <c r="AS2323" s="213"/>
      <c r="AT2323" s="213"/>
      <c r="AU2323" s="213"/>
      <c r="AV2323" s="213"/>
      <c r="AW2323" s="213"/>
      <c r="AX2323" s="213"/>
      <c r="AY2323" s="213"/>
      <c r="AZ2323" s="213"/>
      <c r="BA2323" s="213"/>
      <c r="BB2323" s="213"/>
      <c r="BC2323" s="213"/>
      <c r="BD2323" s="213"/>
      <c r="BE2323" s="213"/>
      <c r="BF2323" s="213"/>
      <c r="BG2323" s="213"/>
      <c r="BH2323" s="213"/>
    </row>
    <row r="2324" spans="1:60" outlineLevel="2" x14ac:dyDescent="0.2">
      <c r="A2324" s="220"/>
      <c r="B2324" s="221"/>
      <c r="C2324" s="258" t="s">
        <v>2353</v>
      </c>
      <c r="D2324" s="229"/>
      <c r="E2324" s="230"/>
      <c r="F2324" s="224"/>
      <c r="G2324" s="224"/>
      <c r="H2324" s="224"/>
      <c r="I2324" s="224"/>
      <c r="J2324" s="224"/>
      <c r="K2324" s="224"/>
      <c r="L2324" s="224"/>
      <c r="M2324" s="224"/>
      <c r="N2324" s="223"/>
      <c r="O2324" s="223"/>
      <c r="P2324" s="223"/>
      <c r="Q2324" s="223"/>
      <c r="R2324" s="224"/>
      <c r="S2324" s="224"/>
      <c r="T2324" s="224"/>
      <c r="U2324" s="224"/>
      <c r="V2324" s="224"/>
      <c r="W2324" s="224"/>
      <c r="X2324" s="224"/>
      <c r="Y2324" s="224"/>
      <c r="Z2324" s="213"/>
      <c r="AA2324" s="213"/>
      <c r="AB2324" s="213"/>
      <c r="AC2324" s="213"/>
      <c r="AD2324" s="213"/>
      <c r="AE2324" s="213"/>
      <c r="AF2324" s="213"/>
      <c r="AG2324" s="213" t="s">
        <v>573</v>
      </c>
      <c r="AH2324" s="213">
        <v>0</v>
      </c>
      <c r="AI2324" s="213"/>
      <c r="AJ2324" s="213"/>
      <c r="AK2324" s="213"/>
      <c r="AL2324" s="213"/>
      <c r="AM2324" s="213"/>
      <c r="AN2324" s="213"/>
      <c r="AO2324" s="213"/>
      <c r="AP2324" s="213"/>
      <c r="AQ2324" s="213"/>
      <c r="AR2324" s="213"/>
      <c r="AS2324" s="213"/>
      <c r="AT2324" s="213"/>
      <c r="AU2324" s="213"/>
      <c r="AV2324" s="213"/>
      <c r="AW2324" s="213"/>
      <c r="AX2324" s="213"/>
      <c r="AY2324" s="213"/>
      <c r="AZ2324" s="213"/>
      <c r="BA2324" s="213"/>
      <c r="BB2324" s="213"/>
      <c r="BC2324" s="213"/>
      <c r="BD2324" s="213"/>
      <c r="BE2324" s="213"/>
      <c r="BF2324" s="213"/>
      <c r="BG2324" s="213"/>
      <c r="BH2324" s="213"/>
    </row>
    <row r="2325" spans="1:60" outlineLevel="3" x14ac:dyDescent="0.2">
      <c r="A2325" s="220"/>
      <c r="B2325" s="221"/>
      <c r="C2325" s="258" t="s">
        <v>2380</v>
      </c>
      <c r="D2325" s="229"/>
      <c r="E2325" s="230">
        <v>1</v>
      </c>
      <c r="F2325" s="224"/>
      <c r="G2325" s="224"/>
      <c r="H2325" s="224"/>
      <c r="I2325" s="224"/>
      <c r="J2325" s="224"/>
      <c r="K2325" s="224"/>
      <c r="L2325" s="224"/>
      <c r="M2325" s="224"/>
      <c r="N2325" s="223"/>
      <c r="O2325" s="223"/>
      <c r="P2325" s="223"/>
      <c r="Q2325" s="223"/>
      <c r="R2325" s="224"/>
      <c r="S2325" s="224"/>
      <c r="T2325" s="224"/>
      <c r="U2325" s="224"/>
      <c r="V2325" s="224"/>
      <c r="W2325" s="224"/>
      <c r="X2325" s="224"/>
      <c r="Y2325" s="224"/>
      <c r="Z2325" s="213"/>
      <c r="AA2325" s="213"/>
      <c r="AB2325" s="213"/>
      <c r="AC2325" s="213"/>
      <c r="AD2325" s="213"/>
      <c r="AE2325" s="213"/>
      <c r="AF2325" s="213"/>
      <c r="AG2325" s="213" t="s">
        <v>573</v>
      </c>
      <c r="AH2325" s="213">
        <v>0</v>
      </c>
      <c r="AI2325" s="213"/>
      <c r="AJ2325" s="213"/>
      <c r="AK2325" s="213"/>
      <c r="AL2325" s="213"/>
      <c r="AM2325" s="213"/>
      <c r="AN2325" s="213"/>
      <c r="AO2325" s="213"/>
      <c r="AP2325" s="213"/>
      <c r="AQ2325" s="213"/>
      <c r="AR2325" s="213"/>
      <c r="AS2325" s="213"/>
      <c r="AT2325" s="213"/>
      <c r="AU2325" s="213"/>
      <c r="AV2325" s="213"/>
      <c r="AW2325" s="213"/>
      <c r="AX2325" s="213"/>
      <c r="AY2325" s="213"/>
      <c r="AZ2325" s="213"/>
      <c r="BA2325" s="213"/>
      <c r="BB2325" s="213"/>
      <c r="BC2325" s="213"/>
      <c r="BD2325" s="213"/>
      <c r="BE2325" s="213"/>
      <c r="BF2325" s="213"/>
      <c r="BG2325" s="213"/>
      <c r="BH2325" s="213"/>
    </row>
    <row r="2326" spans="1:60" outlineLevel="3" x14ac:dyDescent="0.2">
      <c r="A2326" s="220"/>
      <c r="B2326" s="221"/>
      <c r="C2326" s="275" t="s">
        <v>955</v>
      </c>
      <c r="D2326" s="266"/>
      <c r="E2326" s="267"/>
      <c r="F2326" s="224"/>
      <c r="G2326" s="224"/>
      <c r="H2326" s="224"/>
      <c r="I2326" s="224"/>
      <c r="J2326" s="224"/>
      <c r="K2326" s="224"/>
      <c r="L2326" s="224"/>
      <c r="M2326" s="224"/>
      <c r="N2326" s="223"/>
      <c r="O2326" s="223"/>
      <c r="P2326" s="223"/>
      <c r="Q2326" s="223"/>
      <c r="R2326" s="224"/>
      <c r="S2326" s="224"/>
      <c r="T2326" s="224"/>
      <c r="U2326" s="224"/>
      <c r="V2326" s="224"/>
      <c r="W2326" s="224"/>
      <c r="X2326" s="224"/>
      <c r="Y2326" s="224"/>
      <c r="Z2326" s="213"/>
      <c r="AA2326" s="213"/>
      <c r="AB2326" s="213"/>
      <c r="AC2326" s="213"/>
      <c r="AD2326" s="213"/>
      <c r="AE2326" s="213"/>
      <c r="AF2326" s="213"/>
      <c r="AG2326" s="213" t="s">
        <v>573</v>
      </c>
      <c r="AH2326" s="213"/>
      <c r="AI2326" s="213"/>
      <c r="AJ2326" s="213"/>
      <c r="AK2326" s="213"/>
      <c r="AL2326" s="213"/>
      <c r="AM2326" s="213"/>
      <c r="AN2326" s="213"/>
      <c r="AO2326" s="213"/>
      <c r="AP2326" s="213"/>
      <c r="AQ2326" s="213"/>
      <c r="AR2326" s="213"/>
      <c r="AS2326" s="213"/>
      <c r="AT2326" s="213"/>
      <c r="AU2326" s="213"/>
      <c r="AV2326" s="213"/>
      <c r="AW2326" s="213"/>
      <c r="AX2326" s="213"/>
      <c r="AY2326" s="213"/>
      <c r="AZ2326" s="213"/>
      <c r="BA2326" s="213"/>
      <c r="BB2326" s="213"/>
      <c r="BC2326" s="213"/>
      <c r="BD2326" s="213"/>
      <c r="BE2326" s="213"/>
      <c r="BF2326" s="213"/>
      <c r="BG2326" s="213"/>
      <c r="BH2326" s="213"/>
    </row>
    <row r="2327" spans="1:60" outlineLevel="3" x14ac:dyDescent="0.2">
      <c r="A2327" s="220"/>
      <c r="B2327" s="221"/>
      <c r="C2327" s="276" t="s">
        <v>2359</v>
      </c>
      <c r="D2327" s="266"/>
      <c r="E2327" s="267">
        <v>1</v>
      </c>
      <c r="F2327" s="224"/>
      <c r="G2327" s="224"/>
      <c r="H2327" s="224"/>
      <c r="I2327" s="224"/>
      <c r="J2327" s="224"/>
      <c r="K2327" s="224"/>
      <c r="L2327" s="224"/>
      <c r="M2327" s="224"/>
      <c r="N2327" s="223"/>
      <c r="O2327" s="223"/>
      <c r="P2327" s="223"/>
      <c r="Q2327" s="223"/>
      <c r="R2327" s="224"/>
      <c r="S2327" s="224"/>
      <c r="T2327" s="224"/>
      <c r="U2327" s="224"/>
      <c r="V2327" s="224"/>
      <c r="W2327" s="224"/>
      <c r="X2327" s="224"/>
      <c r="Y2327" s="224"/>
      <c r="Z2327" s="213"/>
      <c r="AA2327" s="213"/>
      <c r="AB2327" s="213"/>
      <c r="AC2327" s="213"/>
      <c r="AD2327" s="213"/>
      <c r="AE2327" s="213"/>
      <c r="AF2327" s="213"/>
      <c r="AG2327" s="213" t="s">
        <v>573</v>
      </c>
      <c r="AH2327" s="213">
        <v>2</v>
      </c>
      <c r="AI2327" s="213"/>
      <c r="AJ2327" s="213"/>
      <c r="AK2327" s="213"/>
      <c r="AL2327" s="213"/>
      <c r="AM2327" s="213"/>
      <c r="AN2327" s="213"/>
      <c r="AO2327" s="213"/>
      <c r="AP2327" s="213"/>
      <c r="AQ2327" s="213"/>
      <c r="AR2327" s="213"/>
      <c r="AS2327" s="213"/>
      <c r="AT2327" s="213"/>
      <c r="AU2327" s="213"/>
      <c r="AV2327" s="213"/>
      <c r="AW2327" s="213"/>
      <c r="AX2327" s="213"/>
      <c r="AY2327" s="213"/>
      <c r="AZ2327" s="213"/>
      <c r="BA2327" s="213"/>
      <c r="BB2327" s="213"/>
      <c r="BC2327" s="213"/>
      <c r="BD2327" s="213"/>
      <c r="BE2327" s="213"/>
      <c r="BF2327" s="213"/>
      <c r="BG2327" s="213"/>
      <c r="BH2327" s="213"/>
    </row>
    <row r="2328" spans="1:60" outlineLevel="3" x14ac:dyDescent="0.2">
      <c r="A2328" s="220"/>
      <c r="B2328" s="221"/>
      <c r="C2328" s="275" t="s">
        <v>958</v>
      </c>
      <c r="D2328" s="266"/>
      <c r="E2328" s="267"/>
      <c r="F2328" s="224"/>
      <c r="G2328" s="224"/>
      <c r="H2328" s="224"/>
      <c r="I2328" s="224"/>
      <c r="J2328" s="224"/>
      <c r="K2328" s="224"/>
      <c r="L2328" s="224"/>
      <c r="M2328" s="224"/>
      <c r="N2328" s="223"/>
      <c r="O2328" s="223"/>
      <c r="P2328" s="223"/>
      <c r="Q2328" s="223"/>
      <c r="R2328" s="224"/>
      <c r="S2328" s="224"/>
      <c r="T2328" s="224"/>
      <c r="U2328" s="224"/>
      <c r="V2328" s="224"/>
      <c r="W2328" s="224"/>
      <c r="X2328" s="224"/>
      <c r="Y2328" s="224"/>
      <c r="Z2328" s="213"/>
      <c r="AA2328" s="213"/>
      <c r="AB2328" s="213"/>
      <c r="AC2328" s="213"/>
      <c r="AD2328" s="213"/>
      <c r="AE2328" s="213"/>
      <c r="AF2328" s="213"/>
      <c r="AG2328" s="213" t="s">
        <v>573</v>
      </c>
      <c r="AH2328" s="213"/>
      <c r="AI2328" s="213"/>
      <c r="AJ2328" s="213"/>
      <c r="AK2328" s="213"/>
      <c r="AL2328" s="213"/>
      <c r="AM2328" s="213"/>
      <c r="AN2328" s="213"/>
      <c r="AO2328" s="213"/>
      <c r="AP2328" s="213"/>
      <c r="AQ2328" s="213"/>
      <c r="AR2328" s="213"/>
      <c r="AS2328" s="213"/>
      <c r="AT2328" s="213"/>
      <c r="AU2328" s="213"/>
      <c r="AV2328" s="213"/>
      <c r="AW2328" s="213"/>
      <c r="AX2328" s="213"/>
      <c r="AY2328" s="213"/>
      <c r="AZ2328" s="213"/>
      <c r="BA2328" s="213"/>
      <c r="BB2328" s="213"/>
      <c r="BC2328" s="213"/>
      <c r="BD2328" s="213"/>
      <c r="BE2328" s="213"/>
      <c r="BF2328" s="213"/>
      <c r="BG2328" s="213"/>
      <c r="BH2328" s="213"/>
    </row>
    <row r="2329" spans="1:60" outlineLevel="2" x14ac:dyDescent="0.2">
      <c r="A2329" s="220"/>
      <c r="B2329" s="221"/>
      <c r="C2329" s="257"/>
      <c r="D2329" s="250"/>
      <c r="E2329" s="250"/>
      <c r="F2329" s="250"/>
      <c r="G2329" s="250"/>
      <c r="H2329" s="224"/>
      <c r="I2329" s="224"/>
      <c r="J2329" s="224"/>
      <c r="K2329" s="224"/>
      <c r="L2329" s="224"/>
      <c r="M2329" s="224"/>
      <c r="N2329" s="223"/>
      <c r="O2329" s="223"/>
      <c r="P2329" s="223"/>
      <c r="Q2329" s="223"/>
      <c r="R2329" s="224"/>
      <c r="S2329" s="224"/>
      <c r="T2329" s="224"/>
      <c r="U2329" s="224"/>
      <c r="V2329" s="224"/>
      <c r="W2329" s="224"/>
      <c r="X2329" s="224"/>
      <c r="Y2329" s="224"/>
      <c r="Z2329" s="213"/>
      <c r="AA2329" s="213"/>
      <c r="AB2329" s="213"/>
      <c r="AC2329" s="213"/>
      <c r="AD2329" s="213"/>
      <c r="AE2329" s="213"/>
      <c r="AF2329" s="213"/>
      <c r="AG2329" s="213" t="s">
        <v>515</v>
      </c>
      <c r="AH2329" s="213"/>
      <c r="AI2329" s="213"/>
      <c r="AJ2329" s="213"/>
      <c r="AK2329" s="213"/>
      <c r="AL2329" s="213"/>
      <c r="AM2329" s="213"/>
      <c r="AN2329" s="213"/>
      <c r="AO2329" s="213"/>
      <c r="AP2329" s="213"/>
      <c r="AQ2329" s="213"/>
      <c r="AR2329" s="213"/>
      <c r="AS2329" s="213"/>
      <c r="AT2329" s="213"/>
      <c r="AU2329" s="213"/>
      <c r="AV2329" s="213"/>
      <c r="AW2329" s="213"/>
      <c r="AX2329" s="213"/>
      <c r="AY2329" s="213"/>
      <c r="AZ2329" s="213"/>
      <c r="BA2329" s="213"/>
      <c r="BB2329" s="213"/>
      <c r="BC2329" s="213"/>
      <c r="BD2329" s="213"/>
      <c r="BE2329" s="213"/>
      <c r="BF2329" s="213"/>
      <c r="BG2329" s="213"/>
      <c r="BH2329" s="213"/>
    </row>
    <row r="2330" spans="1:60" outlineLevel="1" x14ac:dyDescent="0.2">
      <c r="A2330" s="242">
        <v>301</v>
      </c>
      <c r="B2330" s="243" t="s">
        <v>2381</v>
      </c>
      <c r="C2330" s="254" t="s">
        <v>2382</v>
      </c>
      <c r="D2330" s="244" t="s">
        <v>582</v>
      </c>
      <c r="E2330" s="245">
        <v>1</v>
      </c>
      <c r="F2330" s="246"/>
      <c r="G2330" s="247">
        <f>ROUND(E2330*F2330,2)</f>
        <v>0</v>
      </c>
      <c r="H2330" s="246"/>
      <c r="I2330" s="247">
        <f>ROUND(E2330*H2330,2)</f>
        <v>0</v>
      </c>
      <c r="J2330" s="246"/>
      <c r="K2330" s="247">
        <f>ROUND(E2330*J2330,2)</f>
        <v>0</v>
      </c>
      <c r="L2330" s="247">
        <v>21</v>
      </c>
      <c r="M2330" s="247">
        <f>G2330*(1+L2330/100)</f>
        <v>0</v>
      </c>
      <c r="N2330" s="245">
        <v>0</v>
      </c>
      <c r="O2330" s="245">
        <f>ROUND(E2330*N2330,2)</f>
        <v>0</v>
      </c>
      <c r="P2330" s="245">
        <v>0</v>
      </c>
      <c r="Q2330" s="245">
        <f>ROUND(E2330*P2330,2)</f>
        <v>0</v>
      </c>
      <c r="R2330" s="247"/>
      <c r="S2330" s="247" t="s">
        <v>527</v>
      </c>
      <c r="T2330" s="248" t="s">
        <v>512</v>
      </c>
      <c r="U2330" s="224">
        <v>0</v>
      </c>
      <c r="V2330" s="224">
        <f>ROUND(E2330*U2330,2)</f>
        <v>0</v>
      </c>
      <c r="W2330" s="224"/>
      <c r="X2330" s="224" t="s">
        <v>557</v>
      </c>
      <c r="Y2330" s="224" t="s">
        <v>513</v>
      </c>
      <c r="Z2330" s="213"/>
      <c r="AA2330" s="213"/>
      <c r="AB2330" s="213"/>
      <c r="AC2330" s="213"/>
      <c r="AD2330" s="213"/>
      <c r="AE2330" s="213"/>
      <c r="AF2330" s="213"/>
      <c r="AG2330" s="213" t="s">
        <v>571</v>
      </c>
      <c r="AH2330" s="213"/>
      <c r="AI2330" s="213"/>
      <c r="AJ2330" s="213"/>
      <c r="AK2330" s="213"/>
      <c r="AL2330" s="213"/>
      <c r="AM2330" s="213"/>
      <c r="AN2330" s="213"/>
      <c r="AO2330" s="213"/>
      <c r="AP2330" s="213"/>
      <c r="AQ2330" s="213"/>
      <c r="AR2330" s="213"/>
      <c r="AS2330" s="213"/>
      <c r="AT2330" s="213"/>
      <c r="AU2330" s="213"/>
      <c r="AV2330" s="213"/>
      <c r="AW2330" s="213"/>
      <c r="AX2330" s="213"/>
      <c r="AY2330" s="213"/>
      <c r="AZ2330" s="213"/>
      <c r="BA2330" s="213"/>
      <c r="BB2330" s="213"/>
      <c r="BC2330" s="213"/>
      <c r="BD2330" s="213"/>
      <c r="BE2330" s="213"/>
      <c r="BF2330" s="213"/>
      <c r="BG2330" s="213"/>
      <c r="BH2330" s="213"/>
    </row>
    <row r="2331" spans="1:60" outlineLevel="2" x14ac:dyDescent="0.2">
      <c r="A2331" s="220"/>
      <c r="B2331" s="221"/>
      <c r="C2331" s="258" t="s">
        <v>2353</v>
      </c>
      <c r="D2331" s="229"/>
      <c r="E2331" s="230"/>
      <c r="F2331" s="224"/>
      <c r="G2331" s="224"/>
      <c r="H2331" s="224"/>
      <c r="I2331" s="224"/>
      <c r="J2331" s="224"/>
      <c r="K2331" s="224"/>
      <c r="L2331" s="224"/>
      <c r="M2331" s="224"/>
      <c r="N2331" s="223"/>
      <c r="O2331" s="223"/>
      <c r="P2331" s="223"/>
      <c r="Q2331" s="223"/>
      <c r="R2331" s="224"/>
      <c r="S2331" s="224"/>
      <c r="T2331" s="224"/>
      <c r="U2331" s="224"/>
      <c r="V2331" s="224"/>
      <c r="W2331" s="224"/>
      <c r="X2331" s="224"/>
      <c r="Y2331" s="224"/>
      <c r="Z2331" s="213"/>
      <c r="AA2331" s="213"/>
      <c r="AB2331" s="213"/>
      <c r="AC2331" s="213"/>
      <c r="AD2331" s="213"/>
      <c r="AE2331" s="213"/>
      <c r="AF2331" s="213"/>
      <c r="AG2331" s="213" t="s">
        <v>573</v>
      </c>
      <c r="AH2331" s="213">
        <v>0</v>
      </c>
      <c r="AI2331" s="213"/>
      <c r="AJ2331" s="213"/>
      <c r="AK2331" s="213"/>
      <c r="AL2331" s="213"/>
      <c r="AM2331" s="213"/>
      <c r="AN2331" s="213"/>
      <c r="AO2331" s="213"/>
      <c r="AP2331" s="213"/>
      <c r="AQ2331" s="213"/>
      <c r="AR2331" s="213"/>
      <c r="AS2331" s="213"/>
      <c r="AT2331" s="213"/>
      <c r="AU2331" s="213"/>
      <c r="AV2331" s="213"/>
      <c r="AW2331" s="213"/>
      <c r="AX2331" s="213"/>
      <c r="AY2331" s="213"/>
      <c r="AZ2331" s="213"/>
      <c r="BA2331" s="213"/>
      <c r="BB2331" s="213"/>
      <c r="BC2331" s="213"/>
      <c r="BD2331" s="213"/>
      <c r="BE2331" s="213"/>
      <c r="BF2331" s="213"/>
      <c r="BG2331" s="213"/>
      <c r="BH2331" s="213"/>
    </row>
    <row r="2332" spans="1:60" outlineLevel="3" x14ac:dyDescent="0.2">
      <c r="A2332" s="220"/>
      <c r="B2332" s="221"/>
      <c r="C2332" s="258" t="s">
        <v>2383</v>
      </c>
      <c r="D2332" s="229"/>
      <c r="E2332" s="230">
        <v>1</v>
      </c>
      <c r="F2332" s="224"/>
      <c r="G2332" s="224"/>
      <c r="H2332" s="224"/>
      <c r="I2332" s="224"/>
      <c r="J2332" s="224"/>
      <c r="K2332" s="224"/>
      <c r="L2332" s="224"/>
      <c r="M2332" s="224"/>
      <c r="N2332" s="223"/>
      <c r="O2332" s="223"/>
      <c r="P2332" s="223"/>
      <c r="Q2332" s="223"/>
      <c r="R2332" s="224"/>
      <c r="S2332" s="224"/>
      <c r="T2332" s="224"/>
      <c r="U2332" s="224"/>
      <c r="V2332" s="224"/>
      <c r="W2332" s="224"/>
      <c r="X2332" s="224"/>
      <c r="Y2332" s="224"/>
      <c r="Z2332" s="213"/>
      <c r="AA2332" s="213"/>
      <c r="AB2332" s="213"/>
      <c r="AC2332" s="213"/>
      <c r="AD2332" s="213"/>
      <c r="AE2332" s="213"/>
      <c r="AF2332" s="213"/>
      <c r="AG2332" s="213" t="s">
        <v>573</v>
      </c>
      <c r="AH2332" s="213">
        <v>0</v>
      </c>
      <c r="AI2332" s="213"/>
      <c r="AJ2332" s="213"/>
      <c r="AK2332" s="213"/>
      <c r="AL2332" s="213"/>
      <c r="AM2332" s="213"/>
      <c r="AN2332" s="213"/>
      <c r="AO2332" s="213"/>
      <c r="AP2332" s="213"/>
      <c r="AQ2332" s="213"/>
      <c r="AR2332" s="213"/>
      <c r="AS2332" s="213"/>
      <c r="AT2332" s="213"/>
      <c r="AU2332" s="213"/>
      <c r="AV2332" s="213"/>
      <c r="AW2332" s="213"/>
      <c r="AX2332" s="213"/>
      <c r="AY2332" s="213"/>
      <c r="AZ2332" s="213"/>
      <c r="BA2332" s="213"/>
      <c r="BB2332" s="213"/>
      <c r="BC2332" s="213"/>
      <c r="BD2332" s="213"/>
      <c r="BE2332" s="213"/>
      <c r="BF2332" s="213"/>
      <c r="BG2332" s="213"/>
      <c r="BH2332" s="213"/>
    </row>
    <row r="2333" spans="1:60" outlineLevel="3" x14ac:dyDescent="0.2">
      <c r="A2333" s="220"/>
      <c r="B2333" s="221"/>
      <c r="C2333" s="275" t="s">
        <v>955</v>
      </c>
      <c r="D2333" s="266"/>
      <c r="E2333" s="267"/>
      <c r="F2333" s="224"/>
      <c r="G2333" s="224"/>
      <c r="H2333" s="224"/>
      <c r="I2333" s="224"/>
      <c r="J2333" s="224"/>
      <c r="K2333" s="224"/>
      <c r="L2333" s="224"/>
      <c r="M2333" s="224"/>
      <c r="N2333" s="223"/>
      <c r="O2333" s="223"/>
      <c r="P2333" s="223"/>
      <c r="Q2333" s="223"/>
      <c r="R2333" s="224"/>
      <c r="S2333" s="224"/>
      <c r="T2333" s="224"/>
      <c r="U2333" s="224"/>
      <c r="V2333" s="224"/>
      <c r="W2333" s="224"/>
      <c r="X2333" s="224"/>
      <c r="Y2333" s="224"/>
      <c r="Z2333" s="213"/>
      <c r="AA2333" s="213"/>
      <c r="AB2333" s="213"/>
      <c r="AC2333" s="213"/>
      <c r="AD2333" s="213"/>
      <c r="AE2333" s="213"/>
      <c r="AF2333" s="213"/>
      <c r="AG2333" s="213" t="s">
        <v>573</v>
      </c>
      <c r="AH2333" s="213"/>
      <c r="AI2333" s="213"/>
      <c r="AJ2333" s="213"/>
      <c r="AK2333" s="213"/>
      <c r="AL2333" s="213"/>
      <c r="AM2333" s="213"/>
      <c r="AN2333" s="213"/>
      <c r="AO2333" s="213"/>
      <c r="AP2333" s="213"/>
      <c r="AQ2333" s="213"/>
      <c r="AR2333" s="213"/>
      <c r="AS2333" s="213"/>
      <c r="AT2333" s="213"/>
      <c r="AU2333" s="213"/>
      <c r="AV2333" s="213"/>
      <c r="AW2333" s="213"/>
      <c r="AX2333" s="213"/>
      <c r="AY2333" s="213"/>
      <c r="AZ2333" s="213"/>
      <c r="BA2333" s="213"/>
      <c r="BB2333" s="213"/>
      <c r="BC2333" s="213"/>
      <c r="BD2333" s="213"/>
      <c r="BE2333" s="213"/>
      <c r="BF2333" s="213"/>
      <c r="BG2333" s="213"/>
      <c r="BH2333" s="213"/>
    </row>
    <row r="2334" spans="1:60" outlineLevel="3" x14ac:dyDescent="0.2">
      <c r="A2334" s="220"/>
      <c r="B2334" s="221"/>
      <c r="C2334" s="276" t="s">
        <v>2355</v>
      </c>
      <c r="D2334" s="266"/>
      <c r="E2334" s="267">
        <v>1</v>
      </c>
      <c r="F2334" s="224"/>
      <c r="G2334" s="224"/>
      <c r="H2334" s="224"/>
      <c r="I2334" s="224"/>
      <c r="J2334" s="224"/>
      <c r="K2334" s="224"/>
      <c r="L2334" s="224"/>
      <c r="M2334" s="224"/>
      <c r="N2334" s="223"/>
      <c r="O2334" s="223"/>
      <c r="P2334" s="223"/>
      <c r="Q2334" s="223"/>
      <c r="R2334" s="224"/>
      <c r="S2334" s="224"/>
      <c r="T2334" s="224"/>
      <c r="U2334" s="224"/>
      <c r="V2334" s="224"/>
      <c r="W2334" s="224"/>
      <c r="X2334" s="224"/>
      <c r="Y2334" s="224"/>
      <c r="Z2334" s="213"/>
      <c r="AA2334" s="213"/>
      <c r="AB2334" s="213"/>
      <c r="AC2334" s="213"/>
      <c r="AD2334" s="213"/>
      <c r="AE2334" s="213"/>
      <c r="AF2334" s="213"/>
      <c r="AG2334" s="213" t="s">
        <v>573</v>
      </c>
      <c r="AH2334" s="213">
        <v>2</v>
      </c>
      <c r="AI2334" s="213"/>
      <c r="AJ2334" s="213"/>
      <c r="AK2334" s="213"/>
      <c r="AL2334" s="213"/>
      <c r="AM2334" s="213"/>
      <c r="AN2334" s="213"/>
      <c r="AO2334" s="213"/>
      <c r="AP2334" s="213"/>
      <c r="AQ2334" s="213"/>
      <c r="AR2334" s="213"/>
      <c r="AS2334" s="213"/>
      <c r="AT2334" s="213"/>
      <c r="AU2334" s="213"/>
      <c r="AV2334" s="213"/>
      <c r="AW2334" s="213"/>
      <c r="AX2334" s="213"/>
      <c r="AY2334" s="213"/>
      <c r="AZ2334" s="213"/>
      <c r="BA2334" s="213"/>
      <c r="BB2334" s="213"/>
      <c r="BC2334" s="213"/>
      <c r="BD2334" s="213"/>
      <c r="BE2334" s="213"/>
      <c r="BF2334" s="213"/>
      <c r="BG2334" s="213"/>
      <c r="BH2334" s="213"/>
    </row>
    <row r="2335" spans="1:60" outlineLevel="3" x14ac:dyDescent="0.2">
      <c r="A2335" s="220"/>
      <c r="B2335" s="221"/>
      <c r="C2335" s="275" t="s">
        <v>958</v>
      </c>
      <c r="D2335" s="266"/>
      <c r="E2335" s="267"/>
      <c r="F2335" s="224"/>
      <c r="G2335" s="224"/>
      <c r="H2335" s="224"/>
      <c r="I2335" s="224"/>
      <c r="J2335" s="224"/>
      <c r="K2335" s="224"/>
      <c r="L2335" s="224"/>
      <c r="M2335" s="224"/>
      <c r="N2335" s="223"/>
      <c r="O2335" s="223"/>
      <c r="P2335" s="223"/>
      <c r="Q2335" s="223"/>
      <c r="R2335" s="224"/>
      <c r="S2335" s="224"/>
      <c r="T2335" s="224"/>
      <c r="U2335" s="224"/>
      <c r="V2335" s="224"/>
      <c r="W2335" s="224"/>
      <c r="X2335" s="224"/>
      <c r="Y2335" s="224"/>
      <c r="Z2335" s="213"/>
      <c r="AA2335" s="213"/>
      <c r="AB2335" s="213"/>
      <c r="AC2335" s="213"/>
      <c r="AD2335" s="213"/>
      <c r="AE2335" s="213"/>
      <c r="AF2335" s="213"/>
      <c r="AG2335" s="213" t="s">
        <v>573</v>
      </c>
      <c r="AH2335" s="213"/>
      <c r="AI2335" s="213"/>
      <c r="AJ2335" s="213"/>
      <c r="AK2335" s="213"/>
      <c r="AL2335" s="213"/>
      <c r="AM2335" s="213"/>
      <c r="AN2335" s="213"/>
      <c r="AO2335" s="213"/>
      <c r="AP2335" s="213"/>
      <c r="AQ2335" s="213"/>
      <c r="AR2335" s="213"/>
      <c r="AS2335" s="213"/>
      <c r="AT2335" s="213"/>
      <c r="AU2335" s="213"/>
      <c r="AV2335" s="213"/>
      <c r="AW2335" s="213"/>
      <c r="AX2335" s="213"/>
      <c r="AY2335" s="213"/>
      <c r="AZ2335" s="213"/>
      <c r="BA2335" s="213"/>
      <c r="BB2335" s="213"/>
      <c r="BC2335" s="213"/>
      <c r="BD2335" s="213"/>
      <c r="BE2335" s="213"/>
      <c r="BF2335" s="213"/>
      <c r="BG2335" s="213"/>
      <c r="BH2335" s="213"/>
    </row>
    <row r="2336" spans="1:60" outlineLevel="2" x14ac:dyDescent="0.2">
      <c r="A2336" s="220"/>
      <c r="B2336" s="221"/>
      <c r="C2336" s="257"/>
      <c r="D2336" s="250"/>
      <c r="E2336" s="250"/>
      <c r="F2336" s="250"/>
      <c r="G2336" s="250"/>
      <c r="H2336" s="224"/>
      <c r="I2336" s="224"/>
      <c r="J2336" s="224"/>
      <c r="K2336" s="224"/>
      <c r="L2336" s="224"/>
      <c r="M2336" s="224"/>
      <c r="N2336" s="223"/>
      <c r="O2336" s="223"/>
      <c r="P2336" s="223"/>
      <c r="Q2336" s="223"/>
      <c r="R2336" s="224"/>
      <c r="S2336" s="224"/>
      <c r="T2336" s="224"/>
      <c r="U2336" s="224"/>
      <c r="V2336" s="224"/>
      <c r="W2336" s="224"/>
      <c r="X2336" s="224"/>
      <c r="Y2336" s="224"/>
      <c r="Z2336" s="213"/>
      <c r="AA2336" s="213"/>
      <c r="AB2336" s="213"/>
      <c r="AC2336" s="213"/>
      <c r="AD2336" s="213"/>
      <c r="AE2336" s="213"/>
      <c r="AF2336" s="213"/>
      <c r="AG2336" s="213" t="s">
        <v>515</v>
      </c>
      <c r="AH2336" s="213"/>
      <c r="AI2336" s="213"/>
      <c r="AJ2336" s="213"/>
      <c r="AK2336" s="213"/>
      <c r="AL2336" s="213"/>
      <c r="AM2336" s="213"/>
      <c r="AN2336" s="213"/>
      <c r="AO2336" s="213"/>
      <c r="AP2336" s="213"/>
      <c r="AQ2336" s="213"/>
      <c r="AR2336" s="213"/>
      <c r="AS2336" s="213"/>
      <c r="AT2336" s="213"/>
      <c r="AU2336" s="213"/>
      <c r="AV2336" s="213"/>
      <c r="AW2336" s="213"/>
      <c r="AX2336" s="213"/>
      <c r="AY2336" s="213"/>
      <c r="AZ2336" s="213"/>
      <c r="BA2336" s="213"/>
      <c r="BB2336" s="213"/>
      <c r="BC2336" s="213"/>
      <c r="BD2336" s="213"/>
      <c r="BE2336" s="213"/>
      <c r="BF2336" s="213"/>
      <c r="BG2336" s="213"/>
      <c r="BH2336" s="213"/>
    </row>
    <row r="2337" spans="1:60" outlineLevel="1" x14ac:dyDescent="0.2">
      <c r="A2337" s="242">
        <v>302</v>
      </c>
      <c r="B2337" s="243" t="s">
        <v>2384</v>
      </c>
      <c r="C2337" s="254" t="s">
        <v>2385</v>
      </c>
      <c r="D2337" s="244" t="s">
        <v>582</v>
      </c>
      <c r="E2337" s="245">
        <v>1</v>
      </c>
      <c r="F2337" s="246"/>
      <c r="G2337" s="247">
        <f>ROUND(E2337*F2337,2)</f>
        <v>0</v>
      </c>
      <c r="H2337" s="246"/>
      <c r="I2337" s="247">
        <f>ROUND(E2337*H2337,2)</f>
        <v>0</v>
      </c>
      <c r="J2337" s="246"/>
      <c r="K2337" s="247">
        <f>ROUND(E2337*J2337,2)</f>
        <v>0</v>
      </c>
      <c r="L2337" s="247">
        <v>21</v>
      </c>
      <c r="M2337" s="247">
        <f>G2337*(1+L2337/100)</f>
        <v>0</v>
      </c>
      <c r="N2337" s="245">
        <v>0</v>
      </c>
      <c r="O2337" s="245">
        <f>ROUND(E2337*N2337,2)</f>
        <v>0</v>
      </c>
      <c r="P2337" s="245">
        <v>0</v>
      </c>
      <c r="Q2337" s="245">
        <f>ROUND(E2337*P2337,2)</f>
        <v>0</v>
      </c>
      <c r="R2337" s="247"/>
      <c r="S2337" s="247" t="s">
        <v>527</v>
      </c>
      <c r="T2337" s="248" t="s">
        <v>512</v>
      </c>
      <c r="U2337" s="224">
        <v>0</v>
      </c>
      <c r="V2337" s="224">
        <f>ROUND(E2337*U2337,2)</f>
        <v>0</v>
      </c>
      <c r="W2337" s="224"/>
      <c r="X2337" s="224" t="s">
        <v>557</v>
      </c>
      <c r="Y2337" s="224" t="s">
        <v>513</v>
      </c>
      <c r="Z2337" s="213"/>
      <c r="AA2337" s="213"/>
      <c r="AB2337" s="213"/>
      <c r="AC2337" s="213"/>
      <c r="AD2337" s="213"/>
      <c r="AE2337" s="213"/>
      <c r="AF2337" s="213"/>
      <c r="AG2337" s="213" t="s">
        <v>571</v>
      </c>
      <c r="AH2337" s="213"/>
      <c r="AI2337" s="213"/>
      <c r="AJ2337" s="213"/>
      <c r="AK2337" s="213"/>
      <c r="AL2337" s="213"/>
      <c r="AM2337" s="213"/>
      <c r="AN2337" s="213"/>
      <c r="AO2337" s="213"/>
      <c r="AP2337" s="213"/>
      <c r="AQ2337" s="213"/>
      <c r="AR2337" s="213"/>
      <c r="AS2337" s="213"/>
      <c r="AT2337" s="213"/>
      <c r="AU2337" s="213"/>
      <c r="AV2337" s="213"/>
      <c r="AW2337" s="213"/>
      <c r="AX2337" s="213"/>
      <c r="AY2337" s="213"/>
      <c r="AZ2337" s="213"/>
      <c r="BA2337" s="213"/>
      <c r="BB2337" s="213"/>
      <c r="BC2337" s="213"/>
      <c r="BD2337" s="213"/>
      <c r="BE2337" s="213"/>
      <c r="BF2337" s="213"/>
      <c r="BG2337" s="213"/>
      <c r="BH2337" s="213"/>
    </row>
    <row r="2338" spans="1:60" outlineLevel="2" x14ac:dyDescent="0.2">
      <c r="A2338" s="220"/>
      <c r="B2338" s="221"/>
      <c r="C2338" s="258" t="s">
        <v>2386</v>
      </c>
      <c r="D2338" s="229"/>
      <c r="E2338" s="230"/>
      <c r="F2338" s="224"/>
      <c r="G2338" s="224"/>
      <c r="H2338" s="224"/>
      <c r="I2338" s="224"/>
      <c r="J2338" s="224"/>
      <c r="K2338" s="224"/>
      <c r="L2338" s="224"/>
      <c r="M2338" s="224"/>
      <c r="N2338" s="223"/>
      <c r="O2338" s="223"/>
      <c r="P2338" s="223"/>
      <c r="Q2338" s="223"/>
      <c r="R2338" s="224"/>
      <c r="S2338" s="224"/>
      <c r="T2338" s="224"/>
      <c r="U2338" s="224"/>
      <c r="V2338" s="224"/>
      <c r="W2338" s="224"/>
      <c r="X2338" s="224"/>
      <c r="Y2338" s="224"/>
      <c r="Z2338" s="213"/>
      <c r="AA2338" s="213"/>
      <c r="AB2338" s="213"/>
      <c r="AC2338" s="213"/>
      <c r="AD2338" s="213"/>
      <c r="AE2338" s="213"/>
      <c r="AF2338" s="213"/>
      <c r="AG2338" s="213" t="s">
        <v>573</v>
      </c>
      <c r="AH2338" s="213">
        <v>0</v>
      </c>
      <c r="AI2338" s="213"/>
      <c r="AJ2338" s="213"/>
      <c r="AK2338" s="213"/>
      <c r="AL2338" s="213"/>
      <c r="AM2338" s="213"/>
      <c r="AN2338" s="213"/>
      <c r="AO2338" s="213"/>
      <c r="AP2338" s="213"/>
      <c r="AQ2338" s="213"/>
      <c r="AR2338" s="213"/>
      <c r="AS2338" s="213"/>
      <c r="AT2338" s="213"/>
      <c r="AU2338" s="213"/>
      <c r="AV2338" s="213"/>
      <c r="AW2338" s="213"/>
      <c r="AX2338" s="213"/>
      <c r="AY2338" s="213"/>
      <c r="AZ2338" s="213"/>
      <c r="BA2338" s="213"/>
      <c r="BB2338" s="213"/>
      <c r="BC2338" s="213"/>
      <c r="BD2338" s="213"/>
      <c r="BE2338" s="213"/>
      <c r="BF2338" s="213"/>
      <c r="BG2338" s="213"/>
      <c r="BH2338" s="213"/>
    </row>
    <row r="2339" spans="1:60" outlineLevel="3" x14ac:dyDescent="0.2">
      <c r="A2339" s="220"/>
      <c r="B2339" s="221"/>
      <c r="C2339" s="258" t="s">
        <v>2387</v>
      </c>
      <c r="D2339" s="229"/>
      <c r="E2339" s="230">
        <v>1</v>
      </c>
      <c r="F2339" s="224"/>
      <c r="G2339" s="224"/>
      <c r="H2339" s="224"/>
      <c r="I2339" s="224"/>
      <c r="J2339" s="224"/>
      <c r="K2339" s="224"/>
      <c r="L2339" s="224"/>
      <c r="M2339" s="224"/>
      <c r="N2339" s="223"/>
      <c r="O2339" s="223"/>
      <c r="P2339" s="223"/>
      <c r="Q2339" s="223"/>
      <c r="R2339" s="224"/>
      <c r="S2339" s="224"/>
      <c r="T2339" s="224"/>
      <c r="U2339" s="224"/>
      <c r="V2339" s="224"/>
      <c r="W2339" s="224"/>
      <c r="X2339" s="224"/>
      <c r="Y2339" s="224"/>
      <c r="Z2339" s="213"/>
      <c r="AA2339" s="213"/>
      <c r="AB2339" s="213"/>
      <c r="AC2339" s="213"/>
      <c r="AD2339" s="213"/>
      <c r="AE2339" s="213"/>
      <c r="AF2339" s="213"/>
      <c r="AG2339" s="213" t="s">
        <v>573</v>
      </c>
      <c r="AH2339" s="213">
        <v>0</v>
      </c>
      <c r="AI2339" s="213"/>
      <c r="AJ2339" s="213"/>
      <c r="AK2339" s="213"/>
      <c r="AL2339" s="213"/>
      <c r="AM2339" s="213"/>
      <c r="AN2339" s="213"/>
      <c r="AO2339" s="213"/>
      <c r="AP2339" s="213"/>
      <c r="AQ2339" s="213"/>
      <c r="AR2339" s="213"/>
      <c r="AS2339" s="213"/>
      <c r="AT2339" s="213"/>
      <c r="AU2339" s="213"/>
      <c r="AV2339" s="213"/>
      <c r="AW2339" s="213"/>
      <c r="AX2339" s="213"/>
      <c r="AY2339" s="213"/>
      <c r="AZ2339" s="213"/>
      <c r="BA2339" s="213"/>
      <c r="BB2339" s="213"/>
      <c r="BC2339" s="213"/>
      <c r="BD2339" s="213"/>
      <c r="BE2339" s="213"/>
      <c r="BF2339" s="213"/>
      <c r="BG2339" s="213"/>
      <c r="BH2339" s="213"/>
    </row>
    <row r="2340" spans="1:60" outlineLevel="3" x14ac:dyDescent="0.2">
      <c r="A2340" s="220"/>
      <c r="B2340" s="221"/>
      <c r="C2340" s="275" t="s">
        <v>955</v>
      </c>
      <c r="D2340" s="266"/>
      <c r="E2340" s="267"/>
      <c r="F2340" s="224"/>
      <c r="G2340" s="224"/>
      <c r="H2340" s="224"/>
      <c r="I2340" s="224"/>
      <c r="J2340" s="224"/>
      <c r="K2340" s="224"/>
      <c r="L2340" s="224"/>
      <c r="M2340" s="224"/>
      <c r="N2340" s="223"/>
      <c r="O2340" s="223"/>
      <c r="P2340" s="223"/>
      <c r="Q2340" s="223"/>
      <c r="R2340" s="224"/>
      <c r="S2340" s="224"/>
      <c r="T2340" s="224"/>
      <c r="U2340" s="224"/>
      <c r="V2340" s="224"/>
      <c r="W2340" s="224"/>
      <c r="X2340" s="224"/>
      <c r="Y2340" s="224"/>
      <c r="Z2340" s="213"/>
      <c r="AA2340" s="213"/>
      <c r="AB2340" s="213"/>
      <c r="AC2340" s="213"/>
      <c r="AD2340" s="213"/>
      <c r="AE2340" s="213"/>
      <c r="AF2340" s="213"/>
      <c r="AG2340" s="213" t="s">
        <v>573</v>
      </c>
      <c r="AH2340" s="213"/>
      <c r="AI2340" s="213"/>
      <c r="AJ2340" s="213"/>
      <c r="AK2340" s="213"/>
      <c r="AL2340" s="213"/>
      <c r="AM2340" s="213"/>
      <c r="AN2340" s="213"/>
      <c r="AO2340" s="213"/>
      <c r="AP2340" s="213"/>
      <c r="AQ2340" s="213"/>
      <c r="AR2340" s="213"/>
      <c r="AS2340" s="213"/>
      <c r="AT2340" s="213"/>
      <c r="AU2340" s="213"/>
      <c r="AV2340" s="213"/>
      <c r="AW2340" s="213"/>
      <c r="AX2340" s="213"/>
      <c r="AY2340" s="213"/>
      <c r="AZ2340" s="213"/>
      <c r="BA2340" s="213"/>
      <c r="BB2340" s="213"/>
      <c r="BC2340" s="213"/>
      <c r="BD2340" s="213"/>
      <c r="BE2340" s="213"/>
      <c r="BF2340" s="213"/>
      <c r="BG2340" s="213"/>
      <c r="BH2340" s="213"/>
    </row>
    <row r="2341" spans="1:60" outlineLevel="3" x14ac:dyDescent="0.2">
      <c r="A2341" s="220"/>
      <c r="B2341" s="221"/>
      <c r="C2341" s="276" t="s">
        <v>2388</v>
      </c>
      <c r="D2341" s="266"/>
      <c r="E2341" s="267">
        <v>1</v>
      </c>
      <c r="F2341" s="224"/>
      <c r="G2341" s="224"/>
      <c r="H2341" s="224"/>
      <c r="I2341" s="224"/>
      <c r="J2341" s="224"/>
      <c r="K2341" s="224"/>
      <c r="L2341" s="224"/>
      <c r="M2341" s="224"/>
      <c r="N2341" s="223"/>
      <c r="O2341" s="223"/>
      <c r="P2341" s="223"/>
      <c r="Q2341" s="223"/>
      <c r="R2341" s="224"/>
      <c r="S2341" s="224"/>
      <c r="T2341" s="224"/>
      <c r="U2341" s="224"/>
      <c r="V2341" s="224"/>
      <c r="W2341" s="224"/>
      <c r="X2341" s="224"/>
      <c r="Y2341" s="224"/>
      <c r="Z2341" s="213"/>
      <c r="AA2341" s="213"/>
      <c r="AB2341" s="213"/>
      <c r="AC2341" s="213"/>
      <c r="AD2341" s="213"/>
      <c r="AE2341" s="213"/>
      <c r="AF2341" s="213"/>
      <c r="AG2341" s="213" t="s">
        <v>573</v>
      </c>
      <c r="AH2341" s="213">
        <v>2</v>
      </c>
      <c r="AI2341" s="213"/>
      <c r="AJ2341" s="213"/>
      <c r="AK2341" s="213"/>
      <c r="AL2341" s="213"/>
      <c r="AM2341" s="213"/>
      <c r="AN2341" s="213"/>
      <c r="AO2341" s="213"/>
      <c r="AP2341" s="213"/>
      <c r="AQ2341" s="213"/>
      <c r="AR2341" s="213"/>
      <c r="AS2341" s="213"/>
      <c r="AT2341" s="213"/>
      <c r="AU2341" s="213"/>
      <c r="AV2341" s="213"/>
      <c r="AW2341" s="213"/>
      <c r="AX2341" s="213"/>
      <c r="AY2341" s="213"/>
      <c r="AZ2341" s="213"/>
      <c r="BA2341" s="213"/>
      <c r="BB2341" s="213"/>
      <c r="BC2341" s="213"/>
      <c r="BD2341" s="213"/>
      <c r="BE2341" s="213"/>
      <c r="BF2341" s="213"/>
      <c r="BG2341" s="213"/>
      <c r="BH2341" s="213"/>
    </row>
    <row r="2342" spans="1:60" outlineLevel="3" x14ac:dyDescent="0.2">
      <c r="A2342" s="220"/>
      <c r="B2342" s="221"/>
      <c r="C2342" s="275" t="s">
        <v>958</v>
      </c>
      <c r="D2342" s="266"/>
      <c r="E2342" s="267"/>
      <c r="F2342" s="224"/>
      <c r="G2342" s="224"/>
      <c r="H2342" s="224"/>
      <c r="I2342" s="224"/>
      <c r="J2342" s="224"/>
      <c r="K2342" s="224"/>
      <c r="L2342" s="224"/>
      <c r="M2342" s="224"/>
      <c r="N2342" s="223"/>
      <c r="O2342" s="223"/>
      <c r="P2342" s="223"/>
      <c r="Q2342" s="223"/>
      <c r="R2342" s="224"/>
      <c r="S2342" s="224"/>
      <c r="T2342" s="224"/>
      <c r="U2342" s="224"/>
      <c r="V2342" s="224"/>
      <c r="W2342" s="224"/>
      <c r="X2342" s="224"/>
      <c r="Y2342" s="224"/>
      <c r="Z2342" s="213"/>
      <c r="AA2342" s="213"/>
      <c r="AB2342" s="213"/>
      <c r="AC2342" s="213"/>
      <c r="AD2342" s="213"/>
      <c r="AE2342" s="213"/>
      <c r="AF2342" s="213"/>
      <c r="AG2342" s="213" t="s">
        <v>573</v>
      </c>
      <c r="AH2342" s="213"/>
      <c r="AI2342" s="213"/>
      <c r="AJ2342" s="213"/>
      <c r="AK2342" s="213"/>
      <c r="AL2342" s="213"/>
      <c r="AM2342" s="213"/>
      <c r="AN2342" s="213"/>
      <c r="AO2342" s="213"/>
      <c r="AP2342" s="213"/>
      <c r="AQ2342" s="213"/>
      <c r="AR2342" s="213"/>
      <c r="AS2342" s="213"/>
      <c r="AT2342" s="213"/>
      <c r="AU2342" s="213"/>
      <c r="AV2342" s="213"/>
      <c r="AW2342" s="213"/>
      <c r="AX2342" s="213"/>
      <c r="AY2342" s="213"/>
      <c r="AZ2342" s="213"/>
      <c r="BA2342" s="213"/>
      <c r="BB2342" s="213"/>
      <c r="BC2342" s="213"/>
      <c r="BD2342" s="213"/>
      <c r="BE2342" s="213"/>
      <c r="BF2342" s="213"/>
      <c r="BG2342" s="213"/>
      <c r="BH2342" s="213"/>
    </row>
    <row r="2343" spans="1:60" outlineLevel="2" x14ac:dyDescent="0.2">
      <c r="A2343" s="220"/>
      <c r="B2343" s="221"/>
      <c r="C2343" s="257"/>
      <c r="D2343" s="250"/>
      <c r="E2343" s="250"/>
      <c r="F2343" s="250"/>
      <c r="G2343" s="250"/>
      <c r="H2343" s="224"/>
      <c r="I2343" s="224"/>
      <c r="J2343" s="224"/>
      <c r="K2343" s="224"/>
      <c r="L2343" s="224"/>
      <c r="M2343" s="224"/>
      <c r="N2343" s="223"/>
      <c r="O2343" s="223"/>
      <c r="P2343" s="223"/>
      <c r="Q2343" s="223"/>
      <c r="R2343" s="224"/>
      <c r="S2343" s="224"/>
      <c r="T2343" s="224"/>
      <c r="U2343" s="224"/>
      <c r="V2343" s="224"/>
      <c r="W2343" s="224"/>
      <c r="X2343" s="224"/>
      <c r="Y2343" s="224"/>
      <c r="Z2343" s="213"/>
      <c r="AA2343" s="213"/>
      <c r="AB2343" s="213"/>
      <c r="AC2343" s="213"/>
      <c r="AD2343" s="213"/>
      <c r="AE2343" s="213"/>
      <c r="AF2343" s="213"/>
      <c r="AG2343" s="213" t="s">
        <v>515</v>
      </c>
      <c r="AH2343" s="213"/>
      <c r="AI2343" s="213"/>
      <c r="AJ2343" s="213"/>
      <c r="AK2343" s="213"/>
      <c r="AL2343" s="213"/>
      <c r="AM2343" s="213"/>
      <c r="AN2343" s="213"/>
      <c r="AO2343" s="213"/>
      <c r="AP2343" s="213"/>
      <c r="AQ2343" s="213"/>
      <c r="AR2343" s="213"/>
      <c r="AS2343" s="213"/>
      <c r="AT2343" s="213"/>
      <c r="AU2343" s="213"/>
      <c r="AV2343" s="213"/>
      <c r="AW2343" s="213"/>
      <c r="AX2343" s="213"/>
      <c r="AY2343" s="213"/>
      <c r="AZ2343" s="213"/>
      <c r="BA2343" s="213"/>
      <c r="BB2343" s="213"/>
      <c r="BC2343" s="213"/>
      <c r="BD2343" s="213"/>
      <c r="BE2343" s="213"/>
      <c r="BF2343" s="213"/>
      <c r="BG2343" s="213"/>
      <c r="BH2343" s="213"/>
    </row>
    <row r="2344" spans="1:60" outlineLevel="1" x14ac:dyDescent="0.2">
      <c r="A2344" s="242">
        <v>303</v>
      </c>
      <c r="B2344" s="243" t="s">
        <v>2389</v>
      </c>
      <c r="C2344" s="254" t="s">
        <v>2390</v>
      </c>
      <c r="D2344" s="244" t="s">
        <v>582</v>
      </c>
      <c r="E2344" s="245">
        <v>1</v>
      </c>
      <c r="F2344" s="246"/>
      <c r="G2344" s="247">
        <f>ROUND(E2344*F2344,2)</f>
        <v>0</v>
      </c>
      <c r="H2344" s="246"/>
      <c r="I2344" s="247">
        <f>ROUND(E2344*H2344,2)</f>
        <v>0</v>
      </c>
      <c r="J2344" s="246"/>
      <c r="K2344" s="247">
        <f>ROUND(E2344*J2344,2)</f>
        <v>0</v>
      </c>
      <c r="L2344" s="247">
        <v>21</v>
      </c>
      <c r="M2344" s="247">
        <f>G2344*(1+L2344/100)</f>
        <v>0</v>
      </c>
      <c r="N2344" s="245">
        <v>0</v>
      </c>
      <c r="O2344" s="245">
        <f>ROUND(E2344*N2344,2)</f>
        <v>0</v>
      </c>
      <c r="P2344" s="245">
        <v>0</v>
      </c>
      <c r="Q2344" s="245">
        <f>ROUND(E2344*P2344,2)</f>
        <v>0</v>
      </c>
      <c r="R2344" s="247"/>
      <c r="S2344" s="247" t="s">
        <v>527</v>
      </c>
      <c r="T2344" s="248" t="s">
        <v>512</v>
      </c>
      <c r="U2344" s="224">
        <v>0</v>
      </c>
      <c r="V2344" s="224">
        <f>ROUND(E2344*U2344,2)</f>
        <v>0</v>
      </c>
      <c r="W2344" s="224"/>
      <c r="X2344" s="224" t="s">
        <v>557</v>
      </c>
      <c r="Y2344" s="224" t="s">
        <v>513</v>
      </c>
      <c r="Z2344" s="213"/>
      <c r="AA2344" s="213"/>
      <c r="AB2344" s="213"/>
      <c r="AC2344" s="213"/>
      <c r="AD2344" s="213"/>
      <c r="AE2344" s="213"/>
      <c r="AF2344" s="213"/>
      <c r="AG2344" s="213" t="s">
        <v>571</v>
      </c>
      <c r="AH2344" s="213"/>
      <c r="AI2344" s="213"/>
      <c r="AJ2344" s="213"/>
      <c r="AK2344" s="213"/>
      <c r="AL2344" s="213"/>
      <c r="AM2344" s="213"/>
      <c r="AN2344" s="213"/>
      <c r="AO2344" s="213"/>
      <c r="AP2344" s="213"/>
      <c r="AQ2344" s="213"/>
      <c r="AR2344" s="213"/>
      <c r="AS2344" s="213"/>
      <c r="AT2344" s="213"/>
      <c r="AU2344" s="213"/>
      <c r="AV2344" s="213"/>
      <c r="AW2344" s="213"/>
      <c r="AX2344" s="213"/>
      <c r="AY2344" s="213"/>
      <c r="AZ2344" s="213"/>
      <c r="BA2344" s="213"/>
      <c r="BB2344" s="213"/>
      <c r="BC2344" s="213"/>
      <c r="BD2344" s="213"/>
      <c r="BE2344" s="213"/>
      <c r="BF2344" s="213"/>
      <c r="BG2344" s="213"/>
      <c r="BH2344" s="213"/>
    </row>
    <row r="2345" spans="1:60" outlineLevel="2" x14ac:dyDescent="0.2">
      <c r="A2345" s="220"/>
      <c r="B2345" s="221"/>
      <c r="C2345" s="258" t="s">
        <v>2353</v>
      </c>
      <c r="D2345" s="229"/>
      <c r="E2345" s="230"/>
      <c r="F2345" s="224"/>
      <c r="G2345" s="224"/>
      <c r="H2345" s="224"/>
      <c r="I2345" s="224"/>
      <c r="J2345" s="224"/>
      <c r="K2345" s="224"/>
      <c r="L2345" s="224"/>
      <c r="M2345" s="224"/>
      <c r="N2345" s="223"/>
      <c r="O2345" s="223"/>
      <c r="P2345" s="223"/>
      <c r="Q2345" s="223"/>
      <c r="R2345" s="224"/>
      <c r="S2345" s="224"/>
      <c r="T2345" s="224"/>
      <c r="U2345" s="224"/>
      <c r="V2345" s="224"/>
      <c r="W2345" s="224"/>
      <c r="X2345" s="224"/>
      <c r="Y2345" s="224"/>
      <c r="Z2345" s="213"/>
      <c r="AA2345" s="213"/>
      <c r="AB2345" s="213"/>
      <c r="AC2345" s="213"/>
      <c r="AD2345" s="213"/>
      <c r="AE2345" s="213"/>
      <c r="AF2345" s="213"/>
      <c r="AG2345" s="213" t="s">
        <v>573</v>
      </c>
      <c r="AH2345" s="213">
        <v>0</v>
      </c>
      <c r="AI2345" s="213"/>
      <c r="AJ2345" s="213"/>
      <c r="AK2345" s="213"/>
      <c r="AL2345" s="213"/>
      <c r="AM2345" s="213"/>
      <c r="AN2345" s="213"/>
      <c r="AO2345" s="213"/>
      <c r="AP2345" s="213"/>
      <c r="AQ2345" s="213"/>
      <c r="AR2345" s="213"/>
      <c r="AS2345" s="213"/>
      <c r="AT2345" s="213"/>
      <c r="AU2345" s="213"/>
      <c r="AV2345" s="213"/>
      <c r="AW2345" s="213"/>
      <c r="AX2345" s="213"/>
      <c r="AY2345" s="213"/>
      <c r="AZ2345" s="213"/>
      <c r="BA2345" s="213"/>
      <c r="BB2345" s="213"/>
      <c r="BC2345" s="213"/>
      <c r="BD2345" s="213"/>
      <c r="BE2345" s="213"/>
      <c r="BF2345" s="213"/>
      <c r="BG2345" s="213"/>
      <c r="BH2345" s="213"/>
    </row>
    <row r="2346" spans="1:60" outlineLevel="3" x14ac:dyDescent="0.2">
      <c r="A2346" s="220"/>
      <c r="B2346" s="221"/>
      <c r="C2346" s="258" t="s">
        <v>2391</v>
      </c>
      <c r="D2346" s="229"/>
      <c r="E2346" s="230">
        <v>1</v>
      </c>
      <c r="F2346" s="224"/>
      <c r="G2346" s="224"/>
      <c r="H2346" s="224"/>
      <c r="I2346" s="224"/>
      <c r="J2346" s="224"/>
      <c r="K2346" s="224"/>
      <c r="L2346" s="224"/>
      <c r="M2346" s="224"/>
      <c r="N2346" s="223"/>
      <c r="O2346" s="223"/>
      <c r="P2346" s="223"/>
      <c r="Q2346" s="223"/>
      <c r="R2346" s="224"/>
      <c r="S2346" s="224"/>
      <c r="T2346" s="224"/>
      <c r="U2346" s="224"/>
      <c r="V2346" s="224"/>
      <c r="W2346" s="224"/>
      <c r="X2346" s="224"/>
      <c r="Y2346" s="224"/>
      <c r="Z2346" s="213"/>
      <c r="AA2346" s="213"/>
      <c r="AB2346" s="213"/>
      <c r="AC2346" s="213"/>
      <c r="AD2346" s="213"/>
      <c r="AE2346" s="213"/>
      <c r="AF2346" s="213"/>
      <c r="AG2346" s="213" t="s">
        <v>573</v>
      </c>
      <c r="AH2346" s="213">
        <v>0</v>
      </c>
      <c r="AI2346" s="213"/>
      <c r="AJ2346" s="213"/>
      <c r="AK2346" s="213"/>
      <c r="AL2346" s="213"/>
      <c r="AM2346" s="213"/>
      <c r="AN2346" s="213"/>
      <c r="AO2346" s="213"/>
      <c r="AP2346" s="213"/>
      <c r="AQ2346" s="213"/>
      <c r="AR2346" s="213"/>
      <c r="AS2346" s="213"/>
      <c r="AT2346" s="213"/>
      <c r="AU2346" s="213"/>
      <c r="AV2346" s="213"/>
      <c r="AW2346" s="213"/>
      <c r="AX2346" s="213"/>
      <c r="AY2346" s="213"/>
      <c r="AZ2346" s="213"/>
      <c r="BA2346" s="213"/>
      <c r="BB2346" s="213"/>
      <c r="BC2346" s="213"/>
      <c r="BD2346" s="213"/>
      <c r="BE2346" s="213"/>
      <c r="BF2346" s="213"/>
      <c r="BG2346" s="213"/>
      <c r="BH2346" s="213"/>
    </row>
    <row r="2347" spans="1:60" outlineLevel="3" x14ac:dyDescent="0.2">
      <c r="A2347" s="220"/>
      <c r="B2347" s="221"/>
      <c r="C2347" s="275" t="s">
        <v>955</v>
      </c>
      <c r="D2347" s="266"/>
      <c r="E2347" s="267"/>
      <c r="F2347" s="224"/>
      <c r="G2347" s="224"/>
      <c r="H2347" s="224"/>
      <c r="I2347" s="224"/>
      <c r="J2347" s="224"/>
      <c r="K2347" s="224"/>
      <c r="L2347" s="224"/>
      <c r="M2347" s="224"/>
      <c r="N2347" s="223"/>
      <c r="O2347" s="223"/>
      <c r="P2347" s="223"/>
      <c r="Q2347" s="223"/>
      <c r="R2347" s="224"/>
      <c r="S2347" s="224"/>
      <c r="T2347" s="224"/>
      <c r="U2347" s="224"/>
      <c r="V2347" s="224"/>
      <c r="W2347" s="224"/>
      <c r="X2347" s="224"/>
      <c r="Y2347" s="224"/>
      <c r="Z2347" s="213"/>
      <c r="AA2347" s="213"/>
      <c r="AB2347" s="213"/>
      <c r="AC2347" s="213"/>
      <c r="AD2347" s="213"/>
      <c r="AE2347" s="213"/>
      <c r="AF2347" s="213"/>
      <c r="AG2347" s="213" t="s">
        <v>573</v>
      </c>
      <c r="AH2347" s="213"/>
      <c r="AI2347" s="213"/>
      <c r="AJ2347" s="213"/>
      <c r="AK2347" s="213"/>
      <c r="AL2347" s="213"/>
      <c r="AM2347" s="213"/>
      <c r="AN2347" s="213"/>
      <c r="AO2347" s="213"/>
      <c r="AP2347" s="213"/>
      <c r="AQ2347" s="213"/>
      <c r="AR2347" s="213"/>
      <c r="AS2347" s="213"/>
      <c r="AT2347" s="213"/>
      <c r="AU2347" s="213"/>
      <c r="AV2347" s="213"/>
      <c r="AW2347" s="213"/>
      <c r="AX2347" s="213"/>
      <c r="AY2347" s="213"/>
      <c r="AZ2347" s="213"/>
      <c r="BA2347" s="213"/>
      <c r="BB2347" s="213"/>
      <c r="BC2347" s="213"/>
      <c r="BD2347" s="213"/>
      <c r="BE2347" s="213"/>
      <c r="BF2347" s="213"/>
      <c r="BG2347" s="213"/>
      <c r="BH2347" s="213"/>
    </row>
    <row r="2348" spans="1:60" outlineLevel="3" x14ac:dyDescent="0.2">
      <c r="A2348" s="220"/>
      <c r="B2348" s="221"/>
      <c r="C2348" s="276" t="s">
        <v>2392</v>
      </c>
      <c r="D2348" s="266"/>
      <c r="E2348" s="267">
        <v>1</v>
      </c>
      <c r="F2348" s="224"/>
      <c r="G2348" s="224"/>
      <c r="H2348" s="224"/>
      <c r="I2348" s="224"/>
      <c r="J2348" s="224"/>
      <c r="K2348" s="224"/>
      <c r="L2348" s="224"/>
      <c r="M2348" s="224"/>
      <c r="N2348" s="223"/>
      <c r="O2348" s="223"/>
      <c r="P2348" s="223"/>
      <c r="Q2348" s="223"/>
      <c r="R2348" s="224"/>
      <c r="S2348" s="224"/>
      <c r="T2348" s="224"/>
      <c r="U2348" s="224"/>
      <c r="V2348" s="224"/>
      <c r="W2348" s="224"/>
      <c r="X2348" s="224"/>
      <c r="Y2348" s="224"/>
      <c r="Z2348" s="213"/>
      <c r="AA2348" s="213"/>
      <c r="AB2348" s="213"/>
      <c r="AC2348" s="213"/>
      <c r="AD2348" s="213"/>
      <c r="AE2348" s="213"/>
      <c r="AF2348" s="213"/>
      <c r="AG2348" s="213" t="s">
        <v>573</v>
      </c>
      <c r="AH2348" s="213">
        <v>2</v>
      </c>
      <c r="AI2348" s="213"/>
      <c r="AJ2348" s="213"/>
      <c r="AK2348" s="213"/>
      <c r="AL2348" s="213"/>
      <c r="AM2348" s="213"/>
      <c r="AN2348" s="213"/>
      <c r="AO2348" s="213"/>
      <c r="AP2348" s="213"/>
      <c r="AQ2348" s="213"/>
      <c r="AR2348" s="213"/>
      <c r="AS2348" s="213"/>
      <c r="AT2348" s="213"/>
      <c r="AU2348" s="213"/>
      <c r="AV2348" s="213"/>
      <c r="AW2348" s="213"/>
      <c r="AX2348" s="213"/>
      <c r="AY2348" s="213"/>
      <c r="AZ2348" s="213"/>
      <c r="BA2348" s="213"/>
      <c r="BB2348" s="213"/>
      <c r="BC2348" s="213"/>
      <c r="BD2348" s="213"/>
      <c r="BE2348" s="213"/>
      <c r="BF2348" s="213"/>
      <c r="BG2348" s="213"/>
      <c r="BH2348" s="213"/>
    </row>
    <row r="2349" spans="1:60" outlineLevel="3" x14ac:dyDescent="0.2">
      <c r="A2349" s="220"/>
      <c r="B2349" s="221"/>
      <c r="C2349" s="275" t="s">
        <v>958</v>
      </c>
      <c r="D2349" s="266"/>
      <c r="E2349" s="267"/>
      <c r="F2349" s="224"/>
      <c r="G2349" s="224"/>
      <c r="H2349" s="224"/>
      <c r="I2349" s="224"/>
      <c r="J2349" s="224"/>
      <c r="K2349" s="224"/>
      <c r="L2349" s="224"/>
      <c r="M2349" s="224"/>
      <c r="N2349" s="223"/>
      <c r="O2349" s="223"/>
      <c r="P2349" s="223"/>
      <c r="Q2349" s="223"/>
      <c r="R2349" s="224"/>
      <c r="S2349" s="224"/>
      <c r="T2349" s="224"/>
      <c r="U2349" s="224"/>
      <c r="V2349" s="224"/>
      <c r="W2349" s="224"/>
      <c r="X2349" s="224"/>
      <c r="Y2349" s="224"/>
      <c r="Z2349" s="213"/>
      <c r="AA2349" s="213"/>
      <c r="AB2349" s="213"/>
      <c r="AC2349" s="213"/>
      <c r="AD2349" s="213"/>
      <c r="AE2349" s="213"/>
      <c r="AF2349" s="213"/>
      <c r="AG2349" s="213" t="s">
        <v>573</v>
      </c>
      <c r="AH2349" s="213"/>
      <c r="AI2349" s="213"/>
      <c r="AJ2349" s="213"/>
      <c r="AK2349" s="213"/>
      <c r="AL2349" s="213"/>
      <c r="AM2349" s="213"/>
      <c r="AN2349" s="213"/>
      <c r="AO2349" s="213"/>
      <c r="AP2349" s="213"/>
      <c r="AQ2349" s="213"/>
      <c r="AR2349" s="213"/>
      <c r="AS2349" s="213"/>
      <c r="AT2349" s="213"/>
      <c r="AU2349" s="213"/>
      <c r="AV2349" s="213"/>
      <c r="AW2349" s="213"/>
      <c r="AX2349" s="213"/>
      <c r="AY2349" s="213"/>
      <c r="AZ2349" s="213"/>
      <c r="BA2349" s="213"/>
      <c r="BB2349" s="213"/>
      <c r="BC2349" s="213"/>
      <c r="BD2349" s="213"/>
      <c r="BE2349" s="213"/>
      <c r="BF2349" s="213"/>
      <c r="BG2349" s="213"/>
      <c r="BH2349" s="213"/>
    </row>
    <row r="2350" spans="1:60" outlineLevel="2" x14ac:dyDescent="0.2">
      <c r="A2350" s="220"/>
      <c r="B2350" s="221"/>
      <c r="C2350" s="257"/>
      <c r="D2350" s="250"/>
      <c r="E2350" s="250"/>
      <c r="F2350" s="250"/>
      <c r="G2350" s="250"/>
      <c r="H2350" s="224"/>
      <c r="I2350" s="224"/>
      <c r="J2350" s="224"/>
      <c r="K2350" s="224"/>
      <c r="L2350" s="224"/>
      <c r="M2350" s="224"/>
      <c r="N2350" s="223"/>
      <c r="O2350" s="223"/>
      <c r="P2350" s="223"/>
      <c r="Q2350" s="223"/>
      <c r="R2350" s="224"/>
      <c r="S2350" s="224"/>
      <c r="T2350" s="224"/>
      <c r="U2350" s="224"/>
      <c r="V2350" s="224"/>
      <c r="W2350" s="224"/>
      <c r="X2350" s="224"/>
      <c r="Y2350" s="224"/>
      <c r="Z2350" s="213"/>
      <c r="AA2350" s="213"/>
      <c r="AB2350" s="213"/>
      <c r="AC2350" s="213"/>
      <c r="AD2350" s="213"/>
      <c r="AE2350" s="213"/>
      <c r="AF2350" s="213"/>
      <c r="AG2350" s="213" t="s">
        <v>515</v>
      </c>
      <c r="AH2350" s="213"/>
      <c r="AI2350" s="213"/>
      <c r="AJ2350" s="213"/>
      <c r="AK2350" s="213"/>
      <c r="AL2350" s="213"/>
      <c r="AM2350" s="213"/>
      <c r="AN2350" s="213"/>
      <c r="AO2350" s="213"/>
      <c r="AP2350" s="213"/>
      <c r="AQ2350" s="213"/>
      <c r="AR2350" s="213"/>
      <c r="AS2350" s="213"/>
      <c r="AT2350" s="213"/>
      <c r="AU2350" s="213"/>
      <c r="AV2350" s="213"/>
      <c r="AW2350" s="213"/>
      <c r="AX2350" s="213"/>
      <c r="AY2350" s="213"/>
      <c r="AZ2350" s="213"/>
      <c r="BA2350" s="213"/>
      <c r="BB2350" s="213"/>
      <c r="BC2350" s="213"/>
      <c r="BD2350" s="213"/>
      <c r="BE2350" s="213"/>
      <c r="BF2350" s="213"/>
      <c r="BG2350" s="213"/>
      <c r="BH2350" s="213"/>
    </row>
    <row r="2351" spans="1:60" outlineLevel="1" x14ac:dyDescent="0.2">
      <c r="A2351" s="242">
        <v>304</v>
      </c>
      <c r="B2351" s="243" t="s">
        <v>2393</v>
      </c>
      <c r="C2351" s="254" t="s">
        <v>2394</v>
      </c>
      <c r="D2351" s="244" t="s">
        <v>582</v>
      </c>
      <c r="E2351" s="245">
        <v>2</v>
      </c>
      <c r="F2351" s="246"/>
      <c r="G2351" s="247">
        <f>ROUND(E2351*F2351,2)</f>
        <v>0</v>
      </c>
      <c r="H2351" s="246"/>
      <c r="I2351" s="247">
        <f>ROUND(E2351*H2351,2)</f>
        <v>0</v>
      </c>
      <c r="J2351" s="246"/>
      <c r="K2351" s="247">
        <f>ROUND(E2351*J2351,2)</f>
        <v>0</v>
      </c>
      <c r="L2351" s="247">
        <v>21</v>
      </c>
      <c r="M2351" s="247">
        <f>G2351*(1+L2351/100)</f>
        <v>0</v>
      </c>
      <c r="N2351" s="245">
        <v>0</v>
      </c>
      <c r="O2351" s="245">
        <f>ROUND(E2351*N2351,2)</f>
        <v>0</v>
      </c>
      <c r="P2351" s="245">
        <v>0</v>
      </c>
      <c r="Q2351" s="245">
        <f>ROUND(E2351*P2351,2)</f>
        <v>0</v>
      </c>
      <c r="R2351" s="247"/>
      <c r="S2351" s="247" t="s">
        <v>527</v>
      </c>
      <c r="T2351" s="248" t="s">
        <v>512</v>
      </c>
      <c r="U2351" s="224">
        <v>0</v>
      </c>
      <c r="V2351" s="224">
        <f>ROUND(E2351*U2351,2)</f>
        <v>0</v>
      </c>
      <c r="W2351" s="224"/>
      <c r="X2351" s="224" t="s">
        <v>557</v>
      </c>
      <c r="Y2351" s="224" t="s">
        <v>513</v>
      </c>
      <c r="Z2351" s="213"/>
      <c r="AA2351" s="213"/>
      <c r="AB2351" s="213"/>
      <c r="AC2351" s="213"/>
      <c r="AD2351" s="213"/>
      <c r="AE2351" s="213"/>
      <c r="AF2351" s="213"/>
      <c r="AG2351" s="213" t="s">
        <v>571</v>
      </c>
      <c r="AH2351" s="213"/>
      <c r="AI2351" s="213"/>
      <c r="AJ2351" s="213"/>
      <c r="AK2351" s="213"/>
      <c r="AL2351" s="213"/>
      <c r="AM2351" s="213"/>
      <c r="AN2351" s="213"/>
      <c r="AO2351" s="213"/>
      <c r="AP2351" s="213"/>
      <c r="AQ2351" s="213"/>
      <c r="AR2351" s="213"/>
      <c r="AS2351" s="213"/>
      <c r="AT2351" s="213"/>
      <c r="AU2351" s="213"/>
      <c r="AV2351" s="213"/>
      <c r="AW2351" s="213"/>
      <c r="AX2351" s="213"/>
      <c r="AY2351" s="213"/>
      <c r="AZ2351" s="213"/>
      <c r="BA2351" s="213"/>
      <c r="BB2351" s="213"/>
      <c r="BC2351" s="213"/>
      <c r="BD2351" s="213"/>
      <c r="BE2351" s="213"/>
      <c r="BF2351" s="213"/>
      <c r="BG2351" s="213"/>
      <c r="BH2351" s="213"/>
    </row>
    <row r="2352" spans="1:60" outlineLevel="2" x14ac:dyDescent="0.2">
      <c r="A2352" s="220"/>
      <c r="B2352" s="221"/>
      <c r="C2352" s="258" t="s">
        <v>2386</v>
      </c>
      <c r="D2352" s="229"/>
      <c r="E2352" s="230"/>
      <c r="F2352" s="224"/>
      <c r="G2352" s="224"/>
      <c r="H2352" s="224"/>
      <c r="I2352" s="224"/>
      <c r="J2352" s="224"/>
      <c r="K2352" s="224"/>
      <c r="L2352" s="224"/>
      <c r="M2352" s="224"/>
      <c r="N2352" s="223"/>
      <c r="O2352" s="223"/>
      <c r="P2352" s="223"/>
      <c r="Q2352" s="223"/>
      <c r="R2352" s="224"/>
      <c r="S2352" s="224"/>
      <c r="T2352" s="224"/>
      <c r="U2352" s="224"/>
      <c r="V2352" s="224"/>
      <c r="W2352" s="224"/>
      <c r="X2352" s="224"/>
      <c r="Y2352" s="224"/>
      <c r="Z2352" s="213"/>
      <c r="AA2352" s="213"/>
      <c r="AB2352" s="213"/>
      <c r="AC2352" s="213"/>
      <c r="AD2352" s="213"/>
      <c r="AE2352" s="213"/>
      <c r="AF2352" s="213"/>
      <c r="AG2352" s="213" t="s">
        <v>573</v>
      </c>
      <c r="AH2352" s="213">
        <v>0</v>
      </c>
      <c r="AI2352" s="213"/>
      <c r="AJ2352" s="213"/>
      <c r="AK2352" s="213"/>
      <c r="AL2352" s="213"/>
      <c r="AM2352" s="213"/>
      <c r="AN2352" s="213"/>
      <c r="AO2352" s="213"/>
      <c r="AP2352" s="213"/>
      <c r="AQ2352" s="213"/>
      <c r="AR2352" s="213"/>
      <c r="AS2352" s="213"/>
      <c r="AT2352" s="213"/>
      <c r="AU2352" s="213"/>
      <c r="AV2352" s="213"/>
      <c r="AW2352" s="213"/>
      <c r="AX2352" s="213"/>
      <c r="AY2352" s="213"/>
      <c r="AZ2352" s="213"/>
      <c r="BA2352" s="213"/>
      <c r="BB2352" s="213"/>
      <c r="BC2352" s="213"/>
      <c r="BD2352" s="213"/>
      <c r="BE2352" s="213"/>
      <c r="BF2352" s="213"/>
      <c r="BG2352" s="213"/>
      <c r="BH2352" s="213"/>
    </row>
    <row r="2353" spans="1:60" outlineLevel="3" x14ac:dyDescent="0.2">
      <c r="A2353" s="220"/>
      <c r="B2353" s="221"/>
      <c r="C2353" s="258" t="s">
        <v>2395</v>
      </c>
      <c r="D2353" s="229"/>
      <c r="E2353" s="230">
        <v>2</v>
      </c>
      <c r="F2353" s="224"/>
      <c r="G2353" s="224"/>
      <c r="H2353" s="224"/>
      <c r="I2353" s="224"/>
      <c r="J2353" s="224"/>
      <c r="K2353" s="224"/>
      <c r="L2353" s="224"/>
      <c r="M2353" s="224"/>
      <c r="N2353" s="223"/>
      <c r="O2353" s="223"/>
      <c r="P2353" s="223"/>
      <c r="Q2353" s="223"/>
      <c r="R2353" s="224"/>
      <c r="S2353" s="224"/>
      <c r="T2353" s="224"/>
      <c r="U2353" s="224"/>
      <c r="V2353" s="224"/>
      <c r="W2353" s="224"/>
      <c r="X2353" s="224"/>
      <c r="Y2353" s="224"/>
      <c r="Z2353" s="213"/>
      <c r="AA2353" s="213"/>
      <c r="AB2353" s="213"/>
      <c r="AC2353" s="213"/>
      <c r="AD2353" s="213"/>
      <c r="AE2353" s="213"/>
      <c r="AF2353" s="213"/>
      <c r="AG2353" s="213" t="s">
        <v>573</v>
      </c>
      <c r="AH2353" s="213">
        <v>0</v>
      </c>
      <c r="AI2353" s="213"/>
      <c r="AJ2353" s="213"/>
      <c r="AK2353" s="213"/>
      <c r="AL2353" s="213"/>
      <c r="AM2353" s="213"/>
      <c r="AN2353" s="213"/>
      <c r="AO2353" s="213"/>
      <c r="AP2353" s="213"/>
      <c r="AQ2353" s="213"/>
      <c r="AR2353" s="213"/>
      <c r="AS2353" s="213"/>
      <c r="AT2353" s="213"/>
      <c r="AU2353" s="213"/>
      <c r="AV2353" s="213"/>
      <c r="AW2353" s="213"/>
      <c r="AX2353" s="213"/>
      <c r="AY2353" s="213"/>
      <c r="AZ2353" s="213"/>
      <c r="BA2353" s="213"/>
      <c r="BB2353" s="213"/>
      <c r="BC2353" s="213"/>
      <c r="BD2353" s="213"/>
      <c r="BE2353" s="213"/>
      <c r="BF2353" s="213"/>
      <c r="BG2353" s="213"/>
      <c r="BH2353" s="213"/>
    </row>
    <row r="2354" spans="1:60" outlineLevel="3" x14ac:dyDescent="0.2">
      <c r="A2354" s="220"/>
      <c r="B2354" s="221"/>
      <c r="C2354" s="275" t="s">
        <v>955</v>
      </c>
      <c r="D2354" s="266"/>
      <c r="E2354" s="267"/>
      <c r="F2354" s="224"/>
      <c r="G2354" s="224"/>
      <c r="H2354" s="224"/>
      <c r="I2354" s="224"/>
      <c r="J2354" s="224"/>
      <c r="K2354" s="224"/>
      <c r="L2354" s="224"/>
      <c r="M2354" s="224"/>
      <c r="N2354" s="223"/>
      <c r="O2354" s="223"/>
      <c r="P2354" s="223"/>
      <c r="Q2354" s="223"/>
      <c r="R2354" s="224"/>
      <c r="S2354" s="224"/>
      <c r="T2354" s="224"/>
      <c r="U2354" s="224"/>
      <c r="V2354" s="224"/>
      <c r="W2354" s="224"/>
      <c r="X2354" s="224"/>
      <c r="Y2354" s="224"/>
      <c r="Z2354" s="213"/>
      <c r="AA2354" s="213"/>
      <c r="AB2354" s="213"/>
      <c r="AC2354" s="213"/>
      <c r="AD2354" s="213"/>
      <c r="AE2354" s="213"/>
      <c r="AF2354" s="213"/>
      <c r="AG2354" s="213" t="s">
        <v>573</v>
      </c>
      <c r="AH2354" s="213"/>
      <c r="AI2354" s="213"/>
      <c r="AJ2354" s="213"/>
      <c r="AK2354" s="213"/>
      <c r="AL2354" s="213"/>
      <c r="AM2354" s="213"/>
      <c r="AN2354" s="213"/>
      <c r="AO2354" s="213"/>
      <c r="AP2354" s="213"/>
      <c r="AQ2354" s="213"/>
      <c r="AR2354" s="213"/>
      <c r="AS2354" s="213"/>
      <c r="AT2354" s="213"/>
      <c r="AU2354" s="213"/>
      <c r="AV2354" s="213"/>
      <c r="AW2354" s="213"/>
      <c r="AX2354" s="213"/>
      <c r="AY2354" s="213"/>
      <c r="AZ2354" s="213"/>
      <c r="BA2354" s="213"/>
      <c r="BB2354" s="213"/>
      <c r="BC2354" s="213"/>
      <c r="BD2354" s="213"/>
      <c r="BE2354" s="213"/>
      <c r="BF2354" s="213"/>
      <c r="BG2354" s="213"/>
      <c r="BH2354" s="213"/>
    </row>
    <row r="2355" spans="1:60" outlineLevel="3" x14ac:dyDescent="0.2">
      <c r="A2355" s="220"/>
      <c r="B2355" s="221"/>
      <c r="C2355" s="276" t="s">
        <v>2396</v>
      </c>
      <c r="D2355" s="266"/>
      <c r="E2355" s="267">
        <v>1</v>
      </c>
      <c r="F2355" s="224"/>
      <c r="G2355" s="224"/>
      <c r="H2355" s="224"/>
      <c r="I2355" s="224"/>
      <c r="J2355" s="224"/>
      <c r="K2355" s="224"/>
      <c r="L2355" s="224"/>
      <c r="M2355" s="224"/>
      <c r="N2355" s="223"/>
      <c r="O2355" s="223"/>
      <c r="P2355" s="223"/>
      <c r="Q2355" s="223"/>
      <c r="R2355" s="224"/>
      <c r="S2355" s="224"/>
      <c r="T2355" s="224"/>
      <c r="U2355" s="224"/>
      <c r="V2355" s="224"/>
      <c r="W2355" s="224"/>
      <c r="X2355" s="224"/>
      <c r="Y2355" s="224"/>
      <c r="Z2355" s="213"/>
      <c r="AA2355" s="213"/>
      <c r="AB2355" s="213"/>
      <c r="AC2355" s="213"/>
      <c r="AD2355" s="213"/>
      <c r="AE2355" s="213"/>
      <c r="AF2355" s="213"/>
      <c r="AG2355" s="213" t="s">
        <v>573</v>
      </c>
      <c r="AH2355" s="213">
        <v>2</v>
      </c>
      <c r="AI2355" s="213"/>
      <c r="AJ2355" s="213"/>
      <c r="AK2355" s="213"/>
      <c r="AL2355" s="213"/>
      <c r="AM2355" s="213"/>
      <c r="AN2355" s="213"/>
      <c r="AO2355" s="213"/>
      <c r="AP2355" s="213"/>
      <c r="AQ2355" s="213"/>
      <c r="AR2355" s="213"/>
      <c r="AS2355" s="213"/>
      <c r="AT2355" s="213"/>
      <c r="AU2355" s="213"/>
      <c r="AV2355" s="213"/>
      <c r="AW2355" s="213"/>
      <c r="AX2355" s="213"/>
      <c r="AY2355" s="213"/>
      <c r="AZ2355" s="213"/>
      <c r="BA2355" s="213"/>
      <c r="BB2355" s="213"/>
      <c r="BC2355" s="213"/>
      <c r="BD2355" s="213"/>
      <c r="BE2355" s="213"/>
      <c r="BF2355" s="213"/>
      <c r="BG2355" s="213"/>
      <c r="BH2355" s="213"/>
    </row>
    <row r="2356" spans="1:60" outlineLevel="3" x14ac:dyDescent="0.2">
      <c r="A2356" s="220"/>
      <c r="B2356" s="221"/>
      <c r="C2356" s="276" t="s">
        <v>2397</v>
      </c>
      <c r="D2356" s="266"/>
      <c r="E2356" s="267">
        <v>1</v>
      </c>
      <c r="F2356" s="224"/>
      <c r="G2356" s="224"/>
      <c r="H2356" s="224"/>
      <c r="I2356" s="224"/>
      <c r="J2356" s="224"/>
      <c r="K2356" s="224"/>
      <c r="L2356" s="224"/>
      <c r="M2356" s="224"/>
      <c r="N2356" s="223"/>
      <c r="O2356" s="223"/>
      <c r="P2356" s="223"/>
      <c r="Q2356" s="223"/>
      <c r="R2356" s="224"/>
      <c r="S2356" s="224"/>
      <c r="T2356" s="224"/>
      <c r="U2356" s="224"/>
      <c r="V2356" s="224"/>
      <c r="W2356" s="224"/>
      <c r="X2356" s="224"/>
      <c r="Y2356" s="224"/>
      <c r="Z2356" s="213"/>
      <c r="AA2356" s="213"/>
      <c r="AB2356" s="213"/>
      <c r="AC2356" s="213"/>
      <c r="AD2356" s="213"/>
      <c r="AE2356" s="213"/>
      <c r="AF2356" s="213"/>
      <c r="AG2356" s="213" t="s">
        <v>573</v>
      </c>
      <c r="AH2356" s="213">
        <v>2</v>
      </c>
      <c r="AI2356" s="213"/>
      <c r="AJ2356" s="213"/>
      <c r="AK2356" s="213"/>
      <c r="AL2356" s="213"/>
      <c r="AM2356" s="213"/>
      <c r="AN2356" s="213"/>
      <c r="AO2356" s="213"/>
      <c r="AP2356" s="213"/>
      <c r="AQ2356" s="213"/>
      <c r="AR2356" s="213"/>
      <c r="AS2356" s="213"/>
      <c r="AT2356" s="213"/>
      <c r="AU2356" s="213"/>
      <c r="AV2356" s="213"/>
      <c r="AW2356" s="213"/>
      <c r="AX2356" s="213"/>
      <c r="AY2356" s="213"/>
      <c r="AZ2356" s="213"/>
      <c r="BA2356" s="213"/>
      <c r="BB2356" s="213"/>
      <c r="BC2356" s="213"/>
      <c r="BD2356" s="213"/>
      <c r="BE2356" s="213"/>
      <c r="BF2356" s="213"/>
      <c r="BG2356" s="213"/>
      <c r="BH2356" s="213"/>
    </row>
    <row r="2357" spans="1:60" outlineLevel="3" x14ac:dyDescent="0.2">
      <c r="A2357" s="220"/>
      <c r="B2357" s="221"/>
      <c r="C2357" s="275" t="s">
        <v>958</v>
      </c>
      <c r="D2357" s="266"/>
      <c r="E2357" s="267"/>
      <c r="F2357" s="224"/>
      <c r="G2357" s="224"/>
      <c r="H2357" s="224"/>
      <c r="I2357" s="224"/>
      <c r="J2357" s="224"/>
      <c r="K2357" s="224"/>
      <c r="L2357" s="224"/>
      <c r="M2357" s="224"/>
      <c r="N2357" s="223"/>
      <c r="O2357" s="223"/>
      <c r="P2357" s="223"/>
      <c r="Q2357" s="223"/>
      <c r="R2357" s="224"/>
      <c r="S2357" s="224"/>
      <c r="T2357" s="224"/>
      <c r="U2357" s="224"/>
      <c r="V2357" s="224"/>
      <c r="W2357" s="224"/>
      <c r="X2357" s="224"/>
      <c r="Y2357" s="224"/>
      <c r="Z2357" s="213"/>
      <c r="AA2357" s="213"/>
      <c r="AB2357" s="213"/>
      <c r="AC2357" s="213"/>
      <c r="AD2357" s="213"/>
      <c r="AE2357" s="213"/>
      <c r="AF2357" s="213"/>
      <c r="AG2357" s="213" t="s">
        <v>573</v>
      </c>
      <c r="AH2357" s="213"/>
      <c r="AI2357" s="213"/>
      <c r="AJ2357" s="213"/>
      <c r="AK2357" s="213"/>
      <c r="AL2357" s="213"/>
      <c r="AM2357" s="213"/>
      <c r="AN2357" s="213"/>
      <c r="AO2357" s="213"/>
      <c r="AP2357" s="213"/>
      <c r="AQ2357" s="213"/>
      <c r="AR2357" s="213"/>
      <c r="AS2357" s="213"/>
      <c r="AT2357" s="213"/>
      <c r="AU2357" s="213"/>
      <c r="AV2357" s="213"/>
      <c r="AW2357" s="213"/>
      <c r="AX2357" s="213"/>
      <c r="AY2357" s="213"/>
      <c r="AZ2357" s="213"/>
      <c r="BA2357" s="213"/>
      <c r="BB2357" s="213"/>
      <c r="BC2357" s="213"/>
      <c r="BD2357" s="213"/>
      <c r="BE2357" s="213"/>
      <c r="BF2357" s="213"/>
      <c r="BG2357" s="213"/>
      <c r="BH2357" s="213"/>
    </row>
    <row r="2358" spans="1:60" outlineLevel="2" x14ac:dyDescent="0.2">
      <c r="A2358" s="220"/>
      <c r="B2358" s="221"/>
      <c r="C2358" s="257"/>
      <c r="D2358" s="250"/>
      <c r="E2358" s="250"/>
      <c r="F2358" s="250"/>
      <c r="G2358" s="250"/>
      <c r="H2358" s="224"/>
      <c r="I2358" s="224"/>
      <c r="J2358" s="224"/>
      <c r="K2358" s="224"/>
      <c r="L2358" s="224"/>
      <c r="M2358" s="224"/>
      <c r="N2358" s="223"/>
      <c r="O2358" s="223"/>
      <c r="P2358" s="223"/>
      <c r="Q2358" s="223"/>
      <c r="R2358" s="224"/>
      <c r="S2358" s="224"/>
      <c r="T2358" s="224"/>
      <c r="U2358" s="224"/>
      <c r="V2358" s="224"/>
      <c r="W2358" s="224"/>
      <c r="X2358" s="224"/>
      <c r="Y2358" s="224"/>
      <c r="Z2358" s="213"/>
      <c r="AA2358" s="213"/>
      <c r="AB2358" s="213"/>
      <c r="AC2358" s="213"/>
      <c r="AD2358" s="213"/>
      <c r="AE2358" s="213"/>
      <c r="AF2358" s="213"/>
      <c r="AG2358" s="213" t="s">
        <v>515</v>
      </c>
      <c r="AH2358" s="213"/>
      <c r="AI2358" s="213"/>
      <c r="AJ2358" s="213"/>
      <c r="AK2358" s="213"/>
      <c r="AL2358" s="213"/>
      <c r="AM2358" s="213"/>
      <c r="AN2358" s="213"/>
      <c r="AO2358" s="213"/>
      <c r="AP2358" s="213"/>
      <c r="AQ2358" s="213"/>
      <c r="AR2358" s="213"/>
      <c r="AS2358" s="213"/>
      <c r="AT2358" s="213"/>
      <c r="AU2358" s="213"/>
      <c r="AV2358" s="213"/>
      <c r="AW2358" s="213"/>
      <c r="AX2358" s="213"/>
      <c r="AY2358" s="213"/>
      <c r="AZ2358" s="213"/>
      <c r="BA2358" s="213"/>
      <c r="BB2358" s="213"/>
      <c r="BC2358" s="213"/>
      <c r="BD2358" s="213"/>
      <c r="BE2358" s="213"/>
      <c r="BF2358" s="213"/>
      <c r="BG2358" s="213"/>
      <c r="BH2358" s="213"/>
    </row>
    <row r="2359" spans="1:60" outlineLevel="1" x14ac:dyDescent="0.2">
      <c r="A2359" s="242">
        <v>305</v>
      </c>
      <c r="B2359" s="243" t="s">
        <v>2398</v>
      </c>
      <c r="C2359" s="254" t="s">
        <v>2399</v>
      </c>
      <c r="D2359" s="244" t="s">
        <v>915</v>
      </c>
      <c r="E2359" s="245">
        <v>1</v>
      </c>
      <c r="F2359" s="246"/>
      <c r="G2359" s="247">
        <f>ROUND(E2359*F2359,2)</f>
        <v>0</v>
      </c>
      <c r="H2359" s="246"/>
      <c r="I2359" s="247">
        <f>ROUND(E2359*H2359,2)</f>
        <v>0</v>
      </c>
      <c r="J2359" s="246"/>
      <c r="K2359" s="247">
        <f>ROUND(E2359*J2359,2)</f>
        <v>0</v>
      </c>
      <c r="L2359" s="247">
        <v>21</v>
      </c>
      <c r="M2359" s="247">
        <f>G2359*(1+L2359/100)</f>
        <v>0</v>
      </c>
      <c r="N2359" s="245">
        <v>0</v>
      </c>
      <c r="O2359" s="245">
        <f>ROUND(E2359*N2359,2)</f>
        <v>0</v>
      </c>
      <c r="P2359" s="245">
        <v>0</v>
      </c>
      <c r="Q2359" s="245">
        <f>ROUND(E2359*P2359,2)</f>
        <v>0</v>
      </c>
      <c r="R2359" s="247"/>
      <c r="S2359" s="247" t="s">
        <v>527</v>
      </c>
      <c r="T2359" s="248" t="s">
        <v>512</v>
      </c>
      <c r="U2359" s="224">
        <v>0</v>
      </c>
      <c r="V2359" s="224">
        <f>ROUND(E2359*U2359,2)</f>
        <v>0</v>
      </c>
      <c r="W2359" s="224"/>
      <c r="X2359" s="224" t="s">
        <v>557</v>
      </c>
      <c r="Y2359" s="224" t="s">
        <v>513</v>
      </c>
      <c r="Z2359" s="213"/>
      <c r="AA2359" s="213"/>
      <c r="AB2359" s="213"/>
      <c r="AC2359" s="213"/>
      <c r="AD2359" s="213"/>
      <c r="AE2359" s="213"/>
      <c r="AF2359" s="213"/>
      <c r="AG2359" s="213" t="s">
        <v>571</v>
      </c>
      <c r="AH2359" s="213"/>
      <c r="AI2359" s="213"/>
      <c r="AJ2359" s="213"/>
      <c r="AK2359" s="213"/>
      <c r="AL2359" s="213"/>
      <c r="AM2359" s="213"/>
      <c r="AN2359" s="213"/>
      <c r="AO2359" s="213"/>
      <c r="AP2359" s="213"/>
      <c r="AQ2359" s="213"/>
      <c r="AR2359" s="213"/>
      <c r="AS2359" s="213"/>
      <c r="AT2359" s="213"/>
      <c r="AU2359" s="213"/>
      <c r="AV2359" s="213"/>
      <c r="AW2359" s="213"/>
      <c r="AX2359" s="213"/>
      <c r="AY2359" s="213"/>
      <c r="AZ2359" s="213"/>
      <c r="BA2359" s="213"/>
      <c r="BB2359" s="213"/>
      <c r="BC2359" s="213"/>
      <c r="BD2359" s="213"/>
      <c r="BE2359" s="213"/>
      <c r="BF2359" s="213"/>
      <c r="BG2359" s="213"/>
      <c r="BH2359" s="213"/>
    </row>
    <row r="2360" spans="1:60" outlineLevel="2" x14ac:dyDescent="0.2">
      <c r="A2360" s="220"/>
      <c r="B2360" s="221"/>
      <c r="C2360" s="255"/>
      <c r="D2360" s="251"/>
      <c r="E2360" s="251"/>
      <c r="F2360" s="251"/>
      <c r="G2360" s="251"/>
      <c r="H2360" s="224"/>
      <c r="I2360" s="224"/>
      <c r="J2360" s="224"/>
      <c r="K2360" s="224"/>
      <c r="L2360" s="224"/>
      <c r="M2360" s="224"/>
      <c r="N2360" s="223"/>
      <c r="O2360" s="223"/>
      <c r="P2360" s="223"/>
      <c r="Q2360" s="223"/>
      <c r="R2360" s="224"/>
      <c r="S2360" s="224"/>
      <c r="T2360" s="224"/>
      <c r="U2360" s="224"/>
      <c r="V2360" s="224"/>
      <c r="W2360" s="224"/>
      <c r="X2360" s="224"/>
      <c r="Y2360" s="224"/>
      <c r="Z2360" s="213"/>
      <c r="AA2360" s="213"/>
      <c r="AB2360" s="213"/>
      <c r="AC2360" s="213"/>
      <c r="AD2360" s="213"/>
      <c r="AE2360" s="213"/>
      <c r="AF2360" s="213"/>
      <c r="AG2360" s="213" t="s">
        <v>515</v>
      </c>
      <c r="AH2360" s="213"/>
      <c r="AI2360" s="213"/>
      <c r="AJ2360" s="213"/>
      <c r="AK2360" s="213"/>
      <c r="AL2360" s="213"/>
      <c r="AM2360" s="213"/>
      <c r="AN2360" s="213"/>
      <c r="AO2360" s="213"/>
      <c r="AP2360" s="213"/>
      <c r="AQ2360" s="213"/>
      <c r="AR2360" s="213"/>
      <c r="AS2360" s="213"/>
      <c r="AT2360" s="213"/>
      <c r="AU2360" s="213"/>
      <c r="AV2360" s="213"/>
      <c r="AW2360" s="213"/>
      <c r="AX2360" s="213"/>
      <c r="AY2360" s="213"/>
      <c r="AZ2360" s="213"/>
      <c r="BA2360" s="213"/>
      <c r="BB2360" s="213"/>
      <c r="BC2360" s="213"/>
      <c r="BD2360" s="213"/>
      <c r="BE2360" s="213"/>
      <c r="BF2360" s="213"/>
      <c r="BG2360" s="213"/>
      <c r="BH2360" s="213"/>
    </row>
    <row r="2361" spans="1:60" outlineLevel="1" x14ac:dyDescent="0.2">
      <c r="A2361" s="242">
        <v>306</v>
      </c>
      <c r="B2361" s="243" t="s">
        <v>2400</v>
      </c>
      <c r="C2361" s="254" t="s">
        <v>2401</v>
      </c>
      <c r="D2361" s="244" t="s">
        <v>915</v>
      </c>
      <c r="E2361" s="245">
        <v>1</v>
      </c>
      <c r="F2361" s="246"/>
      <c r="G2361" s="247">
        <f>ROUND(E2361*F2361,2)</f>
        <v>0</v>
      </c>
      <c r="H2361" s="246"/>
      <c r="I2361" s="247">
        <f>ROUND(E2361*H2361,2)</f>
        <v>0</v>
      </c>
      <c r="J2361" s="246"/>
      <c r="K2361" s="247">
        <f>ROUND(E2361*J2361,2)</f>
        <v>0</v>
      </c>
      <c r="L2361" s="247">
        <v>21</v>
      </c>
      <c r="M2361" s="247">
        <f>G2361*(1+L2361/100)</f>
        <v>0</v>
      </c>
      <c r="N2361" s="245">
        <v>0</v>
      </c>
      <c r="O2361" s="245">
        <f>ROUND(E2361*N2361,2)</f>
        <v>0</v>
      </c>
      <c r="P2361" s="245">
        <v>0</v>
      </c>
      <c r="Q2361" s="245">
        <f>ROUND(E2361*P2361,2)</f>
        <v>0</v>
      </c>
      <c r="R2361" s="247"/>
      <c r="S2361" s="247" t="s">
        <v>527</v>
      </c>
      <c r="T2361" s="248" t="s">
        <v>512</v>
      </c>
      <c r="U2361" s="224">
        <v>0</v>
      </c>
      <c r="V2361" s="224">
        <f>ROUND(E2361*U2361,2)</f>
        <v>0</v>
      </c>
      <c r="W2361" s="224"/>
      <c r="X2361" s="224" t="s">
        <v>557</v>
      </c>
      <c r="Y2361" s="224" t="s">
        <v>513</v>
      </c>
      <c r="Z2361" s="213"/>
      <c r="AA2361" s="213"/>
      <c r="AB2361" s="213"/>
      <c r="AC2361" s="213"/>
      <c r="AD2361" s="213"/>
      <c r="AE2361" s="213"/>
      <c r="AF2361" s="213"/>
      <c r="AG2361" s="213" t="s">
        <v>571</v>
      </c>
      <c r="AH2361" s="213"/>
      <c r="AI2361" s="213"/>
      <c r="AJ2361" s="213"/>
      <c r="AK2361" s="213"/>
      <c r="AL2361" s="213"/>
      <c r="AM2361" s="213"/>
      <c r="AN2361" s="213"/>
      <c r="AO2361" s="213"/>
      <c r="AP2361" s="213"/>
      <c r="AQ2361" s="213"/>
      <c r="AR2361" s="213"/>
      <c r="AS2361" s="213"/>
      <c r="AT2361" s="213"/>
      <c r="AU2361" s="213"/>
      <c r="AV2361" s="213"/>
      <c r="AW2361" s="213"/>
      <c r="AX2361" s="213"/>
      <c r="AY2361" s="213"/>
      <c r="AZ2361" s="213"/>
      <c r="BA2361" s="213"/>
      <c r="BB2361" s="213"/>
      <c r="BC2361" s="213"/>
      <c r="BD2361" s="213"/>
      <c r="BE2361" s="213"/>
      <c r="BF2361" s="213"/>
      <c r="BG2361" s="213"/>
      <c r="BH2361" s="213"/>
    </row>
    <row r="2362" spans="1:60" outlineLevel="2" x14ac:dyDescent="0.2">
      <c r="A2362" s="220"/>
      <c r="B2362" s="221"/>
      <c r="C2362" s="255"/>
      <c r="D2362" s="251"/>
      <c r="E2362" s="251"/>
      <c r="F2362" s="251"/>
      <c r="G2362" s="251"/>
      <c r="H2362" s="224"/>
      <c r="I2362" s="224"/>
      <c r="J2362" s="224"/>
      <c r="K2362" s="224"/>
      <c r="L2362" s="224"/>
      <c r="M2362" s="224"/>
      <c r="N2362" s="223"/>
      <c r="O2362" s="223"/>
      <c r="P2362" s="223"/>
      <c r="Q2362" s="223"/>
      <c r="R2362" s="224"/>
      <c r="S2362" s="224"/>
      <c r="T2362" s="224"/>
      <c r="U2362" s="224"/>
      <c r="V2362" s="224"/>
      <c r="W2362" s="224"/>
      <c r="X2362" s="224"/>
      <c r="Y2362" s="224"/>
      <c r="Z2362" s="213"/>
      <c r="AA2362" s="213"/>
      <c r="AB2362" s="213"/>
      <c r="AC2362" s="213"/>
      <c r="AD2362" s="213"/>
      <c r="AE2362" s="213"/>
      <c r="AF2362" s="213"/>
      <c r="AG2362" s="213" t="s">
        <v>515</v>
      </c>
      <c r="AH2362" s="213"/>
      <c r="AI2362" s="213"/>
      <c r="AJ2362" s="213"/>
      <c r="AK2362" s="213"/>
      <c r="AL2362" s="213"/>
      <c r="AM2362" s="213"/>
      <c r="AN2362" s="213"/>
      <c r="AO2362" s="213"/>
      <c r="AP2362" s="213"/>
      <c r="AQ2362" s="213"/>
      <c r="AR2362" s="213"/>
      <c r="AS2362" s="213"/>
      <c r="AT2362" s="213"/>
      <c r="AU2362" s="213"/>
      <c r="AV2362" s="213"/>
      <c r="AW2362" s="213"/>
      <c r="AX2362" s="213"/>
      <c r="AY2362" s="213"/>
      <c r="AZ2362" s="213"/>
      <c r="BA2362" s="213"/>
      <c r="BB2362" s="213"/>
      <c r="BC2362" s="213"/>
      <c r="BD2362" s="213"/>
      <c r="BE2362" s="213"/>
      <c r="BF2362" s="213"/>
      <c r="BG2362" s="213"/>
      <c r="BH2362" s="213"/>
    </row>
    <row r="2363" spans="1:60" outlineLevel="1" x14ac:dyDescent="0.2">
      <c r="A2363" s="242">
        <v>307</v>
      </c>
      <c r="B2363" s="243" t="s">
        <v>2402</v>
      </c>
      <c r="C2363" s="254" t="s">
        <v>2403</v>
      </c>
      <c r="D2363" s="244" t="s">
        <v>915</v>
      </c>
      <c r="E2363" s="245">
        <v>1</v>
      </c>
      <c r="F2363" s="246"/>
      <c r="G2363" s="247">
        <f>ROUND(E2363*F2363,2)</f>
        <v>0</v>
      </c>
      <c r="H2363" s="246"/>
      <c r="I2363" s="247">
        <f>ROUND(E2363*H2363,2)</f>
        <v>0</v>
      </c>
      <c r="J2363" s="246"/>
      <c r="K2363" s="247">
        <f>ROUND(E2363*J2363,2)</f>
        <v>0</v>
      </c>
      <c r="L2363" s="247">
        <v>21</v>
      </c>
      <c r="M2363" s="247">
        <f>G2363*(1+L2363/100)</f>
        <v>0</v>
      </c>
      <c r="N2363" s="245">
        <v>0</v>
      </c>
      <c r="O2363" s="245">
        <f>ROUND(E2363*N2363,2)</f>
        <v>0</v>
      </c>
      <c r="P2363" s="245">
        <v>0</v>
      </c>
      <c r="Q2363" s="245">
        <f>ROUND(E2363*P2363,2)</f>
        <v>0</v>
      </c>
      <c r="R2363" s="247"/>
      <c r="S2363" s="247" t="s">
        <v>527</v>
      </c>
      <c r="T2363" s="248" t="s">
        <v>512</v>
      </c>
      <c r="U2363" s="224">
        <v>0</v>
      </c>
      <c r="V2363" s="224">
        <f>ROUND(E2363*U2363,2)</f>
        <v>0</v>
      </c>
      <c r="W2363" s="224"/>
      <c r="X2363" s="224" t="s">
        <v>557</v>
      </c>
      <c r="Y2363" s="224" t="s">
        <v>513</v>
      </c>
      <c r="Z2363" s="213"/>
      <c r="AA2363" s="213"/>
      <c r="AB2363" s="213"/>
      <c r="AC2363" s="213"/>
      <c r="AD2363" s="213"/>
      <c r="AE2363" s="213"/>
      <c r="AF2363" s="213"/>
      <c r="AG2363" s="213" t="s">
        <v>571</v>
      </c>
      <c r="AH2363" s="213"/>
      <c r="AI2363" s="213"/>
      <c r="AJ2363" s="213"/>
      <c r="AK2363" s="213"/>
      <c r="AL2363" s="213"/>
      <c r="AM2363" s="213"/>
      <c r="AN2363" s="213"/>
      <c r="AO2363" s="213"/>
      <c r="AP2363" s="213"/>
      <c r="AQ2363" s="213"/>
      <c r="AR2363" s="213"/>
      <c r="AS2363" s="213"/>
      <c r="AT2363" s="213"/>
      <c r="AU2363" s="213"/>
      <c r="AV2363" s="213"/>
      <c r="AW2363" s="213"/>
      <c r="AX2363" s="213"/>
      <c r="AY2363" s="213"/>
      <c r="AZ2363" s="213"/>
      <c r="BA2363" s="213"/>
      <c r="BB2363" s="213"/>
      <c r="BC2363" s="213"/>
      <c r="BD2363" s="213"/>
      <c r="BE2363" s="213"/>
      <c r="BF2363" s="213"/>
      <c r="BG2363" s="213"/>
      <c r="BH2363" s="213"/>
    </row>
    <row r="2364" spans="1:60" outlineLevel="2" x14ac:dyDescent="0.2">
      <c r="A2364" s="220"/>
      <c r="B2364" s="221"/>
      <c r="C2364" s="255"/>
      <c r="D2364" s="251"/>
      <c r="E2364" s="251"/>
      <c r="F2364" s="251"/>
      <c r="G2364" s="251"/>
      <c r="H2364" s="224"/>
      <c r="I2364" s="224"/>
      <c r="J2364" s="224"/>
      <c r="K2364" s="224"/>
      <c r="L2364" s="224"/>
      <c r="M2364" s="224"/>
      <c r="N2364" s="223"/>
      <c r="O2364" s="223"/>
      <c r="P2364" s="223"/>
      <c r="Q2364" s="223"/>
      <c r="R2364" s="224"/>
      <c r="S2364" s="224"/>
      <c r="T2364" s="224"/>
      <c r="U2364" s="224"/>
      <c r="V2364" s="224"/>
      <c r="W2364" s="224"/>
      <c r="X2364" s="224"/>
      <c r="Y2364" s="224"/>
      <c r="Z2364" s="213"/>
      <c r="AA2364" s="213"/>
      <c r="AB2364" s="213"/>
      <c r="AC2364" s="213"/>
      <c r="AD2364" s="213"/>
      <c r="AE2364" s="213"/>
      <c r="AF2364" s="213"/>
      <c r="AG2364" s="213" t="s">
        <v>515</v>
      </c>
      <c r="AH2364" s="213"/>
      <c r="AI2364" s="213"/>
      <c r="AJ2364" s="213"/>
      <c r="AK2364" s="213"/>
      <c r="AL2364" s="213"/>
      <c r="AM2364" s="213"/>
      <c r="AN2364" s="213"/>
      <c r="AO2364" s="213"/>
      <c r="AP2364" s="213"/>
      <c r="AQ2364" s="213"/>
      <c r="AR2364" s="213"/>
      <c r="AS2364" s="213"/>
      <c r="AT2364" s="213"/>
      <c r="AU2364" s="213"/>
      <c r="AV2364" s="213"/>
      <c r="AW2364" s="213"/>
      <c r="AX2364" s="213"/>
      <c r="AY2364" s="213"/>
      <c r="AZ2364" s="213"/>
      <c r="BA2364" s="213"/>
      <c r="BB2364" s="213"/>
      <c r="BC2364" s="213"/>
      <c r="BD2364" s="213"/>
      <c r="BE2364" s="213"/>
      <c r="BF2364" s="213"/>
      <c r="BG2364" s="213"/>
      <c r="BH2364" s="213"/>
    </row>
    <row r="2365" spans="1:60" x14ac:dyDescent="0.2">
      <c r="A2365" s="232" t="s">
        <v>506</v>
      </c>
      <c r="B2365" s="233" t="s">
        <v>406</v>
      </c>
      <c r="C2365" s="253" t="s">
        <v>407</v>
      </c>
      <c r="D2365" s="234"/>
      <c r="E2365" s="235"/>
      <c r="F2365" s="236"/>
      <c r="G2365" s="236">
        <f>SUMIF(AG2366:AG2561,"&lt;&gt;NOR",G2366:G2561)</f>
        <v>0</v>
      </c>
      <c r="H2365" s="236"/>
      <c r="I2365" s="236">
        <f>SUM(I2366:I2561)</f>
        <v>0</v>
      </c>
      <c r="J2365" s="236"/>
      <c r="K2365" s="236">
        <f>SUM(K2366:K2561)</f>
        <v>0</v>
      </c>
      <c r="L2365" s="236"/>
      <c r="M2365" s="236">
        <f>SUM(M2366:M2561)</f>
        <v>0</v>
      </c>
      <c r="N2365" s="235"/>
      <c r="O2365" s="235">
        <f>SUM(O2366:O2561)</f>
        <v>0</v>
      </c>
      <c r="P2365" s="235"/>
      <c r="Q2365" s="235">
        <f>SUM(Q2366:Q2561)</f>
        <v>0</v>
      </c>
      <c r="R2365" s="236"/>
      <c r="S2365" s="236"/>
      <c r="T2365" s="237"/>
      <c r="U2365" s="231"/>
      <c r="V2365" s="231">
        <f>SUM(V2366:V2561)</f>
        <v>0</v>
      </c>
      <c r="W2365" s="231"/>
      <c r="X2365" s="231"/>
      <c r="Y2365" s="231"/>
      <c r="AG2365" t="s">
        <v>507</v>
      </c>
    </row>
    <row r="2366" spans="1:60" outlineLevel="1" x14ac:dyDescent="0.2">
      <c r="A2366" s="242">
        <v>308</v>
      </c>
      <c r="B2366" s="243" t="s">
        <v>2404</v>
      </c>
      <c r="C2366" s="254" t="s">
        <v>2405</v>
      </c>
      <c r="D2366" s="244" t="s">
        <v>582</v>
      </c>
      <c r="E2366" s="245">
        <v>1</v>
      </c>
      <c r="F2366" s="246"/>
      <c r="G2366" s="247">
        <f>ROUND(E2366*F2366,2)</f>
        <v>0</v>
      </c>
      <c r="H2366" s="246"/>
      <c r="I2366" s="247">
        <f>ROUND(E2366*H2366,2)</f>
        <v>0</v>
      </c>
      <c r="J2366" s="246"/>
      <c r="K2366" s="247">
        <f>ROUND(E2366*J2366,2)</f>
        <v>0</v>
      </c>
      <c r="L2366" s="247">
        <v>21</v>
      </c>
      <c r="M2366" s="247">
        <f>G2366*(1+L2366/100)</f>
        <v>0</v>
      </c>
      <c r="N2366" s="245">
        <v>0</v>
      </c>
      <c r="O2366" s="245">
        <f>ROUND(E2366*N2366,2)</f>
        <v>0</v>
      </c>
      <c r="P2366" s="245">
        <v>0</v>
      </c>
      <c r="Q2366" s="245">
        <f>ROUND(E2366*P2366,2)</f>
        <v>0</v>
      </c>
      <c r="R2366" s="247"/>
      <c r="S2366" s="247" t="s">
        <v>527</v>
      </c>
      <c r="T2366" s="248" t="s">
        <v>512</v>
      </c>
      <c r="U2366" s="224">
        <v>0</v>
      </c>
      <c r="V2366" s="224">
        <f>ROUND(E2366*U2366,2)</f>
        <v>0</v>
      </c>
      <c r="W2366" s="224"/>
      <c r="X2366" s="224" t="s">
        <v>557</v>
      </c>
      <c r="Y2366" s="224" t="s">
        <v>513</v>
      </c>
      <c r="Z2366" s="213"/>
      <c r="AA2366" s="213"/>
      <c r="AB2366" s="213"/>
      <c r="AC2366" s="213"/>
      <c r="AD2366" s="213"/>
      <c r="AE2366" s="213"/>
      <c r="AF2366" s="213"/>
      <c r="AG2366" s="213" t="s">
        <v>571</v>
      </c>
      <c r="AH2366" s="213"/>
      <c r="AI2366" s="213"/>
      <c r="AJ2366" s="213"/>
      <c r="AK2366" s="213"/>
      <c r="AL2366" s="213"/>
      <c r="AM2366" s="213"/>
      <c r="AN2366" s="213"/>
      <c r="AO2366" s="213"/>
      <c r="AP2366" s="213"/>
      <c r="AQ2366" s="213"/>
      <c r="AR2366" s="213"/>
      <c r="AS2366" s="213"/>
      <c r="AT2366" s="213"/>
      <c r="AU2366" s="213"/>
      <c r="AV2366" s="213"/>
      <c r="AW2366" s="213"/>
      <c r="AX2366" s="213"/>
      <c r="AY2366" s="213"/>
      <c r="AZ2366" s="213"/>
      <c r="BA2366" s="213"/>
      <c r="BB2366" s="213"/>
      <c r="BC2366" s="213"/>
      <c r="BD2366" s="213"/>
      <c r="BE2366" s="213"/>
      <c r="BF2366" s="213"/>
      <c r="BG2366" s="213"/>
      <c r="BH2366" s="213"/>
    </row>
    <row r="2367" spans="1:60" outlineLevel="2" x14ac:dyDescent="0.2">
      <c r="A2367" s="220"/>
      <c r="B2367" s="221"/>
      <c r="C2367" s="258" t="s">
        <v>2406</v>
      </c>
      <c r="D2367" s="229"/>
      <c r="E2367" s="230"/>
      <c r="F2367" s="224"/>
      <c r="G2367" s="224"/>
      <c r="H2367" s="224"/>
      <c r="I2367" s="224"/>
      <c r="J2367" s="224"/>
      <c r="K2367" s="224"/>
      <c r="L2367" s="224"/>
      <c r="M2367" s="224"/>
      <c r="N2367" s="223"/>
      <c r="O2367" s="223"/>
      <c r="P2367" s="223"/>
      <c r="Q2367" s="223"/>
      <c r="R2367" s="224"/>
      <c r="S2367" s="224"/>
      <c r="T2367" s="224"/>
      <c r="U2367" s="224"/>
      <c r="V2367" s="224"/>
      <c r="W2367" s="224"/>
      <c r="X2367" s="224"/>
      <c r="Y2367" s="224"/>
      <c r="Z2367" s="213"/>
      <c r="AA2367" s="213"/>
      <c r="AB2367" s="213"/>
      <c r="AC2367" s="213"/>
      <c r="AD2367" s="213"/>
      <c r="AE2367" s="213"/>
      <c r="AF2367" s="213"/>
      <c r="AG2367" s="213" t="s">
        <v>573</v>
      </c>
      <c r="AH2367" s="213">
        <v>0</v>
      </c>
      <c r="AI2367" s="213"/>
      <c r="AJ2367" s="213"/>
      <c r="AK2367" s="213"/>
      <c r="AL2367" s="213"/>
      <c r="AM2367" s="213"/>
      <c r="AN2367" s="213"/>
      <c r="AO2367" s="213"/>
      <c r="AP2367" s="213"/>
      <c r="AQ2367" s="213"/>
      <c r="AR2367" s="213"/>
      <c r="AS2367" s="213"/>
      <c r="AT2367" s="213"/>
      <c r="AU2367" s="213"/>
      <c r="AV2367" s="213"/>
      <c r="AW2367" s="213"/>
      <c r="AX2367" s="213"/>
      <c r="AY2367" s="213"/>
      <c r="AZ2367" s="213"/>
      <c r="BA2367" s="213"/>
      <c r="BB2367" s="213"/>
      <c r="BC2367" s="213"/>
      <c r="BD2367" s="213"/>
      <c r="BE2367" s="213"/>
      <c r="BF2367" s="213"/>
      <c r="BG2367" s="213"/>
      <c r="BH2367" s="213"/>
    </row>
    <row r="2368" spans="1:60" outlineLevel="3" x14ac:dyDescent="0.2">
      <c r="A2368" s="220"/>
      <c r="B2368" s="221"/>
      <c r="C2368" s="258" t="s">
        <v>2407</v>
      </c>
      <c r="D2368" s="229"/>
      <c r="E2368" s="230">
        <v>1</v>
      </c>
      <c r="F2368" s="224"/>
      <c r="G2368" s="224"/>
      <c r="H2368" s="224"/>
      <c r="I2368" s="224"/>
      <c r="J2368" s="224"/>
      <c r="K2368" s="224"/>
      <c r="L2368" s="224"/>
      <c r="M2368" s="224"/>
      <c r="N2368" s="223"/>
      <c r="O2368" s="223"/>
      <c r="P2368" s="223"/>
      <c r="Q2368" s="223"/>
      <c r="R2368" s="224"/>
      <c r="S2368" s="224"/>
      <c r="T2368" s="224"/>
      <c r="U2368" s="224"/>
      <c r="V2368" s="224"/>
      <c r="W2368" s="224"/>
      <c r="X2368" s="224"/>
      <c r="Y2368" s="224"/>
      <c r="Z2368" s="213"/>
      <c r="AA2368" s="213"/>
      <c r="AB2368" s="213"/>
      <c r="AC2368" s="213"/>
      <c r="AD2368" s="213"/>
      <c r="AE2368" s="213"/>
      <c r="AF2368" s="213"/>
      <c r="AG2368" s="213" t="s">
        <v>573</v>
      </c>
      <c r="AH2368" s="213">
        <v>0</v>
      </c>
      <c r="AI2368" s="213"/>
      <c r="AJ2368" s="213"/>
      <c r="AK2368" s="213"/>
      <c r="AL2368" s="213"/>
      <c r="AM2368" s="213"/>
      <c r="AN2368" s="213"/>
      <c r="AO2368" s="213"/>
      <c r="AP2368" s="213"/>
      <c r="AQ2368" s="213"/>
      <c r="AR2368" s="213"/>
      <c r="AS2368" s="213"/>
      <c r="AT2368" s="213"/>
      <c r="AU2368" s="213"/>
      <c r="AV2368" s="213"/>
      <c r="AW2368" s="213"/>
      <c r="AX2368" s="213"/>
      <c r="AY2368" s="213"/>
      <c r="AZ2368" s="213"/>
      <c r="BA2368" s="213"/>
      <c r="BB2368" s="213"/>
      <c r="BC2368" s="213"/>
      <c r="BD2368" s="213"/>
      <c r="BE2368" s="213"/>
      <c r="BF2368" s="213"/>
      <c r="BG2368" s="213"/>
      <c r="BH2368" s="213"/>
    </row>
    <row r="2369" spans="1:60" outlineLevel="3" x14ac:dyDescent="0.2">
      <c r="A2369" s="220"/>
      <c r="B2369" s="221"/>
      <c r="C2369" s="275" t="s">
        <v>955</v>
      </c>
      <c r="D2369" s="266"/>
      <c r="E2369" s="267"/>
      <c r="F2369" s="224"/>
      <c r="G2369" s="224"/>
      <c r="H2369" s="224"/>
      <c r="I2369" s="224"/>
      <c r="J2369" s="224"/>
      <c r="K2369" s="224"/>
      <c r="L2369" s="224"/>
      <c r="M2369" s="224"/>
      <c r="N2369" s="223"/>
      <c r="O2369" s="223"/>
      <c r="P2369" s="223"/>
      <c r="Q2369" s="223"/>
      <c r="R2369" s="224"/>
      <c r="S2369" s="224"/>
      <c r="T2369" s="224"/>
      <c r="U2369" s="224"/>
      <c r="V2369" s="224"/>
      <c r="W2369" s="224"/>
      <c r="X2369" s="224"/>
      <c r="Y2369" s="224"/>
      <c r="Z2369" s="213"/>
      <c r="AA2369" s="213"/>
      <c r="AB2369" s="213"/>
      <c r="AC2369" s="213"/>
      <c r="AD2369" s="213"/>
      <c r="AE2369" s="213"/>
      <c r="AF2369" s="213"/>
      <c r="AG2369" s="213" t="s">
        <v>573</v>
      </c>
      <c r="AH2369" s="213"/>
      <c r="AI2369" s="213"/>
      <c r="AJ2369" s="213"/>
      <c r="AK2369" s="213"/>
      <c r="AL2369" s="213"/>
      <c r="AM2369" s="213"/>
      <c r="AN2369" s="213"/>
      <c r="AO2369" s="213"/>
      <c r="AP2369" s="213"/>
      <c r="AQ2369" s="213"/>
      <c r="AR2369" s="213"/>
      <c r="AS2369" s="213"/>
      <c r="AT2369" s="213"/>
      <c r="AU2369" s="213"/>
      <c r="AV2369" s="213"/>
      <c r="AW2369" s="213"/>
      <c r="AX2369" s="213"/>
      <c r="AY2369" s="213"/>
      <c r="AZ2369" s="213"/>
      <c r="BA2369" s="213"/>
      <c r="BB2369" s="213"/>
      <c r="BC2369" s="213"/>
      <c r="BD2369" s="213"/>
      <c r="BE2369" s="213"/>
      <c r="BF2369" s="213"/>
      <c r="BG2369" s="213"/>
      <c r="BH2369" s="213"/>
    </row>
    <row r="2370" spans="1:60" outlineLevel="3" x14ac:dyDescent="0.2">
      <c r="A2370" s="220"/>
      <c r="B2370" s="221"/>
      <c r="C2370" s="276" t="s">
        <v>2355</v>
      </c>
      <c r="D2370" s="266"/>
      <c r="E2370" s="267">
        <v>1</v>
      </c>
      <c r="F2370" s="224"/>
      <c r="G2370" s="224"/>
      <c r="H2370" s="224"/>
      <c r="I2370" s="224"/>
      <c r="J2370" s="224"/>
      <c r="K2370" s="224"/>
      <c r="L2370" s="224"/>
      <c r="M2370" s="224"/>
      <c r="N2370" s="223"/>
      <c r="O2370" s="223"/>
      <c r="P2370" s="223"/>
      <c r="Q2370" s="223"/>
      <c r="R2370" s="224"/>
      <c r="S2370" s="224"/>
      <c r="T2370" s="224"/>
      <c r="U2370" s="224"/>
      <c r="V2370" s="224"/>
      <c r="W2370" s="224"/>
      <c r="X2370" s="224"/>
      <c r="Y2370" s="224"/>
      <c r="Z2370" s="213"/>
      <c r="AA2370" s="213"/>
      <c r="AB2370" s="213"/>
      <c r="AC2370" s="213"/>
      <c r="AD2370" s="213"/>
      <c r="AE2370" s="213"/>
      <c r="AF2370" s="213"/>
      <c r="AG2370" s="213" t="s">
        <v>573</v>
      </c>
      <c r="AH2370" s="213">
        <v>2</v>
      </c>
      <c r="AI2370" s="213"/>
      <c r="AJ2370" s="213"/>
      <c r="AK2370" s="213"/>
      <c r="AL2370" s="213"/>
      <c r="AM2370" s="213"/>
      <c r="AN2370" s="213"/>
      <c r="AO2370" s="213"/>
      <c r="AP2370" s="213"/>
      <c r="AQ2370" s="213"/>
      <c r="AR2370" s="213"/>
      <c r="AS2370" s="213"/>
      <c r="AT2370" s="213"/>
      <c r="AU2370" s="213"/>
      <c r="AV2370" s="213"/>
      <c r="AW2370" s="213"/>
      <c r="AX2370" s="213"/>
      <c r="AY2370" s="213"/>
      <c r="AZ2370" s="213"/>
      <c r="BA2370" s="213"/>
      <c r="BB2370" s="213"/>
      <c r="BC2370" s="213"/>
      <c r="BD2370" s="213"/>
      <c r="BE2370" s="213"/>
      <c r="BF2370" s="213"/>
      <c r="BG2370" s="213"/>
      <c r="BH2370" s="213"/>
    </row>
    <row r="2371" spans="1:60" outlineLevel="3" x14ac:dyDescent="0.2">
      <c r="A2371" s="220"/>
      <c r="B2371" s="221"/>
      <c r="C2371" s="275" t="s">
        <v>958</v>
      </c>
      <c r="D2371" s="266"/>
      <c r="E2371" s="267"/>
      <c r="F2371" s="224"/>
      <c r="G2371" s="224"/>
      <c r="H2371" s="224"/>
      <c r="I2371" s="224"/>
      <c r="J2371" s="224"/>
      <c r="K2371" s="224"/>
      <c r="L2371" s="224"/>
      <c r="M2371" s="224"/>
      <c r="N2371" s="223"/>
      <c r="O2371" s="223"/>
      <c r="P2371" s="223"/>
      <c r="Q2371" s="223"/>
      <c r="R2371" s="224"/>
      <c r="S2371" s="224"/>
      <c r="T2371" s="224"/>
      <c r="U2371" s="224"/>
      <c r="V2371" s="224"/>
      <c r="W2371" s="224"/>
      <c r="X2371" s="224"/>
      <c r="Y2371" s="224"/>
      <c r="Z2371" s="213"/>
      <c r="AA2371" s="213"/>
      <c r="AB2371" s="213"/>
      <c r="AC2371" s="213"/>
      <c r="AD2371" s="213"/>
      <c r="AE2371" s="213"/>
      <c r="AF2371" s="213"/>
      <c r="AG2371" s="213" t="s">
        <v>573</v>
      </c>
      <c r="AH2371" s="213"/>
      <c r="AI2371" s="213"/>
      <c r="AJ2371" s="213"/>
      <c r="AK2371" s="213"/>
      <c r="AL2371" s="213"/>
      <c r="AM2371" s="213"/>
      <c r="AN2371" s="213"/>
      <c r="AO2371" s="213"/>
      <c r="AP2371" s="213"/>
      <c r="AQ2371" s="213"/>
      <c r="AR2371" s="213"/>
      <c r="AS2371" s="213"/>
      <c r="AT2371" s="213"/>
      <c r="AU2371" s="213"/>
      <c r="AV2371" s="213"/>
      <c r="AW2371" s="213"/>
      <c r="AX2371" s="213"/>
      <c r="AY2371" s="213"/>
      <c r="AZ2371" s="213"/>
      <c r="BA2371" s="213"/>
      <c r="BB2371" s="213"/>
      <c r="BC2371" s="213"/>
      <c r="BD2371" s="213"/>
      <c r="BE2371" s="213"/>
      <c r="BF2371" s="213"/>
      <c r="BG2371" s="213"/>
      <c r="BH2371" s="213"/>
    </row>
    <row r="2372" spans="1:60" outlineLevel="2" x14ac:dyDescent="0.2">
      <c r="A2372" s="220"/>
      <c r="B2372" s="221"/>
      <c r="C2372" s="257"/>
      <c r="D2372" s="250"/>
      <c r="E2372" s="250"/>
      <c r="F2372" s="250"/>
      <c r="G2372" s="250"/>
      <c r="H2372" s="224"/>
      <c r="I2372" s="224"/>
      <c r="J2372" s="224"/>
      <c r="K2372" s="224"/>
      <c r="L2372" s="224"/>
      <c r="M2372" s="224"/>
      <c r="N2372" s="223"/>
      <c r="O2372" s="223"/>
      <c r="P2372" s="223"/>
      <c r="Q2372" s="223"/>
      <c r="R2372" s="224"/>
      <c r="S2372" s="224"/>
      <c r="T2372" s="224"/>
      <c r="U2372" s="224"/>
      <c r="V2372" s="224"/>
      <c r="W2372" s="224"/>
      <c r="X2372" s="224"/>
      <c r="Y2372" s="224"/>
      <c r="Z2372" s="213"/>
      <c r="AA2372" s="213"/>
      <c r="AB2372" s="213"/>
      <c r="AC2372" s="213"/>
      <c r="AD2372" s="213"/>
      <c r="AE2372" s="213"/>
      <c r="AF2372" s="213"/>
      <c r="AG2372" s="213" t="s">
        <v>515</v>
      </c>
      <c r="AH2372" s="213"/>
      <c r="AI2372" s="213"/>
      <c r="AJ2372" s="213"/>
      <c r="AK2372" s="213"/>
      <c r="AL2372" s="213"/>
      <c r="AM2372" s="213"/>
      <c r="AN2372" s="213"/>
      <c r="AO2372" s="213"/>
      <c r="AP2372" s="213"/>
      <c r="AQ2372" s="213"/>
      <c r="AR2372" s="213"/>
      <c r="AS2372" s="213"/>
      <c r="AT2372" s="213"/>
      <c r="AU2372" s="213"/>
      <c r="AV2372" s="213"/>
      <c r="AW2372" s="213"/>
      <c r="AX2372" s="213"/>
      <c r="AY2372" s="213"/>
      <c r="AZ2372" s="213"/>
      <c r="BA2372" s="213"/>
      <c r="BB2372" s="213"/>
      <c r="BC2372" s="213"/>
      <c r="BD2372" s="213"/>
      <c r="BE2372" s="213"/>
      <c r="BF2372" s="213"/>
      <c r="BG2372" s="213"/>
      <c r="BH2372" s="213"/>
    </row>
    <row r="2373" spans="1:60" outlineLevel="1" x14ac:dyDescent="0.2">
      <c r="A2373" s="242">
        <v>309</v>
      </c>
      <c r="B2373" s="243" t="s">
        <v>2408</v>
      </c>
      <c r="C2373" s="254" t="s">
        <v>2409</v>
      </c>
      <c r="D2373" s="244" t="s">
        <v>582</v>
      </c>
      <c r="E2373" s="245">
        <v>1</v>
      </c>
      <c r="F2373" s="246"/>
      <c r="G2373" s="247">
        <f>ROUND(E2373*F2373,2)</f>
        <v>0</v>
      </c>
      <c r="H2373" s="246"/>
      <c r="I2373" s="247">
        <f>ROUND(E2373*H2373,2)</f>
        <v>0</v>
      </c>
      <c r="J2373" s="246"/>
      <c r="K2373" s="247">
        <f>ROUND(E2373*J2373,2)</f>
        <v>0</v>
      </c>
      <c r="L2373" s="247">
        <v>21</v>
      </c>
      <c r="M2373" s="247">
        <f>G2373*(1+L2373/100)</f>
        <v>0</v>
      </c>
      <c r="N2373" s="245">
        <v>0</v>
      </c>
      <c r="O2373" s="245">
        <f>ROUND(E2373*N2373,2)</f>
        <v>0</v>
      </c>
      <c r="P2373" s="245">
        <v>0</v>
      </c>
      <c r="Q2373" s="245">
        <f>ROUND(E2373*P2373,2)</f>
        <v>0</v>
      </c>
      <c r="R2373" s="247"/>
      <c r="S2373" s="247" t="s">
        <v>527</v>
      </c>
      <c r="T2373" s="248" t="s">
        <v>512</v>
      </c>
      <c r="U2373" s="224">
        <v>0</v>
      </c>
      <c r="V2373" s="224">
        <f>ROUND(E2373*U2373,2)</f>
        <v>0</v>
      </c>
      <c r="W2373" s="224"/>
      <c r="X2373" s="224" t="s">
        <v>557</v>
      </c>
      <c r="Y2373" s="224" t="s">
        <v>513</v>
      </c>
      <c r="Z2373" s="213"/>
      <c r="AA2373" s="213"/>
      <c r="AB2373" s="213"/>
      <c r="AC2373" s="213"/>
      <c r="AD2373" s="213"/>
      <c r="AE2373" s="213"/>
      <c r="AF2373" s="213"/>
      <c r="AG2373" s="213" t="s">
        <v>571</v>
      </c>
      <c r="AH2373" s="213"/>
      <c r="AI2373" s="213"/>
      <c r="AJ2373" s="213"/>
      <c r="AK2373" s="213"/>
      <c r="AL2373" s="213"/>
      <c r="AM2373" s="213"/>
      <c r="AN2373" s="213"/>
      <c r="AO2373" s="213"/>
      <c r="AP2373" s="213"/>
      <c r="AQ2373" s="213"/>
      <c r="AR2373" s="213"/>
      <c r="AS2373" s="213"/>
      <c r="AT2373" s="213"/>
      <c r="AU2373" s="213"/>
      <c r="AV2373" s="213"/>
      <c r="AW2373" s="213"/>
      <c r="AX2373" s="213"/>
      <c r="AY2373" s="213"/>
      <c r="AZ2373" s="213"/>
      <c r="BA2373" s="213"/>
      <c r="BB2373" s="213"/>
      <c r="BC2373" s="213"/>
      <c r="BD2373" s="213"/>
      <c r="BE2373" s="213"/>
      <c r="BF2373" s="213"/>
      <c r="BG2373" s="213"/>
      <c r="BH2373" s="213"/>
    </row>
    <row r="2374" spans="1:60" outlineLevel="2" x14ac:dyDescent="0.2">
      <c r="A2374" s="220"/>
      <c r="B2374" s="221"/>
      <c r="C2374" s="258" t="s">
        <v>2406</v>
      </c>
      <c r="D2374" s="229"/>
      <c r="E2374" s="230"/>
      <c r="F2374" s="224"/>
      <c r="G2374" s="224"/>
      <c r="H2374" s="224"/>
      <c r="I2374" s="224"/>
      <c r="J2374" s="224"/>
      <c r="K2374" s="224"/>
      <c r="L2374" s="224"/>
      <c r="M2374" s="224"/>
      <c r="N2374" s="223"/>
      <c r="O2374" s="223"/>
      <c r="P2374" s="223"/>
      <c r="Q2374" s="223"/>
      <c r="R2374" s="224"/>
      <c r="S2374" s="224"/>
      <c r="T2374" s="224"/>
      <c r="U2374" s="224"/>
      <c r="V2374" s="224"/>
      <c r="W2374" s="224"/>
      <c r="X2374" s="224"/>
      <c r="Y2374" s="224"/>
      <c r="Z2374" s="213"/>
      <c r="AA2374" s="213"/>
      <c r="AB2374" s="213"/>
      <c r="AC2374" s="213"/>
      <c r="AD2374" s="213"/>
      <c r="AE2374" s="213"/>
      <c r="AF2374" s="213"/>
      <c r="AG2374" s="213" t="s">
        <v>573</v>
      </c>
      <c r="AH2374" s="213">
        <v>0</v>
      </c>
      <c r="AI2374" s="213"/>
      <c r="AJ2374" s="213"/>
      <c r="AK2374" s="213"/>
      <c r="AL2374" s="213"/>
      <c r="AM2374" s="213"/>
      <c r="AN2374" s="213"/>
      <c r="AO2374" s="213"/>
      <c r="AP2374" s="213"/>
      <c r="AQ2374" s="213"/>
      <c r="AR2374" s="213"/>
      <c r="AS2374" s="213"/>
      <c r="AT2374" s="213"/>
      <c r="AU2374" s="213"/>
      <c r="AV2374" s="213"/>
      <c r="AW2374" s="213"/>
      <c r="AX2374" s="213"/>
      <c r="AY2374" s="213"/>
      <c r="AZ2374" s="213"/>
      <c r="BA2374" s="213"/>
      <c r="BB2374" s="213"/>
      <c r="BC2374" s="213"/>
      <c r="BD2374" s="213"/>
      <c r="BE2374" s="213"/>
      <c r="BF2374" s="213"/>
      <c r="BG2374" s="213"/>
      <c r="BH2374" s="213"/>
    </row>
    <row r="2375" spans="1:60" outlineLevel="3" x14ac:dyDescent="0.2">
      <c r="A2375" s="220"/>
      <c r="B2375" s="221"/>
      <c r="C2375" s="258" t="s">
        <v>2410</v>
      </c>
      <c r="D2375" s="229"/>
      <c r="E2375" s="230">
        <v>1</v>
      </c>
      <c r="F2375" s="224"/>
      <c r="G2375" s="224"/>
      <c r="H2375" s="224"/>
      <c r="I2375" s="224"/>
      <c r="J2375" s="224"/>
      <c r="K2375" s="224"/>
      <c r="L2375" s="224"/>
      <c r="M2375" s="224"/>
      <c r="N2375" s="223"/>
      <c r="O2375" s="223"/>
      <c r="P2375" s="223"/>
      <c r="Q2375" s="223"/>
      <c r="R2375" s="224"/>
      <c r="S2375" s="224"/>
      <c r="T2375" s="224"/>
      <c r="U2375" s="224"/>
      <c r="V2375" s="224"/>
      <c r="W2375" s="224"/>
      <c r="X2375" s="224"/>
      <c r="Y2375" s="224"/>
      <c r="Z2375" s="213"/>
      <c r="AA2375" s="213"/>
      <c r="AB2375" s="213"/>
      <c r="AC2375" s="213"/>
      <c r="AD2375" s="213"/>
      <c r="AE2375" s="213"/>
      <c r="AF2375" s="213"/>
      <c r="AG2375" s="213" t="s">
        <v>573</v>
      </c>
      <c r="AH2375" s="213">
        <v>0</v>
      </c>
      <c r="AI2375" s="213"/>
      <c r="AJ2375" s="213"/>
      <c r="AK2375" s="213"/>
      <c r="AL2375" s="213"/>
      <c r="AM2375" s="213"/>
      <c r="AN2375" s="213"/>
      <c r="AO2375" s="213"/>
      <c r="AP2375" s="213"/>
      <c r="AQ2375" s="213"/>
      <c r="AR2375" s="213"/>
      <c r="AS2375" s="213"/>
      <c r="AT2375" s="213"/>
      <c r="AU2375" s="213"/>
      <c r="AV2375" s="213"/>
      <c r="AW2375" s="213"/>
      <c r="AX2375" s="213"/>
      <c r="AY2375" s="213"/>
      <c r="AZ2375" s="213"/>
      <c r="BA2375" s="213"/>
      <c r="BB2375" s="213"/>
      <c r="BC2375" s="213"/>
      <c r="BD2375" s="213"/>
      <c r="BE2375" s="213"/>
      <c r="BF2375" s="213"/>
      <c r="BG2375" s="213"/>
      <c r="BH2375" s="213"/>
    </row>
    <row r="2376" spans="1:60" outlineLevel="3" x14ac:dyDescent="0.2">
      <c r="A2376" s="220"/>
      <c r="B2376" s="221"/>
      <c r="C2376" s="275" t="s">
        <v>955</v>
      </c>
      <c r="D2376" s="266"/>
      <c r="E2376" s="267"/>
      <c r="F2376" s="224"/>
      <c r="G2376" s="224"/>
      <c r="H2376" s="224"/>
      <c r="I2376" s="224"/>
      <c r="J2376" s="224"/>
      <c r="K2376" s="224"/>
      <c r="L2376" s="224"/>
      <c r="M2376" s="224"/>
      <c r="N2376" s="223"/>
      <c r="O2376" s="223"/>
      <c r="P2376" s="223"/>
      <c r="Q2376" s="223"/>
      <c r="R2376" s="224"/>
      <c r="S2376" s="224"/>
      <c r="T2376" s="224"/>
      <c r="U2376" s="224"/>
      <c r="V2376" s="224"/>
      <c r="W2376" s="224"/>
      <c r="X2376" s="224"/>
      <c r="Y2376" s="224"/>
      <c r="Z2376" s="213"/>
      <c r="AA2376" s="213"/>
      <c r="AB2376" s="213"/>
      <c r="AC2376" s="213"/>
      <c r="AD2376" s="213"/>
      <c r="AE2376" s="213"/>
      <c r="AF2376" s="213"/>
      <c r="AG2376" s="213" t="s">
        <v>573</v>
      </c>
      <c r="AH2376" s="213"/>
      <c r="AI2376" s="213"/>
      <c r="AJ2376" s="213"/>
      <c r="AK2376" s="213"/>
      <c r="AL2376" s="213"/>
      <c r="AM2376" s="213"/>
      <c r="AN2376" s="213"/>
      <c r="AO2376" s="213"/>
      <c r="AP2376" s="213"/>
      <c r="AQ2376" s="213"/>
      <c r="AR2376" s="213"/>
      <c r="AS2376" s="213"/>
      <c r="AT2376" s="213"/>
      <c r="AU2376" s="213"/>
      <c r="AV2376" s="213"/>
      <c r="AW2376" s="213"/>
      <c r="AX2376" s="213"/>
      <c r="AY2376" s="213"/>
      <c r="AZ2376" s="213"/>
      <c r="BA2376" s="213"/>
      <c r="BB2376" s="213"/>
      <c r="BC2376" s="213"/>
      <c r="BD2376" s="213"/>
      <c r="BE2376" s="213"/>
      <c r="BF2376" s="213"/>
      <c r="BG2376" s="213"/>
      <c r="BH2376" s="213"/>
    </row>
    <row r="2377" spans="1:60" outlineLevel="3" x14ac:dyDescent="0.2">
      <c r="A2377" s="220"/>
      <c r="B2377" s="221"/>
      <c r="C2377" s="276" t="s">
        <v>2359</v>
      </c>
      <c r="D2377" s="266"/>
      <c r="E2377" s="267">
        <v>1</v>
      </c>
      <c r="F2377" s="224"/>
      <c r="G2377" s="224"/>
      <c r="H2377" s="224"/>
      <c r="I2377" s="224"/>
      <c r="J2377" s="224"/>
      <c r="K2377" s="224"/>
      <c r="L2377" s="224"/>
      <c r="M2377" s="224"/>
      <c r="N2377" s="223"/>
      <c r="O2377" s="223"/>
      <c r="P2377" s="223"/>
      <c r="Q2377" s="223"/>
      <c r="R2377" s="224"/>
      <c r="S2377" s="224"/>
      <c r="T2377" s="224"/>
      <c r="U2377" s="224"/>
      <c r="V2377" s="224"/>
      <c r="W2377" s="224"/>
      <c r="X2377" s="224"/>
      <c r="Y2377" s="224"/>
      <c r="Z2377" s="213"/>
      <c r="AA2377" s="213"/>
      <c r="AB2377" s="213"/>
      <c r="AC2377" s="213"/>
      <c r="AD2377" s="213"/>
      <c r="AE2377" s="213"/>
      <c r="AF2377" s="213"/>
      <c r="AG2377" s="213" t="s">
        <v>573</v>
      </c>
      <c r="AH2377" s="213">
        <v>2</v>
      </c>
      <c r="AI2377" s="213"/>
      <c r="AJ2377" s="213"/>
      <c r="AK2377" s="213"/>
      <c r="AL2377" s="213"/>
      <c r="AM2377" s="213"/>
      <c r="AN2377" s="213"/>
      <c r="AO2377" s="213"/>
      <c r="AP2377" s="213"/>
      <c r="AQ2377" s="213"/>
      <c r="AR2377" s="213"/>
      <c r="AS2377" s="213"/>
      <c r="AT2377" s="213"/>
      <c r="AU2377" s="213"/>
      <c r="AV2377" s="213"/>
      <c r="AW2377" s="213"/>
      <c r="AX2377" s="213"/>
      <c r="AY2377" s="213"/>
      <c r="AZ2377" s="213"/>
      <c r="BA2377" s="213"/>
      <c r="BB2377" s="213"/>
      <c r="BC2377" s="213"/>
      <c r="BD2377" s="213"/>
      <c r="BE2377" s="213"/>
      <c r="BF2377" s="213"/>
      <c r="BG2377" s="213"/>
      <c r="BH2377" s="213"/>
    </row>
    <row r="2378" spans="1:60" outlineLevel="3" x14ac:dyDescent="0.2">
      <c r="A2378" s="220"/>
      <c r="B2378" s="221"/>
      <c r="C2378" s="275" t="s">
        <v>958</v>
      </c>
      <c r="D2378" s="266"/>
      <c r="E2378" s="267"/>
      <c r="F2378" s="224"/>
      <c r="G2378" s="224"/>
      <c r="H2378" s="224"/>
      <c r="I2378" s="224"/>
      <c r="J2378" s="224"/>
      <c r="K2378" s="224"/>
      <c r="L2378" s="224"/>
      <c r="M2378" s="224"/>
      <c r="N2378" s="223"/>
      <c r="O2378" s="223"/>
      <c r="P2378" s="223"/>
      <c r="Q2378" s="223"/>
      <c r="R2378" s="224"/>
      <c r="S2378" s="224"/>
      <c r="T2378" s="224"/>
      <c r="U2378" s="224"/>
      <c r="V2378" s="224"/>
      <c r="W2378" s="224"/>
      <c r="X2378" s="224"/>
      <c r="Y2378" s="224"/>
      <c r="Z2378" s="213"/>
      <c r="AA2378" s="213"/>
      <c r="AB2378" s="213"/>
      <c r="AC2378" s="213"/>
      <c r="AD2378" s="213"/>
      <c r="AE2378" s="213"/>
      <c r="AF2378" s="213"/>
      <c r="AG2378" s="213" t="s">
        <v>573</v>
      </c>
      <c r="AH2378" s="213"/>
      <c r="AI2378" s="213"/>
      <c r="AJ2378" s="213"/>
      <c r="AK2378" s="213"/>
      <c r="AL2378" s="213"/>
      <c r="AM2378" s="213"/>
      <c r="AN2378" s="213"/>
      <c r="AO2378" s="213"/>
      <c r="AP2378" s="213"/>
      <c r="AQ2378" s="213"/>
      <c r="AR2378" s="213"/>
      <c r="AS2378" s="213"/>
      <c r="AT2378" s="213"/>
      <c r="AU2378" s="213"/>
      <c r="AV2378" s="213"/>
      <c r="AW2378" s="213"/>
      <c r="AX2378" s="213"/>
      <c r="AY2378" s="213"/>
      <c r="AZ2378" s="213"/>
      <c r="BA2378" s="213"/>
      <c r="BB2378" s="213"/>
      <c r="BC2378" s="213"/>
      <c r="BD2378" s="213"/>
      <c r="BE2378" s="213"/>
      <c r="BF2378" s="213"/>
      <c r="BG2378" s="213"/>
      <c r="BH2378" s="213"/>
    </row>
    <row r="2379" spans="1:60" outlineLevel="2" x14ac:dyDescent="0.2">
      <c r="A2379" s="220"/>
      <c r="B2379" s="221"/>
      <c r="C2379" s="257"/>
      <c r="D2379" s="250"/>
      <c r="E2379" s="250"/>
      <c r="F2379" s="250"/>
      <c r="G2379" s="250"/>
      <c r="H2379" s="224"/>
      <c r="I2379" s="224"/>
      <c r="J2379" s="224"/>
      <c r="K2379" s="224"/>
      <c r="L2379" s="224"/>
      <c r="M2379" s="224"/>
      <c r="N2379" s="223"/>
      <c r="O2379" s="223"/>
      <c r="P2379" s="223"/>
      <c r="Q2379" s="223"/>
      <c r="R2379" s="224"/>
      <c r="S2379" s="224"/>
      <c r="T2379" s="224"/>
      <c r="U2379" s="224"/>
      <c r="V2379" s="224"/>
      <c r="W2379" s="224"/>
      <c r="X2379" s="224"/>
      <c r="Y2379" s="224"/>
      <c r="Z2379" s="213"/>
      <c r="AA2379" s="213"/>
      <c r="AB2379" s="213"/>
      <c r="AC2379" s="213"/>
      <c r="AD2379" s="213"/>
      <c r="AE2379" s="213"/>
      <c r="AF2379" s="213"/>
      <c r="AG2379" s="213" t="s">
        <v>515</v>
      </c>
      <c r="AH2379" s="213"/>
      <c r="AI2379" s="213"/>
      <c r="AJ2379" s="213"/>
      <c r="AK2379" s="213"/>
      <c r="AL2379" s="213"/>
      <c r="AM2379" s="213"/>
      <c r="AN2379" s="213"/>
      <c r="AO2379" s="213"/>
      <c r="AP2379" s="213"/>
      <c r="AQ2379" s="213"/>
      <c r="AR2379" s="213"/>
      <c r="AS2379" s="213"/>
      <c r="AT2379" s="213"/>
      <c r="AU2379" s="213"/>
      <c r="AV2379" s="213"/>
      <c r="AW2379" s="213"/>
      <c r="AX2379" s="213"/>
      <c r="AY2379" s="213"/>
      <c r="AZ2379" s="213"/>
      <c r="BA2379" s="213"/>
      <c r="BB2379" s="213"/>
      <c r="BC2379" s="213"/>
      <c r="BD2379" s="213"/>
      <c r="BE2379" s="213"/>
      <c r="BF2379" s="213"/>
      <c r="BG2379" s="213"/>
      <c r="BH2379" s="213"/>
    </row>
    <row r="2380" spans="1:60" outlineLevel="1" x14ac:dyDescent="0.2">
      <c r="A2380" s="242">
        <v>310</v>
      </c>
      <c r="B2380" s="243" t="s">
        <v>2411</v>
      </c>
      <c r="C2380" s="254" t="s">
        <v>2412</v>
      </c>
      <c r="D2380" s="244" t="s">
        <v>582</v>
      </c>
      <c r="E2380" s="245">
        <v>1</v>
      </c>
      <c r="F2380" s="246"/>
      <c r="G2380" s="247">
        <f>ROUND(E2380*F2380,2)</f>
        <v>0</v>
      </c>
      <c r="H2380" s="246"/>
      <c r="I2380" s="247">
        <f>ROUND(E2380*H2380,2)</f>
        <v>0</v>
      </c>
      <c r="J2380" s="246"/>
      <c r="K2380" s="247">
        <f>ROUND(E2380*J2380,2)</f>
        <v>0</v>
      </c>
      <c r="L2380" s="247">
        <v>21</v>
      </c>
      <c r="M2380" s="247">
        <f>G2380*(1+L2380/100)</f>
        <v>0</v>
      </c>
      <c r="N2380" s="245">
        <v>0</v>
      </c>
      <c r="O2380" s="245">
        <f>ROUND(E2380*N2380,2)</f>
        <v>0</v>
      </c>
      <c r="P2380" s="245">
        <v>0</v>
      </c>
      <c r="Q2380" s="245">
        <f>ROUND(E2380*P2380,2)</f>
        <v>0</v>
      </c>
      <c r="R2380" s="247"/>
      <c r="S2380" s="247" t="s">
        <v>527</v>
      </c>
      <c r="T2380" s="248" t="s">
        <v>512</v>
      </c>
      <c r="U2380" s="224">
        <v>0</v>
      </c>
      <c r="V2380" s="224">
        <f>ROUND(E2380*U2380,2)</f>
        <v>0</v>
      </c>
      <c r="W2380" s="224"/>
      <c r="X2380" s="224" t="s">
        <v>557</v>
      </c>
      <c r="Y2380" s="224" t="s">
        <v>513</v>
      </c>
      <c r="Z2380" s="213"/>
      <c r="AA2380" s="213"/>
      <c r="AB2380" s="213"/>
      <c r="AC2380" s="213"/>
      <c r="AD2380" s="213"/>
      <c r="AE2380" s="213"/>
      <c r="AF2380" s="213"/>
      <c r="AG2380" s="213" t="s">
        <v>571</v>
      </c>
      <c r="AH2380" s="213"/>
      <c r="AI2380" s="213"/>
      <c r="AJ2380" s="213"/>
      <c r="AK2380" s="213"/>
      <c r="AL2380" s="213"/>
      <c r="AM2380" s="213"/>
      <c r="AN2380" s="213"/>
      <c r="AO2380" s="213"/>
      <c r="AP2380" s="213"/>
      <c r="AQ2380" s="213"/>
      <c r="AR2380" s="213"/>
      <c r="AS2380" s="213"/>
      <c r="AT2380" s="213"/>
      <c r="AU2380" s="213"/>
      <c r="AV2380" s="213"/>
      <c r="AW2380" s="213"/>
      <c r="AX2380" s="213"/>
      <c r="AY2380" s="213"/>
      <c r="AZ2380" s="213"/>
      <c r="BA2380" s="213"/>
      <c r="BB2380" s="213"/>
      <c r="BC2380" s="213"/>
      <c r="BD2380" s="213"/>
      <c r="BE2380" s="213"/>
      <c r="BF2380" s="213"/>
      <c r="BG2380" s="213"/>
      <c r="BH2380" s="213"/>
    </row>
    <row r="2381" spans="1:60" outlineLevel="2" x14ac:dyDescent="0.2">
      <c r="A2381" s="220"/>
      <c r="B2381" s="221"/>
      <c r="C2381" s="258" t="s">
        <v>2413</v>
      </c>
      <c r="D2381" s="229"/>
      <c r="E2381" s="230"/>
      <c r="F2381" s="224"/>
      <c r="G2381" s="224"/>
      <c r="H2381" s="224"/>
      <c r="I2381" s="224"/>
      <c r="J2381" s="224"/>
      <c r="K2381" s="224"/>
      <c r="L2381" s="224"/>
      <c r="M2381" s="224"/>
      <c r="N2381" s="223"/>
      <c r="O2381" s="223"/>
      <c r="P2381" s="223"/>
      <c r="Q2381" s="223"/>
      <c r="R2381" s="224"/>
      <c r="S2381" s="224"/>
      <c r="T2381" s="224"/>
      <c r="U2381" s="224"/>
      <c r="V2381" s="224"/>
      <c r="W2381" s="224"/>
      <c r="X2381" s="224"/>
      <c r="Y2381" s="224"/>
      <c r="Z2381" s="213"/>
      <c r="AA2381" s="213"/>
      <c r="AB2381" s="213"/>
      <c r="AC2381" s="213"/>
      <c r="AD2381" s="213"/>
      <c r="AE2381" s="213"/>
      <c r="AF2381" s="213"/>
      <c r="AG2381" s="213" t="s">
        <v>573</v>
      </c>
      <c r="AH2381" s="213">
        <v>0</v>
      </c>
      <c r="AI2381" s="213"/>
      <c r="AJ2381" s="213"/>
      <c r="AK2381" s="213"/>
      <c r="AL2381" s="213"/>
      <c r="AM2381" s="213"/>
      <c r="AN2381" s="213"/>
      <c r="AO2381" s="213"/>
      <c r="AP2381" s="213"/>
      <c r="AQ2381" s="213"/>
      <c r="AR2381" s="213"/>
      <c r="AS2381" s="213"/>
      <c r="AT2381" s="213"/>
      <c r="AU2381" s="213"/>
      <c r="AV2381" s="213"/>
      <c r="AW2381" s="213"/>
      <c r="AX2381" s="213"/>
      <c r="AY2381" s="213"/>
      <c r="AZ2381" s="213"/>
      <c r="BA2381" s="213"/>
      <c r="BB2381" s="213"/>
      <c r="BC2381" s="213"/>
      <c r="BD2381" s="213"/>
      <c r="BE2381" s="213"/>
      <c r="BF2381" s="213"/>
      <c r="BG2381" s="213"/>
      <c r="BH2381" s="213"/>
    </row>
    <row r="2382" spans="1:60" outlineLevel="3" x14ac:dyDescent="0.2">
      <c r="A2382" s="220"/>
      <c r="B2382" s="221"/>
      <c r="C2382" s="258" t="s">
        <v>2414</v>
      </c>
      <c r="D2382" s="229"/>
      <c r="E2382" s="230">
        <v>1</v>
      </c>
      <c r="F2382" s="224"/>
      <c r="G2382" s="224"/>
      <c r="H2382" s="224"/>
      <c r="I2382" s="224"/>
      <c r="J2382" s="224"/>
      <c r="K2382" s="224"/>
      <c r="L2382" s="224"/>
      <c r="M2382" s="224"/>
      <c r="N2382" s="223"/>
      <c r="O2382" s="223"/>
      <c r="P2382" s="223"/>
      <c r="Q2382" s="223"/>
      <c r="R2382" s="224"/>
      <c r="S2382" s="224"/>
      <c r="T2382" s="224"/>
      <c r="U2382" s="224"/>
      <c r="V2382" s="224"/>
      <c r="W2382" s="224"/>
      <c r="X2382" s="224"/>
      <c r="Y2382" s="224"/>
      <c r="Z2382" s="213"/>
      <c r="AA2382" s="213"/>
      <c r="AB2382" s="213"/>
      <c r="AC2382" s="213"/>
      <c r="AD2382" s="213"/>
      <c r="AE2382" s="213"/>
      <c r="AF2382" s="213"/>
      <c r="AG2382" s="213" t="s">
        <v>573</v>
      </c>
      <c r="AH2382" s="213">
        <v>0</v>
      </c>
      <c r="AI2382" s="213"/>
      <c r="AJ2382" s="213"/>
      <c r="AK2382" s="213"/>
      <c r="AL2382" s="213"/>
      <c r="AM2382" s="213"/>
      <c r="AN2382" s="213"/>
      <c r="AO2382" s="213"/>
      <c r="AP2382" s="213"/>
      <c r="AQ2382" s="213"/>
      <c r="AR2382" s="213"/>
      <c r="AS2382" s="213"/>
      <c r="AT2382" s="213"/>
      <c r="AU2382" s="213"/>
      <c r="AV2382" s="213"/>
      <c r="AW2382" s="213"/>
      <c r="AX2382" s="213"/>
      <c r="AY2382" s="213"/>
      <c r="AZ2382" s="213"/>
      <c r="BA2382" s="213"/>
      <c r="BB2382" s="213"/>
      <c r="BC2382" s="213"/>
      <c r="BD2382" s="213"/>
      <c r="BE2382" s="213"/>
      <c r="BF2382" s="213"/>
      <c r="BG2382" s="213"/>
      <c r="BH2382" s="213"/>
    </row>
    <row r="2383" spans="1:60" outlineLevel="3" x14ac:dyDescent="0.2">
      <c r="A2383" s="220"/>
      <c r="B2383" s="221"/>
      <c r="C2383" s="275" t="s">
        <v>955</v>
      </c>
      <c r="D2383" s="266"/>
      <c r="E2383" s="267"/>
      <c r="F2383" s="224"/>
      <c r="G2383" s="224"/>
      <c r="H2383" s="224"/>
      <c r="I2383" s="224"/>
      <c r="J2383" s="224"/>
      <c r="K2383" s="224"/>
      <c r="L2383" s="224"/>
      <c r="M2383" s="224"/>
      <c r="N2383" s="223"/>
      <c r="O2383" s="223"/>
      <c r="P2383" s="223"/>
      <c r="Q2383" s="223"/>
      <c r="R2383" s="224"/>
      <c r="S2383" s="224"/>
      <c r="T2383" s="224"/>
      <c r="U2383" s="224"/>
      <c r="V2383" s="224"/>
      <c r="W2383" s="224"/>
      <c r="X2383" s="224"/>
      <c r="Y2383" s="224"/>
      <c r="Z2383" s="213"/>
      <c r="AA2383" s="213"/>
      <c r="AB2383" s="213"/>
      <c r="AC2383" s="213"/>
      <c r="AD2383" s="213"/>
      <c r="AE2383" s="213"/>
      <c r="AF2383" s="213"/>
      <c r="AG2383" s="213" t="s">
        <v>573</v>
      </c>
      <c r="AH2383" s="213"/>
      <c r="AI2383" s="213"/>
      <c r="AJ2383" s="213"/>
      <c r="AK2383" s="213"/>
      <c r="AL2383" s="213"/>
      <c r="AM2383" s="213"/>
      <c r="AN2383" s="213"/>
      <c r="AO2383" s="213"/>
      <c r="AP2383" s="213"/>
      <c r="AQ2383" s="213"/>
      <c r="AR2383" s="213"/>
      <c r="AS2383" s="213"/>
      <c r="AT2383" s="213"/>
      <c r="AU2383" s="213"/>
      <c r="AV2383" s="213"/>
      <c r="AW2383" s="213"/>
      <c r="AX2383" s="213"/>
      <c r="AY2383" s="213"/>
      <c r="AZ2383" s="213"/>
      <c r="BA2383" s="213"/>
      <c r="BB2383" s="213"/>
      <c r="BC2383" s="213"/>
      <c r="BD2383" s="213"/>
      <c r="BE2383" s="213"/>
      <c r="BF2383" s="213"/>
      <c r="BG2383" s="213"/>
      <c r="BH2383" s="213"/>
    </row>
    <row r="2384" spans="1:60" outlineLevel="3" x14ac:dyDescent="0.2">
      <c r="A2384" s="220"/>
      <c r="B2384" s="221"/>
      <c r="C2384" s="276" t="s">
        <v>2355</v>
      </c>
      <c r="D2384" s="266"/>
      <c r="E2384" s="267">
        <v>1</v>
      </c>
      <c r="F2384" s="224"/>
      <c r="G2384" s="224"/>
      <c r="H2384" s="224"/>
      <c r="I2384" s="224"/>
      <c r="J2384" s="224"/>
      <c r="K2384" s="224"/>
      <c r="L2384" s="224"/>
      <c r="M2384" s="224"/>
      <c r="N2384" s="223"/>
      <c r="O2384" s="223"/>
      <c r="P2384" s="223"/>
      <c r="Q2384" s="223"/>
      <c r="R2384" s="224"/>
      <c r="S2384" s="224"/>
      <c r="T2384" s="224"/>
      <c r="U2384" s="224"/>
      <c r="V2384" s="224"/>
      <c r="W2384" s="224"/>
      <c r="X2384" s="224"/>
      <c r="Y2384" s="224"/>
      <c r="Z2384" s="213"/>
      <c r="AA2384" s="213"/>
      <c r="AB2384" s="213"/>
      <c r="AC2384" s="213"/>
      <c r="AD2384" s="213"/>
      <c r="AE2384" s="213"/>
      <c r="AF2384" s="213"/>
      <c r="AG2384" s="213" t="s">
        <v>573</v>
      </c>
      <c r="AH2384" s="213">
        <v>2</v>
      </c>
      <c r="AI2384" s="213"/>
      <c r="AJ2384" s="213"/>
      <c r="AK2384" s="213"/>
      <c r="AL2384" s="213"/>
      <c r="AM2384" s="213"/>
      <c r="AN2384" s="213"/>
      <c r="AO2384" s="213"/>
      <c r="AP2384" s="213"/>
      <c r="AQ2384" s="213"/>
      <c r="AR2384" s="213"/>
      <c r="AS2384" s="213"/>
      <c r="AT2384" s="213"/>
      <c r="AU2384" s="213"/>
      <c r="AV2384" s="213"/>
      <c r="AW2384" s="213"/>
      <c r="AX2384" s="213"/>
      <c r="AY2384" s="213"/>
      <c r="AZ2384" s="213"/>
      <c r="BA2384" s="213"/>
      <c r="BB2384" s="213"/>
      <c r="BC2384" s="213"/>
      <c r="BD2384" s="213"/>
      <c r="BE2384" s="213"/>
      <c r="BF2384" s="213"/>
      <c r="BG2384" s="213"/>
      <c r="BH2384" s="213"/>
    </row>
    <row r="2385" spans="1:60" outlineLevel="3" x14ac:dyDescent="0.2">
      <c r="A2385" s="220"/>
      <c r="B2385" s="221"/>
      <c r="C2385" s="275" t="s">
        <v>958</v>
      </c>
      <c r="D2385" s="266"/>
      <c r="E2385" s="267"/>
      <c r="F2385" s="224"/>
      <c r="G2385" s="224"/>
      <c r="H2385" s="224"/>
      <c r="I2385" s="224"/>
      <c r="J2385" s="224"/>
      <c r="K2385" s="224"/>
      <c r="L2385" s="224"/>
      <c r="M2385" s="224"/>
      <c r="N2385" s="223"/>
      <c r="O2385" s="223"/>
      <c r="P2385" s="223"/>
      <c r="Q2385" s="223"/>
      <c r="R2385" s="224"/>
      <c r="S2385" s="224"/>
      <c r="T2385" s="224"/>
      <c r="U2385" s="224"/>
      <c r="V2385" s="224"/>
      <c r="W2385" s="224"/>
      <c r="X2385" s="224"/>
      <c r="Y2385" s="224"/>
      <c r="Z2385" s="213"/>
      <c r="AA2385" s="213"/>
      <c r="AB2385" s="213"/>
      <c r="AC2385" s="213"/>
      <c r="AD2385" s="213"/>
      <c r="AE2385" s="213"/>
      <c r="AF2385" s="213"/>
      <c r="AG2385" s="213" t="s">
        <v>573</v>
      </c>
      <c r="AH2385" s="213"/>
      <c r="AI2385" s="213"/>
      <c r="AJ2385" s="213"/>
      <c r="AK2385" s="213"/>
      <c r="AL2385" s="213"/>
      <c r="AM2385" s="213"/>
      <c r="AN2385" s="213"/>
      <c r="AO2385" s="213"/>
      <c r="AP2385" s="213"/>
      <c r="AQ2385" s="213"/>
      <c r="AR2385" s="213"/>
      <c r="AS2385" s="213"/>
      <c r="AT2385" s="213"/>
      <c r="AU2385" s="213"/>
      <c r="AV2385" s="213"/>
      <c r="AW2385" s="213"/>
      <c r="AX2385" s="213"/>
      <c r="AY2385" s="213"/>
      <c r="AZ2385" s="213"/>
      <c r="BA2385" s="213"/>
      <c r="BB2385" s="213"/>
      <c r="BC2385" s="213"/>
      <c r="BD2385" s="213"/>
      <c r="BE2385" s="213"/>
      <c r="BF2385" s="213"/>
      <c r="BG2385" s="213"/>
      <c r="BH2385" s="213"/>
    </row>
    <row r="2386" spans="1:60" outlineLevel="2" x14ac:dyDescent="0.2">
      <c r="A2386" s="220"/>
      <c r="B2386" s="221"/>
      <c r="C2386" s="257"/>
      <c r="D2386" s="250"/>
      <c r="E2386" s="250"/>
      <c r="F2386" s="250"/>
      <c r="G2386" s="250"/>
      <c r="H2386" s="224"/>
      <c r="I2386" s="224"/>
      <c r="J2386" s="224"/>
      <c r="K2386" s="224"/>
      <c r="L2386" s="224"/>
      <c r="M2386" s="224"/>
      <c r="N2386" s="223"/>
      <c r="O2386" s="223"/>
      <c r="P2386" s="223"/>
      <c r="Q2386" s="223"/>
      <c r="R2386" s="224"/>
      <c r="S2386" s="224"/>
      <c r="T2386" s="224"/>
      <c r="U2386" s="224"/>
      <c r="V2386" s="224"/>
      <c r="W2386" s="224"/>
      <c r="X2386" s="224"/>
      <c r="Y2386" s="224"/>
      <c r="Z2386" s="213"/>
      <c r="AA2386" s="213"/>
      <c r="AB2386" s="213"/>
      <c r="AC2386" s="213"/>
      <c r="AD2386" s="213"/>
      <c r="AE2386" s="213"/>
      <c r="AF2386" s="213"/>
      <c r="AG2386" s="213" t="s">
        <v>515</v>
      </c>
      <c r="AH2386" s="213"/>
      <c r="AI2386" s="213"/>
      <c r="AJ2386" s="213"/>
      <c r="AK2386" s="213"/>
      <c r="AL2386" s="213"/>
      <c r="AM2386" s="213"/>
      <c r="AN2386" s="213"/>
      <c r="AO2386" s="213"/>
      <c r="AP2386" s="213"/>
      <c r="AQ2386" s="213"/>
      <c r="AR2386" s="213"/>
      <c r="AS2386" s="213"/>
      <c r="AT2386" s="213"/>
      <c r="AU2386" s="213"/>
      <c r="AV2386" s="213"/>
      <c r="AW2386" s="213"/>
      <c r="AX2386" s="213"/>
      <c r="AY2386" s="213"/>
      <c r="AZ2386" s="213"/>
      <c r="BA2386" s="213"/>
      <c r="BB2386" s="213"/>
      <c r="BC2386" s="213"/>
      <c r="BD2386" s="213"/>
      <c r="BE2386" s="213"/>
      <c r="BF2386" s="213"/>
      <c r="BG2386" s="213"/>
      <c r="BH2386" s="213"/>
    </row>
    <row r="2387" spans="1:60" outlineLevel="1" x14ac:dyDescent="0.2">
      <c r="A2387" s="242">
        <v>311</v>
      </c>
      <c r="B2387" s="243" t="s">
        <v>2415</v>
      </c>
      <c r="C2387" s="254" t="s">
        <v>2416</v>
      </c>
      <c r="D2387" s="244" t="s">
        <v>582</v>
      </c>
      <c r="E2387" s="245">
        <v>1</v>
      </c>
      <c r="F2387" s="246"/>
      <c r="G2387" s="247">
        <f>ROUND(E2387*F2387,2)</f>
        <v>0</v>
      </c>
      <c r="H2387" s="246"/>
      <c r="I2387" s="247">
        <f>ROUND(E2387*H2387,2)</f>
        <v>0</v>
      </c>
      <c r="J2387" s="246"/>
      <c r="K2387" s="247">
        <f>ROUND(E2387*J2387,2)</f>
        <v>0</v>
      </c>
      <c r="L2387" s="247">
        <v>21</v>
      </c>
      <c r="M2387" s="247">
        <f>G2387*(1+L2387/100)</f>
        <v>0</v>
      </c>
      <c r="N2387" s="245">
        <v>0</v>
      </c>
      <c r="O2387" s="245">
        <f>ROUND(E2387*N2387,2)</f>
        <v>0</v>
      </c>
      <c r="P2387" s="245">
        <v>0</v>
      </c>
      <c r="Q2387" s="245">
        <f>ROUND(E2387*P2387,2)</f>
        <v>0</v>
      </c>
      <c r="R2387" s="247"/>
      <c r="S2387" s="247" t="s">
        <v>527</v>
      </c>
      <c r="T2387" s="248" t="s">
        <v>512</v>
      </c>
      <c r="U2387" s="224">
        <v>0</v>
      </c>
      <c r="V2387" s="224">
        <f>ROUND(E2387*U2387,2)</f>
        <v>0</v>
      </c>
      <c r="W2387" s="224"/>
      <c r="X2387" s="224" t="s">
        <v>557</v>
      </c>
      <c r="Y2387" s="224" t="s">
        <v>513</v>
      </c>
      <c r="Z2387" s="213"/>
      <c r="AA2387" s="213"/>
      <c r="AB2387" s="213"/>
      <c r="AC2387" s="213"/>
      <c r="AD2387" s="213"/>
      <c r="AE2387" s="213"/>
      <c r="AF2387" s="213"/>
      <c r="AG2387" s="213" t="s">
        <v>571</v>
      </c>
      <c r="AH2387" s="213"/>
      <c r="AI2387" s="213"/>
      <c r="AJ2387" s="213"/>
      <c r="AK2387" s="213"/>
      <c r="AL2387" s="213"/>
      <c r="AM2387" s="213"/>
      <c r="AN2387" s="213"/>
      <c r="AO2387" s="213"/>
      <c r="AP2387" s="213"/>
      <c r="AQ2387" s="213"/>
      <c r="AR2387" s="213"/>
      <c r="AS2387" s="213"/>
      <c r="AT2387" s="213"/>
      <c r="AU2387" s="213"/>
      <c r="AV2387" s="213"/>
      <c r="AW2387" s="213"/>
      <c r="AX2387" s="213"/>
      <c r="AY2387" s="213"/>
      <c r="AZ2387" s="213"/>
      <c r="BA2387" s="213"/>
      <c r="BB2387" s="213"/>
      <c r="BC2387" s="213"/>
      <c r="BD2387" s="213"/>
      <c r="BE2387" s="213"/>
      <c r="BF2387" s="213"/>
      <c r="BG2387" s="213"/>
      <c r="BH2387" s="213"/>
    </row>
    <row r="2388" spans="1:60" outlineLevel="2" x14ac:dyDescent="0.2">
      <c r="A2388" s="220"/>
      <c r="B2388" s="221"/>
      <c r="C2388" s="258" t="s">
        <v>2413</v>
      </c>
      <c r="D2388" s="229"/>
      <c r="E2388" s="230"/>
      <c r="F2388" s="224"/>
      <c r="G2388" s="224"/>
      <c r="H2388" s="224"/>
      <c r="I2388" s="224"/>
      <c r="J2388" s="224"/>
      <c r="K2388" s="224"/>
      <c r="L2388" s="224"/>
      <c r="M2388" s="224"/>
      <c r="N2388" s="223"/>
      <c r="O2388" s="223"/>
      <c r="P2388" s="223"/>
      <c r="Q2388" s="223"/>
      <c r="R2388" s="224"/>
      <c r="S2388" s="224"/>
      <c r="T2388" s="224"/>
      <c r="U2388" s="224"/>
      <c r="V2388" s="224"/>
      <c r="W2388" s="224"/>
      <c r="X2388" s="224"/>
      <c r="Y2388" s="224"/>
      <c r="Z2388" s="213"/>
      <c r="AA2388" s="213"/>
      <c r="AB2388" s="213"/>
      <c r="AC2388" s="213"/>
      <c r="AD2388" s="213"/>
      <c r="AE2388" s="213"/>
      <c r="AF2388" s="213"/>
      <c r="AG2388" s="213" t="s">
        <v>573</v>
      </c>
      <c r="AH2388" s="213">
        <v>0</v>
      </c>
      <c r="AI2388" s="213"/>
      <c r="AJ2388" s="213"/>
      <c r="AK2388" s="213"/>
      <c r="AL2388" s="213"/>
      <c r="AM2388" s="213"/>
      <c r="AN2388" s="213"/>
      <c r="AO2388" s="213"/>
      <c r="AP2388" s="213"/>
      <c r="AQ2388" s="213"/>
      <c r="AR2388" s="213"/>
      <c r="AS2388" s="213"/>
      <c r="AT2388" s="213"/>
      <c r="AU2388" s="213"/>
      <c r="AV2388" s="213"/>
      <c r="AW2388" s="213"/>
      <c r="AX2388" s="213"/>
      <c r="AY2388" s="213"/>
      <c r="AZ2388" s="213"/>
      <c r="BA2388" s="213"/>
      <c r="BB2388" s="213"/>
      <c r="BC2388" s="213"/>
      <c r="BD2388" s="213"/>
      <c r="BE2388" s="213"/>
      <c r="BF2388" s="213"/>
      <c r="BG2388" s="213"/>
      <c r="BH2388" s="213"/>
    </row>
    <row r="2389" spans="1:60" outlineLevel="3" x14ac:dyDescent="0.2">
      <c r="A2389" s="220"/>
      <c r="B2389" s="221"/>
      <c r="C2389" s="258" t="s">
        <v>2417</v>
      </c>
      <c r="D2389" s="229"/>
      <c r="E2389" s="230">
        <v>1</v>
      </c>
      <c r="F2389" s="224"/>
      <c r="G2389" s="224"/>
      <c r="H2389" s="224"/>
      <c r="I2389" s="224"/>
      <c r="J2389" s="224"/>
      <c r="K2389" s="224"/>
      <c r="L2389" s="224"/>
      <c r="M2389" s="224"/>
      <c r="N2389" s="223"/>
      <c r="O2389" s="223"/>
      <c r="P2389" s="223"/>
      <c r="Q2389" s="223"/>
      <c r="R2389" s="224"/>
      <c r="S2389" s="224"/>
      <c r="T2389" s="224"/>
      <c r="U2389" s="224"/>
      <c r="V2389" s="224"/>
      <c r="W2389" s="224"/>
      <c r="X2389" s="224"/>
      <c r="Y2389" s="224"/>
      <c r="Z2389" s="213"/>
      <c r="AA2389" s="213"/>
      <c r="AB2389" s="213"/>
      <c r="AC2389" s="213"/>
      <c r="AD2389" s="213"/>
      <c r="AE2389" s="213"/>
      <c r="AF2389" s="213"/>
      <c r="AG2389" s="213" t="s">
        <v>573</v>
      </c>
      <c r="AH2389" s="213">
        <v>0</v>
      </c>
      <c r="AI2389" s="213"/>
      <c r="AJ2389" s="213"/>
      <c r="AK2389" s="213"/>
      <c r="AL2389" s="213"/>
      <c r="AM2389" s="213"/>
      <c r="AN2389" s="213"/>
      <c r="AO2389" s="213"/>
      <c r="AP2389" s="213"/>
      <c r="AQ2389" s="213"/>
      <c r="AR2389" s="213"/>
      <c r="AS2389" s="213"/>
      <c r="AT2389" s="213"/>
      <c r="AU2389" s="213"/>
      <c r="AV2389" s="213"/>
      <c r="AW2389" s="213"/>
      <c r="AX2389" s="213"/>
      <c r="AY2389" s="213"/>
      <c r="AZ2389" s="213"/>
      <c r="BA2389" s="213"/>
      <c r="BB2389" s="213"/>
      <c r="BC2389" s="213"/>
      <c r="BD2389" s="213"/>
      <c r="BE2389" s="213"/>
      <c r="BF2389" s="213"/>
      <c r="BG2389" s="213"/>
      <c r="BH2389" s="213"/>
    </row>
    <row r="2390" spans="1:60" outlineLevel="3" x14ac:dyDescent="0.2">
      <c r="A2390" s="220"/>
      <c r="B2390" s="221"/>
      <c r="C2390" s="275" t="s">
        <v>955</v>
      </c>
      <c r="D2390" s="266"/>
      <c r="E2390" s="267"/>
      <c r="F2390" s="224"/>
      <c r="G2390" s="224"/>
      <c r="H2390" s="224"/>
      <c r="I2390" s="224"/>
      <c r="J2390" s="224"/>
      <c r="K2390" s="224"/>
      <c r="L2390" s="224"/>
      <c r="M2390" s="224"/>
      <c r="N2390" s="223"/>
      <c r="O2390" s="223"/>
      <c r="P2390" s="223"/>
      <c r="Q2390" s="223"/>
      <c r="R2390" s="224"/>
      <c r="S2390" s="224"/>
      <c r="T2390" s="224"/>
      <c r="U2390" s="224"/>
      <c r="V2390" s="224"/>
      <c r="W2390" s="224"/>
      <c r="X2390" s="224"/>
      <c r="Y2390" s="224"/>
      <c r="Z2390" s="213"/>
      <c r="AA2390" s="213"/>
      <c r="AB2390" s="213"/>
      <c r="AC2390" s="213"/>
      <c r="AD2390" s="213"/>
      <c r="AE2390" s="213"/>
      <c r="AF2390" s="213"/>
      <c r="AG2390" s="213" t="s">
        <v>573</v>
      </c>
      <c r="AH2390" s="213"/>
      <c r="AI2390" s="213"/>
      <c r="AJ2390" s="213"/>
      <c r="AK2390" s="213"/>
      <c r="AL2390" s="213"/>
      <c r="AM2390" s="213"/>
      <c r="AN2390" s="213"/>
      <c r="AO2390" s="213"/>
      <c r="AP2390" s="213"/>
      <c r="AQ2390" s="213"/>
      <c r="AR2390" s="213"/>
      <c r="AS2390" s="213"/>
      <c r="AT2390" s="213"/>
      <c r="AU2390" s="213"/>
      <c r="AV2390" s="213"/>
      <c r="AW2390" s="213"/>
      <c r="AX2390" s="213"/>
      <c r="AY2390" s="213"/>
      <c r="AZ2390" s="213"/>
      <c r="BA2390" s="213"/>
      <c r="BB2390" s="213"/>
      <c r="BC2390" s="213"/>
      <c r="BD2390" s="213"/>
      <c r="BE2390" s="213"/>
      <c r="BF2390" s="213"/>
      <c r="BG2390" s="213"/>
      <c r="BH2390" s="213"/>
    </row>
    <row r="2391" spans="1:60" outlineLevel="3" x14ac:dyDescent="0.2">
      <c r="A2391" s="220"/>
      <c r="B2391" s="221"/>
      <c r="C2391" s="276" t="s">
        <v>2355</v>
      </c>
      <c r="D2391" s="266"/>
      <c r="E2391" s="267">
        <v>1</v>
      </c>
      <c r="F2391" s="224"/>
      <c r="G2391" s="224"/>
      <c r="H2391" s="224"/>
      <c r="I2391" s="224"/>
      <c r="J2391" s="224"/>
      <c r="K2391" s="224"/>
      <c r="L2391" s="224"/>
      <c r="M2391" s="224"/>
      <c r="N2391" s="223"/>
      <c r="O2391" s="223"/>
      <c r="P2391" s="223"/>
      <c r="Q2391" s="223"/>
      <c r="R2391" s="224"/>
      <c r="S2391" s="224"/>
      <c r="T2391" s="224"/>
      <c r="U2391" s="224"/>
      <c r="V2391" s="224"/>
      <c r="W2391" s="224"/>
      <c r="X2391" s="224"/>
      <c r="Y2391" s="224"/>
      <c r="Z2391" s="213"/>
      <c r="AA2391" s="213"/>
      <c r="AB2391" s="213"/>
      <c r="AC2391" s="213"/>
      <c r="AD2391" s="213"/>
      <c r="AE2391" s="213"/>
      <c r="AF2391" s="213"/>
      <c r="AG2391" s="213" t="s">
        <v>573</v>
      </c>
      <c r="AH2391" s="213">
        <v>2</v>
      </c>
      <c r="AI2391" s="213"/>
      <c r="AJ2391" s="213"/>
      <c r="AK2391" s="213"/>
      <c r="AL2391" s="213"/>
      <c r="AM2391" s="213"/>
      <c r="AN2391" s="213"/>
      <c r="AO2391" s="213"/>
      <c r="AP2391" s="213"/>
      <c r="AQ2391" s="213"/>
      <c r="AR2391" s="213"/>
      <c r="AS2391" s="213"/>
      <c r="AT2391" s="213"/>
      <c r="AU2391" s="213"/>
      <c r="AV2391" s="213"/>
      <c r="AW2391" s="213"/>
      <c r="AX2391" s="213"/>
      <c r="AY2391" s="213"/>
      <c r="AZ2391" s="213"/>
      <c r="BA2391" s="213"/>
      <c r="BB2391" s="213"/>
      <c r="BC2391" s="213"/>
      <c r="BD2391" s="213"/>
      <c r="BE2391" s="213"/>
      <c r="BF2391" s="213"/>
      <c r="BG2391" s="213"/>
      <c r="BH2391" s="213"/>
    </row>
    <row r="2392" spans="1:60" outlineLevel="3" x14ac:dyDescent="0.2">
      <c r="A2392" s="220"/>
      <c r="B2392" s="221"/>
      <c r="C2392" s="275" t="s">
        <v>958</v>
      </c>
      <c r="D2392" s="266"/>
      <c r="E2392" s="267"/>
      <c r="F2392" s="224"/>
      <c r="G2392" s="224"/>
      <c r="H2392" s="224"/>
      <c r="I2392" s="224"/>
      <c r="J2392" s="224"/>
      <c r="K2392" s="224"/>
      <c r="L2392" s="224"/>
      <c r="M2392" s="224"/>
      <c r="N2392" s="223"/>
      <c r="O2392" s="223"/>
      <c r="P2392" s="223"/>
      <c r="Q2392" s="223"/>
      <c r="R2392" s="224"/>
      <c r="S2392" s="224"/>
      <c r="T2392" s="224"/>
      <c r="U2392" s="224"/>
      <c r="V2392" s="224"/>
      <c r="W2392" s="224"/>
      <c r="X2392" s="224"/>
      <c r="Y2392" s="224"/>
      <c r="Z2392" s="213"/>
      <c r="AA2392" s="213"/>
      <c r="AB2392" s="213"/>
      <c r="AC2392" s="213"/>
      <c r="AD2392" s="213"/>
      <c r="AE2392" s="213"/>
      <c r="AF2392" s="213"/>
      <c r="AG2392" s="213" t="s">
        <v>573</v>
      </c>
      <c r="AH2392" s="213"/>
      <c r="AI2392" s="213"/>
      <c r="AJ2392" s="213"/>
      <c r="AK2392" s="213"/>
      <c r="AL2392" s="213"/>
      <c r="AM2392" s="213"/>
      <c r="AN2392" s="213"/>
      <c r="AO2392" s="213"/>
      <c r="AP2392" s="213"/>
      <c r="AQ2392" s="213"/>
      <c r="AR2392" s="213"/>
      <c r="AS2392" s="213"/>
      <c r="AT2392" s="213"/>
      <c r="AU2392" s="213"/>
      <c r="AV2392" s="213"/>
      <c r="AW2392" s="213"/>
      <c r="AX2392" s="213"/>
      <c r="AY2392" s="213"/>
      <c r="AZ2392" s="213"/>
      <c r="BA2392" s="213"/>
      <c r="BB2392" s="213"/>
      <c r="BC2392" s="213"/>
      <c r="BD2392" s="213"/>
      <c r="BE2392" s="213"/>
      <c r="BF2392" s="213"/>
      <c r="BG2392" s="213"/>
      <c r="BH2392" s="213"/>
    </row>
    <row r="2393" spans="1:60" outlineLevel="2" x14ac:dyDescent="0.2">
      <c r="A2393" s="220"/>
      <c r="B2393" s="221"/>
      <c r="C2393" s="257"/>
      <c r="D2393" s="250"/>
      <c r="E2393" s="250"/>
      <c r="F2393" s="250"/>
      <c r="G2393" s="250"/>
      <c r="H2393" s="224"/>
      <c r="I2393" s="224"/>
      <c r="J2393" s="224"/>
      <c r="K2393" s="224"/>
      <c r="L2393" s="224"/>
      <c r="M2393" s="224"/>
      <c r="N2393" s="223"/>
      <c r="O2393" s="223"/>
      <c r="P2393" s="223"/>
      <c r="Q2393" s="223"/>
      <c r="R2393" s="224"/>
      <c r="S2393" s="224"/>
      <c r="T2393" s="224"/>
      <c r="U2393" s="224"/>
      <c r="V2393" s="224"/>
      <c r="W2393" s="224"/>
      <c r="X2393" s="224"/>
      <c r="Y2393" s="224"/>
      <c r="Z2393" s="213"/>
      <c r="AA2393" s="213"/>
      <c r="AB2393" s="213"/>
      <c r="AC2393" s="213"/>
      <c r="AD2393" s="213"/>
      <c r="AE2393" s="213"/>
      <c r="AF2393" s="213"/>
      <c r="AG2393" s="213" t="s">
        <v>515</v>
      </c>
      <c r="AH2393" s="213"/>
      <c r="AI2393" s="213"/>
      <c r="AJ2393" s="213"/>
      <c r="AK2393" s="213"/>
      <c r="AL2393" s="213"/>
      <c r="AM2393" s="213"/>
      <c r="AN2393" s="213"/>
      <c r="AO2393" s="213"/>
      <c r="AP2393" s="213"/>
      <c r="AQ2393" s="213"/>
      <c r="AR2393" s="213"/>
      <c r="AS2393" s="213"/>
      <c r="AT2393" s="213"/>
      <c r="AU2393" s="213"/>
      <c r="AV2393" s="213"/>
      <c r="AW2393" s="213"/>
      <c r="AX2393" s="213"/>
      <c r="AY2393" s="213"/>
      <c r="AZ2393" s="213"/>
      <c r="BA2393" s="213"/>
      <c r="BB2393" s="213"/>
      <c r="BC2393" s="213"/>
      <c r="BD2393" s="213"/>
      <c r="BE2393" s="213"/>
      <c r="BF2393" s="213"/>
      <c r="BG2393" s="213"/>
      <c r="BH2393" s="213"/>
    </row>
    <row r="2394" spans="1:60" outlineLevel="1" x14ac:dyDescent="0.2">
      <c r="A2394" s="242">
        <v>312</v>
      </c>
      <c r="B2394" s="243" t="s">
        <v>2418</v>
      </c>
      <c r="C2394" s="254" t="s">
        <v>2419</v>
      </c>
      <c r="D2394" s="244" t="s">
        <v>582</v>
      </c>
      <c r="E2394" s="245">
        <v>3</v>
      </c>
      <c r="F2394" s="246"/>
      <c r="G2394" s="247">
        <f>ROUND(E2394*F2394,2)</f>
        <v>0</v>
      </c>
      <c r="H2394" s="246"/>
      <c r="I2394" s="247">
        <f>ROUND(E2394*H2394,2)</f>
        <v>0</v>
      </c>
      <c r="J2394" s="246"/>
      <c r="K2394" s="247">
        <f>ROUND(E2394*J2394,2)</f>
        <v>0</v>
      </c>
      <c r="L2394" s="247">
        <v>21</v>
      </c>
      <c r="M2394" s="247">
        <f>G2394*(1+L2394/100)</f>
        <v>0</v>
      </c>
      <c r="N2394" s="245">
        <v>0</v>
      </c>
      <c r="O2394" s="245">
        <f>ROUND(E2394*N2394,2)</f>
        <v>0</v>
      </c>
      <c r="P2394" s="245">
        <v>0</v>
      </c>
      <c r="Q2394" s="245">
        <f>ROUND(E2394*P2394,2)</f>
        <v>0</v>
      </c>
      <c r="R2394" s="247"/>
      <c r="S2394" s="247" t="s">
        <v>527</v>
      </c>
      <c r="T2394" s="248" t="s">
        <v>512</v>
      </c>
      <c r="U2394" s="224">
        <v>0</v>
      </c>
      <c r="V2394" s="224">
        <f>ROUND(E2394*U2394,2)</f>
        <v>0</v>
      </c>
      <c r="W2394" s="224"/>
      <c r="X2394" s="224" t="s">
        <v>557</v>
      </c>
      <c r="Y2394" s="224" t="s">
        <v>513</v>
      </c>
      <c r="Z2394" s="213"/>
      <c r="AA2394" s="213"/>
      <c r="AB2394" s="213"/>
      <c r="AC2394" s="213"/>
      <c r="AD2394" s="213"/>
      <c r="AE2394" s="213"/>
      <c r="AF2394" s="213"/>
      <c r="AG2394" s="213" t="s">
        <v>571</v>
      </c>
      <c r="AH2394" s="213"/>
      <c r="AI2394" s="213"/>
      <c r="AJ2394" s="213"/>
      <c r="AK2394" s="213"/>
      <c r="AL2394" s="213"/>
      <c r="AM2394" s="213"/>
      <c r="AN2394" s="213"/>
      <c r="AO2394" s="213"/>
      <c r="AP2394" s="213"/>
      <c r="AQ2394" s="213"/>
      <c r="AR2394" s="213"/>
      <c r="AS2394" s="213"/>
      <c r="AT2394" s="213"/>
      <c r="AU2394" s="213"/>
      <c r="AV2394" s="213"/>
      <c r="AW2394" s="213"/>
      <c r="AX2394" s="213"/>
      <c r="AY2394" s="213"/>
      <c r="AZ2394" s="213"/>
      <c r="BA2394" s="213"/>
      <c r="BB2394" s="213"/>
      <c r="BC2394" s="213"/>
      <c r="BD2394" s="213"/>
      <c r="BE2394" s="213"/>
      <c r="BF2394" s="213"/>
      <c r="BG2394" s="213"/>
      <c r="BH2394" s="213"/>
    </row>
    <row r="2395" spans="1:60" outlineLevel="2" x14ac:dyDescent="0.2">
      <c r="A2395" s="220"/>
      <c r="B2395" s="221"/>
      <c r="C2395" s="258" t="s">
        <v>2413</v>
      </c>
      <c r="D2395" s="229"/>
      <c r="E2395" s="230"/>
      <c r="F2395" s="224"/>
      <c r="G2395" s="224"/>
      <c r="H2395" s="224"/>
      <c r="I2395" s="224"/>
      <c r="J2395" s="224"/>
      <c r="K2395" s="224"/>
      <c r="L2395" s="224"/>
      <c r="M2395" s="224"/>
      <c r="N2395" s="223"/>
      <c r="O2395" s="223"/>
      <c r="P2395" s="223"/>
      <c r="Q2395" s="223"/>
      <c r="R2395" s="224"/>
      <c r="S2395" s="224"/>
      <c r="T2395" s="224"/>
      <c r="U2395" s="224"/>
      <c r="V2395" s="224"/>
      <c r="W2395" s="224"/>
      <c r="X2395" s="224"/>
      <c r="Y2395" s="224"/>
      <c r="Z2395" s="213"/>
      <c r="AA2395" s="213"/>
      <c r="AB2395" s="213"/>
      <c r="AC2395" s="213"/>
      <c r="AD2395" s="213"/>
      <c r="AE2395" s="213"/>
      <c r="AF2395" s="213"/>
      <c r="AG2395" s="213" t="s">
        <v>573</v>
      </c>
      <c r="AH2395" s="213">
        <v>0</v>
      </c>
      <c r="AI2395" s="213"/>
      <c r="AJ2395" s="213"/>
      <c r="AK2395" s="213"/>
      <c r="AL2395" s="213"/>
      <c r="AM2395" s="213"/>
      <c r="AN2395" s="213"/>
      <c r="AO2395" s="213"/>
      <c r="AP2395" s="213"/>
      <c r="AQ2395" s="213"/>
      <c r="AR2395" s="213"/>
      <c r="AS2395" s="213"/>
      <c r="AT2395" s="213"/>
      <c r="AU2395" s="213"/>
      <c r="AV2395" s="213"/>
      <c r="AW2395" s="213"/>
      <c r="AX2395" s="213"/>
      <c r="AY2395" s="213"/>
      <c r="AZ2395" s="213"/>
      <c r="BA2395" s="213"/>
      <c r="BB2395" s="213"/>
      <c r="BC2395" s="213"/>
      <c r="BD2395" s="213"/>
      <c r="BE2395" s="213"/>
      <c r="BF2395" s="213"/>
      <c r="BG2395" s="213"/>
      <c r="BH2395" s="213"/>
    </row>
    <row r="2396" spans="1:60" outlineLevel="3" x14ac:dyDescent="0.2">
      <c r="A2396" s="220"/>
      <c r="B2396" s="221"/>
      <c r="C2396" s="258" t="s">
        <v>2420</v>
      </c>
      <c r="D2396" s="229"/>
      <c r="E2396" s="230">
        <v>3</v>
      </c>
      <c r="F2396" s="224"/>
      <c r="G2396" s="224"/>
      <c r="H2396" s="224"/>
      <c r="I2396" s="224"/>
      <c r="J2396" s="224"/>
      <c r="K2396" s="224"/>
      <c r="L2396" s="224"/>
      <c r="M2396" s="224"/>
      <c r="N2396" s="223"/>
      <c r="O2396" s="223"/>
      <c r="P2396" s="223"/>
      <c r="Q2396" s="223"/>
      <c r="R2396" s="224"/>
      <c r="S2396" s="224"/>
      <c r="T2396" s="224"/>
      <c r="U2396" s="224"/>
      <c r="V2396" s="224"/>
      <c r="W2396" s="224"/>
      <c r="X2396" s="224"/>
      <c r="Y2396" s="224"/>
      <c r="Z2396" s="213"/>
      <c r="AA2396" s="213"/>
      <c r="AB2396" s="213"/>
      <c r="AC2396" s="213"/>
      <c r="AD2396" s="213"/>
      <c r="AE2396" s="213"/>
      <c r="AF2396" s="213"/>
      <c r="AG2396" s="213" t="s">
        <v>573</v>
      </c>
      <c r="AH2396" s="213">
        <v>0</v>
      </c>
      <c r="AI2396" s="213"/>
      <c r="AJ2396" s="213"/>
      <c r="AK2396" s="213"/>
      <c r="AL2396" s="213"/>
      <c r="AM2396" s="213"/>
      <c r="AN2396" s="213"/>
      <c r="AO2396" s="213"/>
      <c r="AP2396" s="213"/>
      <c r="AQ2396" s="213"/>
      <c r="AR2396" s="213"/>
      <c r="AS2396" s="213"/>
      <c r="AT2396" s="213"/>
      <c r="AU2396" s="213"/>
      <c r="AV2396" s="213"/>
      <c r="AW2396" s="213"/>
      <c r="AX2396" s="213"/>
      <c r="AY2396" s="213"/>
      <c r="AZ2396" s="213"/>
      <c r="BA2396" s="213"/>
      <c r="BB2396" s="213"/>
      <c r="BC2396" s="213"/>
      <c r="BD2396" s="213"/>
      <c r="BE2396" s="213"/>
      <c r="BF2396" s="213"/>
      <c r="BG2396" s="213"/>
      <c r="BH2396" s="213"/>
    </row>
    <row r="2397" spans="1:60" outlineLevel="3" x14ac:dyDescent="0.2">
      <c r="A2397" s="220"/>
      <c r="B2397" s="221"/>
      <c r="C2397" s="275" t="s">
        <v>955</v>
      </c>
      <c r="D2397" s="266"/>
      <c r="E2397" s="267"/>
      <c r="F2397" s="224"/>
      <c r="G2397" s="224"/>
      <c r="H2397" s="224"/>
      <c r="I2397" s="224"/>
      <c r="J2397" s="224"/>
      <c r="K2397" s="224"/>
      <c r="L2397" s="224"/>
      <c r="M2397" s="224"/>
      <c r="N2397" s="223"/>
      <c r="O2397" s="223"/>
      <c r="P2397" s="223"/>
      <c r="Q2397" s="223"/>
      <c r="R2397" s="224"/>
      <c r="S2397" s="224"/>
      <c r="T2397" s="224"/>
      <c r="U2397" s="224"/>
      <c r="V2397" s="224"/>
      <c r="W2397" s="224"/>
      <c r="X2397" s="224"/>
      <c r="Y2397" s="224"/>
      <c r="Z2397" s="213"/>
      <c r="AA2397" s="213"/>
      <c r="AB2397" s="213"/>
      <c r="AC2397" s="213"/>
      <c r="AD2397" s="213"/>
      <c r="AE2397" s="213"/>
      <c r="AF2397" s="213"/>
      <c r="AG2397" s="213" t="s">
        <v>573</v>
      </c>
      <c r="AH2397" s="213"/>
      <c r="AI2397" s="213"/>
      <c r="AJ2397" s="213"/>
      <c r="AK2397" s="213"/>
      <c r="AL2397" s="213"/>
      <c r="AM2397" s="213"/>
      <c r="AN2397" s="213"/>
      <c r="AO2397" s="213"/>
      <c r="AP2397" s="213"/>
      <c r="AQ2397" s="213"/>
      <c r="AR2397" s="213"/>
      <c r="AS2397" s="213"/>
      <c r="AT2397" s="213"/>
      <c r="AU2397" s="213"/>
      <c r="AV2397" s="213"/>
      <c r="AW2397" s="213"/>
      <c r="AX2397" s="213"/>
      <c r="AY2397" s="213"/>
      <c r="AZ2397" s="213"/>
      <c r="BA2397" s="213"/>
      <c r="BB2397" s="213"/>
      <c r="BC2397" s="213"/>
      <c r="BD2397" s="213"/>
      <c r="BE2397" s="213"/>
      <c r="BF2397" s="213"/>
      <c r="BG2397" s="213"/>
      <c r="BH2397" s="213"/>
    </row>
    <row r="2398" spans="1:60" outlineLevel="3" x14ac:dyDescent="0.2">
      <c r="A2398" s="220"/>
      <c r="B2398" s="221"/>
      <c r="C2398" s="276" t="s">
        <v>2421</v>
      </c>
      <c r="D2398" s="266"/>
      <c r="E2398" s="267">
        <v>3</v>
      </c>
      <c r="F2398" s="224"/>
      <c r="G2398" s="224"/>
      <c r="H2398" s="224"/>
      <c r="I2398" s="224"/>
      <c r="J2398" s="224"/>
      <c r="K2398" s="224"/>
      <c r="L2398" s="224"/>
      <c r="M2398" s="224"/>
      <c r="N2398" s="223"/>
      <c r="O2398" s="223"/>
      <c r="P2398" s="223"/>
      <c r="Q2398" s="223"/>
      <c r="R2398" s="224"/>
      <c r="S2398" s="224"/>
      <c r="T2398" s="224"/>
      <c r="U2398" s="224"/>
      <c r="V2398" s="224"/>
      <c r="W2398" s="224"/>
      <c r="X2398" s="224"/>
      <c r="Y2398" s="224"/>
      <c r="Z2398" s="213"/>
      <c r="AA2398" s="213"/>
      <c r="AB2398" s="213"/>
      <c r="AC2398" s="213"/>
      <c r="AD2398" s="213"/>
      <c r="AE2398" s="213"/>
      <c r="AF2398" s="213"/>
      <c r="AG2398" s="213" t="s">
        <v>573</v>
      </c>
      <c r="AH2398" s="213">
        <v>2</v>
      </c>
      <c r="AI2398" s="213"/>
      <c r="AJ2398" s="213"/>
      <c r="AK2398" s="213"/>
      <c r="AL2398" s="213"/>
      <c r="AM2398" s="213"/>
      <c r="AN2398" s="213"/>
      <c r="AO2398" s="213"/>
      <c r="AP2398" s="213"/>
      <c r="AQ2398" s="213"/>
      <c r="AR2398" s="213"/>
      <c r="AS2398" s="213"/>
      <c r="AT2398" s="213"/>
      <c r="AU2398" s="213"/>
      <c r="AV2398" s="213"/>
      <c r="AW2398" s="213"/>
      <c r="AX2398" s="213"/>
      <c r="AY2398" s="213"/>
      <c r="AZ2398" s="213"/>
      <c r="BA2398" s="213"/>
      <c r="BB2398" s="213"/>
      <c r="BC2398" s="213"/>
      <c r="BD2398" s="213"/>
      <c r="BE2398" s="213"/>
      <c r="BF2398" s="213"/>
      <c r="BG2398" s="213"/>
      <c r="BH2398" s="213"/>
    </row>
    <row r="2399" spans="1:60" outlineLevel="3" x14ac:dyDescent="0.2">
      <c r="A2399" s="220"/>
      <c r="B2399" s="221"/>
      <c r="C2399" s="275" t="s">
        <v>958</v>
      </c>
      <c r="D2399" s="266"/>
      <c r="E2399" s="267"/>
      <c r="F2399" s="224"/>
      <c r="G2399" s="224"/>
      <c r="H2399" s="224"/>
      <c r="I2399" s="224"/>
      <c r="J2399" s="224"/>
      <c r="K2399" s="224"/>
      <c r="L2399" s="224"/>
      <c r="M2399" s="224"/>
      <c r="N2399" s="223"/>
      <c r="O2399" s="223"/>
      <c r="P2399" s="223"/>
      <c r="Q2399" s="223"/>
      <c r="R2399" s="224"/>
      <c r="S2399" s="224"/>
      <c r="T2399" s="224"/>
      <c r="U2399" s="224"/>
      <c r="V2399" s="224"/>
      <c r="W2399" s="224"/>
      <c r="X2399" s="224"/>
      <c r="Y2399" s="224"/>
      <c r="Z2399" s="213"/>
      <c r="AA2399" s="213"/>
      <c r="AB2399" s="213"/>
      <c r="AC2399" s="213"/>
      <c r="AD2399" s="213"/>
      <c r="AE2399" s="213"/>
      <c r="AF2399" s="213"/>
      <c r="AG2399" s="213" t="s">
        <v>573</v>
      </c>
      <c r="AH2399" s="213"/>
      <c r="AI2399" s="213"/>
      <c r="AJ2399" s="213"/>
      <c r="AK2399" s="213"/>
      <c r="AL2399" s="213"/>
      <c r="AM2399" s="213"/>
      <c r="AN2399" s="213"/>
      <c r="AO2399" s="213"/>
      <c r="AP2399" s="213"/>
      <c r="AQ2399" s="213"/>
      <c r="AR2399" s="213"/>
      <c r="AS2399" s="213"/>
      <c r="AT2399" s="213"/>
      <c r="AU2399" s="213"/>
      <c r="AV2399" s="213"/>
      <c r="AW2399" s="213"/>
      <c r="AX2399" s="213"/>
      <c r="AY2399" s="213"/>
      <c r="AZ2399" s="213"/>
      <c r="BA2399" s="213"/>
      <c r="BB2399" s="213"/>
      <c r="BC2399" s="213"/>
      <c r="BD2399" s="213"/>
      <c r="BE2399" s="213"/>
      <c r="BF2399" s="213"/>
      <c r="BG2399" s="213"/>
      <c r="BH2399" s="213"/>
    </row>
    <row r="2400" spans="1:60" outlineLevel="2" x14ac:dyDescent="0.2">
      <c r="A2400" s="220"/>
      <c r="B2400" s="221"/>
      <c r="C2400" s="257"/>
      <c r="D2400" s="250"/>
      <c r="E2400" s="250"/>
      <c r="F2400" s="250"/>
      <c r="G2400" s="250"/>
      <c r="H2400" s="224"/>
      <c r="I2400" s="224"/>
      <c r="J2400" s="224"/>
      <c r="K2400" s="224"/>
      <c r="L2400" s="224"/>
      <c r="M2400" s="224"/>
      <c r="N2400" s="223"/>
      <c r="O2400" s="223"/>
      <c r="P2400" s="223"/>
      <c r="Q2400" s="223"/>
      <c r="R2400" s="224"/>
      <c r="S2400" s="224"/>
      <c r="T2400" s="224"/>
      <c r="U2400" s="224"/>
      <c r="V2400" s="224"/>
      <c r="W2400" s="224"/>
      <c r="X2400" s="224"/>
      <c r="Y2400" s="224"/>
      <c r="Z2400" s="213"/>
      <c r="AA2400" s="213"/>
      <c r="AB2400" s="213"/>
      <c r="AC2400" s="213"/>
      <c r="AD2400" s="213"/>
      <c r="AE2400" s="213"/>
      <c r="AF2400" s="213"/>
      <c r="AG2400" s="213" t="s">
        <v>515</v>
      </c>
      <c r="AH2400" s="213"/>
      <c r="AI2400" s="213"/>
      <c r="AJ2400" s="213"/>
      <c r="AK2400" s="213"/>
      <c r="AL2400" s="213"/>
      <c r="AM2400" s="213"/>
      <c r="AN2400" s="213"/>
      <c r="AO2400" s="213"/>
      <c r="AP2400" s="213"/>
      <c r="AQ2400" s="213"/>
      <c r="AR2400" s="213"/>
      <c r="AS2400" s="213"/>
      <c r="AT2400" s="213"/>
      <c r="AU2400" s="213"/>
      <c r="AV2400" s="213"/>
      <c r="AW2400" s="213"/>
      <c r="AX2400" s="213"/>
      <c r="AY2400" s="213"/>
      <c r="AZ2400" s="213"/>
      <c r="BA2400" s="213"/>
      <c r="BB2400" s="213"/>
      <c r="BC2400" s="213"/>
      <c r="BD2400" s="213"/>
      <c r="BE2400" s="213"/>
      <c r="BF2400" s="213"/>
      <c r="BG2400" s="213"/>
      <c r="BH2400" s="213"/>
    </row>
    <row r="2401" spans="1:60" outlineLevel="1" x14ac:dyDescent="0.2">
      <c r="A2401" s="242">
        <v>313</v>
      </c>
      <c r="B2401" s="243" t="s">
        <v>2422</v>
      </c>
      <c r="C2401" s="254" t="s">
        <v>2423</v>
      </c>
      <c r="D2401" s="244" t="s">
        <v>582</v>
      </c>
      <c r="E2401" s="245">
        <v>1</v>
      </c>
      <c r="F2401" s="246"/>
      <c r="G2401" s="247">
        <f>ROUND(E2401*F2401,2)</f>
        <v>0</v>
      </c>
      <c r="H2401" s="246"/>
      <c r="I2401" s="247">
        <f>ROUND(E2401*H2401,2)</f>
        <v>0</v>
      </c>
      <c r="J2401" s="246"/>
      <c r="K2401" s="247">
        <f>ROUND(E2401*J2401,2)</f>
        <v>0</v>
      </c>
      <c r="L2401" s="247">
        <v>21</v>
      </c>
      <c r="M2401" s="247">
        <f>G2401*(1+L2401/100)</f>
        <v>0</v>
      </c>
      <c r="N2401" s="245">
        <v>0</v>
      </c>
      <c r="O2401" s="245">
        <f>ROUND(E2401*N2401,2)</f>
        <v>0</v>
      </c>
      <c r="P2401" s="245">
        <v>0</v>
      </c>
      <c r="Q2401" s="245">
        <f>ROUND(E2401*P2401,2)</f>
        <v>0</v>
      </c>
      <c r="R2401" s="247"/>
      <c r="S2401" s="247" t="s">
        <v>527</v>
      </c>
      <c r="T2401" s="248" t="s">
        <v>512</v>
      </c>
      <c r="U2401" s="224">
        <v>0</v>
      </c>
      <c r="V2401" s="224">
        <f>ROUND(E2401*U2401,2)</f>
        <v>0</v>
      </c>
      <c r="W2401" s="224"/>
      <c r="X2401" s="224" t="s">
        <v>557</v>
      </c>
      <c r="Y2401" s="224" t="s">
        <v>513</v>
      </c>
      <c r="Z2401" s="213"/>
      <c r="AA2401" s="213"/>
      <c r="AB2401" s="213"/>
      <c r="AC2401" s="213"/>
      <c r="AD2401" s="213"/>
      <c r="AE2401" s="213"/>
      <c r="AF2401" s="213"/>
      <c r="AG2401" s="213" t="s">
        <v>571</v>
      </c>
      <c r="AH2401" s="213"/>
      <c r="AI2401" s="213"/>
      <c r="AJ2401" s="213"/>
      <c r="AK2401" s="213"/>
      <c r="AL2401" s="213"/>
      <c r="AM2401" s="213"/>
      <c r="AN2401" s="213"/>
      <c r="AO2401" s="213"/>
      <c r="AP2401" s="213"/>
      <c r="AQ2401" s="213"/>
      <c r="AR2401" s="213"/>
      <c r="AS2401" s="213"/>
      <c r="AT2401" s="213"/>
      <c r="AU2401" s="213"/>
      <c r="AV2401" s="213"/>
      <c r="AW2401" s="213"/>
      <c r="AX2401" s="213"/>
      <c r="AY2401" s="213"/>
      <c r="AZ2401" s="213"/>
      <c r="BA2401" s="213"/>
      <c r="BB2401" s="213"/>
      <c r="BC2401" s="213"/>
      <c r="BD2401" s="213"/>
      <c r="BE2401" s="213"/>
      <c r="BF2401" s="213"/>
      <c r="BG2401" s="213"/>
      <c r="BH2401" s="213"/>
    </row>
    <row r="2402" spans="1:60" outlineLevel="2" x14ac:dyDescent="0.2">
      <c r="A2402" s="220"/>
      <c r="B2402" s="221"/>
      <c r="C2402" s="258" t="s">
        <v>2413</v>
      </c>
      <c r="D2402" s="229"/>
      <c r="E2402" s="230"/>
      <c r="F2402" s="224"/>
      <c r="G2402" s="224"/>
      <c r="H2402" s="224"/>
      <c r="I2402" s="224"/>
      <c r="J2402" s="224"/>
      <c r="K2402" s="224"/>
      <c r="L2402" s="224"/>
      <c r="M2402" s="224"/>
      <c r="N2402" s="223"/>
      <c r="O2402" s="223"/>
      <c r="P2402" s="223"/>
      <c r="Q2402" s="223"/>
      <c r="R2402" s="224"/>
      <c r="S2402" s="224"/>
      <c r="T2402" s="224"/>
      <c r="U2402" s="224"/>
      <c r="V2402" s="224"/>
      <c r="W2402" s="224"/>
      <c r="X2402" s="224"/>
      <c r="Y2402" s="224"/>
      <c r="Z2402" s="213"/>
      <c r="AA2402" s="213"/>
      <c r="AB2402" s="213"/>
      <c r="AC2402" s="213"/>
      <c r="AD2402" s="213"/>
      <c r="AE2402" s="213"/>
      <c r="AF2402" s="213"/>
      <c r="AG2402" s="213" t="s">
        <v>573</v>
      </c>
      <c r="AH2402" s="213">
        <v>0</v>
      </c>
      <c r="AI2402" s="213"/>
      <c r="AJ2402" s="213"/>
      <c r="AK2402" s="213"/>
      <c r="AL2402" s="213"/>
      <c r="AM2402" s="213"/>
      <c r="AN2402" s="213"/>
      <c r="AO2402" s="213"/>
      <c r="AP2402" s="213"/>
      <c r="AQ2402" s="213"/>
      <c r="AR2402" s="213"/>
      <c r="AS2402" s="213"/>
      <c r="AT2402" s="213"/>
      <c r="AU2402" s="213"/>
      <c r="AV2402" s="213"/>
      <c r="AW2402" s="213"/>
      <c r="AX2402" s="213"/>
      <c r="AY2402" s="213"/>
      <c r="AZ2402" s="213"/>
      <c r="BA2402" s="213"/>
      <c r="BB2402" s="213"/>
      <c r="BC2402" s="213"/>
      <c r="BD2402" s="213"/>
      <c r="BE2402" s="213"/>
      <c r="BF2402" s="213"/>
      <c r="BG2402" s="213"/>
      <c r="BH2402" s="213"/>
    </row>
    <row r="2403" spans="1:60" outlineLevel="3" x14ac:dyDescent="0.2">
      <c r="A2403" s="220"/>
      <c r="B2403" s="221"/>
      <c r="C2403" s="258" t="s">
        <v>2424</v>
      </c>
      <c r="D2403" s="229"/>
      <c r="E2403" s="230">
        <v>1</v>
      </c>
      <c r="F2403" s="224"/>
      <c r="G2403" s="224"/>
      <c r="H2403" s="224"/>
      <c r="I2403" s="224"/>
      <c r="J2403" s="224"/>
      <c r="K2403" s="224"/>
      <c r="L2403" s="224"/>
      <c r="M2403" s="224"/>
      <c r="N2403" s="223"/>
      <c r="O2403" s="223"/>
      <c r="P2403" s="223"/>
      <c r="Q2403" s="223"/>
      <c r="R2403" s="224"/>
      <c r="S2403" s="224"/>
      <c r="T2403" s="224"/>
      <c r="U2403" s="224"/>
      <c r="V2403" s="224"/>
      <c r="W2403" s="224"/>
      <c r="X2403" s="224"/>
      <c r="Y2403" s="224"/>
      <c r="Z2403" s="213"/>
      <c r="AA2403" s="213"/>
      <c r="AB2403" s="213"/>
      <c r="AC2403" s="213"/>
      <c r="AD2403" s="213"/>
      <c r="AE2403" s="213"/>
      <c r="AF2403" s="213"/>
      <c r="AG2403" s="213" t="s">
        <v>573</v>
      </c>
      <c r="AH2403" s="213">
        <v>0</v>
      </c>
      <c r="AI2403" s="213"/>
      <c r="AJ2403" s="213"/>
      <c r="AK2403" s="213"/>
      <c r="AL2403" s="213"/>
      <c r="AM2403" s="213"/>
      <c r="AN2403" s="213"/>
      <c r="AO2403" s="213"/>
      <c r="AP2403" s="213"/>
      <c r="AQ2403" s="213"/>
      <c r="AR2403" s="213"/>
      <c r="AS2403" s="213"/>
      <c r="AT2403" s="213"/>
      <c r="AU2403" s="213"/>
      <c r="AV2403" s="213"/>
      <c r="AW2403" s="213"/>
      <c r="AX2403" s="213"/>
      <c r="AY2403" s="213"/>
      <c r="AZ2403" s="213"/>
      <c r="BA2403" s="213"/>
      <c r="BB2403" s="213"/>
      <c r="BC2403" s="213"/>
      <c r="BD2403" s="213"/>
      <c r="BE2403" s="213"/>
      <c r="BF2403" s="213"/>
      <c r="BG2403" s="213"/>
      <c r="BH2403" s="213"/>
    </row>
    <row r="2404" spans="1:60" outlineLevel="3" x14ac:dyDescent="0.2">
      <c r="A2404" s="220"/>
      <c r="B2404" s="221"/>
      <c r="C2404" s="275" t="s">
        <v>955</v>
      </c>
      <c r="D2404" s="266"/>
      <c r="E2404" s="267"/>
      <c r="F2404" s="224"/>
      <c r="G2404" s="224"/>
      <c r="H2404" s="224"/>
      <c r="I2404" s="224"/>
      <c r="J2404" s="224"/>
      <c r="K2404" s="224"/>
      <c r="L2404" s="224"/>
      <c r="M2404" s="224"/>
      <c r="N2404" s="223"/>
      <c r="O2404" s="223"/>
      <c r="P2404" s="223"/>
      <c r="Q2404" s="223"/>
      <c r="R2404" s="224"/>
      <c r="S2404" s="224"/>
      <c r="T2404" s="224"/>
      <c r="U2404" s="224"/>
      <c r="V2404" s="224"/>
      <c r="W2404" s="224"/>
      <c r="X2404" s="224"/>
      <c r="Y2404" s="224"/>
      <c r="Z2404" s="213"/>
      <c r="AA2404" s="213"/>
      <c r="AB2404" s="213"/>
      <c r="AC2404" s="213"/>
      <c r="AD2404" s="213"/>
      <c r="AE2404" s="213"/>
      <c r="AF2404" s="213"/>
      <c r="AG2404" s="213" t="s">
        <v>573</v>
      </c>
      <c r="AH2404" s="213"/>
      <c r="AI2404" s="213"/>
      <c r="AJ2404" s="213"/>
      <c r="AK2404" s="213"/>
      <c r="AL2404" s="213"/>
      <c r="AM2404" s="213"/>
      <c r="AN2404" s="213"/>
      <c r="AO2404" s="213"/>
      <c r="AP2404" s="213"/>
      <c r="AQ2404" s="213"/>
      <c r="AR2404" s="213"/>
      <c r="AS2404" s="213"/>
      <c r="AT2404" s="213"/>
      <c r="AU2404" s="213"/>
      <c r="AV2404" s="213"/>
      <c r="AW2404" s="213"/>
      <c r="AX2404" s="213"/>
      <c r="AY2404" s="213"/>
      <c r="AZ2404" s="213"/>
      <c r="BA2404" s="213"/>
      <c r="BB2404" s="213"/>
      <c r="BC2404" s="213"/>
      <c r="BD2404" s="213"/>
      <c r="BE2404" s="213"/>
      <c r="BF2404" s="213"/>
      <c r="BG2404" s="213"/>
      <c r="BH2404" s="213"/>
    </row>
    <row r="2405" spans="1:60" outlineLevel="3" x14ac:dyDescent="0.2">
      <c r="A2405" s="220"/>
      <c r="B2405" s="221"/>
      <c r="C2405" s="276" t="s">
        <v>2359</v>
      </c>
      <c r="D2405" s="266"/>
      <c r="E2405" s="267">
        <v>1</v>
      </c>
      <c r="F2405" s="224"/>
      <c r="G2405" s="224"/>
      <c r="H2405" s="224"/>
      <c r="I2405" s="224"/>
      <c r="J2405" s="224"/>
      <c r="K2405" s="224"/>
      <c r="L2405" s="224"/>
      <c r="M2405" s="224"/>
      <c r="N2405" s="223"/>
      <c r="O2405" s="223"/>
      <c r="P2405" s="223"/>
      <c r="Q2405" s="223"/>
      <c r="R2405" s="224"/>
      <c r="S2405" s="224"/>
      <c r="T2405" s="224"/>
      <c r="U2405" s="224"/>
      <c r="V2405" s="224"/>
      <c r="W2405" s="224"/>
      <c r="X2405" s="224"/>
      <c r="Y2405" s="224"/>
      <c r="Z2405" s="213"/>
      <c r="AA2405" s="213"/>
      <c r="AB2405" s="213"/>
      <c r="AC2405" s="213"/>
      <c r="AD2405" s="213"/>
      <c r="AE2405" s="213"/>
      <c r="AF2405" s="213"/>
      <c r="AG2405" s="213" t="s">
        <v>573</v>
      </c>
      <c r="AH2405" s="213">
        <v>2</v>
      </c>
      <c r="AI2405" s="213"/>
      <c r="AJ2405" s="213"/>
      <c r="AK2405" s="213"/>
      <c r="AL2405" s="213"/>
      <c r="AM2405" s="213"/>
      <c r="AN2405" s="213"/>
      <c r="AO2405" s="213"/>
      <c r="AP2405" s="213"/>
      <c r="AQ2405" s="213"/>
      <c r="AR2405" s="213"/>
      <c r="AS2405" s="213"/>
      <c r="AT2405" s="213"/>
      <c r="AU2405" s="213"/>
      <c r="AV2405" s="213"/>
      <c r="AW2405" s="213"/>
      <c r="AX2405" s="213"/>
      <c r="AY2405" s="213"/>
      <c r="AZ2405" s="213"/>
      <c r="BA2405" s="213"/>
      <c r="BB2405" s="213"/>
      <c r="BC2405" s="213"/>
      <c r="BD2405" s="213"/>
      <c r="BE2405" s="213"/>
      <c r="BF2405" s="213"/>
      <c r="BG2405" s="213"/>
      <c r="BH2405" s="213"/>
    </row>
    <row r="2406" spans="1:60" outlineLevel="3" x14ac:dyDescent="0.2">
      <c r="A2406" s="220"/>
      <c r="B2406" s="221"/>
      <c r="C2406" s="275" t="s">
        <v>958</v>
      </c>
      <c r="D2406" s="266"/>
      <c r="E2406" s="267"/>
      <c r="F2406" s="224"/>
      <c r="G2406" s="224"/>
      <c r="H2406" s="224"/>
      <c r="I2406" s="224"/>
      <c r="J2406" s="224"/>
      <c r="K2406" s="224"/>
      <c r="L2406" s="224"/>
      <c r="M2406" s="224"/>
      <c r="N2406" s="223"/>
      <c r="O2406" s="223"/>
      <c r="P2406" s="223"/>
      <c r="Q2406" s="223"/>
      <c r="R2406" s="224"/>
      <c r="S2406" s="224"/>
      <c r="T2406" s="224"/>
      <c r="U2406" s="224"/>
      <c r="V2406" s="224"/>
      <c r="W2406" s="224"/>
      <c r="X2406" s="224"/>
      <c r="Y2406" s="224"/>
      <c r="Z2406" s="213"/>
      <c r="AA2406" s="213"/>
      <c r="AB2406" s="213"/>
      <c r="AC2406" s="213"/>
      <c r="AD2406" s="213"/>
      <c r="AE2406" s="213"/>
      <c r="AF2406" s="213"/>
      <c r="AG2406" s="213" t="s">
        <v>573</v>
      </c>
      <c r="AH2406" s="213"/>
      <c r="AI2406" s="213"/>
      <c r="AJ2406" s="213"/>
      <c r="AK2406" s="213"/>
      <c r="AL2406" s="213"/>
      <c r="AM2406" s="213"/>
      <c r="AN2406" s="213"/>
      <c r="AO2406" s="213"/>
      <c r="AP2406" s="213"/>
      <c r="AQ2406" s="213"/>
      <c r="AR2406" s="213"/>
      <c r="AS2406" s="213"/>
      <c r="AT2406" s="213"/>
      <c r="AU2406" s="213"/>
      <c r="AV2406" s="213"/>
      <c r="AW2406" s="213"/>
      <c r="AX2406" s="213"/>
      <c r="AY2406" s="213"/>
      <c r="AZ2406" s="213"/>
      <c r="BA2406" s="213"/>
      <c r="BB2406" s="213"/>
      <c r="BC2406" s="213"/>
      <c r="BD2406" s="213"/>
      <c r="BE2406" s="213"/>
      <c r="BF2406" s="213"/>
      <c r="BG2406" s="213"/>
      <c r="BH2406" s="213"/>
    </row>
    <row r="2407" spans="1:60" outlineLevel="2" x14ac:dyDescent="0.2">
      <c r="A2407" s="220"/>
      <c r="B2407" s="221"/>
      <c r="C2407" s="257"/>
      <c r="D2407" s="250"/>
      <c r="E2407" s="250"/>
      <c r="F2407" s="250"/>
      <c r="G2407" s="250"/>
      <c r="H2407" s="224"/>
      <c r="I2407" s="224"/>
      <c r="J2407" s="224"/>
      <c r="K2407" s="224"/>
      <c r="L2407" s="224"/>
      <c r="M2407" s="224"/>
      <c r="N2407" s="223"/>
      <c r="O2407" s="223"/>
      <c r="P2407" s="223"/>
      <c r="Q2407" s="223"/>
      <c r="R2407" s="224"/>
      <c r="S2407" s="224"/>
      <c r="T2407" s="224"/>
      <c r="U2407" s="224"/>
      <c r="V2407" s="224"/>
      <c r="W2407" s="224"/>
      <c r="X2407" s="224"/>
      <c r="Y2407" s="224"/>
      <c r="Z2407" s="213"/>
      <c r="AA2407" s="213"/>
      <c r="AB2407" s="213"/>
      <c r="AC2407" s="213"/>
      <c r="AD2407" s="213"/>
      <c r="AE2407" s="213"/>
      <c r="AF2407" s="213"/>
      <c r="AG2407" s="213" t="s">
        <v>515</v>
      </c>
      <c r="AH2407" s="213"/>
      <c r="AI2407" s="213"/>
      <c r="AJ2407" s="213"/>
      <c r="AK2407" s="213"/>
      <c r="AL2407" s="213"/>
      <c r="AM2407" s="213"/>
      <c r="AN2407" s="213"/>
      <c r="AO2407" s="213"/>
      <c r="AP2407" s="213"/>
      <c r="AQ2407" s="213"/>
      <c r="AR2407" s="213"/>
      <c r="AS2407" s="213"/>
      <c r="AT2407" s="213"/>
      <c r="AU2407" s="213"/>
      <c r="AV2407" s="213"/>
      <c r="AW2407" s="213"/>
      <c r="AX2407" s="213"/>
      <c r="AY2407" s="213"/>
      <c r="AZ2407" s="213"/>
      <c r="BA2407" s="213"/>
      <c r="BB2407" s="213"/>
      <c r="BC2407" s="213"/>
      <c r="BD2407" s="213"/>
      <c r="BE2407" s="213"/>
      <c r="BF2407" s="213"/>
      <c r="BG2407" s="213"/>
      <c r="BH2407" s="213"/>
    </row>
    <row r="2408" spans="1:60" outlineLevel="1" x14ac:dyDescent="0.2">
      <c r="A2408" s="242">
        <v>314</v>
      </c>
      <c r="B2408" s="243" t="s">
        <v>2425</v>
      </c>
      <c r="C2408" s="254" t="s">
        <v>2426</v>
      </c>
      <c r="D2408" s="244" t="s">
        <v>582</v>
      </c>
      <c r="E2408" s="245">
        <v>4</v>
      </c>
      <c r="F2408" s="246"/>
      <c r="G2408" s="247">
        <f>ROUND(E2408*F2408,2)</f>
        <v>0</v>
      </c>
      <c r="H2408" s="246"/>
      <c r="I2408" s="247">
        <f>ROUND(E2408*H2408,2)</f>
        <v>0</v>
      </c>
      <c r="J2408" s="246"/>
      <c r="K2408" s="247">
        <f>ROUND(E2408*J2408,2)</f>
        <v>0</v>
      </c>
      <c r="L2408" s="247">
        <v>21</v>
      </c>
      <c r="M2408" s="247">
        <f>G2408*(1+L2408/100)</f>
        <v>0</v>
      </c>
      <c r="N2408" s="245">
        <v>0</v>
      </c>
      <c r="O2408" s="245">
        <f>ROUND(E2408*N2408,2)</f>
        <v>0</v>
      </c>
      <c r="P2408" s="245">
        <v>0</v>
      </c>
      <c r="Q2408" s="245">
        <f>ROUND(E2408*P2408,2)</f>
        <v>0</v>
      </c>
      <c r="R2408" s="247"/>
      <c r="S2408" s="247" t="s">
        <v>527</v>
      </c>
      <c r="T2408" s="248" t="s">
        <v>512</v>
      </c>
      <c r="U2408" s="224">
        <v>0</v>
      </c>
      <c r="V2408" s="224">
        <f>ROUND(E2408*U2408,2)</f>
        <v>0</v>
      </c>
      <c r="W2408" s="224"/>
      <c r="X2408" s="224" t="s">
        <v>557</v>
      </c>
      <c r="Y2408" s="224" t="s">
        <v>513</v>
      </c>
      <c r="Z2408" s="213"/>
      <c r="AA2408" s="213"/>
      <c r="AB2408" s="213"/>
      <c r="AC2408" s="213"/>
      <c r="AD2408" s="213"/>
      <c r="AE2408" s="213"/>
      <c r="AF2408" s="213"/>
      <c r="AG2408" s="213" t="s">
        <v>571</v>
      </c>
      <c r="AH2408" s="213"/>
      <c r="AI2408" s="213"/>
      <c r="AJ2408" s="213"/>
      <c r="AK2408" s="213"/>
      <c r="AL2408" s="213"/>
      <c r="AM2408" s="213"/>
      <c r="AN2408" s="213"/>
      <c r="AO2408" s="213"/>
      <c r="AP2408" s="213"/>
      <c r="AQ2408" s="213"/>
      <c r="AR2408" s="213"/>
      <c r="AS2408" s="213"/>
      <c r="AT2408" s="213"/>
      <c r="AU2408" s="213"/>
      <c r="AV2408" s="213"/>
      <c r="AW2408" s="213"/>
      <c r="AX2408" s="213"/>
      <c r="AY2408" s="213"/>
      <c r="AZ2408" s="213"/>
      <c r="BA2408" s="213"/>
      <c r="BB2408" s="213"/>
      <c r="BC2408" s="213"/>
      <c r="BD2408" s="213"/>
      <c r="BE2408" s="213"/>
      <c r="BF2408" s="213"/>
      <c r="BG2408" s="213"/>
      <c r="BH2408" s="213"/>
    </row>
    <row r="2409" spans="1:60" outlineLevel="2" x14ac:dyDescent="0.2">
      <c r="A2409" s="220"/>
      <c r="B2409" s="221"/>
      <c r="C2409" s="258" t="s">
        <v>2413</v>
      </c>
      <c r="D2409" s="229"/>
      <c r="E2409" s="230"/>
      <c r="F2409" s="224"/>
      <c r="G2409" s="224"/>
      <c r="H2409" s="224"/>
      <c r="I2409" s="224"/>
      <c r="J2409" s="224"/>
      <c r="K2409" s="224"/>
      <c r="L2409" s="224"/>
      <c r="M2409" s="224"/>
      <c r="N2409" s="223"/>
      <c r="O2409" s="223"/>
      <c r="P2409" s="223"/>
      <c r="Q2409" s="223"/>
      <c r="R2409" s="224"/>
      <c r="S2409" s="224"/>
      <c r="T2409" s="224"/>
      <c r="U2409" s="224"/>
      <c r="V2409" s="224"/>
      <c r="W2409" s="224"/>
      <c r="X2409" s="224"/>
      <c r="Y2409" s="224"/>
      <c r="Z2409" s="213"/>
      <c r="AA2409" s="213"/>
      <c r="AB2409" s="213"/>
      <c r="AC2409" s="213"/>
      <c r="AD2409" s="213"/>
      <c r="AE2409" s="213"/>
      <c r="AF2409" s="213"/>
      <c r="AG2409" s="213" t="s">
        <v>573</v>
      </c>
      <c r="AH2409" s="213">
        <v>0</v>
      </c>
      <c r="AI2409" s="213"/>
      <c r="AJ2409" s="213"/>
      <c r="AK2409" s="213"/>
      <c r="AL2409" s="213"/>
      <c r="AM2409" s="213"/>
      <c r="AN2409" s="213"/>
      <c r="AO2409" s="213"/>
      <c r="AP2409" s="213"/>
      <c r="AQ2409" s="213"/>
      <c r="AR2409" s="213"/>
      <c r="AS2409" s="213"/>
      <c r="AT2409" s="213"/>
      <c r="AU2409" s="213"/>
      <c r="AV2409" s="213"/>
      <c r="AW2409" s="213"/>
      <c r="AX2409" s="213"/>
      <c r="AY2409" s="213"/>
      <c r="AZ2409" s="213"/>
      <c r="BA2409" s="213"/>
      <c r="BB2409" s="213"/>
      <c r="BC2409" s="213"/>
      <c r="BD2409" s="213"/>
      <c r="BE2409" s="213"/>
      <c r="BF2409" s="213"/>
      <c r="BG2409" s="213"/>
      <c r="BH2409" s="213"/>
    </row>
    <row r="2410" spans="1:60" outlineLevel="3" x14ac:dyDescent="0.2">
      <c r="A2410" s="220"/>
      <c r="B2410" s="221"/>
      <c r="C2410" s="258" t="s">
        <v>2427</v>
      </c>
      <c r="D2410" s="229"/>
      <c r="E2410" s="230">
        <v>4</v>
      </c>
      <c r="F2410" s="224"/>
      <c r="G2410" s="224"/>
      <c r="H2410" s="224"/>
      <c r="I2410" s="224"/>
      <c r="J2410" s="224"/>
      <c r="K2410" s="224"/>
      <c r="L2410" s="224"/>
      <c r="M2410" s="224"/>
      <c r="N2410" s="223"/>
      <c r="O2410" s="223"/>
      <c r="P2410" s="223"/>
      <c r="Q2410" s="223"/>
      <c r="R2410" s="224"/>
      <c r="S2410" s="224"/>
      <c r="T2410" s="224"/>
      <c r="U2410" s="224"/>
      <c r="V2410" s="224"/>
      <c r="W2410" s="224"/>
      <c r="X2410" s="224"/>
      <c r="Y2410" s="224"/>
      <c r="Z2410" s="213"/>
      <c r="AA2410" s="213"/>
      <c r="AB2410" s="213"/>
      <c r="AC2410" s="213"/>
      <c r="AD2410" s="213"/>
      <c r="AE2410" s="213"/>
      <c r="AF2410" s="213"/>
      <c r="AG2410" s="213" t="s">
        <v>573</v>
      </c>
      <c r="AH2410" s="213">
        <v>0</v>
      </c>
      <c r="AI2410" s="213"/>
      <c r="AJ2410" s="213"/>
      <c r="AK2410" s="213"/>
      <c r="AL2410" s="213"/>
      <c r="AM2410" s="213"/>
      <c r="AN2410" s="213"/>
      <c r="AO2410" s="213"/>
      <c r="AP2410" s="213"/>
      <c r="AQ2410" s="213"/>
      <c r="AR2410" s="213"/>
      <c r="AS2410" s="213"/>
      <c r="AT2410" s="213"/>
      <c r="AU2410" s="213"/>
      <c r="AV2410" s="213"/>
      <c r="AW2410" s="213"/>
      <c r="AX2410" s="213"/>
      <c r="AY2410" s="213"/>
      <c r="AZ2410" s="213"/>
      <c r="BA2410" s="213"/>
      <c r="BB2410" s="213"/>
      <c r="BC2410" s="213"/>
      <c r="BD2410" s="213"/>
      <c r="BE2410" s="213"/>
      <c r="BF2410" s="213"/>
      <c r="BG2410" s="213"/>
      <c r="BH2410" s="213"/>
    </row>
    <row r="2411" spans="1:60" outlineLevel="3" x14ac:dyDescent="0.2">
      <c r="A2411" s="220"/>
      <c r="B2411" s="221"/>
      <c r="C2411" s="275" t="s">
        <v>955</v>
      </c>
      <c r="D2411" s="266"/>
      <c r="E2411" s="267"/>
      <c r="F2411" s="224"/>
      <c r="G2411" s="224"/>
      <c r="H2411" s="224"/>
      <c r="I2411" s="224"/>
      <c r="J2411" s="224"/>
      <c r="K2411" s="224"/>
      <c r="L2411" s="224"/>
      <c r="M2411" s="224"/>
      <c r="N2411" s="223"/>
      <c r="O2411" s="223"/>
      <c r="P2411" s="223"/>
      <c r="Q2411" s="223"/>
      <c r="R2411" s="224"/>
      <c r="S2411" s="224"/>
      <c r="T2411" s="224"/>
      <c r="U2411" s="224"/>
      <c r="V2411" s="224"/>
      <c r="W2411" s="224"/>
      <c r="X2411" s="224"/>
      <c r="Y2411" s="224"/>
      <c r="Z2411" s="213"/>
      <c r="AA2411" s="213"/>
      <c r="AB2411" s="213"/>
      <c r="AC2411" s="213"/>
      <c r="AD2411" s="213"/>
      <c r="AE2411" s="213"/>
      <c r="AF2411" s="213"/>
      <c r="AG2411" s="213" t="s">
        <v>573</v>
      </c>
      <c r="AH2411" s="213"/>
      <c r="AI2411" s="213"/>
      <c r="AJ2411" s="213"/>
      <c r="AK2411" s="213"/>
      <c r="AL2411" s="213"/>
      <c r="AM2411" s="213"/>
      <c r="AN2411" s="213"/>
      <c r="AO2411" s="213"/>
      <c r="AP2411" s="213"/>
      <c r="AQ2411" s="213"/>
      <c r="AR2411" s="213"/>
      <c r="AS2411" s="213"/>
      <c r="AT2411" s="213"/>
      <c r="AU2411" s="213"/>
      <c r="AV2411" s="213"/>
      <c r="AW2411" s="213"/>
      <c r="AX2411" s="213"/>
      <c r="AY2411" s="213"/>
      <c r="AZ2411" s="213"/>
      <c r="BA2411" s="213"/>
      <c r="BB2411" s="213"/>
      <c r="BC2411" s="213"/>
      <c r="BD2411" s="213"/>
      <c r="BE2411" s="213"/>
      <c r="BF2411" s="213"/>
      <c r="BG2411" s="213"/>
      <c r="BH2411" s="213"/>
    </row>
    <row r="2412" spans="1:60" outlineLevel="3" x14ac:dyDescent="0.2">
      <c r="A2412" s="220"/>
      <c r="B2412" s="221"/>
      <c r="C2412" s="276" t="s">
        <v>2428</v>
      </c>
      <c r="D2412" s="266"/>
      <c r="E2412" s="267">
        <v>4</v>
      </c>
      <c r="F2412" s="224"/>
      <c r="G2412" s="224"/>
      <c r="H2412" s="224"/>
      <c r="I2412" s="224"/>
      <c r="J2412" s="224"/>
      <c r="K2412" s="224"/>
      <c r="L2412" s="224"/>
      <c r="M2412" s="224"/>
      <c r="N2412" s="223"/>
      <c r="O2412" s="223"/>
      <c r="P2412" s="223"/>
      <c r="Q2412" s="223"/>
      <c r="R2412" s="224"/>
      <c r="S2412" s="224"/>
      <c r="T2412" s="224"/>
      <c r="U2412" s="224"/>
      <c r="V2412" s="224"/>
      <c r="W2412" s="224"/>
      <c r="X2412" s="224"/>
      <c r="Y2412" s="224"/>
      <c r="Z2412" s="213"/>
      <c r="AA2412" s="213"/>
      <c r="AB2412" s="213"/>
      <c r="AC2412" s="213"/>
      <c r="AD2412" s="213"/>
      <c r="AE2412" s="213"/>
      <c r="AF2412" s="213"/>
      <c r="AG2412" s="213" t="s">
        <v>573</v>
      </c>
      <c r="AH2412" s="213">
        <v>2</v>
      </c>
      <c r="AI2412" s="213"/>
      <c r="AJ2412" s="213"/>
      <c r="AK2412" s="213"/>
      <c r="AL2412" s="213"/>
      <c r="AM2412" s="213"/>
      <c r="AN2412" s="213"/>
      <c r="AO2412" s="213"/>
      <c r="AP2412" s="213"/>
      <c r="AQ2412" s="213"/>
      <c r="AR2412" s="213"/>
      <c r="AS2412" s="213"/>
      <c r="AT2412" s="213"/>
      <c r="AU2412" s="213"/>
      <c r="AV2412" s="213"/>
      <c r="AW2412" s="213"/>
      <c r="AX2412" s="213"/>
      <c r="AY2412" s="213"/>
      <c r="AZ2412" s="213"/>
      <c r="BA2412" s="213"/>
      <c r="BB2412" s="213"/>
      <c r="BC2412" s="213"/>
      <c r="BD2412" s="213"/>
      <c r="BE2412" s="213"/>
      <c r="BF2412" s="213"/>
      <c r="BG2412" s="213"/>
      <c r="BH2412" s="213"/>
    </row>
    <row r="2413" spans="1:60" outlineLevel="3" x14ac:dyDescent="0.2">
      <c r="A2413" s="220"/>
      <c r="B2413" s="221"/>
      <c r="C2413" s="275" t="s">
        <v>958</v>
      </c>
      <c r="D2413" s="266"/>
      <c r="E2413" s="267"/>
      <c r="F2413" s="224"/>
      <c r="G2413" s="224"/>
      <c r="H2413" s="224"/>
      <c r="I2413" s="224"/>
      <c r="J2413" s="224"/>
      <c r="K2413" s="224"/>
      <c r="L2413" s="224"/>
      <c r="M2413" s="224"/>
      <c r="N2413" s="223"/>
      <c r="O2413" s="223"/>
      <c r="P2413" s="223"/>
      <c r="Q2413" s="223"/>
      <c r="R2413" s="224"/>
      <c r="S2413" s="224"/>
      <c r="T2413" s="224"/>
      <c r="U2413" s="224"/>
      <c r="V2413" s="224"/>
      <c r="W2413" s="224"/>
      <c r="X2413" s="224"/>
      <c r="Y2413" s="224"/>
      <c r="Z2413" s="213"/>
      <c r="AA2413" s="213"/>
      <c r="AB2413" s="213"/>
      <c r="AC2413" s="213"/>
      <c r="AD2413" s="213"/>
      <c r="AE2413" s="213"/>
      <c r="AF2413" s="213"/>
      <c r="AG2413" s="213" t="s">
        <v>573</v>
      </c>
      <c r="AH2413" s="213"/>
      <c r="AI2413" s="213"/>
      <c r="AJ2413" s="213"/>
      <c r="AK2413" s="213"/>
      <c r="AL2413" s="213"/>
      <c r="AM2413" s="213"/>
      <c r="AN2413" s="213"/>
      <c r="AO2413" s="213"/>
      <c r="AP2413" s="213"/>
      <c r="AQ2413" s="213"/>
      <c r="AR2413" s="213"/>
      <c r="AS2413" s="213"/>
      <c r="AT2413" s="213"/>
      <c r="AU2413" s="213"/>
      <c r="AV2413" s="213"/>
      <c r="AW2413" s="213"/>
      <c r="AX2413" s="213"/>
      <c r="AY2413" s="213"/>
      <c r="AZ2413" s="213"/>
      <c r="BA2413" s="213"/>
      <c r="BB2413" s="213"/>
      <c r="BC2413" s="213"/>
      <c r="BD2413" s="213"/>
      <c r="BE2413" s="213"/>
      <c r="BF2413" s="213"/>
      <c r="BG2413" s="213"/>
      <c r="BH2413" s="213"/>
    </row>
    <row r="2414" spans="1:60" outlineLevel="2" x14ac:dyDescent="0.2">
      <c r="A2414" s="220"/>
      <c r="B2414" s="221"/>
      <c r="C2414" s="257"/>
      <c r="D2414" s="250"/>
      <c r="E2414" s="250"/>
      <c r="F2414" s="250"/>
      <c r="G2414" s="250"/>
      <c r="H2414" s="224"/>
      <c r="I2414" s="224"/>
      <c r="J2414" s="224"/>
      <c r="K2414" s="224"/>
      <c r="L2414" s="224"/>
      <c r="M2414" s="224"/>
      <c r="N2414" s="223"/>
      <c r="O2414" s="223"/>
      <c r="P2414" s="223"/>
      <c r="Q2414" s="223"/>
      <c r="R2414" s="224"/>
      <c r="S2414" s="224"/>
      <c r="T2414" s="224"/>
      <c r="U2414" s="224"/>
      <c r="V2414" s="224"/>
      <c r="W2414" s="224"/>
      <c r="X2414" s="224"/>
      <c r="Y2414" s="224"/>
      <c r="Z2414" s="213"/>
      <c r="AA2414" s="213"/>
      <c r="AB2414" s="213"/>
      <c r="AC2414" s="213"/>
      <c r="AD2414" s="213"/>
      <c r="AE2414" s="213"/>
      <c r="AF2414" s="213"/>
      <c r="AG2414" s="213" t="s">
        <v>515</v>
      </c>
      <c r="AH2414" s="213"/>
      <c r="AI2414" s="213"/>
      <c r="AJ2414" s="213"/>
      <c r="AK2414" s="213"/>
      <c r="AL2414" s="213"/>
      <c r="AM2414" s="213"/>
      <c r="AN2414" s="213"/>
      <c r="AO2414" s="213"/>
      <c r="AP2414" s="213"/>
      <c r="AQ2414" s="213"/>
      <c r="AR2414" s="213"/>
      <c r="AS2414" s="213"/>
      <c r="AT2414" s="213"/>
      <c r="AU2414" s="213"/>
      <c r="AV2414" s="213"/>
      <c r="AW2414" s="213"/>
      <c r="AX2414" s="213"/>
      <c r="AY2414" s="213"/>
      <c r="AZ2414" s="213"/>
      <c r="BA2414" s="213"/>
      <c r="BB2414" s="213"/>
      <c r="BC2414" s="213"/>
      <c r="BD2414" s="213"/>
      <c r="BE2414" s="213"/>
      <c r="BF2414" s="213"/>
      <c r="BG2414" s="213"/>
      <c r="BH2414" s="213"/>
    </row>
    <row r="2415" spans="1:60" outlineLevel="1" x14ac:dyDescent="0.2">
      <c r="A2415" s="242">
        <v>315</v>
      </c>
      <c r="B2415" s="243" t="s">
        <v>2429</v>
      </c>
      <c r="C2415" s="254" t="s">
        <v>2430</v>
      </c>
      <c r="D2415" s="244" t="s">
        <v>582</v>
      </c>
      <c r="E2415" s="245">
        <v>2</v>
      </c>
      <c r="F2415" s="246"/>
      <c r="G2415" s="247">
        <f>ROUND(E2415*F2415,2)</f>
        <v>0</v>
      </c>
      <c r="H2415" s="246"/>
      <c r="I2415" s="247">
        <f>ROUND(E2415*H2415,2)</f>
        <v>0</v>
      </c>
      <c r="J2415" s="246"/>
      <c r="K2415" s="247">
        <f>ROUND(E2415*J2415,2)</f>
        <v>0</v>
      </c>
      <c r="L2415" s="247">
        <v>21</v>
      </c>
      <c r="M2415" s="247">
        <f>G2415*(1+L2415/100)</f>
        <v>0</v>
      </c>
      <c r="N2415" s="245">
        <v>0</v>
      </c>
      <c r="O2415" s="245">
        <f>ROUND(E2415*N2415,2)</f>
        <v>0</v>
      </c>
      <c r="P2415" s="245">
        <v>0</v>
      </c>
      <c r="Q2415" s="245">
        <f>ROUND(E2415*P2415,2)</f>
        <v>0</v>
      </c>
      <c r="R2415" s="247"/>
      <c r="S2415" s="247" t="s">
        <v>527</v>
      </c>
      <c r="T2415" s="248" t="s">
        <v>512</v>
      </c>
      <c r="U2415" s="224">
        <v>0</v>
      </c>
      <c r="V2415" s="224">
        <f>ROUND(E2415*U2415,2)</f>
        <v>0</v>
      </c>
      <c r="W2415" s="224"/>
      <c r="X2415" s="224" t="s">
        <v>557</v>
      </c>
      <c r="Y2415" s="224" t="s">
        <v>513</v>
      </c>
      <c r="Z2415" s="213"/>
      <c r="AA2415" s="213"/>
      <c r="AB2415" s="213"/>
      <c r="AC2415" s="213"/>
      <c r="AD2415" s="213"/>
      <c r="AE2415" s="213"/>
      <c r="AF2415" s="213"/>
      <c r="AG2415" s="213" t="s">
        <v>571</v>
      </c>
      <c r="AH2415" s="213"/>
      <c r="AI2415" s="213"/>
      <c r="AJ2415" s="213"/>
      <c r="AK2415" s="213"/>
      <c r="AL2415" s="213"/>
      <c r="AM2415" s="213"/>
      <c r="AN2415" s="213"/>
      <c r="AO2415" s="213"/>
      <c r="AP2415" s="213"/>
      <c r="AQ2415" s="213"/>
      <c r="AR2415" s="213"/>
      <c r="AS2415" s="213"/>
      <c r="AT2415" s="213"/>
      <c r="AU2415" s="213"/>
      <c r="AV2415" s="213"/>
      <c r="AW2415" s="213"/>
      <c r="AX2415" s="213"/>
      <c r="AY2415" s="213"/>
      <c r="AZ2415" s="213"/>
      <c r="BA2415" s="213"/>
      <c r="BB2415" s="213"/>
      <c r="BC2415" s="213"/>
      <c r="BD2415" s="213"/>
      <c r="BE2415" s="213"/>
      <c r="BF2415" s="213"/>
      <c r="BG2415" s="213"/>
      <c r="BH2415" s="213"/>
    </row>
    <row r="2416" spans="1:60" outlineLevel="2" x14ac:dyDescent="0.2">
      <c r="A2416" s="220"/>
      <c r="B2416" s="221"/>
      <c r="C2416" s="258" t="s">
        <v>2413</v>
      </c>
      <c r="D2416" s="229"/>
      <c r="E2416" s="230"/>
      <c r="F2416" s="224"/>
      <c r="G2416" s="224"/>
      <c r="H2416" s="224"/>
      <c r="I2416" s="224"/>
      <c r="J2416" s="224"/>
      <c r="K2416" s="224"/>
      <c r="L2416" s="224"/>
      <c r="M2416" s="224"/>
      <c r="N2416" s="223"/>
      <c r="O2416" s="223"/>
      <c r="P2416" s="223"/>
      <c r="Q2416" s="223"/>
      <c r="R2416" s="224"/>
      <c r="S2416" s="224"/>
      <c r="T2416" s="224"/>
      <c r="U2416" s="224"/>
      <c r="V2416" s="224"/>
      <c r="W2416" s="224"/>
      <c r="X2416" s="224"/>
      <c r="Y2416" s="224"/>
      <c r="Z2416" s="213"/>
      <c r="AA2416" s="213"/>
      <c r="AB2416" s="213"/>
      <c r="AC2416" s="213"/>
      <c r="AD2416" s="213"/>
      <c r="AE2416" s="213"/>
      <c r="AF2416" s="213"/>
      <c r="AG2416" s="213" t="s">
        <v>573</v>
      </c>
      <c r="AH2416" s="213">
        <v>0</v>
      </c>
      <c r="AI2416" s="213"/>
      <c r="AJ2416" s="213"/>
      <c r="AK2416" s="213"/>
      <c r="AL2416" s="213"/>
      <c r="AM2416" s="213"/>
      <c r="AN2416" s="213"/>
      <c r="AO2416" s="213"/>
      <c r="AP2416" s="213"/>
      <c r="AQ2416" s="213"/>
      <c r="AR2416" s="213"/>
      <c r="AS2416" s="213"/>
      <c r="AT2416" s="213"/>
      <c r="AU2416" s="213"/>
      <c r="AV2416" s="213"/>
      <c r="AW2416" s="213"/>
      <c r="AX2416" s="213"/>
      <c r="AY2416" s="213"/>
      <c r="AZ2416" s="213"/>
      <c r="BA2416" s="213"/>
      <c r="BB2416" s="213"/>
      <c r="BC2416" s="213"/>
      <c r="BD2416" s="213"/>
      <c r="BE2416" s="213"/>
      <c r="BF2416" s="213"/>
      <c r="BG2416" s="213"/>
      <c r="BH2416" s="213"/>
    </row>
    <row r="2417" spans="1:60" outlineLevel="3" x14ac:dyDescent="0.2">
      <c r="A2417" s="220"/>
      <c r="B2417" s="221"/>
      <c r="C2417" s="258" t="s">
        <v>2431</v>
      </c>
      <c r="D2417" s="229"/>
      <c r="E2417" s="230">
        <v>2</v>
      </c>
      <c r="F2417" s="224"/>
      <c r="G2417" s="224"/>
      <c r="H2417" s="224"/>
      <c r="I2417" s="224"/>
      <c r="J2417" s="224"/>
      <c r="K2417" s="224"/>
      <c r="L2417" s="224"/>
      <c r="M2417" s="224"/>
      <c r="N2417" s="223"/>
      <c r="O2417" s="223"/>
      <c r="P2417" s="223"/>
      <c r="Q2417" s="223"/>
      <c r="R2417" s="224"/>
      <c r="S2417" s="224"/>
      <c r="T2417" s="224"/>
      <c r="U2417" s="224"/>
      <c r="V2417" s="224"/>
      <c r="W2417" s="224"/>
      <c r="X2417" s="224"/>
      <c r="Y2417" s="224"/>
      <c r="Z2417" s="213"/>
      <c r="AA2417" s="213"/>
      <c r="AB2417" s="213"/>
      <c r="AC2417" s="213"/>
      <c r="AD2417" s="213"/>
      <c r="AE2417" s="213"/>
      <c r="AF2417" s="213"/>
      <c r="AG2417" s="213" t="s">
        <v>573</v>
      </c>
      <c r="AH2417" s="213">
        <v>0</v>
      </c>
      <c r="AI2417" s="213"/>
      <c r="AJ2417" s="213"/>
      <c r="AK2417" s="213"/>
      <c r="AL2417" s="213"/>
      <c r="AM2417" s="213"/>
      <c r="AN2417" s="213"/>
      <c r="AO2417" s="213"/>
      <c r="AP2417" s="213"/>
      <c r="AQ2417" s="213"/>
      <c r="AR2417" s="213"/>
      <c r="AS2417" s="213"/>
      <c r="AT2417" s="213"/>
      <c r="AU2417" s="213"/>
      <c r="AV2417" s="213"/>
      <c r="AW2417" s="213"/>
      <c r="AX2417" s="213"/>
      <c r="AY2417" s="213"/>
      <c r="AZ2417" s="213"/>
      <c r="BA2417" s="213"/>
      <c r="BB2417" s="213"/>
      <c r="BC2417" s="213"/>
      <c r="BD2417" s="213"/>
      <c r="BE2417" s="213"/>
      <c r="BF2417" s="213"/>
      <c r="BG2417" s="213"/>
      <c r="BH2417" s="213"/>
    </row>
    <row r="2418" spans="1:60" outlineLevel="3" x14ac:dyDescent="0.2">
      <c r="A2418" s="220"/>
      <c r="B2418" s="221"/>
      <c r="C2418" s="275" t="s">
        <v>955</v>
      </c>
      <c r="D2418" s="266"/>
      <c r="E2418" s="267"/>
      <c r="F2418" s="224"/>
      <c r="G2418" s="224"/>
      <c r="H2418" s="224"/>
      <c r="I2418" s="224"/>
      <c r="J2418" s="224"/>
      <c r="K2418" s="224"/>
      <c r="L2418" s="224"/>
      <c r="M2418" s="224"/>
      <c r="N2418" s="223"/>
      <c r="O2418" s="223"/>
      <c r="P2418" s="223"/>
      <c r="Q2418" s="223"/>
      <c r="R2418" s="224"/>
      <c r="S2418" s="224"/>
      <c r="T2418" s="224"/>
      <c r="U2418" s="224"/>
      <c r="V2418" s="224"/>
      <c r="W2418" s="224"/>
      <c r="X2418" s="224"/>
      <c r="Y2418" s="224"/>
      <c r="Z2418" s="213"/>
      <c r="AA2418" s="213"/>
      <c r="AB2418" s="213"/>
      <c r="AC2418" s="213"/>
      <c r="AD2418" s="213"/>
      <c r="AE2418" s="213"/>
      <c r="AF2418" s="213"/>
      <c r="AG2418" s="213" t="s">
        <v>573</v>
      </c>
      <c r="AH2418" s="213"/>
      <c r="AI2418" s="213"/>
      <c r="AJ2418" s="213"/>
      <c r="AK2418" s="213"/>
      <c r="AL2418" s="213"/>
      <c r="AM2418" s="213"/>
      <c r="AN2418" s="213"/>
      <c r="AO2418" s="213"/>
      <c r="AP2418" s="213"/>
      <c r="AQ2418" s="213"/>
      <c r="AR2418" s="213"/>
      <c r="AS2418" s="213"/>
      <c r="AT2418" s="213"/>
      <c r="AU2418" s="213"/>
      <c r="AV2418" s="213"/>
      <c r="AW2418" s="213"/>
      <c r="AX2418" s="213"/>
      <c r="AY2418" s="213"/>
      <c r="AZ2418" s="213"/>
      <c r="BA2418" s="213"/>
      <c r="BB2418" s="213"/>
      <c r="BC2418" s="213"/>
      <c r="BD2418" s="213"/>
      <c r="BE2418" s="213"/>
      <c r="BF2418" s="213"/>
      <c r="BG2418" s="213"/>
      <c r="BH2418" s="213"/>
    </row>
    <row r="2419" spans="1:60" outlineLevel="3" x14ac:dyDescent="0.2">
      <c r="A2419" s="220"/>
      <c r="B2419" s="221"/>
      <c r="C2419" s="276" t="s">
        <v>2432</v>
      </c>
      <c r="D2419" s="266"/>
      <c r="E2419" s="267">
        <v>2</v>
      </c>
      <c r="F2419" s="224"/>
      <c r="G2419" s="224"/>
      <c r="H2419" s="224"/>
      <c r="I2419" s="224"/>
      <c r="J2419" s="224"/>
      <c r="K2419" s="224"/>
      <c r="L2419" s="224"/>
      <c r="M2419" s="224"/>
      <c r="N2419" s="223"/>
      <c r="O2419" s="223"/>
      <c r="P2419" s="223"/>
      <c r="Q2419" s="223"/>
      <c r="R2419" s="224"/>
      <c r="S2419" s="224"/>
      <c r="T2419" s="224"/>
      <c r="U2419" s="224"/>
      <c r="V2419" s="224"/>
      <c r="W2419" s="224"/>
      <c r="X2419" s="224"/>
      <c r="Y2419" s="224"/>
      <c r="Z2419" s="213"/>
      <c r="AA2419" s="213"/>
      <c r="AB2419" s="213"/>
      <c r="AC2419" s="213"/>
      <c r="AD2419" s="213"/>
      <c r="AE2419" s="213"/>
      <c r="AF2419" s="213"/>
      <c r="AG2419" s="213" t="s">
        <v>573</v>
      </c>
      <c r="AH2419" s="213">
        <v>2</v>
      </c>
      <c r="AI2419" s="213"/>
      <c r="AJ2419" s="213"/>
      <c r="AK2419" s="213"/>
      <c r="AL2419" s="213"/>
      <c r="AM2419" s="213"/>
      <c r="AN2419" s="213"/>
      <c r="AO2419" s="213"/>
      <c r="AP2419" s="213"/>
      <c r="AQ2419" s="213"/>
      <c r="AR2419" s="213"/>
      <c r="AS2419" s="213"/>
      <c r="AT2419" s="213"/>
      <c r="AU2419" s="213"/>
      <c r="AV2419" s="213"/>
      <c r="AW2419" s="213"/>
      <c r="AX2419" s="213"/>
      <c r="AY2419" s="213"/>
      <c r="AZ2419" s="213"/>
      <c r="BA2419" s="213"/>
      <c r="BB2419" s="213"/>
      <c r="BC2419" s="213"/>
      <c r="BD2419" s="213"/>
      <c r="BE2419" s="213"/>
      <c r="BF2419" s="213"/>
      <c r="BG2419" s="213"/>
      <c r="BH2419" s="213"/>
    </row>
    <row r="2420" spans="1:60" outlineLevel="3" x14ac:dyDescent="0.2">
      <c r="A2420" s="220"/>
      <c r="B2420" s="221"/>
      <c r="C2420" s="275" t="s">
        <v>958</v>
      </c>
      <c r="D2420" s="266"/>
      <c r="E2420" s="267"/>
      <c r="F2420" s="224"/>
      <c r="G2420" s="224"/>
      <c r="H2420" s="224"/>
      <c r="I2420" s="224"/>
      <c r="J2420" s="224"/>
      <c r="K2420" s="224"/>
      <c r="L2420" s="224"/>
      <c r="M2420" s="224"/>
      <c r="N2420" s="223"/>
      <c r="O2420" s="223"/>
      <c r="P2420" s="223"/>
      <c r="Q2420" s="223"/>
      <c r="R2420" s="224"/>
      <c r="S2420" s="224"/>
      <c r="T2420" s="224"/>
      <c r="U2420" s="224"/>
      <c r="V2420" s="224"/>
      <c r="W2420" s="224"/>
      <c r="X2420" s="224"/>
      <c r="Y2420" s="224"/>
      <c r="Z2420" s="213"/>
      <c r="AA2420" s="213"/>
      <c r="AB2420" s="213"/>
      <c r="AC2420" s="213"/>
      <c r="AD2420" s="213"/>
      <c r="AE2420" s="213"/>
      <c r="AF2420" s="213"/>
      <c r="AG2420" s="213" t="s">
        <v>573</v>
      </c>
      <c r="AH2420" s="213"/>
      <c r="AI2420" s="213"/>
      <c r="AJ2420" s="213"/>
      <c r="AK2420" s="213"/>
      <c r="AL2420" s="213"/>
      <c r="AM2420" s="213"/>
      <c r="AN2420" s="213"/>
      <c r="AO2420" s="213"/>
      <c r="AP2420" s="213"/>
      <c r="AQ2420" s="213"/>
      <c r="AR2420" s="213"/>
      <c r="AS2420" s="213"/>
      <c r="AT2420" s="213"/>
      <c r="AU2420" s="213"/>
      <c r="AV2420" s="213"/>
      <c r="AW2420" s="213"/>
      <c r="AX2420" s="213"/>
      <c r="AY2420" s="213"/>
      <c r="AZ2420" s="213"/>
      <c r="BA2420" s="213"/>
      <c r="BB2420" s="213"/>
      <c r="BC2420" s="213"/>
      <c r="BD2420" s="213"/>
      <c r="BE2420" s="213"/>
      <c r="BF2420" s="213"/>
      <c r="BG2420" s="213"/>
      <c r="BH2420" s="213"/>
    </row>
    <row r="2421" spans="1:60" outlineLevel="2" x14ac:dyDescent="0.2">
      <c r="A2421" s="220"/>
      <c r="B2421" s="221"/>
      <c r="C2421" s="257"/>
      <c r="D2421" s="250"/>
      <c r="E2421" s="250"/>
      <c r="F2421" s="250"/>
      <c r="G2421" s="250"/>
      <c r="H2421" s="224"/>
      <c r="I2421" s="224"/>
      <c r="J2421" s="224"/>
      <c r="K2421" s="224"/>
      <c r="L2421" s="224"/>
      <c r="M2421" s="224"/>
      <c r="N2421" s="223"/>
      <c r="O2421" s="223"/>
      <c r="P2421" s="223"/>
      <c r="Q2421" s="223"/>
      <c r="R2421" s="224"/>
      <c r="S2421" s="224"/>
      <c r="T2421" s="224"/>
      <c r="U2421" s="224"/>
      <c r="V2421" s="224"/>
      <c r="W2421" s="224"/>
      <c r="X2421" s="224"/>
      <c r="Y2421" s="224"/>
      <c r="Z2421" s="213"/>
      <c r="AA2421" s="213"/>
      <c r="AB2421" s="213"/>
      <c r="AC2421" s="213"/>
      <c r="AD2421" s="213"/>
      <c r="AE2421" s="213"/>
      <c r="AF2421" s="213"/>
      <c r="AG2421" s="213" t="s">
        <v>515</v>
      </c>
      <c r="AH2421" s="213"/>
      <c r="AI2421" s="213"/>
      <c r="AJ2421" s="213"/>
      <c r="AK2421" s="213"/>
      <c r="AL2421" s="213"/>
      <c r="AM2421" s="213"/>
      <c r="AN2421" s="213"/>
      <c r="AO2421" s="213"/>
      <c r="AP2421" s="213"/>
      <c r="AQ2421" s="213"/>
      <c r="AR2421" s="213"/>
      <c r="AS2421" s="213"/>
      <c r="AT2421" s="213"/>
      <c r="AU2421" s="213"/>
      <c r="AV2421" s="213"/>
      <c r="AW2421" s="213"/>
      <c r="AX2421" s="213"/>
      <c r="AY2421" s="213"/>
      <c r="AZ2421" s="213"/>
      <c r="BA2421" s="213"/>
      <c r="BB2421" s="213"/>
      <c r="BC2421" s="213"/>
      <c r="BD2421" s="213"/>
      <c r="BE2421" s="213"/>
      <c r="BF2421" s="213"/>
      <c r="BG2421" s="213"/>
      <c r="BH2421" s="213"/>
    </row>
    <row r="2422" spans="1:60" outlineLevel="1" x14ac:dyDescent="0.2">
      <c r="A2422" s="242">
        <v>316</v>
      </c>
      <c r="B2422" s="243" t="s">
        <v>2433</v>
      </c>
      <c r="C2422" s="254" t="s">
        <v>2434</v>
      </c>
      <c r="D2422" s="244" t="s">
        <v>582</v>
      </c>
      <c r="E2422" s="245">
        <v>2</v>
      </c>
      <c r="F2422" s="246"/>
      <c r="G2422" s="247">
        <f>ROUND(E2422*F2422,2)</f>
        <v>0</v>
      </c>
      <c r="H2422" s="246"/>
      <c r="I2422" s="247">
        <f>ROUND(E2422*H2422,2)</f>
        <v>0</v>
      </c>
      <c r="J2422" s="246"/>
      <c r="K2422" s="247">
        <f>ROUND(E2422*J2422,2)</f>
        <v>0</v>
      </c>
      <c r="L2422" s="247">
        <v>21</v>
      </c>
      <c r="M2422" s="247">
        <f>G2422*(1+L2422/100)</f>
        <v>0</v>
      </c>
      <c r="N2422" s="245">
        <v>0</v>
      </c>
      <c r="O2422" s="245">
        <f>ROUND(E2422*N2422,2)</f>
        <v>0</v>
      </c>
      <c r="P2422" s="245">
        <v>0</v>
      </c>
      <c r="Q2422" s="245">
        <f>ROUND(E2422*P2422,2)</f>
        <v>0</v>
      </c>
      <c r="R2422" s="247"/>
      <c r="S2422" s="247" t="s">
        <v>527</v>
      </c>
      <c r="T2422" s="248" t="s">
        <v>512</v>
      </c>
      <c r="U2422" s="224">
        <v>0</v>
      </c>
      <c r="V2422" s="224">
        <f>ROUND(E2422*U2422,2)</f>
        <v>0</v>
      </c>
      <c r="W2422" s="224"/>
      <c r="X2422" s="224" t="s">
        <v>557</v>
      </c>
      <c r="Y2422" s="224" t="s">
        <v>513</v>
      </c>
      <c r="Z2422" s="213"/>
      <c r="AA2422" s="213"/>
      <c r="AB2422" s="213"/>
      <c r="AC2422" s="213"/>
      <c r="AD2422" s="213"/>
      <c r="AE2422" s="213"/>
      <c r="AF2422" s="213"/>
      <c r="AG2422" s="213" t="s">
        <v>571</v>
      </c>
      <c r="AH2422" s="213"/>
      <c r="AI2422" s="213"/>
      <c r="AJ2422" s="213"/>
      <c r="AK2422" s="213"/>
      <c r="AL2422" s="213"/>
      <c r="AM2422" s="213"/>
      <c r="AN2422" s="213"/>
      <c r="AO2422" s="213"/>
      <c r="AP2422" s="213"/>
      <c r="AQ2422" s="213"/>
      <c r="AR2422" s="213"/>
      <c r="AS2422" s="213"/>
      <c r="AT2422" s="213"/>
      <c r="AU2422" s="213"/>
      <c r="AV2422" s="213"/>
      <c r="AW2422" s="213"/>
      <c r="AX2422" s="213"/>
      <c r="AY2422" s="213"/>
      <c r="AZ2422" s="213"/>
      <c r="BA2422" s="213"/>
      <c r="BB2422" s="213"/>
      <c r="BC2422" s="213"/>
      <c r="BD2422" s="213"/>
      <c r="BE2422" s="213"/>
      <c r="BF2422" s="213"/>
      <c r="BG2422" s="213"/>
      <c r="BH2422" s="213"/>
    </row>
    <row r="2423" spans="1:60" outlineLevel="2" x14ac:dyDescent="0.2">
      <c r="A2423" s="220"/>
      <c r="B2423" s="221"/>
      <c r="C2423" s="258" t="s">
        <v>2413</v>
      </c>
      <c r="D2423" s="229"/>
      <c r="E2423" s="230"/>
      <c r="F2423" s="224"/>
      <c r="G2423" s="224"/>
      <c r="H2423" s="224"/>
      <c r="I2423" s="224"/>
      <c r="J2423" s="224"/>
      <c r="K2423" s="224"/>
      <c r="L2423" s="224"/>
      <c r="M2423" s="224"/>
      <c r="N2423" s="223"/>
      <c r="O2423" s="223"/>
      <c r="P2423" s="223"/>
      <c r="Q2423" s="223"/>
      <c r="R2423" s="224"/>
      <c r="S2423" s="224"/>
      <c r="T2423" s="224"/>
      <c r="U2423" s="224"/>
      <c r="V2423" s="224"/>
      <c r="W2423" s="224"/>
      <c r="X2423" s="224"/>
      <c r="Y2423" s="224"/>
      <c r="Z2423" s="213"/>
      <c r="AA2423" s="213"/>
      <c r="AB2423" s="213"/>
      <c r="AC2423" s="213"/>
      <c r="AD2423" s="213"/>
      <c r="AE2423" s="213"/>
      <c r="AF2423" s="213"/>
      <c r="AG2423" s="213" t="s">
        <v>573</v>
      </c>
      <c r="AH2423" s="213">
        <v>0</v>
      </c>
      <c r="AI2423" s="213"/>
      <c r="AJ2423" s="213"/>
      <c r="AK2423" s="213"/>
      <c r="AL2423" s="213"/>
      <c r="AM2423" s="213"/>
      <c r="AN2423" s="213"/>
      <c r="AO2423" s="213"/>
      <c r="AP2423" s="213"/>
      <c r="AQ2423" s="213"/>
      <c r="AR2423" s="213"/>
      <c r="AS2423" s="213"/>
      <c r="AT2423" s="213"/>
      <c r="AU2423" s="213"/>
      <c r="AV2423" s="213"/>
      <c r="AW2423" s="213"/>
      <c r="AX2423" s="213"/>
      <c r="AY2423" s="213"/>
      <c r="AZ2423" s="213"/>
      <c r="BA2423" s="213"/>
      <c r="BB2423" s="213"/>
      <c r="BC2423" s="213"/>
      <c r="BD2423" s="213"/>
      <c r="BE2423" s="213"/>
      <c r="BF2423" s="213"/>
      <c r="BG2423" s="213"/>
      <c r="BH2423" s="213"/>
    </row>
    <row r="2424" spans="1:60" outlineLevel="3" x14ac:dyDescent="0.2">
      <c r="A2424" s="220"/>
      <c r="B2424" s="221"/>
      <c r="C2424" s="258" t="s">
        <v>2435</v>
      </c>
      <c r="D2424" s="229"/>
      <c r="E2424" s="230">
        <v>2</v>
      </c>
      <c r="F2424" s="224"/>
      <c r="G2424" s="224"/>
      <c r="H2424" s="224"/>
      <c r="I2424" s="224"/>
      <c r="J2424" s="224"/>
      <c r="K2424" s="224"/>
      <c r="L2424" s="224"/>
      <c r="M2424" s="224"/>
      <c r="N2424" s="223"/>
      <c r="O2424" s="223"/>
      <c r="P2424" s="223"/>
      <c r="Q2424" s="223"/>
      <c r="R2424" s="224"/>
      <c r="S2424" s="224"/>
      <c r="T2424" s="224"/>
      <c r="U2424" s="224"/>
      <c r="V2424" s="224"/>
      <c r="W2424" s="224"/>
      <c r="X2424" s="224"/>
      <c r="Y2424" s="224"/>
      <c r="Z2424" s="213"/>
      <c r="AA2424" s="213"/>
      <c r="AB2424" s="213"/>
      <c r="AC2424" s="213"/>
      <c r="AD2424" s="213"/>
      <c r="AE2424" s="213"/>
      <c r="AF2424" s="213"/>
      <c r="AG2424" s="213" t="s">
        <v>573</v>
      </c>
      <c r="AH2424" s="213">
        <v>0</v>
      </c>
      <c r="AI2424" s="213"/>
      <c r="AJ2424" s="213"/>
      <c r="AK2424" s="213"/>
      <c r="AL2424" s="213"/>
      <c r="AM2424" s="213"/>
      <c r="AN2424" s="213"/>
      <c r="AO2424" s="213"/>
      <c r="AP2424" s="213"/>
      <c r="AQ2424" s="213"/>
      <c r="AR2424" s="213"/>
      <c r="AS2424" s="213"/>
      <c r="AT2424" s="213"/>
      <c r="AU2424" s="213"/>
      <c r="AV2424" s="213"/>
      <c r="AW2424" s="213"/>
      <c r="AX2424" s="213"/>
      <c r="AY2424" s="213"/>
      <c r="AZ2424" s="213"/>
      <c r="BA2424" s="213"/>
      <c r="BB2424" s="213"/>
      <c r="BC2424" s="213"/>
      <c r="BD2424" s="213"/>
      <c r="BE2424" s="213"/>
      <c r="BF2424" s="213"/>
      <c r="BG2424" s="213"/>
      <c r="BH2424" s="213"/>
    </row>
    <row r="2425" spans="1:60" outlineLevel="3" x14ac:dyDescent="0.2">
      <c r="A2425" s="220"/>
      <c r="B2425" s="221"/>
      <c r="C2425" s="275" t="s">
        <v>955</v>
      </c>
      <c r="D2425" s="266"/>
      <c r="E2425" s="267"/>
      <c r="F2425" s="224"/>
      <c r="G2425" s="224"/>
      <c r="H2425" s="224"/>
      <c r="I2425" s="224"/>
      <c r="J2425" s="224"/>
      <c r="K2425" s="224"/>
      <c r="L2425" s="224"/>
      <c r="M2425" s="224"/>
      <c r="N2425" s="223"/>
      <c r="O2425" s="223"/>
      <c r="P2425" s="223"/>
      <c r="Q2425" s="223"/>
      <c r="R2425" s="224"/>
      <c r="S2425" s="224"/>
      <c r="T2425" s="224"/>
      <c r="U2425" s="224"/>
      <c r="V2425" s="224"/>
      <c r="W2425" s="224"/>
      <c r="X2425" s="224"/>
      <c r="Y2425" s="224"/>
      <c r="Z2425" s="213"/>
      <c r="AA2425" s="213"/>
      <c r="AB2425" s="213"/>
      <c r="AC2425" s="213"/>
      <c r="AD2425" s="213"/>
      <c r="AE2425" s="213"/>
      <c r="AF2425" s="213"/>
      <c r="AG2425" s="213" t="s">
        <v>573</v>
      </c>
      <c r="AH2425" s="213"/>
      <c r="AI2425" s="213"/>
      <c r="AJ2425" s="213"/>
      <c r="AK2425" s="213"/>
      <c r="AL2425" s="213"/>
      <c r="AM2425" s="213"/>
      <c r="AN2425" s="213"/>
      <c r="AO2425" s="213"/>
      <c r="AP2425" s="213"/>
      <c r="AQ2425" s="213"/>
      <c r="AR2425" s="213"/>
      <c r="AS2425" s="213"/>
      <c r="AT2425" s="213"/>
      <c r="AU2425" s="213"/>
      <c r="AV2425" s="213"/>
      <c r="AW2425" s="213"/>
      <c r="AX2425" s="213"/>
      <c r="AY2425" s="213"/>
      <c r="AZ2425" s="213"/>
      <c r="BA2425" s="213"/>
      <c r="BB2425" s="213"/>
      <c r="BC2425" s="213"/>
      <c r="BD2425" s="213"/>
      <c r="BE2425" s="213"/>
      <c r="BF2425" s="213"/>
      <c r="BG2425" s="213"/>
      <c r="BH2425" s="213"/>
    </row>
    <row r="2426" spans="1:60" outlineLevel="3" x14ac:dyDescent="0.2">
      <c r="A2426" s="220"/>
      <c r="B2426" s="221"/>
      <c r="C2426" s="276" t="s">
        <v>2432</v>
      </c>
      <c r="D2426" s="266"/>
      <c r="E2426" s="267">
        <v>2</v>
      </c>
      <c r="F2426" s="224"/>
      <c r="G2426" s="224"/>
      <c r="H2426" s="224"/>
      <c r="I2426" s="224"/>
      <c r="J2426" s="224"/>
      <c r="K2426" s="224"/>
      <c r="L2426" s="224"/>
      <c r="M2426" s="224"/>
      <c r="N2426" s="223"/>
      <c r="O2426" s="223"/>
      <c r="P2426" s="223"/>
      <c r="Q2426" s="223"/>
      <c r="R2426" s="224"/>
      <c r="S2426" s="224"/>
      <c r="T2426" s="224"/>
      <c r="U2426" s="224"/>
      <c r="V2426" s="224"/>
      <c r="W2426" s="224"/>
      <c r="X2426" s="224"/>
      <c r="Y2426" s="224"/>
      <c r="Z2426" s="213"/>
      <c r="AA2426" s="213"/>
      <c r="AB2426" s="213"/>
      <c r="AC2426" s="213"/>
      <c r="AD2426" s="213"/>
      <c r="AE2426" s="213"/>
      <c r="AF2426" s="213"/>
      <c r="AG2426" s="213" t="s">
        <v>573</v>
      </c>
      <c r="AH2426" s="213">
        <v>2</v>
      </c>
      <c r="AI2426" s="213"/>
      <c r="AJ2426" s="213"/>
      <c r="AK2426" s="213"/>
      <c r="AL2426" s="213"/>
      <c r="AM2426" s="213"/>
      <c r="AN2426" s="213"/>
      <c r="AO2426" s="213"/>
      <c r="AP2426" s="213"/>
      <c r="AQ2426" s="213"/>
      <c r="AR2426" s="213"/>
      <c r="AS2426" s="213"/>
      <c r="AT2426" s="213"/>
      <c r="AU2426" s="213"/>
      <c r="AV2426" s="213"/>
      <c r="AW2426" s="213"/>
      <c r="AX2426" s="213"/>
      <c r="AY2426" s="213"/>
      <c r="AZ2426" s="213"/>
      <c r="BA2426" s="213"/>
      <c r="BB2426" s="213"/>
      <c r="BC2426" s="213"/>
      <c r="BD2426" s="213"/>
      <c r="BE2426" s="213"/>
      <c r="BF2426" s="213"/>
      <c r="BG2426" s="213"/>
      <c r="BH2426" s="213"/>
    </row>
    <row r="2427" spans="1:60" outlineLevel="3" x14ac:dyDescent="0.2">
      <c r="A2427" s="220"/>
      <c r="B2427" s="221"/>
      <c r="C2427" s="275" t="s">
        <v>958</v>
      </c>
      <c r="D2427" s="266"/>
      <c r="E2427" s="267"/>
      <c r="F2427" s="224"/>
      <c r="G2427" s="224"/>
      <c r="H2427" s="224"/>
      <c r="I2427" s="224"/>
      <c r="J2427" s="224"/>
      <c r="K2427" s="224"/>
      <c r="L2427" s="224"/>
      <c r="M2427" s="224"/>
      <c r="N2427" s="223"/>
      <c r="O2427" s="223"/>
      <c r="P2427" s="223"/>
      <c r="Q2427" s="223"/>
      <c r="R2427" s="224"/>
      <c r="S2427" s="224"/>
      <c r="T2427" s="224"/>
      <c r="U2427" s="224"/>
      <c r="V2427" s="224"/>
      <c r="W2427" s="224"/>
      <c r="X2427" s="224"/>
      <c r="Y2427" s="224"/>
      <c r="Z2427" s="213"/>
      <c r="AA2427" s="213"/>
      <c r="AB2427" s="213"/>
      <c r="AC2427" s="213"/>
      <c r="AD2427" s="213"/>
      <c r="AE2427" s="213"/>
      <c r="AF2427" s="213"/>
      <c r="AG2427" s="213" t="s">
        <v>573</v>
      </c>
      <c r="AH2427" s="213"/>
      <c r="AI2427" s="213"/>
      <c r="AJ2427" s="213"/>
      <c r="AK2427" s="213"/>
      <c r="AL2427" s="213"/>
      <c r="AM2427" s="213"/>
      <c r="AN2427" s="213"/>
      <c r="AO2427" s="213"/>
      <c r="AP2427" s="213"/>
      <c r="AQ2427" s="213"/>
      <c r="AR2427" s="213"/>
      <c r="AS2427" s="213"/>
      <c r="AT2427" s="213"/>
      <c r="AU2427" s="213"/>
      <c r="AV2427" s="213"/>
      <c r="AW2427" s="213"/>
      <c r="AX2427" s="213"/>
      <c r="AY2427" s="213"/>
      <c r="AZ2427" s="213"/>
      <c r="BA2427" s="213"/>
      <c r="BB2427" s="213"/>
      <c r="BC2427" s="213"/>
      <c r="BD2427" s="213"/>
      <c r="BE2427" s="213"/>
      <c r="BF2427" s="213"/>
      <c r="BG2427" s="213"/>
      <c r="BH2427" s="213"/>
    </row>
    <row r="2428" spans="1:60" outlineLevel="2" x14ac:dyDescent="0.2">
      <c r="A2428" s="220"/>
      <c r="B2428" s="221"/>
      <c r="C2428" s="257"/>
      <c r="D2428" s="250"/>
      <c r="E2428" s="250"/>
      <c r="F2428" s="250"/>
      <c r="G2428" s="250"/>
      <c r="H2428" s="224"/>
      <c r="I2428" s="224"/>
      <c r="J2428" s="224"/>
      <c r="K2428" s="224"/>
      <c r="L2428" s="224"/>
      <c r="M2428" s="224"/>
      <c r="N2428" s="223"/>
      <c r="O2428" s="223"/>
      <c r="P2428" s="223"/>
      <c r="Q2428" s="223"/>
      <c r="R2428" s="224"/>
      <c r="S2428" s="224"/>
      <c r="T2428" s="224"/>
      <c r="U2428" s="224"/>
      <c r="V2428" s="224"/>
      <c r="W2428" s="224"/>
      <c r="X2428" s="224"/>
      <c r="Y2428" s="224"/>
      <c r="Z2428" s="213"/>
      <c r="AA2428" s="213"/>
      <c r="AB2428" s="213"/>
      <c r="AC2428" s="213"/>
      <c r="AD2428" s="213"/>
      <c r="AE2428" s="213"/>
      <c r="AF2428" s="213"/>
      <c r="AG2428" s="213" t="s">
        <v>515</v>
      </c>
      <c r="AH2428" s="213"/>
      <c r="AI2428" s="213"/>
      <c r="AJ2428" s="213"/>
      <c r="AK2428" s="213"/>
      <c r="AL2428" s="213"/>
      <c r="AM2428" s="213"/>
      <c r="AN2428" s="213"/>
      <c r="AO2428" s="213"/>
      <c r="AP2428" s="213"/>
      <c r="AQ2428" s="213"/>
      <c r="AR2428" s="213"/>
      <c r="AS2428" s="213"/>
      <c r="AT2428" s="213"/>
      <c r="AU2428" s="213"/>
      <c r="AV2428" s="213"/>
      <c r="AW2428" s="213"/>
      <c r="AX2428" s="213"/>
      <c r="AY2428" s="213"/>
      <c r="AZ2428" s="213"/>
      <c r="BA2428" s="213"/>
      <c r="BB2428" s="213"/>
      <c r="BC2428" s="213"/>
      <c r="BD2428" s="213"/>
      <c r="BE2428" s="213"/>
      <c r="BF2428" s="213"/>
      <c r="BG2428" s="213"/>
      <c r="BH2428" s="213"/>
    </row>
    <row r="2429" spans="1:60" outlineLevel="1" x14ac:dyDescent="0.2">
      <c r="A2429" s="242">
        <v>317</v>
      </c>
      <c r="B2429" s="243" t="s">
        <v>2436</v>
      </c>
      <c r="C2429" s="254" t="s">
        <v>2437</v>
      </c>
      <c r="D2429" s="244" t="s">
        <v>582</v>
      </c>
      <c r="E2429" s="245">
        <v>2</v>
      </c>
      <c r="F2429" s="246"/>
      <c r="G2429" s="247">
        <f>ROUND(E2429*F2429,2)</f>
        <v>0</v>
      </c>
      <c r="H2429" s="246"/>
      <c r="I2429" s="247">
        <f>ROUND(E2429*H2429,2)</f>
        <v>0</v>
      </c>
      <c r="J2429" s="246"/>
      <c r="K2429" s="247">
        <f>ROUND(E2429*J2429,2)</f>
        <v>0</v>
      </c>
      <c r="L2429" s="247">
        <v>21</v>
      </c>
      <c r="M2429" s="247">
        <f>G2429*(1+L2429/100)</f>
        <v>0</v>
      </c>
      <c r="N2429" s="245">
        <v>0</v>
      </c>
      <c r="O2429" s="245">
        <f>ROUND(E2429*N2429,2)</f>
        <v>0</v>
      </c>
      <c r="P2429" s="245">
        <v>0</v>
      </c>
      <c r="Q2429" s="245">
        <f>ROUND(E2429*P2429,2)</f>
        <v>0</v>
      </c>
      <c r="R2429" s="247"/>
      <c r="S2429" s="247" t="s">
        <v>527</v>
      </c>
      <c r="T2429" s="248" t="s">
        <v>512</v>
      </c>
      <c r="U2429" s="224">
        <v>0</v>
      </c>
      <c r="V2429" s="224">
        <f>ROUND(E2429*U2429,2)</f>
        <v>0</v>
      </c>
      <c r="W2429" s="224"/>
      <c r="X2429" s="224" t="s">
        <v>557</v>
      </c>
      <c r="Y2429" s="224" t="s">
        <v>513</v>
      </c>
      <c r="Z2429" s="213"/>
      <c r="AA2429" s="213"/>
      <c r="AB2429" s="213"/>
      <c r="AC2429" s="213"/>
      <c r="AD2429" s="213"/>
      <c r="AE2429" s="213"/>
      <c r="AF2429" s="213"/>
      <c r="AG2429" s="213" t="s">
        <v>571</v>
      </c>
      <c r="AH2429" s="213"/>
      <c r="AI2429" s="213"/>
      <c r="AJ2429" s="213"/>
      <c r="AK2429" s="213"/>
      <c r="AL2429" s="213"/>
      <c r="AM2429" s="213"/>
      <c r="AN2429" s="213"/>
      <c r="AO2429" s="213"/>
      <c r="AP2429" s="213"/>
      <c r="AQ2429" s="213"/>
      <c r="AR2429" s="213"/>
      <c r="AS2429" s="213"/>
      <c r="AT2429" s="213"/>
      <c r="AU2429" s="213"/>
      <c r="AV2429" s="213"/>
      <c r="AW2429" s="213"/>
      <c r="AX2429" s="213"/>
      <c r="AY2429" s="213"/>
      <c r="AZ2429" s="213"/>
      <c r="BA2429" s="213"/>
      <c r="BB2429" s="213"/>
      <c r="BC2429" s="213"/>
      <c r="BD2429" s="213"/>
      <c r="BE2429" s="213"/>
      <c r="BF2429" s="213"/>
      <c r="BG2429" s="213"/>
      <c r="BH2429" s="213"/>
    </row>
    <row r="2430" spans="1:60" outlineLevel="2" x14ac:dyDescent="0.2">
      <c r="A2430" s="220"/>
      <c r="B2430" s="221"/>
      <c r="C2430" s="258" t="s">
        <v>2413</v>
      </c>
      <c r="D2430" s="229"/>
      <c r="E2430" s="230"/>
      <c r="F2430" s="224"/>
      <c r="G2430" s="224"/>
      <c r="H2430" s="224"/>
      <c r="I2430" s="224"/>
      <c r="J2430" s="224"/>
      <c r="K2430" s="224"/>
      <c r="L2430" s="224"/>
      <c r="M2430" s="224"/>
      <c r="N2430" s="223"/>
      <c r="O2430" s="223"/>
      <c r="P2430" s="223"/>
      <c r="Q2430" s="223"/>
      <c r="R2430" s="224"/>
      <c r="S2430" s="224"/>
      <c r="T2430" s="224"/>
      <c r="U2430" s="224"/>
      <c r="V2430" s="224"/>
      <c r="W2430" s="224"/>
      <c r="X2430" s="224"/>
      <c r="Y2430" s="224"/>
      <c r="Z2430" s="213"/>
      <c r="AA2430" s="213"/>
      <c r="AB2430" s="213"/>
      <c r="AC2430" s="213"/>
      <c r="AD2430" s="213"/>
      <c r="AE2430" s="213"/>
      <c r="AF2430" s="213"/>
      <c r="AG2430" s="213" t="s">
        <v>573</v>
      </c>
      <c r="AH2430" s="213">
        <v>0</v>
      </c>
      <c r="AI2430" s="213"/>
      <c r="AJ2430" s="213"/>
      <c r="AK2430" s="213"/>
      <c r="AL2430" s="213"/>
      <c r="AM2430" s="213"/>
      <c r="AN2430" s="213"/>
      <c r="AO2430" s="213"/>
      <c r="AP2430" s="213"/>
      <c r="AQ2430" s="213"/>
      <c r="AR2430" s="213"/>
      <c r="AS2430" s="213"/>
      <c r="AT2430" s="213"/>
      <c r="AU2430" s="213"/>
      <c r="AV2430" s="213"/>
      <c r="AW2430" s="213"/>
      <c r="AX2430" s="213"/>
      <c r="AY2430" s="213"/>
      <c r="AZ2430" s="213"/>
      <c r="BA2430" s="213"/>
      <c r="BB2430" s="213"/>
      <c r="BC2430" s="213"/>
      <c r="BD2430" s="213"/>
      <c r="BE2430" s="213"/>
      <c r="BF2430" s="213"/>
      <c r="BG2430" s="213"/>
      <c r="BH2430" s="213"/>
    </row>
    <row r="2431" spans="1:60" outlineLevel="3" x14ac:dyDescent="0.2">
      <c r="A2431" s="220"/>
      <c r="B2431" s="221"/>
      <c r="C2431" s="258" t="s">
        <v>2438</v>
      </c>
      <c r="D2431" s="229"/>
      <c r="E2431" s="230">
        <v>2</v>
      </c>
      <c r="F2431" s="224"/>
      <c r="G2431" s="224"/>
      <c r="H2431" s="224"/>
      <c r="I2431" s="224"/>
      <c r="J2431" s="224"/>
      <c r="K2431" s="224"/>
      <c r="L2431" s="224"/>
      <c r="M2431" s="224"/>
      <c r="N2431" s="223"/>
      <c r="O2431" s="223"/>
      <c r="P2431" s="223"/>
      <c r="Q2431" s="223"/>
      <c r="R2431" s="224"/>
      <c r="S2431" s="224"/>
      <c r="T2431" s="224"/>
      <c r="U2431" s="224"/>
      <c r="V2431" s="224"/>
      <c r="W2431" s="224"/>
      <c r="X2431" s="224"/>
      <c r="Y2431" s="224"/>
      <c r="Z2431" s="213"/>
      <c r="AA2431" s="213"/>
      <c r="AB2431" s="213"/>
      <c r="AC2431" s="213"/>
      <c r="AD2431" s="213"/>
      <c r="AE2431" s="213"/>
      <c r="AF2431" s="213"/>
      <c r="AG2431" s="213" t="s">
        <v>573</v>
      </c>
      <c r="AH2431" s="213">
        <v>0</v>
      </c>
      <c r="AI2431" s="213"/>
      <c r="AJ2431" s="213"/>
      <c r="AK2431" s="213"/>
      <c r="AL2431" s="213"/>
      <c r="AM2431" s="213"/>
      <c r="AN2431" s="213"/>
      <c r="AO2431" s="213"/>
      <c r="AP2431" s="213"/>
      <c r="AQ2431" s="213"/>
      <c r="AR2431" s="213"/>
      <c r="AS2431" s="213"/>
      <c r="AT2431" s="213"/>
      <c r="AU2431" s="213"/>
      <c r="AV2431" s="213"/>
      <c r="AW2431" s="213"/>
      <c r="AX2431" s="213"/>
      <c r="AY2431" s="213"/>
      <c r="AZ2431" s="213"/>
      <c r="BA2431" s="213"/>
      <c r="BB2431" s="213"/>
      <c r="BC2431" s="213"/>
      <c r="BD2431" s="213"/>
      <c r="BE2431" s="213"/>
      <c r="BF2431" s="213"/>
      <c r="BG2431" s="213"/>
      <c r="BH2431" s="213"/>
    </row>
    <row r="2432" spans="1:60" outlineLevel="3" x14ac:dyDescent="0.2">
      <c r="A2432" s="220"/>
      <c r="B2432" s="221"/>
      <c r="C2432" s="275" t="s">
        <v>955</v>
      </c>
      <c r="D2432" s="266"/>
      <c r="E2432" s="267"/>
      <c r="F2432" s="224"/>
      <c r="G2432" s="224"/>
      <c r="H2432" s="224"/>
      <c r="I2432" s="224"/>
      <c r="J2432" s="224"/>
      <c r="K2432" s="224"/>
      <c r="L2432" s="224"/>
      <c r="M2432" s="224"/>
      <c r="N2432" s="223"/>
      <c r="O2432" s="223"/>
      <c r="P2432" s="223"/>
      <c r="Q2432" s="223"/>
      <c r="R2432" s="224"/>
      <c r="S2432" s="224"/>
      <c r="T2432" s="224"/>
      <c r="U2432" s="224"/>
      <c r="V2432" s="224"/>
      <c r="W2432" s="224"/>
      <c r="X2432" s="224"/>
      <c r="Y2432" s="224"/>
      <c r="Z2432" s="213"/>
      <c r="AA2432" s="213"/>
      <c r="AB2432" s="213"/>
      <c r="AC2432" s="213"/>
      <c r="AD2432" s="213"/>
      <c r="AE2432" s="213"/>
      <c r="AF2432" s="213"/>
      <c r="AG2432" s="213" t="s">
        <v>573</v>
      </c>
      <c r="AH2432" s="213"/>
      <c r="AI2432" s="213"/>
      <c r="AJ2432" s="213"/>
      <c r="AK2432" s="213"/>
      <c r="AL2432" s="213"/>
      <c r="AM2432" s="213"/>
      <c r="AN2432" s="213"/>
      <c r="AO2432" s="213"/>
      <c r="AP2432" s="213"/>
      <c r="AQ2432" s="213"/>
      <c r="AR2432" s="213"/>
      <c r="AS2432" s="213"/>
      <c r="AT2432" s="213"/>
      <c r="AU2432" s="213"/>
      <c r="AV2432" s="213"/>
      <c r="AW2432" s="213"/>
      <c r="AX2432" s="213"/>
      <c r="AY2432" s="213"/>
      <c r="AZ2432" s="213"/>
      <c r="BA2432" s="213"/>
      <c r="BB2432" s="213"/>
      <c r="BC2432" s="213"/>
      <c r="BD2432" s="213"/>
      <c r="BE2432" s="213"/>
      <c r="BF2432" s="213"/>
      <c r="BG2432" s="213"/>
      <c r="BH2432" s="213"/>
    </row>
    <row r="2433" spans="1:60" outlineLevel="3" x14ac:dyDescent="0.2">
      <c r="A2433" s="220"/>
      <c r="B2433" s="221"/>
      <c r="C2433" s="276" t="s">
        <v>2439</v>
      </c>
      <c r="D2433" s="266"/>
      <c r="E2433" s="267">
        <v>2</v>
      </c>
      <c r="F2433" s="224"/>
      <c r="G2433" s="224"/>
      <c r="H2433" s="224"/>
      <c r="I2433" s="224"/>
      <c r="J2433" s="224"/>
      <c r="K2433" s="224"/>
      <c r="L2433" s="224"/>
      <c r="M2433" s="224"/>
      <c r="N2433" s="223"/>
      <c r="O2433" s="223"/>
      <c r="P2433" s="223"/>
      <c r="Q2433" s="223"/>
      <c r="R2433" s="224"/>
      <c r="S2433" s="224"/>
      <c r="T2433" s="224"/>
      <c r="U2433" s="224"/>
      <c r="V2433" s="224"/>
      <c r="W2433" s="224"/>
      <c r="X2433" s="224"/>
      <c r="Y2433" s="224"/>
      <c r="Z2433" s="213"/>
      <c r="AA2433" s="213"/>
      <c r="AB2433" s="213"/>
      <c r="AC2433" s="213"/>
      <c r="AD2433" s="213"/>
      <c r="AE2433" s="213"/>
      <c r="AF2433" s="213"/>
      <c r="AG2433" s="213" t="s">
        <v>573</v>
      </c>
      <c r="AH2433" s="213">
        <v>2</v>
      </c>
      <c r="AI2433" s="213"/>
      <c r="AJ2433" s="213"/>
      <c r="AK2433" s="213"/>
      <c r="AL2433" s="213"/>
      <c r="AM2433" s="213"/>
      <c r="AN2433" s="213"/>
      <c r="AO2433" s="213"/>
      <c r="AP2433" s="213"/>
      <c r="AQ2433" s="213"/>
      <c r="AR2433" s="213"/>
      <c r="AS2433" s="213"/>
      <c r="AT2433" s="213"/>
      <c r="AU2433" s="213"/>
      <c r="AV2433" s="213"/>
      <c r="AW2433" s="213"/>
      <c r="AX2433" s="213"/>
      <c r="AY2433" s="213"/>
      <c r="AZ2433" s="213"/>
      <c r="BA2433" s="213"/>
      <c r="BB2433" s="213"/>
      <c r="BC2433" s="213"/>
      <c r="BD2433" s="213"/>
      <c r="BE2433" s="213"/>
      <c r="BF2433" s="213"/>
      <c r="BG2433" s="213"/>
      <c r="BH2433" s="213"/>
    </row>
    <row r="2434" spans="1:60" outlineLevel="3" x14ac:dyDescent="0.2">
      <c r="A2434" s="220"/>
      <c r="B2434" s="221"/>
      <c r="C2434" s="275" t="s">
        <v>958</v>
      </c>
      <c r="D2434" s="266"/>
      <c r="E2434" s="267"/>
      <c r="F2434" s="224"/>
      <c r="G2434" s="224"/>
      <c r="H2434" s="224"/>
      <c r="I2434" s="224"/>
      <c r="J2434" s="224"/>
      <c r="K2434" s="224"/>
      <c r="L2434" s="224"/>
      <c r="M2434" s="224"/>
      <c r="N2434" s="223"/>
      <c r="O2434" s="223"/>
      <c r="P2434" s="223"/>
      <c r="Q2434" s="223"/>
      <c r="R2434" s="224"/>
      <c r="S2434" s="224"/>
      <c r="T2434" s="224"/>
      <c r="U2434" s="224"/>
      <c r="V2434" s="224"/>
      <c r="W2434" s="224"/>
      <c r="X2434" s="224"/>
      <c r="Y2434" s="224"/>
      <c r="Z2434" s="213"/>
      <c r="AA2434" s="213"/>
      <c r="AB2434" s="213"/>
      <c r="AC2434" s="213"/>
      <c r="AD2434" s="213"/>
      <c r="AE2434" s="213"/>
      <c r="AF2434" s="213"/>
      <c r="AG2434" s="213" t="s">
        <v>573</v>
      </c>
      <c r="AH2434" s="213"/>
      <c r="AI2434" s="213"/>
      <c r="AJ2434" s="213"/>
      <c r="AK2434" s="213"/>
      <c r="AL2434" s="213"/>
      <c r="AM2434" s="213"/>
      <c r="AN2434" s="213"/>
      <c r="AO2434" s="213"/>
      <c r="AP2434" s="213"/>
      <c r="AQ2434" s="213"/>
      <c r="AR2434" s="213"/>
      <c r="AS2434" s="213"/>
      <c r="AT2434" s="213"/>
      <c r="AU2434" s="213"/>
      <c r="AV2434" s="213"/>
      <c r="AW2434" s="213"/>
      <c r="AX2434" s="213"/>
      <c r="AY2434" s="213"/>
      <c r="AZ2434" s="213"/>
      <c r="BA2434" s="213"/>
      <c r="BB2434" s="213"/>
      <c r="BC2434" s="213"/>
      <c r="BD2434" s="213"/>
      <c r="BE2434" s="213"/>
      <c r="BF2434" s="213"/>
      <c r="BG2434" s="213"/>
      <c r="BH2434" s="213"/>
    </row>
    <row r="2435" spans="1:60" outlineLevel="2" x14ac:dyDescent="0.2">
      <c r="A2435" s="220"/>
      <c r="B2435" s="221"/>
      <c r="C2435" s="257"/>
      <c r="D2435" s="250"/>
      <c r="E2435" s="250"/>
      <c r="F2435" s="250"/>
      <c r="G2435" s="250"/>
      <c r="H2435" s="224"/>
      <c r="I2435" s="224"/>
      <c r="J2435" s="224"/>
      <c r="K2435" s="224"/>
      <c r="L2435" s="224"/>
      <c r="M2435" s="224"/>
      <c r="N2435" s="223"/>
      <c r="O2435" s="223"/>
      <c r="P2435" s="223"/>
      <c r="Q2435" s="223"/>
      <c r="R2435" s="224"/>
      <c r="S2435" s="224"/>
      <c r="T2435" s="224"/>
      <c r="U2435" s="224"/>
      <c r="V2435" s="224"/>
      <c r="W2435" s="224"/>
      <c r="X2435" s="224"/>
      <c r="Y2435" s="224"/>
      <c r="Z2435" s="213"/>
      <c r="AA2435" s="213"/>
      <c r="AB2435" s="213"/>
      <c r="AC2435" s="213"/>
      <c r="AD2435" s="213"/>
      <c r="AE2435" s="213"/>
      <c r="AF2435" s="213"/>
      <c r="AG2435" s="213" t="s">
        <v>515</v>
      </c>
      <c r="AH2435" s="213"/>
      <c r="AI2435" s="213"/>
      <c r="AJ2435" s="213"/>
      <c r="AK2435" s="213"/>
      <c r="AL2435" s="213"/>
      <c r="AM2435" s="213"/>
      <c r="AN2435" s="213"/>
      <c r="AO2435" s="213"/>
      <c r="AP2435" s="213"/>
      <c r="AQ2435" s="213"/>
      <c r="AR2435" s="213"/>
      <c r="AS2435" s="213"/>
      <c r="AT2435" s="213"/>
      <c r="AU2435" s="213"/>
      <c r="AV2435" s="213"/>
      <c r="AW2435" s="213"/>
      <c r="AX2435" s="213"/>
      <c r="AY2435" s="213"/>
      <c r="AZ2435" s="213"/>
      <c r="BA2435" s="213"/>
      <c r="BB2435" s="213"/>
      <c r="BC2435" s="213"/>
      <c r="BD2435" s="213"/>
      <c r="BE2435" s="213"/>
      <c r="BF2435" s="213"/>
      <c r="BG2435" s="213"/>
      <c r="BH2435" s="213"/>
    </row>
    <row r="2436" spans="1:60" outlineLevel="1" x14ac:dyDescent="0.2">
      <c r="A2436" s="242">
        <v>318</v>
      </c>
      <c r="B2436" s="243" t="s">
        <v>2440</v>
      </c>
      <c r="C2436" s="254" t="s">
        <v>2441</v>
      </c>
      <c r="D2436" s="244" t="s">
        <v>582</v>
      </c>
      <c r="E2436" s="245">
        <v>2</v>
      </c>
      <c r="F2436" s="246"/>
      <c r="G2436" s="247">
        <f>ROUND(E2436*F2436,2)</f>
        <v>0</v>
      </c>
      <c r="H2436" s="246"/>
      <c r="I2436" s="247">
        <f>ROUND(E2436*H2436,2)</f>
        <v>0</v>
      </c>
      <c r="J2436" s="246"/>
      <c r="K2436" s="247">
        <f>ROUND(E2436*J2436,2)</f>
        <v>0</v>
      </c>
      <c r="L2436" s="247">
        <v>21</v>
      </c>
      <c r="M2436" s="247">
        <f>G2436*(1+L2436/100)</f>
        <v>0</v>
      </c>
      <c r="N2436" s="245">
        <v>0</v>
      </c>
      <c r="O2436" s="245">
        <f>ROUND(E2436*N2436,2)</f>
        <v>0</v>
      </c>
      <c r="P2436" s="245">
        <v>0</v>
      </c>
      <c r="Q2436" s="245">
        <f>ROUND(E2436*P2436,2)</f>
        <v>0</v>
      </c>
      <c r="R2436" s="247"/>
      <c r="S2436" s="247" t="s">
        <v>527</v>
      </c>
      <c r="T2436" s="248" t="s">
        <v>512</v>
      </c>
      <c r="U2436" s="224">
        <v>0</v>
      </c>
      <c r="V2436" s="224">
        <f>ROUND(E2436*U2436,2)</f>
        <v>0</v>
      </c>
      <c r="W2436" s="224"/>
      <c r="X2436" s="224" t="s">
        <v>557</v>
      </c>
      <c r="Y2436" s="224" t="s">
        <v>513</v>
      </c>
      <c r="Z2436" s="213"/>
      <c r="AA2436" s="213"/>
      <c r="AB2436" s="213"/>
      <c r="AC2436" s="213"/>
      <c r="AD2436" s="213"/>
      <c r="AE2436" s="213"/>
      <c r="AF2436" s="213"/>
      <c r="AG2436" s="213" t="s">
        <v>571</v>
      </c>
      <c r="AH2436" s="213"/>
      <c r="AI2436" s="213"/>
      <c r="AJ2436" s="213"/>
      <c r="AK2436" s="213"/>
      <c r="AL2436" s="213"/>
      <c r="AM2436" s="213"/>
      <c r="AN2436" s="213"/>
      <c r="AO2436" s="213"/>
      <c r="AP2436" s="213"/>
      <c r="AQ2436" s="213"/>
      <c r="AR2436" s="213"/>
      <c r="AS2436" s="213"/>
      <c r="AT2436" s="213"/>
      <c r="AU2436" s="213"/>
      <c r="AV2436" s="213"/>
      <c r="AW2436" s="213"/>
      <c r="AX2436" s="213"/>
      <c r="AY2436" s="213"/>
      <c r="AZ2436" s="213"/>
      <c r="BA2436" s="213"/>
      <c r="BB2436" s="213"/>
      <c r="BC2436" s="213"/>
      <c r="BD2436" s="213"/>
      <c r="BE2436" s="213"/>
      <c r="BF2436" s="213"/>
      <c r="BG2436" s="213"/>
      <c r="BH2436" s="213"/>
    </row>
    <row r="2437" spans="1:60" outlineLevel="2" x14ac:dyDescent="0.2">
      <c r="A2437" s="220"/>
      <c r="B2437" s="221"/>
      <c r="C2437" s="258" t="s">
        <v>2413</v>
      </c>
      <c r="D2437" s="229"/>
      <c r="E2437" s="230"/>
      <c r="F2437" s="224"/>
      <c r="G2437" s="224"/>
      <c r="H2437" s="224"/>
      <c r="I2437" s="224"/>
      <c r="J2437" s="224"/>
      <c r="K2437" s="224"/>
      <c r="L2437" s="224"/>
      <c r="M2437" s="224"/>
      <c r="N2437" s="223"/>
      <c r="O2437" s="223"/>
      <c r="P2437" s="223"/>
      <c r="Q2437" s="223"/>
      <c r="R2437" s="224"/>
      <c r="S2437" s="224"/>
      <c r="T2437" s="224"/>
      <c r="U2437" s="224"/>
      <c r="V2437" s="224"/>
      <c r="W2437" s="224"/>
      <c r="X2437" s="224"/>
      <c r="Y2437" s="224"/>
      <c r="Z2437" s="213"/>
      <c r="AA2437" s="213"/>
      <c r="AB2437" s="213"/>
      <c r="AC2437" s="213"/>
      <c r="AD2437" s="213"/>
      <c r="AE2437" s="213"/>
      <c r="AF2437" s="213"/>
      <c r="AG2437" s="213" t="s">
        <v>573</v>
      </c>
      <c r="AH2437" s="213">
        <v>0</v>
      </c>
      <c r="AI2437" s="213"/>
      <c r="AJ2437" s="213"/>
      <c r="AK2437" s="213"/>
      <c r="AL2437" s="213"/>
      <c r="AM2437" s="213"/>
      <c r="AN2437" s="213"/>
      <c r="AO2437" s="213"/>
      <c r="AP2437" s="213"/>
      <c r="AQ2437" s="213"/>
      <c r="AR2437" s="213"/>
      <c r="AS2437" s="213"/>
      <c r="AT2437" s="213"/>
      <c r="AU2437" s="213"/>
      <c r="AV2437" s="213"/>
      <c r="AW2437" s="213"/>
      <c r="AX2437" s="213"/>
      <c r="AY2437" s="213"/>
      <c r="AZ2437" s="213"/>
      <c r="BA2437" s="213"/>
      <c r="BB2437" s="213"/>
      <c r="BC2437" s="213"/>
      <c r="BD2437" s="213"/>
      <c r="BE2437" s="213"/>
      <c r="BF2437" s="213"/>
      <c r="BG2437" s="213"/>
      <c r="BH2437" s="213"/>
    </row>
    <row r="2438" spans="1:60" outlineLevel="3" x14ac:dyDescent="0.2">
      <c r="A2438" s="220"/>
      <c r="B2438" s="221"/>
      <c r="C2438" s="258" t="s">
        <v>2442</v>
      </c>
      <c r="D2438" s="229"/>
      <c r="E2438" s="230">
        <v>2</v>
      </c>
      <c r="F2438" s="224"/>
      <c r="G2438" s="224"/>
      <c r="H2438" s="224"/>
      <c r="I2438" s="224"/>
      <c r="J2438" s="224"/>
      <c r="K2438" s="224"/>
      <c r="L2438" s="224"/>
      <c r="M2438" s="224"/>
      <c r="N2438" s="223"/>
      <c r="O2438" s="223"/>
      <c r="P2438" s="223"/>
      <c r="Q2438" s="223"/>
      <c r="R2438" s="224"/>
      <c r="S2438" s="224"/>
      <c r="T2438" s="224"/>
      <c r="U2438" s="224"/>
      <c r="V2438" s="224"/>
      <c r="W2438" s="224"/>
      <c r="X2438" s="224"/>
      <c r="Y2438" s="224"/>
      <c r="Z2438" s="213"/>
      <c r="AA2438" s="213"/>
      <c r="AB2438" s="213"/>
      <c r="AC2438" s="213"/>
      <c r="AD2438" s="213"/>
      <c r="AE2438" s="213"/>
      <c r="AF2438" s="213"/>
      <c r="AG2438" s="213" t="s">
        <v>573</v>
      </c>
      <c r="AH2438" s="213">
        <v>0</v>
      </c>
      <c r="AI2438" s="213"/>
      <c r="AJ2438" s="213"/>
      <c r="AK2438" s="213"/>
      <c r="AL2438" s="213"/>
      <c r="AM2438" s="213"/>
      <c r="AN2438" s="213"/>
      <c r="AO2438" s="213"/>
      <c r="AP2438" s="213"/>
      <c r="AQ2438" s="213"/>
      <c r="AR2438" s="213"/>
      <c r="AS2438" s="213"/>
      <c r="AT2438" s="213"/>
      <c r="AU2438" s="213"/>
      <c r="AV2438" s="213"/>
      <c r="AW2438" s="213"/>
      <c r="AX2438" s="213"/>
      <c r="AY2438" s="213"/>
      <c r="AZ2438" s="213"/>
      <c r="BA2438" s="213"/>
      <c r="BB2438" s="213"/>
      <c r="BC2438" s="213"/>
      <c r="BD2438" s="213"/>
      <c r="BE2438" s="213"/>
      <c r="BF2438" s="213"/>
      <c r="BG2438" s="213"/>
      <c r="BH2438" s="213"/>
    </row>
    <row r="2439" spans="1:60" outlineLevel="3" x14ac:dyDescent="0.2">
      <c r="A2439" s="220"/>
      <c r="B2439" s="221"/>
      <c r="C2439" s="275" t="s">
        <v>955</v>
      </c>
      <c r="D2439" s="266"/>
      <c r="E2439" s="267"/>
      <c r="F2439" s="224"/>
      <c r="G2439" s="224"/>
      <c r="H2439" s="224"/>
      <c r="I2439" s="224"/>
      <c r="J2439" s="224"/>
      <c r="K2439" s="224"/>
      <c r="L2439" s="224"/>
      <c r="M2439" s="224"/>
      <c r="N2439" s="223"/>
      <c r="O2439" s="223"/>
      <c r="P2439" s="223"/>
      <c r="Q2439" s="223"/>
      <c r="R2439" s="224"/>
      <c r="S2439" s="224"/>
      <c r="T2439" s="224"/>
      <c r="U2439" s="224"/>
      <c r="V2439" s="224"/>
      <c r="W2439" s="224"/>
      <c r="X2439" s="224"/>
      <c r="Y2439" s="224"/>
      <c r="Z2439" s="213"/>
      <c r="AA2439" s="213"/>
      <c r="AB2439" s="213"/>
      <c r="AC2439" s="213"/>
      <c r="AD2439" s="213"/>
      <c r="AE2439" s="213"/>
      <c r="AF2439" s="213"/>
      <c r="AG2439" s="213" t="s">
        <v>573</v>
      </c>
      <c r="AH2439" s="213"/>
      <c r="AI2439" s="213"/>
      <c r="AJ2439" s="213"/>
      <c r="AK2439" s="213"/>
      <c r="AL2439" s="213"/>
      <c r="AM2439" s="213"/>
      <c r="AN2439" s="213"/>
      <c r="AO2439" s="213"/>
      <c r="AP2439" s="213"/>
      <c r="AQ2439" s="213"/>
      <c r="AR2439" s="213"/>
      <c r="AS2439" s="213"/>
      <c r="AT2439" s="213"/>
      <c r="AU2439" s="213"/>
      <c r="AV2439" s="213"/>
      <c r="AW2439" s="213"/>
      <c r="AX2439" s="213"/>
      <c r="AY2439" s="213"/>
      <c r="AZ2439" s="213"/>
      <c r="BA2439" s="213"/>
      <c r="BB2439" s="213"/>
      <c r="BC2439" s="213"/>
      <c r="BD2439" s="213"/>
      <c r="BE2439" s="213"/>
      <c r="BF2439" s="213"/>
      <c r="BG2439" s="213"/>
      <c r="BH2439" s="213"/>
    </row>
    <row r="2440" spans="1:60" outlineLevel="3" x14ac:dyDescent="0.2">
      <c r="A2440" s="220"/>
      <c r="B2440" s="221"/>
      <c r="C2440" s="276" t="s">
        <v>2439</v>
      </c>
      <c r="D2440" s="266"/>
      <c r="E2440" s="267">
        <v>2</v>
      </c>
      <c r="F2440" s="224"/>
      <c r="G2440" s="224"/>
      <c r="H2440" s="224"/>
      <c r="I2440" s="224"/>
      <c r="J2440" s="224"/>
      <c r="K2440" s="224"/>
      <c r="L2440" s="224"/>
      <c r="M2440" s="224"/>
      <c r="N2440" s="223"/>
      <c r="O2440" s="223"/>
      <c r="P2440" s="223"/>
      <c r="Q2440" s="223"/>
      <c r="R2440" s="224"/>
      <c r="S2440" s="224"/>
      <c r="T2440" s="224"/>
      <c r="U2440" s="224"/>
      <c r="V2440" s="224"/>
      <c r="W2440" s="224"/>
      <c r="X2440" s="224"/>
      <c r="Y2440" s="224"/>
      <c r="Z2440" s="213"/>
      <c r="AA2440" s="213"/>
      <c r="AB2440" s="213"/>
      <c r="AC2440" s="213"/>
      <c r="AD2440" s="213"/>
      <c r="AE2440" s="213"/>
      <c r="AF2440" s="213"/>
      <c r="AG2440" s="213" t="s">
        <v>573</v>
      </c>
      <c r="AH2440" s="213">
        <v>2</v>
      </c>
      <c r="AI2440" s="213"/>
      <c r="AJ2440" s="213"/>
      <c r="AK2440" s="213"/>
      <c r="AL2440" s="213"/>
      <c r="AM2440" s="213"/>
      <c r="AN2440" s="213"/>
      <c r="AO2440" s="213"/>
      <c r="AP2440" s="213"/>
      <c r="AQ2440" s="213"/>
      <c r="AR2440" s="213"/>
      <c r="AS2440" s="213"/>
      <c r="AT2440" s="213"/>
      <c r="AU2440" s="213"/>
      <c r="AV2440" s="213"/>
      <c r="AW2440" s="213"/>
      <c r="AX2440" s="213"/>
      <c r="AY2440" s="213"/>
      <c r="AZ2440" s="213"/>
      <c r="BA2440" s="213"/>
      <c r="BB2440" s="213"/>
      <c r="BC2440" s="213"/>
      <c r="BD2440" s="213"/>
      <c r="BE2440" s="213"/>
      <c r="BF2440" s="213"/>
      <c r="BG2440" s="213"/>
      <c r="BH2440" s="213"/>
    </row>
    <row r="2441" spans="1:60" outlineLevel="3" x14ac:dyDescent="0.2">
      <c r="A2441" s="220"/>
      <c r="B2441" s="221"/>
      <c r="C2441" s="275" t="s">
        <v>958</v>
      </c>
      <c r="D2441" s="266"/>
      <c r="E2441" s="267"/>
      <c r="F2441" s="224"/>
      <c r="G2441" s="224"/>
      <c r="H2441" s="224"/>
      <c r="I2441" s="224"/>
      <c r="J2441" s="224"/>
      <c r="K2441" s="224"/>
      <c r="L2441" s="224"/>
      <c r="M2441" s="224"/>
      <c r="N2441" s="223"/>
      <c r="O2441" s="223"/>
      <c r="P2441" s="223"/>
      <c r="Q2441" s="223"/>
      <c r="R2441" s="224"/>
      <c r="S2441" s="224"/>
      <c r="T2441" s="224"/>
      <c r="U2441" s="224"/>
      <c r="V2441" s="224"/>
      <c r="W2441" s="224"/>
      <c r="X2441" s="224"/>
      <c r="Y2441" s="224"/>
      <c r="Z2441" s="213"/>
      <c r="AA2441" s="213"/>
      <c r="AB2441" s="213"/>
      <c r="AC2441" s="213"/>
      <c r="AD2441" s="213"/>
      <c r="AE2441" s="213"/>
      <c r="AF2441" s="213"/>
      <c r="AG2441" s="213" t="s">
        <v>573</v>
      </c>
      <c r="AH2441" s="213"/>
      <c r="AI2441" s="213"/>
      <c r="AJ2441" s="213"/>
      <c r="AK2441" s="213"/>
      <c r="AL2441" s="213"/>
      <c r="AM2441" s="213"/>
      <c r="AN2441" s="213"/>
      <c r="AO2441" s="213"/>
      <c r="AP2441" s="213"/>
      <c r="AQ2441" s="213"/>
      <c r="AR2441" s="213"/>
      <c r="AS2441" s="213"/>
      <c r="AT2441" s="213"/>
      <c r="AU2441" s="213"/>
      <c r="AV2441" s="213"/>
      <c r="AW2441" s="213"/>
      <c r="AX2441" s="213"/>
      <c r="AY2441" s="213"/>
      <c r="AZ2441" s="213"/>
      <c r="BA2441" s="213"/>
      <c r="BB2441" s="213"/>
      <c r="BC2441" s="213"/>
      <c r="BD2441" s="213"/>
      <c r="BE2441" s="213"/>
      <c r="BF2441" s="213"/>
      <c r="BG2441" s="213"/>
      <c r="BH2441" s="213"/>
    </row>
    <row r="2442" spans="1:60" outlineLevel="2" x14ac:dyDescent="0.2">
      <c r="A2442" s="220"/>
      <c r="B2442" s="221"/>
      <c r="C2442" s="257"/>
      <c r="D2442" s="250"/>
      <c r="E2442" s="250"/>
      <c r="F2442" s="250"/>
      <c r="G2442" s="250"/>
      <c r="H2442" s="224"/>
      <c r="I2442" s="224"/>
      <c r="J2442" s="224"/>
      <c r="K2442" s="224"/>
      <c r="L2442" s="224"/>
      <c r="M2442" s="224"/>
      <c r="N2442" s="223"/>
      <c r="O2442" s="223"/>
      <c r="P2442" s="223"/>
      <c r="Q2442" s="223"/>
      <c r="R2442" s="224"/>
      <c r="S2442" s="224"/>
      <c r="T2442" s="224"/>
      <c r="U2442" s="224"/>
      <c r="V2442" s="224"/>
      <c r="W2442" s="224"/>
      <c r="X2442" s="224"/>
      <c r="Y2442" s="224"/>
      <c r="Z2442" s="213"/>
      <c r="AA2442" s="213"/>
      <c r="AB2442" s="213"/>
      <c r="AC2442" s="213"/>
      <c r="AD2442" s="213"/>
      <c r="AE2442" s="213"/>
      <c r="AF2442" s="213"/>
      <c r="AG2442" s="213" t="s">
        <v>515</v>
      </c>
      <c r="AH2442" s="213"/>
      <c r="AI2442" s="213"/>
      <c r="AJ2442" s="213"/>
      <c r="AK2442" s="213"/>
      <c r="AL2442" s="213"/>
      <c r="AM2442" s="213"/>
      <c r="AN2442" s="213"/>
      <c r="AO2442" s="213"/>
      <c r="AP2442" s="213"/>
      <c r="AQ2442" s="213"/>
      <c r="AR2442" s="213"/>
      <c r="AS2442" s="213"/>
      <c r="AT2442" s="213"/>
      <c r="AU2442" s="213"/>
      <c r="AV2442" s="213"/>
      <c r="AW2442" s="213"/>
      <c r="AX2442" s="213"/>
      <c r="AY2442" s="213"/>
      <c r="AZ2442" s="213"/>
      <c r="BA2442" s="213"/>
      <c r="BB2442" s="213"/>
      <c r="BC2442" s="213"/>
      <c r="BD2442" s="213"/>
      <c r="BE2442" s="213"/>
      <c r="BF2442" s="213"/>
      <c r="BG2442" s="213"/>
      <c r="BH2442" s="213"/>
    </row>
    <row r="2443" spans="1:60" outlineLevel="1" x14ac:dyDescent="0.2">
      <c r="A2443" s="242">
        <v>319</v>
      </c>
      <c r="B2443" s="243" t="s">
        <v>2443</v>
      </c>
      <c r="C2443" s="254" t="s">
        <v>2444</v>
      </c>
      <c r="D2443" s="244" t="s">
        <v>582</v>
      </c>
      <c r="E2443" s="245">
        <v>1</v>
      </c>
      <c r="F2443" s="246"/>
      <c r="G2443" s="247">
        <f>ROUND(E2443*F2443,2)</f>
        <v>0</v>
      </c>
      <c r="H2443" s="246"/>
      <c r="I2443" s="247">
        <f>ROUND(E2443*H2443,2)</f>
        <v>0</v>
      </c>
      <c r="J2443" s="246"/>
      <c r="K2443" s="247">
        <f>ROUND(E2443*J2443,2)</f>
        <v>0</v>
      </c>
      <c r="L2443" s="247">
        <v>21</v>
      </c>
      <c r="M2443" s="247">
        <f>G2443*(1+L2443/100)</f>
        <v>0</v>
      </c>
      <c r="N2443" s="245">
        <v>0</v>
      </c>
      <c r="O2443" s="245">
        <f>ROUND(E2443*N2443,2)</f>
        <v>0</v>
      </c>
      <c r="P2443" s="245">
        <v>0</v>
      </c>
      <c r="Q2443" s="245">
        <f>ROUND(E2443*P2443,2)</f>
        <v>0</v>
      </c>
      <c r="R2443" s="247"/>
      <c r="S2443" s="247" t="s">
        <v>527</v>
      </c>
      <c r="T2443" s="248" t="s">
        <v>512</v>
      </c>
      <c r="U2443" s="224">
        <v>0</v>
      </c>
      <c r="V2443" s="224">
        <f>ROUND(E2443*U2443,2)</f>
        <v>0</v>
      </c>
      <c r="W2443" s="224"/>
      <c r="X2443" s="224" t="s">
        <v>557</v>
      </c>
      <c r="Y2443" s="224" t="s">
        <v>513</v>
      </c>
      <c r="Z2443" s="213"/>
      <c r="AA2443" s="213"/>
      <c r="AB2443" s="213"/>
      <c r="AC2443" s="213"/>
      <c r="AD2443" s="213"/>
      <c r="AE2443" s="213"/>
      <c r="AF2443" s="213"/>
      <c r="AG2443" s="213" t="s">
        <v>571</v>
      </c>
      <c r="AH2443" s="213"/>
      <c r="AI2443" s="213"/>
      <c r="AJ2443" s="213"/>
      <c r="AK2443" s="213"/>
      <c r="AL2443" s="213"/>
      <c r="AM2443" s="213"/>
      <c r="AN2443" s="213"/>
      <c r="AO2443" s="213"/>
      <c r="AP2443" s="213"/>
      <c r="AQ2443" s="213"/>
      <c r="AR2443" s="213"/>
      <c r="AS2443" s="213"/>
      <c r="AT2443" s="213"/>
      <c r="AU2443" s="213"/>
      <c r="AV2443" s="213"/>
      <c r="AW2443" s="213"/>
      <c r="AX2443" s="213"/>
      <c r="AY2443" s="213"/>
      <c r="AZ2443" s="213"/>
      <c r="BA2443" s="213"/>
      <c r="BB2443" s="213"/>
      <c r="BC2443" s="213"/>
      <c r="BD2443" s="213"/>
      <c r="BE2443" s="213"/>
      <c r="BF2443" s="213"/>
      <c r="BG2443" s="213"/>
      <c r="BH2443" s="213"/>
    </row>
    <row r="2444" spans="1:60" outlineLevel="2" x14ac:dyDescent="0.2">
      <c r="A2444" s="220"/>
      <c r="B2444" s="221"/>
      <c r="C2444" s="258" t="s">
        <v>2413</v>
      </c>
      <c r="D2444" s="229"/>
      <c r="E2444" s="230"/>
      <c r="F2444" s="224"/>
      <c r="G2444" s="224"/>
      <c r="H2444" s="224"/>
      <c r="I2444" s="224"/>
      <c r="J2444" s="224"/>
      <c r="K2444" s="224"/>
      <c r="L2444" s="224"/>
      <c r="M2444" s="224"/>
      <c r="N2444" s="223"/>
      <c r="O2444" s="223"/>
      <c r="P2444" s="223"/>
      <c r="Q2444" s="223"/>
      <c r="R2444" s="224"/>
      <c r="S2444" s="224"/>
      <c r="T2444" s="224"/>
      <c r="U2444" s="224"/>
      <c r="V2444" s="224"/>
      <c r="W2444" s="224"/>
      <c r="X2444" s="224"/>
      <c r="Y2444" s="224"/>
      <c r="Z2444" s="213"/>
      <c r="AA2444" s="213"/>
      <c r="AB2444" s="213"/>
      <c r="AC2444" s="213"/>
      <c r="AD2444" s="213"/>
      <c r="AE2444" s="213"/>
      <c r="AF2444" s="213"/>
      <c r="AG2444" s="213" t="s">
        <v>573</v>
      </c>
      <c r="AH2444" s="213">
        <v>0</v>
      </c>
      <c r="AI2444" s="213"/>
      <c r="AJ2444" s="213"/>
      <c r="AK2444" s="213"/>
      <c r="AL2444" s="213"/>
      <c r="AM2444" s="213"/>
      <c r="AN2444" s="213"/>
      <c r="AO2444" s="213"/>
      <c r="AP2444" s="213"/>
      <c r="AQ2444" s="213"/>
      <c r="AR2444" s="213"/>
      <c r="AS2444" s="213"/>
      <c r="AT2444" s="213"/>
      <c r="AU2444" s="213"/>
      <c r="AV2444" s="213"/>
      <c r="AW2444" s="213"/>
      <c r="AX2444" s="213"/>
      <c r="AY2444" s="213"/>
      <c r="AZ2444" s="213"/>
      <c r="BA2444" s="213"/>
      <c r="BB2444" s="213"/>
      <c r="BC2444" s="213"/>
      <c r="BD2444" s="213"/>
      <c r="BE2444" s="213"/>
      <c r="BF2444" s="213"/>
      <c r="BG2444" s="213"/>
      <c r="BH2444" s="213"/>
    </row>
    <row r="2445" spans="1:60" outlineLevel="3" x14ac:dyDescent="0.2">
      <c r="A2445" s="220"/>
      <c r="B2445" s="221"/>
      <c r="C2445" s="258" t="s">
        <v>2445</v>
      </c>
      <c r="D2445" s="229"/>
      <c r="E2445" s="230">
        <v>1</v>
      </c>
      <c r="F2445" s="224"/>
      <c r="G2445" s="224"/>
      <c r="H2445" s="224"/>
      <c r="I2445" s="224"/>
      <c r="J2445" s="224"/>
      <c r="K2445" s="224"/>
      <c r="L2445" s="224"/>
      <c r="M2445" s="224"/>
      <c r="N2445" s="223"/>
      <c r="O2445" s="223"/>
      <c r="P2445" s="223"/>
      <c r="Q2445" s="223"/>
      <c r="R2445" s="224"/>
      <c r="S2445" s="224"/>
      <c r="T2445" s="224"/>
      <c r="U2445" s="224"/>
      <c r="V2445" s="224"/>
      <c r="W2445" s="224"/>
      <c r="X2445" s="224"/>
      <c r="Y2445" s="224"/>
      <c r="Z2445" s="213"/>
      <c r="AA2445" s="213"/>
      <c r="AB2445" s="213"/>
      <c r="AC2445" s="213"/>
      <c r="AD2445" s="213"/>
      <c r="AE2445" s="213"/>
      <c r="AF2445" s="213"/>
      <c r="AG2445" s="213" t="s">
        <v>573</v>
      </c>
      <c r="AH2445" s="213">
        <v>0</v>
      </c>
      <c r="AI2445" s="213"/>
      <c r="AJ2445" s="213"/>
      <c r="AK2445" s="213"/>
      <c r="AL2445" s="213"/>
      <c r="AM2445" s="213"/>
      <c r="AN2445" s="213"/>
      <c r="AO2445" s="213"/>
      <c r="AP2445" s="213"/>
      <c r="AQ2445" s="213"/>
      <c r="AR2445" s="213"/>
      <c r="AS2445" s="213"/>
      <c r="AT2445" s="213"/>
      <c r="AU2445" s="213"/>
      <c r="AV2445" s="213"/>
      <c r="AW2445" s="213"/>
      <c r="AX2445" s="213"/>
      <c r="AY2445" s="213"/>
      <c r="AZ2445" s="213"/>
      <c r="BA2445" s="213"/>
      <c r="BB2445" s="213"/>
      <c r="BC2445" s="213"/>
      <c r="BD2445" s="213"/>
      <c r="BE2445" s="213"/>
      <c r="BF2445" s="213"/>
      <c r="BG2445" s="213"/>
      <c r="BH2445" s="213"/>
    </row>
    <row r="2446" spans="1:60" outlineLevel="3" x14ac:dyDescent="0.2">
      <c r="A2446" s="220"/>
      <c r="B2446" s="221"/>
      <c r="C2446" s="275" t="s">
        <v>955</v>
      </c>
      <c r="D2446" s="266"/>
      <c r="E2446" s="267"/>
      <c r="F2446" s="224"/>
      <c r="G2446" s="224"/>
      <c r="H2446" s="224"/>
      <c r="I2446" s="224"/>
      <c r="J2446" s="224"/>
      <c r="K2446" s="224"/>
      <c r="L2446" s="224"/>
      <c r="M2446" s="224"/>
      <c r="N2446" s="223"/>
      <c r="O2446" s="223"/>
      <c r="P2446" s="223"/>
      <c r="Q2446" s="223"/>
      <c r="R2446" s="224"/>
      <c r="S2446" s="224"/>
      <c r="T2446" s="224"/>
      <c r="U2446" s="224"/>
      <c r="V2446" s="224"/>
      <c r="W2446" s="224"/>
      <c r="X2446" s="224"/>
      <c r="Y2446" s="224"/>
      <c r="Z2446" s="213"/>
      <c r="AA2446" s="213"/>
      <c r="AB2446" s="213"/>
      <c r="AC2446" s="213"/>
      <c r="AD2446" s="213"/>
      <c r="AE2446" s="213"/>
      <c r="AF2446" s="213"/>
      <c r="AG2446" s="213" t="s">
        <v>573</v>
      </c>
      <c r="AH2446" s="213"/>
      <c r="AI2446" s="213"/>
      <c r="AJ2446" s="213"/>
      <c r="AK2446" s="213"/>
      <c r="AL2446" s="213"/>
      <c r="AM2446" s="213"/>
      <c r="AN2446" s="213"/>
      <c r="AO2446" s="213"/>
      <c r="AP2446" s="213"/>
      <c r="AQ2446" s="213"/>
      <c r="AR2446" s="213"/>
      <c r="AS2446" s="213"/>
      <c r="AT2446" s="213"/>
      <c r="AU2446" s="213"/>
      <c r="AV2446" s="213"/>
      <c r="AW2446" s="213"/>
      <c r="AX2446" s="213"/>
      <c r="AY2446" s="213"/>
      <c r="AZ2446" s="213"/>
      <c r="BA2446" s="213"/>
      <c r="BB2446" s="213"/>
      <c r="BC2446" s="213"/>
      <c r="BD2446" s="213"/>
      <c r="BE2446" s="213"/>
      <c r="BF2446" s="213"/>
      <c r="BG2446" s="213"/>
      <c r="BH2446" s="213"/>
    </row>
    <row r="2447" spans="1:60" outlineLevel="3" x14ac:dyDescent="0.2">
      <c r="A2447" s="220"/>
      <c r="B2447" s="221"/>
      <c r="C2447" s="276" t="s">
        <v>2359</v>
      </c>
      <c r="D2447" s="266"/>
      <c r="E2447" s="267">
        <v>1</v>
      </c>
      <c r="F2447" s="224"/>
      <c r="G2447" s="224"/>
      <c r="H2447" s="224"/>
      <c r="I2447" s="224"/>
      <c r="J2447" s="224"/>
      <c r="K2447" s="224"/>
      <c r="L2447" s="224"/>
      <c r="M2447" s="224"/>
      <c r="N2447" s="223"/>
      <c r="O2447" s="223"/>
      <c r="P2447" s="223"/>
      <c r="Q2447" s="223"/>
      <c r="R2447" s="224"/>
      <c r="S2447" s="224"/>
      <c r="T2447" s="224"/>
      <c r="U2447" s="224"/>
      <c r="V2447" s="224"/>
      <c r="W2447" s="224"/>
      <c r="X2447" s="224"/>
      <c r="Y2447" s="224"/>
      <c r="Z2447" s="213"/>
      <c r="AA2447" s="213"/>
      <c r="AB2447" s="213"/>
      <c r="AC2447" s="213"/>
      <c r="AD2447" s="213"/>
      <c r="AE2447" s="213"/>
      <c r="AF2447" s="213"/>
      <c r="AG2447" s="213" t="s">
        <v>573</v>
      </c>
      <c r="AH2447" s="213">
        <v>2</v>
      </c>
      <c r="AI2447" s="213"/>
      <c r="AJ2447" s="213"/>
      <c r="AK2447" s="213"/>
      <c r="AL2447" s="213"/>
      <c r="AM2447" s="213"/>
      <c r="AN2447" s="213"/>
      <c r="AO2447" s="213"/>
      <c r="AP2447" s="213"/>
      <c r="AQ2447" s="213"/>
      <c r="AR2447" s="213"/>
      <c r="AS2447" s="213"/>
      <c r="AT2447" s="213"/>
      <c r="AU2447" s="213"/>
      <c r="AV2447" s="213"/>
      <c r="AW2447" s="213"/>
      <c r="AX2447" s="213"/>
      <c r="AY2447" s="213"/>
      <c r="AZ2447" s="213"/>
      <c r="BA2447" s="213"/>
      <c r="BB2447" s="213"/>
      <c r="BC2447" s="213"/>
      <c r="BD2447" s="213"/>
      <c r="BE2447" s="213"/>
      <c r="BF2447" s="213"/>
      <c r="BG2447" s="213"/>
      <c r="BH2447" s="213"/>
    </row>
    <row r="2448" spans="1:60" outlineLevel="3" x14ac:dyDescent="0.2">
      <c r="A2448" s="220"/>
      <c r="B2448" s="221"/>
      <c r="C2448" s="275" t="s">
        <v>958</v>
      </c>
      <c r="D2448" s="266"/>
      <c r="E2448" s="267"/>
      <c r="F2448" s="224"/>
      <c r="G2448" s="224"/>
      <c r="H2448" s="224"/>
      <c r="I2448" s="224"/>
      <c r="J2448" s="224"/>
      <c r="K2448" s="224"/>
      <c r="L2448" s="224"/>
      <c r="M2448" s="224"/>
      <c r="N2448" s="223"/>
      <c r="O2448" s="223"/>
      <c r="P2448" s="223"/>
      <c r="Q2448" s="223"/>
      <c r="R2448" s="224"/>
      <c r="S2448" s="224"/>
      <c r="T2448" s="224"/>
      <c r="U2448" s="224"/>
      <c r="V2448" s="224"/>
      <c r="W2448" s="224"/>
      <c r="X2448" s="224"/>
      <c r="Y2448" s="224"/>
      <c r="Z2448" s="213"/>
      <c r="AA2448" s="213"/>
      <c r="AB2448" s="213"/>
      <c r="AC2448" s="213"/>
      <c r="AD2448" s="213"/>
      <c r="AE2448" s="213"/>
      <c r="AF2448" s="213"/>
      <c r="AG2448" s="213" t="s">
        <v>573</v>
      </c>
      <c r="AH2448" s="213"/>
      <c r="AI2448" s="213"/>
      <c r="AJ2448" s="213"/>
      <c r="AK2448" s="213"/>
      <c r="AL2448" s="213"/>
      <c r="AM2448" s="213"/>
      <c r="AN2448" s="213"/>
      <c r="AO2448" s="213"/>
      <c r="AP2448" s="213"/>
      <c r="AQ2448" s="213"/>
      <c r="AR2448" s="213"/>
      <c r="AS2448" s="213"/>
      <c r="AT2448" s="213"/>
      <c r="AU2448" s="213"/>
      <c r="AV2448" s="213"/>
      <c r="AW2448" s="213"/>
      <c r="AX2448" s="213"/>
      <c r="AY2448" s="213"/>
      <c r="AZ2448" s="213"/>
      <c r="BA2448" s="213"/>
      <c r="BB2448" s="213"/>
      <c r="BC2448" s="213"/>
      <c r="BD2448" s="213"/>
      <c r="BE2448" s="213"/>
      <c r="BF2448" s="213"/>
      <c r="BG2448" s="213"/>
      <c r="BH2448" s="213"/>
    </row>
    <row r="2449" spans="1:60" outlineLevel="2" x14ac:dyDescent="0.2">
      <c r="A2449" s="220"/>
      <c r="B2449" s="221"/>
      <c r="C2449" s="257"/>
      <c r="D2449" s="250"/>
      <c r="E2449" s="250"/>
      <c r="F2449" s="250"/>
      <c r="G2449" s="250"/>
      <c r="H2449" s="224"/>
      <c r="I2449" s="224"/>
      <c r="J2449" s="224"/>
      <c r="K2449" s="224"/>
      <c r="L2449" s="224"/>
      <c r="M2449" s="224"/>
      <c r="N2449" s="223"/>
      <c r="O2449" s="223"/>
      <c r="P2449" s="223"/>
      <c r="Q2449" s="223"/>
      <c r="R2449" s="224"/>
      <c r="S2449" s="224"/>
      <c r="T2449" s="224"/>
      <c r="U2449" s="224"/>
      <c r="V2449" s="224"/>
      <c r="W2449" s="224"/>
      <c r="X2449" s="224"/>
      <c r="Y2449" s="224"/>
      <c r="Z2449" s="213"/>
      <c r="AA2449" s="213"/>
      <c r="AB2449" s="213"/>
      <c r="AC2449" s="213"/>
      <c r="AD2449" s="213"/>
      <c r="AE2449" s="213"/>
      <c r="AF2449" s="213"/>
      <c r="AG2449" s="213" t="s">
        <v>515</v>
      </c>
      <c r="AH2449" s="213"/>
      <c r="AI2449" s="213"/>
      <c r="AJ2449" s="213"/>
      <c r="AK2449" s="213"/>
      <c r="AL2449" s="213"/>
      <c r="AM2449" s="213"/>
      <c r="AN2449" s="213"/>
      <c r="AO2449" s="213"/>
      <c r="AP2449" s="213"/>
      <c r="AQ2449" s="213"/>
      <c r="AR2449" s="213"/>
      <c r="AS2449" s="213"/>
      <c r="AT2449" s="213"/>
      <c r="AU2449" s="213"/>
      <c r="AV2449" s="213"/>
      <c r="AW2449" s="213"/>
      <c r="AX2449" s="213"/>
      <c r="AY2449" s="213"/>
      <c r="AZ2449" s="213"/>
      <c r="BA2449" s="213"/>
      <c r="BB2449" s="213"/>
      <c r="BC2449" s="213"/>
      <c r="BD2449" s="213"/>
      <c r="BE2449" s="213"/>
      <c r="BF2449" s="213"/>
      <c r="BG2449" s="213"/>
      <c r="BH2449" s="213"/>
    </row>
    <row r="2450" spans="1:60" outlineLevel="1" x14ac:dyDescent="0.2">
      <c r="A2450" s="242">
        <v>320</v>
      </c>
      <c r="B2450" s="243" t="s">
        <v>2446</v>
      </c>
      <c r="C2450" s="254" t="s">
        <v>2447</v>
      </c>
      <c r="D2450" s="244" t="s">
        <v>582</v>
      </c>
      <c r="E2450" s="245">
        <v>1</v>
      </c>
      <c r="F2450" s="246"/>
      <c r="G2450" s="247">
        <f>ROUND(E2450*F2450,2)</f>
        <v>0</v>
      </c>
      <c r="H2450" s="246"/>
      <c r="I2450" s="247">
        <f>ROUND(E2450*H2450,2)</f>
        <v>0</v>
      </c>
      <c r="J2450" s="246"/>
      <c r="K2450" s="247">
        <f>ROUND(E2450*J2450,2)</f>
        <v>0</v>
      </c>
      <c r="L2450" s="247">
        <v>21</v>
      </c>
      <c r="M2450" s="247">
        <f>G2450*(1+L2450/100)</f>
        <v>0</v>
      </c>
      <c r="N2450" s="245">
        <v>0</v>
      </c>
      <c r="O2450" s="245">
        <f>ROUND(E2450*N2450,2)</f>
        <v>0</v>
      </c>
      <c r="P2450" s="245">
        <v>0</v>
      </c>
      <c r="Q2450" s="245">
        <f>ROUND(E2450*P2450,2)</f>
        <v>0</v>
      </c>
      <c r="R2450" s="247"/>
      <c r="S2450" s="247" t="s">
        <v>527</v>
      </c>
      <c r="T2450" s="248" t="s">
        <v>512</v>
      </c>
      <c r="U2450" s="224">
        <v>0</v>
      </c>
      <c r="V2450" s="224">
        <f>ROUND(E2450*U2450,2)</f>
        <v>0</v>
      </c>
      <c r="W2450" s="224"/>
      <c r="X2450" s="224" t="s">
        <v>557</v>
      </c>
      <c r="Y2450" s="224" t="s">
        <v>513</v>
      </c>
      <c r="Z2450" s="213"/>
      <c r="AA2450" s="213"/>
      <c r="AB2450" s="213"/>
      <c r="AC2450" s="213"/>
      <c r="AD2450" s="213"/>
      <c r="AE2450" s="213"/>
      <c r="AF2450" s="213"/>
      <c r="AG2450" s="213" t="s">
        <v>571</v>
      </c>
      <c r="AH2450" s="213"/>
      <c r="AI2450" s="213"/>
      <c r="AJ2450" s="213"/>
      <c r="AK2450" s="213"/>
      <c r="AL2450" s="213"/>
      <c r="AM2450" s="213"/>
      <c r="AN2450" s="213"/>
      <c r="AO2450" s="213"/>
      <c r="AP2450" s="213"/>
      <c r="AQ2450" s="213"/>
      <c r="AR2450" s="213"/>
      <c r="AS2450" s="213"/>
      <c r="AT2450" s="213"/>
      <c r="AU2450" s="213"/>
      <c r="AV2450" s="213"/>
      <c r="AW2450" s="213"/>
      <c r="AX2450" s="213"/>
      <c r="AY2450" s="213"/>
      <c r="AZ2450" s="213"/>
      <c r="BA2450" s="213"/>
      <c r="BB2450" s="213"/>
      <c r="BC2450" s="213"/>
      <c r="BD2450" s="213"/>
      <c r="BE2450" s="213"/>
      <c r="BF2450" s="213"/>
      <c r="BG2450" s="213"/>
      <c r="BH2450" s="213"/>
    </row>
    <row r="2451" spans="1:60" outlineLevel="2" x14ac:dyDescent="0.2">
      <c r="A2451" s="220"/>
      <c r="B2451" s="221"/>
      <c r="C2451" s="258" t="s">
        <v>2413</v>
      </c>
      <c r="D2451" s="229"/>
      <c r="E2451" s="230"/>
      <c r="F2451" s="224"/>
      <c r="G2451" s="224"/>
      <c r="H2451" s="224"/>
      <c r="I2451" s="224"/>
      <c r="J2451" s="224"/>
      <c r="K2451" s="224"/>
      <c r="L2451" s="224"/>
      <c r="M2451" s="224"/>
      <c r="N2451" s="223"/>
      <c r="O2451" s="223"/>
      <c r="P2451" s="223"/>
      <c r="Q2451" s="223"/>
      <c r="R2451" s="224"/>
      <c r="S2451" s="224"/>
      <c r="T2451" s="224"/>
      <c r="U2451" s="224"/>
      <c r="V2451" s="224"/>
      <c r="W2451" s="224"/>
      <c r="X2451" s="224"/>
      <c r="Y2451" s="224"/>
      <c r="Z2451" s="213"/>
      <c r="AA2451" s="213"/>
      <c r="AB2451" s="213"/>
      <c r="AC2451" s="213"/>
      <c r="AD2451" s="213"/>
      <c r="AE2451" s="213"/>
      <c r="AF2451" s="213"/>
      <c r="AG2451" s="213" t="s">
        <v>573</v>
      </c>
      <c r="AH2451" s="213">
        <v>0</v>
      </c>
      <c r="AI2451" s="213"/>
      <c r="AJ2451" s="213"/>
      <c r="AK2451" s="213"/>
      <c r="AL2451" s="213"/>
      <c r="AM2451" s="213"/>
      <c r="AN2451" s="213"/>
      <c r="AO2451" s="213"/>
      <c r="AP2451" s="213"/>
      <c r="AQ2451" s="213"/>
      <c r="AR2451" s="213"/>
      <c r="AS2451" s="213"/>
      <c r="AT2451" s="213"/>
      <c r="AU2451" s="213"/>
      <c r="AV2451" s="213"/>
      <c r="AW2451" s="213"/>
      <c r="AX2451" s="213"/>
      <c r="AY2451" s="213"/>
      <c r="AZ2451" s="213"/>
      <c r="BA2451" s="213"/>
      <c r="BB2451" s="213"/>
      <c r="BC2451" s="213"/>
      <c r="BD2451" s="213"/>
      <c r="BE2451" s="213"/>
      <c r="BF2451" s="213"/>
      <c r="BG2451" s="213"/>
      <c r="BH2451" s="213"/>
    </row>
    <row r="2452" spans="1:60" outlineLevel="3" x14ac:dyDescent="0.2">
      <c r="A2452" s="220"/>
      <c r="B2452" s="221"/>
      <c r="C2452" s="258" t="s">
        <v>2448</v>
      </c>
      <c r="D2452" s="229"/>
      <c r="E2452" s="230">
        <v>1</v>
      </c>
      <c r="F2452" s="224"/>
      <c r="G2452" s="224"/>
      <c r="H2452" s="224"/>
      <c r="I2452" s="224"/>
      <c r="J2452" s="224"/>
      <c r="K2452" s="224"/>
      <c r="L2452" s="224"/>
      <c r="M2452" s="224"/>
      <c r="N2452" s="223"/>
      <c r="O2452" s="223"/>
      <c r="P2452" s="223"/>
      <c r="Q2452" s="223"/>
      <c r="R2452" s="224"/>
      <c r="S2452" s="224"/>
      <c r="T2452" s="224"/>
      <c r="U2452" s="224"/>
      <c r="V2452" s="224"/>
      <c r="W2452" s="224"/>
      <c r="X2452" s="224"/>
      <c r="Y2452" s="224"/>
      <c r="Z2452" s="213"/>
      <c r="AA2452" s="213"/>
      <c r="AB2452" s="213"/>
      <c r="AC2452" s="213"/>
      <c r="AD2452" s="213"/>
      <c r="AE2452" s="213"/>
      <c r="AF2452" s="213"/>
      <c r="AG2452" s="213" t="s">
        <v>573</v>
      </c>
      <c r="AH2452" s="213">
        <v>0</v>
      </c>
      <c r="AI2452" s="213"/>
      <c r="AJ2452" s="213"/>
      <c r="AK2452" s="213"/>
      <c r="AL2452" s="213"/>
      <c r="AM2452" s="213"/>
      <c r="AN2452" s="213"/>
      <c r="AO2452" s="213"/>
      <c r="AP2452" s="213"/>
      <c r="AQ2452" s="213"/>
      <c r="AR2452" s="213"/>
      <c r="AS2452" s="213"/>
      <c r="AT2452" s="213"/>
      <c r="AU2452" s="213"/>
      <c r="AV2452" s="213"/>
      <c r="AW2452" s="213"/>
      <c r="AX2452" s="213"/>
      <c r="AY2452" s="213"/>
      <c r="AZ2452" s="213"/>
      <c r="BA2452" s="213"/>
      <c r="BB2452" s="213"/>
      <c r="BC2452" s="213"/>
      <c r="BD2452" s="213"/>
      <c r="BE2452" s="213"/>
      <c r="BF2452" s="213"/>
      <c r="BG2452" s="213"/>
      <c r="BH2452" s="213"/>
    </row>
    <row r="2453" spans="1:60" outlineLevel="3" x14ac:dyDescent="0.2">
      <c r="A2453" s="220"/>
      <c r="B2453" s="221"/>
      <c r="C2453" s="275" t="s">
        <v>955</v>
      </c>
      <c r="D2453" s="266"/>
      <c r="E2453" s="267"/>
      <c r="F2453" s="224"/>
      <c r="G2453" s="224"/>
      <c r="H2453" s="224"/>
      <c r="I2453" s="224"/>
      <c r="J2453" s="224"/>
      <c r="K2453" s="224"/>
      <c r="L2453" s="224"/>
      <c r="M2453" s="224"/>
      <c r="N2453" s="223"/>
      <c r="O2453" s="223"/>
      <c r="P2453" s="223"/>
      <c r="Q2453" s="223"/>
      <c r="R2453" s="224"/>
      <c r="S2453" s="224"/>
      <c r="T2453" s="224"/>
      <c r="U2453" s="224"/>
      <c r="V2453" s="224"/>
      <c r="W2453" s="224"/>
      <c r="X2453" s="224"/>
      <c r="Y2453" s="224"/>
      <c r="Z2453" s="213"/>
      <c r="AA2453" s="213"/>
      <c r="AB2453" s="213"/>
      <c r="AC2453" s="213"/>
      <c r="AD2453" s="213"/>
      <c r="AE2453" s="213"/>
      <c r="AF2453" s="213"/>
      <c r="AG2453" s="213" t="s">
        <v>573</v>
      </c>
      <c r="AH2453" s="213"/>
      <c r="AI2453" s="213"/>
      <c r="AJ2453" s="213"/>
      <c r="AK2453" s="213"/>
      <c r="AL2453" s="213"/>
      <c r="AM2453" s="213"/>
      <c r="AN2453" s="213"/>
      <c r="AO2453" s="213"/>
      <c r="AP2453" s="213"/>
      <c r="AQ2453" s="213"/>
      <c r="AR2453" s="213"/>
      <c r="AS2453" s="213"/>
      <c r="AT2453" s="213"/>
      <c r="AU2453" s="213"/>
      <c r="AV2453" s="213"/>
      <c r="AW2453" s="213"/>
      <c r="AX2453" s="213"/>
      <c r="AY2453" s="213"/>
      <c r="AZ2453" s="213"/>
      <c r="BA2453" s="213"/>
      <c r="BB2453" s="213"/>
      <c r="BC2453" s="213"/>
      <c r="BD2453" s="213"/>
      <c r="BE2453" s="213"/>
      <c r="BF2453" s="213"/>
      <c r="BG2453" s="213"/>
      <c r="BH2453" s="213"/>
    </row>
    <row r="2454" spans="1:60" outlineLevel="3" x14ac:dyDescent="0.2">
      <c r="A2454" s="220"/>
      <c r="B2454" s="221"/>
      <c r="C2454" s="276" t="s">
        <v>2355</v>
      </c>
      <c r="D2454" s="266"/>
      <c r="E2454" s="267">
        <v>1</v>
      </c>
      <c r="F2454" s="224"/>
      <c r="G2454" s="224"/>
      <c r="H2454" s="224"/>
      <c r="I2454" s="224"/>
      <c r="J2454" s="224"/>
      <c r="K2454" s="224"/>
      <c r="L2454" s="224"/>
      <c r="M2454" s="224"/>
      <c r="N2454" s="223"/>
      <c r="O2454" s="223"/>
      <c r="P2454" s="223"/>
      <c r="Q2454" s="223"/>
      <c r="R2454" s="224"/>
      <c r="S2454" s="224"/>
      <c r="T2454" s="224"/>
      <c r="U2454" s="224"/>
      <c r="V2454" s="224"/>
      <c r="W2454" s="224"/>
      <c r="X2454" s="224"/>
      <c r="Y2454" s="224"/>
      <c r="Z2454" s="213"/>
      <c r="AA2454" s="213"/>
      <c r="AB2454" s="213"/>
      <c r="AC2454" s="213"/>
      <c r="AD2454" s="213"/>
      <c r="AE2454" s="213"/>
      <c r="AF2454" s="213"/>
      <c r="AG2454" s="213" t="s">
        <v>573</v>
      </c>
      <c r="AH2454" s="213">
        <v>2</v>
      </c>
      <c r="AI2454" s="213"/>
      <c r="AJ2454" s="213"/>
      <c r="AK2454" s="213"/>
      <c r="AL2454" s="213"/>
      <c r="AM2454" s="213"/>
      <c r="AN2454" s="213"/>
      <c r="AO2454" s="213"/>
      <c r="AP2454" s="213"/>
      <c r="AQ2454" s="213"/>
      <c r="AR2454" s="213"/>
      <c r="AS2454" s="213"/>
      <c r="AT2454" s="213"/>
      <c r="AU2454" s="213"/>
      <c r="AV2454" s="213"/>
      <c r="AW2454" s="213"/>
      <c r="AX2454" s="213"/>
      <c r="AY2454" s="213"/>
      <c r="AZ2454" s="213"/>
      <c r="BA2454" s="213"/>
      <c r="BB2454" s="213"/>
      <c r="BC2454" s="213"/>
      <c r="BD2454" s="213"/>
      <c r="BE2454" s="213"/>
      <c r="BF2454" s="213"/>
      <c r="BG2454" s="213"/>
      <c r="BH2454" s="213"/>
    </row>
    <row r="2455" spans="1:60" outlineLevel="3" x14ac:dyDescent="0.2">
      <c r="A2455" s="220"/>
      <c r="B2455" s="221"/>
      <c r="C2455" s="275" t="s">
        <v>958</v>
      </c>
      <c r="D2455" s="266"/>
      <c r="E2455" s="267"/>
      <c r="F2455" s="224"/>
      <c r="G2455" s="224"/>
      <c r="H2455" s="224"/>
      <c r="I2455" s="224"/>
      <c r="J2455" s="224"/>
      <c r="K2455" s="224"/>
      <c r="L2455" s="224"/>
      <c r="M2455" s="224"/>
      <c r="N2455" s="223"/>
      <c r="O2455" s="223"/>
      <c r="P2455" s="223"/>
      <c r="Q2455" s="223"/>
      <c r="R2455" s="224"/>
      <c r="S2455" s="224"/>
      <c r="T2455" s="224"/>
      <c r="U2455" s="224"/>
      <c r="V2455" s="224"/>
      <c r="W2455" s="224"/>
      <c r="X2455" s="224"/>
      <c r="Y2455" s="224"/>
      <c r="Z2455" s="213"/>
      <c r="AA2455" s="213"/>
      <c r="AB2455" s="213"/>
      <c r="AC2455" s="213"/>
      <c r="AD2455" s="213"/>
      <c r="AE2455" s="213"/>
      <c r="AF2455" s="213"/>
      <c r="AG2455" s="213" t="s">
        <v>573</v>
      </c>
      <c r="AH2455" s="213"/>
      <c r="AI2455" s="213"/>
      <c r="AJ2455" s="213"/>
      <c r="AK2455" s="213"/>
      <c r="AL2455" s="213"/>
      <c r="AM2455" s="213"/>
      <c r="AN2455" s="213"/>
      <c r="AO2455" s="213"/>
      <c r="AP2455" s="213"/>
      <c r="AQ2455" s="213"/>
      <c r="AR2455" s="213"/>
      <c r="AS2455" s="213"/>
      <c r="AT2455" s="213"/>
      <c r="AU2455" s="213"/>
      <c r="AV2455" s="213"/>
      <c r="AW2455" s="213"/>
      <c r="AX2455" s="213"/>
      <c r="AY2455" s="213"/>
      <c r="AZ2455" s="213"/>
      <c r="BA2455" s="213"/>
      <c r="BB2455" s="213"/>
      <c r="BC2455" s="213"/>
      <c r="BD2455" s="213"/>
      <c r="BE2455" s="213"/>
      <c r="BF2455" s="213"/>
      <c r="BG2455" s="213"/>
      <c r="BH2455" s="213"/>
    </row>
    <row r="2456" spans="1:60" outlineLevel="2" x14ac:dyDescent="0.2">
      <c r="A2456" s="220"/>
      <c r="B2456" s="221"/>
      <c r="C2456" s="257"/>
      <c r="D2456" s="250"/>
      <c r="E2456" s="250"/>
      <c r="F2456" s="250"/>
      <c r="G2456" s="250"/>
      <c r="H2456" s="224"/>
      <c r="I2456" s="224"/>
      <c r="J2456" s="224"/>
      <c r="K2456" s="224"/>
      <c r="L2456" s="224"/>
      <c r="M2456" s="224"/>
      <c r="N2456" s="223"/>
      <c r="O2456" s="223"/>
      <c r="P2456" s="223"/>
      <c r="Q2456" s="223"/>
      <c r="R2456" s="224"/>
      <c r="S2456" s="224"/>
      <c r="T2456" s="224"/>
      <c r="U2456" s="224"/>
      <c r="V2456" s="224"/>
      <c r="W2456" s="224"/>
      <c r="X2456" s="224"/>
      <c r="Y2456" s="224"/>
      <c r="Z2456" s="213"/>
      <c r="AA2456" s="213"/>
      <c r="AB2456" s="213"/>
      <c r="AC2456" s="213"/>
      <c r="AD2456" s="213"/>
      <c r="AE2456" s="213"/>
      <c r="AF2456" s="213"/>
      <c r="AG2456" s="213" t="s">
        <v>515</v>
      </c>
      <c r="AH2456" s="213"/>
      <c r="AI2456" s="213"/>
      <c r="AJ2456" s="213"/>
      <c r="AK2456" s="213"/>
      <c r="AL2456" s="213"/>
      <c r="AM2456" s="213"/>
      <c r="AN2456" s="213"/>
      <c r="AO2456" s="213"/>
      <c r="AP2456" s="213"/>
      <c r="AQ2456" s="213"/>
      <c r="AR2456" s="213"/>
      <c r="AS2456" s="213"/>
      <c r="AT2456" s="213"/>
      <c r="AU2456" s="213"/>
      <c r="AV2456" s="213"/>
      <c r="AW2456" s="213"/>
      <c r="AX2456" s="213"/>
      <c r="AY2456" s="213"/>
      <c r="AZ2456" s="213"/>
      <c r="BA2456" s="213"/>
      <c r="BB2456" s="213"/>
      <c r="BC2456" s="213"/>
      <c r="BD2456" s="213"/>
      <c r="BE2456" s="213"/>
      <c r="BF2456" s="213"/>
      <c r="BG2456" s="213"/>
      <c r="BH2456" s="213"/>
    </row>
    <row r="2457" spans="1:60" outlineLevel="1" x14ac:dyDescent="0.2">
      <c r="A2457" s="242">
        <v>321</v>
      </c>
      <c r="B2457" s="243" t="s">
        <v>2449</v>
      </c>
      <c r="C2457" s="254" t="s">
        <v>2450</v>
      </c>
      <c r="D2457" s="244" t="s">
        <v>582</v>
      </c>
      <c r="E2457" s="245">
        <v>1</v>
      </c>
      <c r="F2457" s="246"/>
      <c r="G2457" s="247">
        <f>ROUND(E2457*F2457,2)</f>
        <v>0</v>
      </c>
      <c r="H2457" s="246"/>
      <c r="I2457" s="247">
        <f>ROUND(E2457*H2457,2)</f>
        <v>0</v>
      </c>
      <c r="J2457" s="246"/>
      <c r="K2457" s="247">
        <f>ROUND(E2457*J2457,2)</f>
        <v>0</v>
      </c>
      <c r="L2457" s="247">
        <v>21</v>
      </c>
      <c r="M2457" s="247">
        <f>G2457*(1+L2457/100)</f>
        <v>0</v>
      </c>
      <c r="N2457" s="245">
        <v>0</v>
      </c>
      <c r="O2457" s="245">
        <f>ROUND(E2457*N2457,2)</f>
        <v>0</v>
      </c>
      <c r="P2457" s="245">
        <v>0</v>
      </c>
      <c r="Q2457" s="245">
        <f>ROUND(E2457*P2457,2)</f>
        <v>0</v>
      </c>
      <c r="R2457" s="247"/>
      <c r="S2457" s="247" t="s">
        <v>527</v>
      </c>
      <c r="T2457" s="248" t="s">
        <v>512</v>
      </c>
      <c r="U2457" s="224">
        <v>0</v>
      </c>
      <c r="V2457" s="224">
        <f>ROUND(E2457*U2457,2)</f>
        <v>0</v>
      </c>
      <c r="W2457" s="224"/>
      <c r="X2457" s="224" t="s">
        <v>557</v>
      </c>
      <c r="Y2457" s="224" t="s">
        <v>513</v>
      </c>
      <c r="Z2457" s="213"/>
      <c r="AA2457" s="213"/>
      <c r="AB2457" s="213"/>
      <c r="AC2457" s="213"/>
      <c r="AD2457" s="213"/>
      <c r="AE2457" s="213"/>
      <c r="AF2457" s="213"/>
      <c r="AG2457" s="213" t="s">
        <v>571</v>
      </c>
      <c r="AH2457" s="213"/>
      <c r="AI2457" s="213"/>
      <c r="AJ2457" s="213"/>
      <c r="AK2457" s="213"/>
      <c r="AL2457" s="213"/>
      <c r="AM2457" s="213"/>
      <c r="AN2457" s="213"/>
      <c r="AO2457" s="213"/>
      <c r="AP2457" s="213"/>
      <c r="AQ2457" s="213"/>
      <c r="AR2457" s="213"/>
      <c r="AS2457" s="213"/>
      <c r="AT2457" s="213"/>
      <c r="AU2457" s="213"/>
      <c r="AV2457" s="213"/>
      <c r="AW2457" s="213"/>
      <c r="AX2457" s="213"/>
      <c r="AY2457" s="213"/>
      <c r="AZ2457" s="213"/>
      <c r="BA2457" s="213"/>
      <c r="BB2457" s="213"/>
      <c r="BC2457" s="213"/>
      <c r="BD2457" s="213"/>
      <c r="BE2457" s="213"/>
      <c r="BF2457" s="213"/>
      <c r="BG2457" s="213"/>
      <c r="BH2457" s="213"/>
    </row>
    <row r="2458" spans="1:60" outlineLevel="2" x14ac:dyDescent="0.2">
      <c r="A2458" s="220"/>
      <c r="B2458" s="221"/>
      <c r="C2458" s="258" t="s">
        <v>2413</v>
      </c>
      <c r="D2458" s="229"/>
      <c r="E2458" s="230"/>
      <c r="F2458" s="224"/>
      <c r="G2458" s="224"/>
      <c r="H2458" s="224"/>
      <c r="I2458" s="224"/>
      <c r="J2458" s="224"/>
      <c r="K2458" s="224"/>
      <c r="L2458" s="224"/>
      <c r="M2458" s="224"/>
      <c r="N2458" s="223"/>
      <c r="O2458" s="223"/>
      <c r="P2458" s="223"/>
      <c r="Q2458" s="223"/>
      <c r="R2458" s="224"/>
      <c r="S2458" s="224"/>
      <c r="T2458" s="224"/>
      <c r="U2458" s="224"/>
      <c r="V2458" s="224"/>
      <c r="W2458" s="224"/>
      <c r="X2458" s="224"/>
      <c r="Y2458" s="224"/>
      <c r="Z2458" s="213"/>
      <c r="AA2458" s="213"/>
      <c r="AB2458" s="213"/>
      <c r="AC2458" s="213"/>
      <c r="AD2458" s="213"/>
      <c r="AE2458" s="213"/>
      <c r="AF2458" s="213"/>
      <c r="AG2458" s="213" t="s">
        <v>573</v>
      </c>
      <c r="AH2458" s="213">
        <v>0</v>
      </c>
      <c r="AI2458" s="213"/>
      <c r="AJ2458" s="213"/>
      <c r="AK2458" s="213"/>
      <c r="AL2458" s="213"/>
      <c r="AM2458" s="213"/>
      <c r="AN2458" s="213"/>
      <c r="AO2458" s="213"/>
      <c r="AP2458" s="213"/>
      <c r="AQ2458" s="213"/>
      <c r="AR2458" s="213"/>
      <c r="AS2458" s="213"/>
      <c r="AT2458" s="213"/>
      <c r="AU2458" s="213"/>
      <c r="AV2458" s="213"/>
      <c r="AW2458" s="213"/>
      <c r="AX2458" s="213"/>
      <c r="AY2458" s="213"/>
      <c r="AZ2458" s="213"/>
      <c r="BA2458" s="213"/>
      <c r="BB2458" s="213"/>
      <c r="BC2458" s="213"/>
      <c r="BD2458" s="213"/>
      <c r="BE2458" s="213"/>
      <c r="BF2458" s="213"/>
      <c r="BG2458" s="213"/>
      <c r="BH2458" s="213"/>
    </row>
    <row r="2459" spans="1:60" outlineLevel="3" x14ac:dyDescent="0.2">
      <c r="A2459" s="220"/>
      <c r="B2459" s="221"/>
      <c r="C2459" s="258" t="s">
        <v>2451</v>
      </c>
      <c r="D2459" s="229"/>
      <c r="E2459" s="230">
        <v>1</v>
      </c>
      <c r="F2459" s="224"/>
      <c r="G2459" s="224"/>
      <c r="H2459" s="224"/>
      <c r="I2459" s="224"/>
      <c r="J2459" s="224"/>
      <c r="K2459" s="224"/>
      <c r="L2459" s="224"/>
      <c r="M2459" s="224"/>
      <c r="N2459" s="223"/>
      <c r="O2459" s="223"/>
      <c r="P2459" s="223"/>
      <c r="Q2459" s="223"/>
      <c r="R2459" s="224"/>
      <c r="S2459" s="224"/>
      <c r="T2459" s="224"/>
      <c r="U2459" s="224"/>
      <c r="V2459" s="224"/>
      <c r="W2459" s="224"/>
      <c r="X2459" s="224"/>
      <c r="Y2459" s="224"/>
      <c r="Z2459" s="213"/>
      <c r="AA2459" s="213"/>
      <c r="AB2459" s="213"/>
      <c r="AC2459" s="213"/>
      <c r="AD2459" s="213"/>
      <c r="AE2459" s="213"/>
      <c r="AF2459" s="213"/>
      <c r="AG2459" s="213" t="s">
        <v>573</v>
      </c>
      <c r="AH2459" s="213">
        <v>0</v>
      </c>
      <c r="AI2459" s="213"/>
      <c r="AJ2459" s="213"/>
      <c r="AK2459" s="213"/>
      <c r="AL2459" s="213"/>
      <c r="AM2459" s="213"/>
      <c r="AN2459" s="213"/>
      <c r="AO2459" s="213"/>
      <c r="AP2459" s="213"/>
      <c r="AQ2459" s="213"/>
      <c r="AR2459" s="213"/>
      <c r="AS2459" s="213"/>
      <c r="AT2459" s="213"/>
      <c r="AU2459" s="213"/>
      <c r="AV2459" s="213"/>
      <c r="AW2459" s="213"/>
      <c r="AX2459" s="213"/>
      <c r="AY2459" s="213"/>
      <c r="AZ2459" s="213"/>
      <c r="BA2459" s="213"/>
      <c r="BB2459" s="213"/>
      <c r="BC2459" s="213"/>
      <c r="BD2459" s="213"/>
      <c r="BE2459" s="213"/>
      <c r="BF2459" s="213"/>
      <c r="BG2459" s="213"/>
      <c r="BH2459" s="213"/>
    </row>
    <row r="2460" spans="1:60" outlineLevel="3" x14ac:dyDescent="0.2">
      <c r="A2460" s="220"/>
      <c r="B2460" s="221"/>
      <c r="C2460" s="275" t="s">
        <v>955</v>
      </c>
      <c r="D2460" s="266"/>
      <c r="E2460" s="267"/>
      <c r="F2460" s="224"/>
      <c r="G2460" s="224"/>
      <c r="H2460" s="224"/>
      <c r="I2460" s="224"/>
      <c r="J2460" s="224"/>
      <c r="K2460" s="224"/>
      <c r="L2460" s="224"/>
      <c r="M2460" s="224"/>
      <c r="N2460" s="223"/>
      <c r="O2460" s="223"/>
      <c r="P2460" s="223"/>
      <c r="Q2460" s="223"/>
      <c r="R2460" s="224"/>
      <c r="S2460" s="224"/>
      <c r="T2460" s="224"/>
      <c r="U2460" s="224"/>
      <c r="V2460" s="224"/>
      <c r="W2460" s="224"/>
      <c r="X2460" s="224"/>
      <c r="Y2460" s="224"/>
      <c r="Z2460" s="213"/>
      <c r="AA2460" s="213"/>
      <c r="AB2460" s="213"/>
      <c r="AC2460" s="213"/>
      <c r="AD2460" s="213"/>
      <c r="AE2460" s="213"/>
      <c r="AF2460" s="213"/>
      <c r="AG2460" s="213" t="s">
        <v>573</v>
      </c>
      <c r="AH2460" s="213"/>
      <c r="AI2460" s="213"/>
      <c r="AJ2460" s="213"/>
      <c r="AK2460" s="213"/>
      <c r="AL2460" s="213"/>
      <c r="AM2460" s="213"/>
      <c r="AN2460" s="213"/>
      <c r="AO2460" s="213"/>
      <c r="AP2460" s="213"/>
      <c r="AQ2460" s="213"/>
      <c r="AR2460" s="213"/>
      <c r="AS2460" s="213"/>
      <c r="AT2460" s="213"/>
      <c r="AU2460" s="213"/>
      <c r="AV2460" s="213"/>
      <c r="AW2460" s="213"/>
      <c r="AX2460" s="213"/>
      <c r="AY2460" s="213"/>
      <c r="AZ2460" s="213"/>
      <c r="BA2460" s="213"/>
      <c r="BB2460" s="213"/>
      <c r="BC2460" s="213"/>
      <c r="BD2460" s="213"/>
      <c r="BE2460" s="213"/>
      <c r="BF2460" s="213"/>
      <c r="BG2460" s="213"/>
      <c r="BH2460" s="213"/>
    </row>
    <row r="2461" spans="1:60" outlineLevel="3" x14ac:dyDescent="0.2">
      <c r="A2461" s="220"/>
      <c r="B2461" s="221"/>
      <c r="C2461" s="276" t="s">
        <v>2452</v>
      </c>
      <c r="D2461" s="266"/>
      <c r="E2461" s="267">
        <v>1</v>
      </c>
      <c r="F2461" s="224"/>
      <c r="G2461" s="224"/>
      <c r="H2461" s="224"/>
      <c r="I2461" s="224"/>
      <c r="J2461" s="224"/>
      <c r="K2461" s="224"/>
      <c r="L2461" s="224"/>
      <c r="M2461" s="224"/>
      <c r="N2461" s="223"/>
      <c r="O2461" s="223"/>
      <c r="P2461" s="223"/>
      <c r="Q2461" s="223"/>
      <c r="R2461" s="224"/>
      <c r="S2461" s="224"/>
      <c r="T2461" s="224"/>
      <c r="U2461" s="224"/>
      <c r="V2461" s="224"/>
      <c r="W2461" s="224"/>
      <c r="X2461" s="224"/>
      <c r="Y2461" s="224"/>
      <c r="Z2461" s="213"/>
      <c r="AA2461" s="213"/>
      <c r="AB2461" s="213"/>
      <c r="AC2461" s="213"/>
      <c r="AD2461" s="213"/>
      <c r="AE2461" s="213"/>
      <c r="AF2461" s="213"/>
      <c r="AG2461" s="213" t="s">
        <v>573</v>
      </c>
      <c r="AH2461" s="213">
        <v>2</v>
      </c>
      <c r="AI2461" s="213"/>
      <c r="AJ2461" s="213"/>
      <c r="AK2461" s="213"/>
      <c r="AL2461" s="213"/>
      <c r="AM2461" s="213"/>
      <c r="AN2461" s="213"/>
      <c r="AO2461" s="213"/>
      <c r="AP2461" s="213"/>
      <c r="AQ2461" s="213"/>
      <c r="AR2461" s="213"/>
      <c r="AS2461" s="213"/>
      <c r="AT2461" s="213"/>
      <c r="AU2461" s="213"/>
      <c r="AV2461" s="213"/>
      <c r="AW2461" s="213"/>
      <c r="AX2461" s="213"/>
      <c r="AY2461" s="213"/>
      <c r="AZ2461" s="213"/>
      <c r="BA2461" s="213"/>
      <c r="BB2461" s="213"/>
      <c r="BC2461" s="213"/>
      <c r="BD2461" s="213"/>
      <c r="BE2461" s="213"/>
      <c r="BF2461" s="213"/>
      <c r="BG2461" s="213"/>
      <c r="BH2461" s="213"/>
    </row>
    <row r="2462" spans="1:60" outlineLevel="3" x14ac:dyDescent="0.2">
      <c r="A2462" s="220"/>
      <c r="B2462" s="221"/>
      <c r="C2462" s="275" t="s">
        <v>958</v>
      </c>
      <c r="D2462" s="266"/>
      <c r="E2462" s="267"/>
      <c r="F2462" s="224"/>
      <c r="G2462" s="224"/>
      <c r="H2462" s="224"/>
      <c r="I2462" s="224"/>
      <c r="J2462" s="224"/>
      <c r="K2462" s="224"/>
      <c r="L2462" s="224"/>
      <c r="M2462" s="224"/>
      <c r="N2462" s="223"/>
      <c r="O2462" s="223"/>
      <c r="P2462" s="223"/>
      <c r="Q2462" s="223"/>
      <c r="R2462" s="224"/>
      <c r="S2462" s="224"/>
      <c r="T2462" s="224"/>
      <c r="U2462" s="224"/>
      <c r="V2462" s="224"/>
      <c r="W2462" s="224"/>
      <c r="X2462" s="224"/>
      <c r="Y2462" s="224"/>
      <c r="Z2462" s="213"/>
      <c r="AA2462" s="213"/>
      <c r="AB2462" s="213"/>
      <c r="AC2462" s="213"/>
      <c r="AD2462" s="213"/>
      <c r="AE2462" s="213"/>
      <c r="AF2462" s="213"/>
      <c r="AG2462" s="213" t="s">
        <v>573</v>
      </c>
      <c r="AH2462" s="213"/>
      <c r="AI2462" s="213"/>
      <c r="AJ2462" s="213"/>
      <c r="AK2462" s="213"/>
      <c r="AL2462" s="213"/>
      <c r="AM2462" s="213"/>
      <c r="AN2462" s="213"/>
      <c r="AO2462" s="213"/>
      <c r="AP2462" s="213"/>
      <c r="AQ2462" s="213"/>
      <c r="AR2462" s="213"/>
      <c r="AS2462" s="213"/>
      <c r="AT2462" s="213"/>
      <c r="AU2462" s="213"/>
      <c r="AV2462" s="213"/>
      <c r="AW2462" s="213"/>
      <c r="AX2462" s="213"/>
      <c r="AY2462" s="213"/>
      <c r="AZ2462" s="213"/>
      <c r="BA2462" s="213"/>
      <c r="BB2462" s="213"/>
      <c r="BC2462" s="213"/>
      <c r="BD2462" s="213"/>
      <c r="BE2462" s="213"/>
      <c r="BF2462" s="213"/>
      <c r="BG2462" s="213"/>
      <c r="BH2462" s="213"/>
    </row>
    <row r="2463" spans="1:60" outlineLevel="2" x14ac:dyDescent="0.2">
      <c r="A2463" s="220"/>
      <c r="B2463" s="221"/>
      <c r="C2463" s="257"/>
      <c r="D2463" s="250"/>
      <c r="E2463" s="250"/>
      <c r="F2463" s="250"/>
      <c r="G2463" s="250"/>
      <c r="H2463" s="224"/>
      <c r="I2463" s="224"/>
      <c r="J2463" s="224"/>
      <c r="K2463" s="224"/>
      <c r="L2463" s="224"/>
      <c r="M2463" s="224"/>
      <c r="N2463" s="223"/>
      <c r="O2463" s="223"/>
      <c r="P2463" s="223"/>
      <c r="Q2463" s="223"/>
      <c r="R2463" s="224"/>
      <c r="S2463" s="224"/>
      <c r="T2463" s="224"/>
      <c r="U2463" s="224"/>
      <c r="V2463" s="224"/>
      <c r="W2463" s="224"/>
      <c r="X2463" s="224"/>
      <c r="Y2463" s="224"/>
      <c r="Z2463" s="213"/>
      <c r="AA2463" s="213"/>
      <c r="AB2463" s="213"/>
      <c r="AC2463" s="213"/>
      <c r="AD2463" s="213"/>
      <c r="AE2463" s="213"/>
      <c r="AF2463" s="213"/>
      <c r="AG2463" s="213" t="s">
        <v>515</v>
      </c>
      <c r="AH2463" s="213"/>
      <c r="AI2463" s="213"/>
      <c r="AJ2463" s="213"/>
      <c r="AK2463" s="213"/>
      <c r="AL2463" s="213"/>
      <c r="AM2463" s="213"/>
      <c r="AN2463" s="213"/>
      <c r="AO2463" s="213"/>
      <c r="AP2463" s="213"/>
      <c r="AQ2463" s="213"/>
      <c r="AR2463" s="213"/>
      <c r="AS2463" s="213"/>
      <c r="AT2463" s="213"/>
      <c r="AU2463" s="213"/>
      <c r="AV2463" s="213"/>
      <c r="AW2463" s="213"/>
      <c r="AX2463" s="213"/>
      <c r="AY2463" s="213"/>
      <c r="AZ2463" s="213"/>
      <c r="BA2463" s="213"/>
      <c r="BB2463" s="213"/>
      <c r="BC2463" s="213"/>
      <c r="BD2463" s="213"/>
      <c r="BE2463" s="213"/>
      <c r="BF2463" s="213"/>
      <c r="BG2463" s="213"/>
      <c r="BH2463" s="213"/>
    </row>
    <row r="2464" spans="1:60" outlineLevel="1" x14ac:dyDescent="0.2">
      <c r="A2464" s="242">
        <v>322</v>
      </c>
      <c r="B2464" s="243" t="s">
        <v>2453</v>
      </c>
      <c r="C2464" s="254" t="s">
        <v>2454</v>
      </c>
      <c r="D2464" s="244" t="s">
        <v>582</v>
      </c>
      <c r="E2464" s="245">
        <v>1</v>
      </c>
      <c r="F2464" s="246"/>
      <c r="G2464" s="247">
        <f>ROUND(E2464*F2464,2)</f>
        <v>0</v>
      </c>
      <c r="H2464" s="246"/>
      <c r="I2464" s="247">
        <f>ROUND(E2464*H2464,2)</f>
        <v>0</v>
      </c>
      <c r="J2464" s="246"/>
      <c r="K2464" s="247">
        <f>ROUND(E2464*J2464,2)</f>
        <v>0</v>
      </c>
      <c r="L2464" s="247">
        <v>21</v>
      </c>
      <c r="M2464" s="247">
        <f>G2464*(1+L2464/100)</f>
        <v>0</v>
      </c>
      <c r="N2464" s="245">
        <v>0</v>
      </c>
      <c r="O2464" s="245">
        <f>ROUND(E2464*N2464,2)</f>
        <v>0</v>
      </c>
      <c r="P2464" s="245">
        <v>0</v>
      </c>
      <c r="Q2464" s="245">
        <f>ROUND(E2464*P2464,2)</f>
        <v>0</v>
      </c>
      <c r="R2464" s="247"/>
      <c r="S2464" s="247" t="s">
        <v>527</v>
      </c>
      <c r="T2464" s="248" t="s">
        <v>512</v>
      </c>
      <c r="U2464" s="224">
        <v>0</v>
      </c>
      <c r="V2464" s="224">
        <f>ROUND(E2464*U2464,2)</f>
        <v>0</v>
      </c>
      <c r="W2464" s="224"/>
      <c r="X2464" s="224" t="s">
        <v>557</v>
      </c>
      <c r="Y2464" s="224" t="s">
        <v>513</v>
      </c>
      <c r="Z2464" s="213"/>
      <c r="AA2464" s="213"/>
      <c r="AB2464" s="213"/>
      <c r="AC2464" s="213"/>
      <c r="AD2464" s="213"/>
      <c r="AE2464" s="213"/>
      <c r="AF2464" s="213"/>
      <c r="AG2464" s="213" t="s">
        <v>571</v>
      </c>
      <c r="AH2464" s="213"/>
      <c r="AI2464" s="213"/>
      <c r="AJ2464" s="213"/>
      <c r="AK2464" s="213"/>
      <c r="AL2464" s="213"/>
      <c r="AM2464" s="213"/>
      <c r="AN2464" s="213"/>
      <c r="AO2464" s="213"/>
      <c r="AP2464" s="213"/>
      <c r="AQ2464" s="213"/>
      <c r="AR2464" s="213"/>
      <c r="AS2464" s="213"/>
      <c r="AT2464" s="213"/>
      <c r="AU2464" s="213"/>
      <c r="AV2464" s="213"/>
      <c r="AW2464" s="213"/>
      <c r="AX2464" s="213"/>
      <c r="AY2464" s="213"/>
      <c r="AZ2464" s="213"/>
      <c r="BA2464" s="213"/>
      <c r="BB2464" s="213"/>
      <c r="BC2464" s="213"/>
      <c r="BD2464" s="213"/>
      <c r="BE2464" s="213"/>
      <c r="BF2464" s="213"/>
      <c r="BG2464" s="213"/>
      <c r="BH2464" s="213"/>
    </row>
    <row r="2465" spans="1:60" outlineLevel="2" x14ac:dyDescent="0.2">
      <c r="A2465" s="220"/>
      <c r="B2465" s="221"/>
      <c r="C2465" s="258" t="s">
        <v>2413</v>
      </c>
      <c r="D2465" s="229"/>
      <c r="E2465" s="230"/>
      <c r="F2465" s="224"/>
      <c r="G2465" s="224"/>
      <c r="H2465" s="224"/>
      <c r="I2465" s="224"/>
      <c r="J2465" s="224"/>
      <c r="K2465" s="224"/>
      <c r="L2465" s="224"/>
      <c r="M2465" s="224"/>
      <c r="N2465" s="223"/>
      <c r="O2465" s="223"/>
      <c r="P2465" s="223"/>
      <c r="Q2465" s="223"/>
      <c r="R2465" s="224"/>
      <c r="S2465" s="224"/>
      <c r="T2465" s="224"/>
      <c r="U2465" s="224"/>
      <c r="V2465" s="224"/>
      <c r="W2465" s="224"/>
      <c r="X2465" s="224"/>
      <c r="Y2465" s="224"/>
      <c r="Z2465" s="213"/>
      <c r="AA2465" s="213"/>
      <c r="AB2465" s="213"/>
      <c r="AC2465" s="213"/>
      <c r="AD2465" s="213"/>
      <c r="AE2465" s="213"/>
      <c r="AF2465" s="213"/>
      <c r="AG2465" s="213" t="s">
        <v>573</v>
      </c>
      <c r="AH2465" s="213">
        <v>0</v>
      </c>
      <c r="AI2465" s="213"/>
      <c r="AJ2465" s="213"/>
      <c r="AK2465" s="213"/>
      <c r="AL2465" s="213"/>
      <c r="AM2465" s="213"/>
      <c r="AN2465" s="213"/>
      <c r="AO2465" s="213"/>
      <c r="AP2465" s="213"/>
      <c r="AQ2465" s="213"/>
      <c r="AR2465" s="213"/>
      <c r="AS2465" s="213"/>
      <c r="AT2465" s="213"/>
      <c r="AU2465" s="213"/>
      <c r="AV2465" s="213"/>
      <c r="AW2465" s="213"/>
      <c r="AX2465" s="213"/>
      <c r="AY2465" s="213"/>
      <c r="AZ2465" s="213"/>
      <c r="BA2465" s="213"/>
      <c r="BB2465" s="213"/>
      <c r="BC2465" s="213"/>
      <c r="BD2465" s="213"/>
      <c r="BE2465" s="213"/>
      <c r="BF2465" s="213"/>
      <c r="BG2465" s="213"/>
      <c r="BH2465" s="213"/>
    </row>
    <row r="2466" spans="1:60" outlineLevel="3" x14ac:dyDescent="0.2">
      <c r="A2466" s="220"/>
      <c r="B2466" s="221"/>
      <c r="C2466" s="258" t="s">
        <v>2455</v>
      </c>
      <c r="D2466" s="229"/>
      <c r="E2466" s="230">
        <v>1</v>
      </c>
      <c r="F2466" s="224"/>
      <c r="G2466" s="224"/>
      <c r="H2466" s="224"/>
      <c r="I2466" s="224"/>
      <c r="J2466" s="224"/>
      <c r="K2466" s="224"/>
      <c r="L2466" s="224"/>
      <c r="M2466" s="224"/>
      <c r="N2466" s="223"/>
      <c r="O2466" s="223"/>
      <c r="P2466" s="223"/>
      <c r="Q2466" s="223"/>
      <c r="R2466" s="224"/>
      <c r="S2466" s="224"/>
      <c r="T2466" s="224"/>
      <c r="U2466" s="224"/>
      <c r="V2466" s="224"/>
      <c r="W2466" s="224"/>
      <c r="X2466" s="224"/>
      <c r="Y2466" s="224"/>
      <c r="Z2466" s="213"/>
      <c r="AA2466" s="213"/>
      <c r="AB2466" s="213"/>
      <c r="AC2466" s="213"/>
      <c r="AD2466" s="213"/>
      <c r="AE2466" s="213"/>
      <c r="AF2466" s="213"/>
      <c r="AG2466" s="213" t="s">
        <v>573</v>
      </c>
      <c r="AH2466" s="213">
        <v>0</v>
      </c>
      <c r="AI2466" s="213"/>
      <c r="AJ2466" s="213"/>
      <c r="AK2466" s="213"/>
      <c r="AL2466" s="213"/>
      <c r="AM2466" s="213"/>
      <c r="AN2466" s="213"/>
      <c r="AO2466" s="213"/>
      <c r="AP2466" s="213"/>
      <c r="AQ2466" s="213"/>
      <c r="AR2466" s="213"/>
      <c r="AS2466" s="213"/>
      <c r="AT2466" s="213"/>
      <c r="AU2466" s="213"/>
      <c r="AV2466" s="213"/>
      <c r="AW2466" s="213"/>
      <c r="AX2466" s="213"/>
      <c r="AY2466" s="213"/>
      <c r="AZ2466" s="213"/>
      <c r="BA2466" s="213"/>
      <c r="BB2466" s="213"/>
      <c r="BC2466" s="213"/>
      <c r="BD2466" s="213"/>
      <c r="BE2466" s="213"/>
      <c r="BF2466" s="213"/>
      <c r="BG2466" s="213"/>
      <c r="BH2466" s="213"/>
    </row>
    <row r="2467" spans="1:60" outlineLevel="3" x14ac:dyDescent="0.2">
      <c r="A2467" s="220"/>
      <c r="B2467" s="221"/>
      <c r="C2467" s="275" t="s">
        <v>955</v>
      </c>
      <c r="D2467" s="266"/>
      <c r="E2467" s="267"/>
      <c r="F2467" s="224"/>
      <c r="G2467" s="224"/>
      <c r="H2467" s="224"/>
      <c r="I2467" s="224"/>
      <c r="J2467" s="224"/>
      <c r="K2467" s="224"/>
      <c r="L2467" s="224"/>
      <c r="M2467" s="224"/>
      <c r="N2467" s="223"/>
      <c r="O2467" s="223"/>
      <c r="P2467" s="223"/>
      <c r="Q2467" s="223"/>
      <c r="R2467" s="224"/>
      <c r="S2467" s="224"/>
      <c r="T2467" s="224"/>
      <c r="U2467" s="224"/>
      <c r="V2467" s="224"/>
      <c r="W2467" s="224"/>
      <c r="X2467" s="224"/>
      <c r="Y2467" s="224"/>
      <c r="Z2467" s="213"/>
      <c r="AA2467" s="213"/>
      <c r="AB2467" s="213"/>
      <c r="AC2467" s="213"/>
      <c r="AD2467" s="213"/>
      <c r="AE2467" s="213"/>
      <c r="AF2467" s="213"/>
      <c r="AG2467" s="213" t="s">
        <v>573</v>
      </c>
      <c r="AH2467" s="213"/>
      <c r="AI2467" s="213"/>
      <c r="AJ2467" s="213"/>
      <c r="AK2467" s="213"/>
      <c r="AL2467" s="213"/>
      <c r="AM2467" s="213"/>
      <c r="AN2467" s="213"/>
      <c r="AO2467" s="213"/>
      <c r="AP2467" s="213"/>
      <c r="AQ2467" s="213"/>
      <c r="AR2467" s="213"/>
      <c r="AS2467" s="213"/>
      <c r="AT2467" s="213"/>
      <c r="AU2467" s="213"/>
      <c r="AV2467" s="213"/>
      <c r="AW2467" s="213"/>
      <c r="AX2467" s="213"/>
      <c r="AY2467" s="213"/>
      <c r="AZ2467" s="213"/>
      <c r="BA2467" s="213"/>
      <c r="BB2467" s="213"/>
      <c r="BC2467" s="213"/>
      <c r="BD2467" s="213"/>
      <c r="BE2467" s="213"/>
      <c r="BF2467" s="213"/>
      <c r="BG2467" s="213"/>
      <c r="BH2467" s="213"/>
    </row>
    <row r="2468" spans="1:60" outlineLevel="3" x14ac:dyDescent="0.2">
      <c r="A2468" s="220"/>
      <c r="B2468" s="221"/>
      <c r="C2468" s="276" t="s">
        <v>1125</v>
      </c>
      <c r="D2468" s="266"/>
      <c r="E2468" s="267">
        <v>1</v>
      </c>
      <c r="F2468" s="224"/>
      <c r="G2468" s="224"/>
      <c r="H2468" s="224"/>
      <c r="I2468" s="224"/>
      <c r="J2468" s="224"/>
      <c r="K2468" s="224"/>
      <c r="L2468" s="224"/>
      <c r="M2468" s="224"/>
      <c r="N2468" s="223"/>
      <c r="O2468" s="223"/>
      <c r="P2468" s="223"/>
      <c r="Q2468" s="223"/>
      <c r="R2468" s="224"/>
      <c r="S2468" s="224"/>
      <c r="T2468" s="224"/>
      <c r="U2468" s="224"/>
      <c r="V2468" s="224"/>
      <c r="W2468" s="224"/>
      <c r="X2468" s="224"/>
      <c r="Y2468" s="224"/>
      <c r="Z2468" s="213"/>
      <c r="AA2468" s="213"/>
      <c r="AB2468" s="213"/>
      <c r="AC2468" s="213"/>
      <c r="AD2468" s="213"/>
      <c r="AE2468" s="213"/>
      <c r="AF2468" s="213"/>
      <c r="AG2468" s="213" t="s">
        <v>573</v>
      </c>
      <c r="AH2468" s="213">
        <v>2</v>
      </c>
      <c r="AI2468" s="213"/>
      <c r="AJ2468" s="213"/>
      <c r="AK2468" s="213"/>
      <c r="AL2468" s="213"/>
      <c r="AM2468" s="213"/>
      <c r="AN2468" s="213"/>
      <c r="AO2468" s="213"/>
      <c r="AP2468" s="213"/>
      <c r="AQ2468" s="213"/>
      <c r="AR2468" s="213"/>
      <c r="AS2468" s="213"/>
      <c r="AT2468" s="213"/>
      <c r="AU2468" s="213"/>
      <c r="AV2468" s="213"/>
      <c r="AW2468" s="213"/>
      <c r="AX2468" s="213"/>
      <c r="AY2468" s="213"/>
      <c r="AZ2468" s="213"/>
      <c r="BA2468" s="213"/>
      <c r="BB2468" s="213"/>
      <c r="BC2468" s="213"/>
      <c r="BD2468" s="213"/>
      <c r="BE2468" s="213"/>
      <c r="BF2468" s="213"/>
      <c r="BG2468" s="213"/>
      <c r="BH2468" s="213"/>
    </row>
    <row r="2469" spans="1:60" outlineLevel="3" x14ac:dyDescent="0.2">
      <c r="A2469" s="220"/>
      <c r="B2469" s="221"/>
      <c r="C2469" s="275" t="s">
        <v>958</v>
      </c>
      <c r="D2469" s="266"/>
      <c r="E2469" s="267"/>
      <c r="F2469" s="224"/>
      <c r="G2469" s="224"/>
      <c r="H2469" s="224"/>
      <c r="I2469" s="224"/>
      <c r="J2469" s="224"/>
      <c r="K2469" s="224"/>
      <c r="L2469" s="224"/>
      <c r="M2469" s="224"/>
      <c r="N2469" s="223"/>
      <c r="O2469" s="223"/>
      <c r="P2469" s="223"/>
      <c r="Q2469" s="223"/>
      <c r="R2469" s="224"/>
      <c r="S2469" s="224"/>
      <c r="T2469" s="224"/>
      <c r="U2469" s="224"/>
      <c r="V2469" s="224"/>
      <c r="W2469" s="224"/>
      <c r="X2469" s="224"/>
      <c r="Y2469" s="224"/>
      <c r="Z2469" s="213"/>
      <c r="AA2469" s="213"/>
      <c r="AB2469" s="213"/>
      <c r="AC2469" s="213"/>
      <c r="AD2469" s="213"/>
      <c r="AE2469" s="213"/>
      <c r="AF2469" s="213"/>
      <c r="AG2469" s="213" t="s">
        <v>573</v>
      </c>
      <c r="AH2469" s="213"/>
      <c r="AI2469" s="213"/>
      <c r="AJ2469" s="213"/>
      <c r="AK2469" s="213"/>
      <c r="AL2469" s="213"/>
      <c r="AM2469" s="213"/>
      <c r="AN2469" s="213"/>
      <c r="AO2469" s="213"/>
      <c r="AP2469" s="213"/>
      <c r="AQ2469" s="213"/>
      <c r="AR2469" s="213"/>
      <c r="AS2469" s="213"/>
      <c r="AT2469" s="213"/>
      <c r="AU2469" s="213"/>
      <c r="AV2469" s="213"/>
      <c r="AW2469" s="213"/>
      <c r="AX2469" s="213"/>
      <c r="AY2469" s="213"/>
      <c r="AZ2469" s="213"/>
      <c r="BA2469" s="213"/>
      <c r="BB2469" s="213"/>
      <c r="BC2469" s="213"/>
      <c r="BD2469" s="213"/>
      <c r="BE2469" s="213"/>
      <c r="BF2469" s="213"/>
      <c r="BG2469" s="213"/>
      <c r="BH2469" s="213"/>
    </row>
    <row r="2470" spans="1:60" outlineLevel="2" x14ac:dyDescent="0.2">
      <c r="A2470" s="220"/>
      <c r="B2470" s="221"/>
      <c r="C2470" s="257"/>
      <c r="D2470" s="250"/>
      <c r="E2470" s="250"/>
      <c r="F2470" s="250"/>
      <c r="G2470" s="250"/>
      <c r="H2470" s="224"/>
      <c r="I2470" s="224"/>
      <c r="J2470" s="224"/>
      <c r="K2470" s="224"/>
      <c r="L2470" s="224"/>
      <c r="M2470" s="224"/>
      <c r="N2470" s="223"/>
      <c r="O2470" s="223"/>
      <c r="P2470" s="223"/>
      <c r="Q2470" s="223"/>
      <c r="R2470" s="224"/>
      <c r="S2470" s="224"/>
      <c r="T2470" s="224"/>
      <c r="U2470" s="224"/>
      <c r="V2470" s="224"/>
      <c r="W2470" s="224"/>
      <c r="X2470" s="224"/>
      <c r="Y2470" s="224"/>
      <c r="Z2470" s="213"/>
      <c r="AA2470" s="213"/>
      <c r="AB2470" s="213"/>
      <c r="AC2470" s="213"/>
      <c r="AD2470" s="213"/>
      <c r="AE2470" s="213"/>
      <c r="AF2470" s="213"/>
      <c r="AG2470" s="213" t="s">
        <v>515</v>
      </c>
      <c r="AH2470" s="213"/>
      <c r="AI2470" s="213"/>
      <c r="AJ2470" s="213"/>
      <c r="AK2470" s="213"/>
      <c r="AL2470" s="213"/>
      <c r="AM2470" s="213"/>
      <c r="AN2470" s="213"/>
      <c r="AO2470" s="213"/>
      <c r="AP2470" s="213"/>
      <c r="AQ2470" s="213"/>
      <c r="AR2470" s="213"/>
      <c r="AS2470" s="213"/>
      <c r="AT2470" s="213"/>
      <c r="AU2470" s="213"/>
      <c r="AV2470" s="213"/>
      <c r="AW2470" s="213"/>
      <c r="AX2470" s="213"/>
      <c r="AY2470" s="213"/>
      <c r="AZ2470" s="213"/>
      <c r="BA2470" s="213"/>
      <c r="BB2470" s="213"/>
      <c r="BC2470" s="213"/>
      <c r="BD2470" s="213"/>
      <c r="BE2470" s="213"/>
      <c r="BF2470" s="213"/>
      <c r="BG2470" s="213"/>
      <c r="BH2470" s="213"/>
    </row>
    <row r="2471" spans="1:60" outlineLevel="1" x14ac:dyDescent="0.2">
      <c r="A2471" s="242">
        <v>323</v>
      </c>
      <c r="B2471" s="243" t="s">
        <v>2456</v>
      </c>
      <c r="C2471" s="254" t="s">
        <v>2457</v>
      </c>
      <c r="D2471" s="244" t="s">
        <v>582</v>
      </c>
      <c r="E2471" s="245">
        <v>1</v>
      </c>
      <c r="F2471" s="246"/>
      <c r="G2471" s="247">
        <f>ROUND(E2471*F2471,2)</f>
        <v>0</v>
      </c>
      <c r="H2471" s="246"/>
      <c r="I2471" s="247">
        <f>ROUND(E2471*H2471,2)</f>
        <v>0</v>
      </c>
      <c r="J2471" s="246"/>
      <c r="K2471" s="247">
        <f>ROUND(E2471*J2471,2)</f>
        <v>0</v>
      </c>
      <c r="L2471" s="247">
        <v>21</v>
      </c>
      <c r="M2471" s="247">
        <f>G2471*(1+L2471/100)</f>
        <v>0</v>
      </c>
      <c r="N2471" s="245">
        <v>0</v>
      </c>
      <c r="O2471" s="245">
        <f>ROUND(E2471*N2471,2)</f>
        <v>0</v>
      </c>
      <c r="P2471" s="245">
        <v>0</v>
      </c>
      <c r="Q2471" s="245">
        <f>ROUND(E2471*P2471,2)</f>
        <v>0</v>
      </c>
      <c r="R2471" s="247"/>
      <c r="S2471" s="247" t="s">
        <v>527</v>
      </c>
      <c r="T2471" s="248" t="s">
        <v>512</v>
      </c>
      <c r="U2471" s="224">
        <v>0</v>
      </c>
      <c r="V2471" s="224">
        <f>ROUND(E2471*U2471,2)</f>
        <v>0</v>
      </c>
      <c r="W2471" s="224"/>
      <c r="X2471" s="224" t="s">
        <v>557</v>
      </c>
      <c r="Y2471" s="224" t="s">
        <v>513</v>
      </c>
      <c r="Z2471" s="213"/>
      <c r="AA2471" s="213"/>
      <c r="AB2471" s="213"/>
      <c r="AC2471" s="213"/>
      <c r="AD2471" s="213"/>
      <c r="AE2471" s="213"/>
      <c r="AF2471" s="213"/>
      <c r="AG2471" s="213" t="s">
        <v>571</v>
      </c>
      <c r="AH2471" s="213"/>
      <c r="AI2471" s="213"/>
      <c r="AJ2471" s="213"/>
      <c r="AK2471" s="213"/>
      <c r="AL2471" s="213"/>
      <c r="AM2471" s="213"/>
      <c r="AN2471" s="213"/>
      <c r="AO2471" s="213"/>
      <c r="AP2471" s="213"/>
      <c r="AQ2471" s="213"/>
      <c r="AR2471" s="213"/>
      <c r="AS2471" s="213"/>
      <c r="AT2471" s="213"/>
      <c r="AU2471" s="213"/>
      <c r="AV2471" s="213"/>
      <c r="AW2471" s="213"/>
      <c r="AX2471" s="213"/>
      <c r="AY2471" s="213"/>
      <c r="AZ2471" s="213"/>
      <c r="BA2471" s="213"/>
      <c r="BB2471" s="213"/>
      <c r="BC2471" s="213"/>
      <c r="BD2471" s="213"/>
      <c r="BE2471" s="213"/>
      <c r="BF2471" s="213"/>
      <c r="BG2471" s="213"/>
      <c r="BH2471" s="213"/>
    </row>
    <row r="2472" spans="1:60" outlineLevel="2" x14ac:dyDescent="0.2">
      <c r="A2472" s="220"/>
      <c r="B2472" s="221"/>
      <c r="C2472" s="258" t="s">
        <v>2413</v>
      </c>
      <c r="D2472" s="229"/>
      <c r="E2472" s="230"/>
      <c r="F2472" s="224"/>
      <c r="G2472" s="224"/>
      <c r="H2472" s="224"/>
      <c r="I2472" s="224"/>
      <c r="J2472" s="224"/>
      <c r="K2472" s="224"/>
      <c r="L2472" s="224"/>
      <c r="M2472" s="224"/>
      <c r="N2472" s="223"/>
      <c r="O2472" s="223"/>
      <c r="P2472" s="223"/>
      <c r="Q2472" s="223"/>
      <c r="R2472" s="224"/>
      <c r="S2472" s="224"/>
      <c r="T2472" s="224"/>
      <c r="U2472" s="224"/>
      <c r="V2472" s="224"/>
      <c r="W2472" s="224"/>
      <c r="X2472" s="224"/>
      <c r="Y2472" s="224"/>
      <c r="Z2472" s="213"/>
      <c r="AA2472" s="213"/>
      <c r="AB2472" s="213"/>
      <c r="AC2472" s="213"/>
      <c r="AD2472" s="213"/>
      <c r="AE2472" s="213"/>
      <c r="AF2472" s="213"/>
      <c r="AG2472" s="213" t="s">
        <v>573</v>
      </c>
      <c r="AH2472" s="213">
        <v>0</v>
      </c>
      <c r="AI2472" s="213"/>
      <c r="AJ2472" s="213"/>
      <c r="AK2472" s="213"/>
      <c r="AL2472" s="213"/>
      <c r="AM2472" s="213"/>
      <c r="AN2472" s="213"/>
      <c r="AO2472" s="213"/>
      <c r="AP2472" s="213"/>
      <c r="AQ2472" s="213"/>
      <c r="AR2472" s="213"/>
      <c r="AS2472" s="213"/>
      <c r="AT2472" s="213"/>
      <c r="AU2472" s="213"/>
      <c r="AV2472" s="213"/>
      <c r="AW2472" s="213"/>
      <c r="AX2472" s="213"/>
      <c r="AY2472" s="213"/>
      <c r="AZ2472" s="213"/>
      <c r="BA2472" s="213"/>
      <c r="BB2472" s="213"/>
      <c r="BC2472" s="213"/>
      <c r="BD2472" s="213"/>
      <c r="BE2472" s="213"/>
      <c r="BF2472" s="213"/>
      <c r="BG2472" s="213"/>
      <c r="BH2472" s="213"/>
    </row>
    <row r="2473" spans="1:60" outlineLevel="3" x14ac:dyDescent="0.2">
      <c r="A2473" s="220"/>
      <c r="B2473" s="221"/>
      <c r="C2473" s="258" t="s">
        <v>2458</v>
      </c>
      <c r="D2473" s="229"/>
      <c r="E2473" s="230">
        <v>1</v>
      </c>
      <c r="F2473" s="224"/>
      <c r="G2473" s="224"/>
      <c r="H2473" s="224"/>
      <c r="I2473" s="224"/>
      <c r="J2473" s="224"/>
      <c r="K2473" s="224"/>
      <c r="L2473" s="224"/>
      <c r="M2473" s="224"/>
      <c r="N2473" s="223"/>
      <c r="O2473" s="223"/>
      <c r="P2473" s="223"/>
      <c r="Q2473" s="223"/>
      <c r="R2473" s="224"/>
      <c r="S2473" s="224"/>
      <c r="T2473" s="224"/>
      <c r="U2473" s="224"/>
      <c r="V2473" s="224"/>
      <c r="W2473" s="224"/>
      <c r="X2473" s="224"/>
      <c r="Y2473" s="224"/>
      <c r="Z2473" s="213"/>
      <c r="AA2473" s="213"/>
      <c r="AB2473" s="213"/>
      <c r="AC2473" s="213"/>
      <c r="AD2473" s="213"/>
      <c r="AE2473" s="213"/>
      <c r="AF2473" s="213"/>
      <c r="AG2473" s="213" t="s">
        <v>573</v>
      </c>
      <c r="AH2473" s="213">
        <v>0</v>
      </c>
      <c r="AI2473" s="213"/>
      <c r="AJ2473" s="213"/>
      <c r="AK2473" s="213"/>
      <c r="AL2473" s="213"/>
      <c r="AM2473" s="213"/>
      <c r="AN2473" s="213"/>
      <c r="AO2473" s="213"/>
      <c r="AP2473" s="213"/>
      <c r="AQ2473" s="213"/>
      <c r="AR2473" s="213"/>
      <c r="AS2473" s="213"/>
      <c r="AT2473" s="213"/>
      <c r="AU2473" s="213"/>
      <c r="AV2473" s="213"/>
      <c r="AW2473" s="213"/>
      <c r="AX2473" s="213"/>
      <c r="AY2473" s="213"/>
      <c r="AZ2473" s="213"/>
      <c r="BA2473" s="213"/>
      <c r="BB2473" s="213"/>
      <c r="BC2473" s="213"/>
      <c r="BD2473" s="213"/>
      <c r="BE2473" s="213"/>
      <c r="BF2473" s="213"/>
      <c r="BG2473" s="213"/>
      <c r="BH2473" s="213"/>
    </row>
    <row r="2474" spans="1:60" outlineLevel="3" x14ac:dyDescent="0.2">
      <c r="A2474" s="220"/>
      <c r="B2474" s="221"/>
      <c r="C2474" s="275" t="s">
        <v>955</v>
      </c>
      <c r="D2474" s="266"/>
      <c r="E2474" s="267"/>
      <c r="F2474" s="224"/>
      <c r="G2474" s="224"/>
      <c r="H2474" s="224"/>
      <c r="I2474" s="224"/>
      <c r="J2474" s="224"/>
      <c r="K2474" s="224"/>
      <c r="L2474" s="224"/>
      <c r="M2474" s="224"/>
      <c r="N2474" s="223"/>
      <c r="O2474" s="223"/>
      <c r="P2474" s="223"/>
      <c r="Q2474" s="223"/>
      <c r="R2474" s="224"/>
      <c r="S2474" s="224"/>
      <c r="T2474" s="224"/>
      <c r="U2474" s="224"/>
      <c r="V2474" s="224"/>
      <c r="W2474" s="224"/>
      <c r="X2474" s="224"/>
      <c r="Y2474" s="224"/>
      <c r="Z2474" s="213"/>
      <c r="AA2474" s="213"/>
      <c r="AB2474" s="213"/>
      <c r="AC2474" s="213"/>
      <c r="AD2474" s="213"/>
      <c r="AE2474" s="213"/>
      <c r="AF2474" s="213"/>
      <c r="AG2474" s="213" t="s">
        <v>573</v>
      </c>
      <c r="AH2474" s="213"/>
      <c r="AI2474" s="213"/>
      <c r="AJ2474" s="213"/>
      <c r="AK2474" s="213"/>
      <c r="AL2474" s="213"/>
      <c r="AM2474" s="213"/>
      <c r="AN2474" s="213"/>
      <c r="AO2474" s="213"/>
      <c r="AP2474" s="213"/>
      <c r="AQ2474" s="213"/>
      <c r="AR2474" s="213"/>
      <c r="AS2474" s="213"/>
      <c r="AT2474" s="213"/>
      <c r="AU2474" s="213"/>
      <c r="AV2474" s="213"/>
      <c r="AW2474" s="213"/>
      <c r="AX2474" s="213"/>
      <c r="AY2474" s="213"/>
      <c r="AZ2474" s="213"/>
      <c r="BA2474" s="213"/>
      <c r="BB2474" s="213"/>
      <c r="BC2474" s="213"/>
      <c r="BD2474" s="213"/>
      <c r="BE2474" s="213"/>
      <c r="BF2474" s="213"/>
      <c r="BG2474" s="213"/>
      <c r="BH2474" s="213"/>
    </row>
    <row r="2475" spans="1:60" outlineLevel="3" x14ac:dyDescent="0.2">
      <c r="A2475" s="220"/>
      <c r="B2475" s="221"/>
      <c r="C2475" s="276" t="s">
        <v>2459</v>
      </c>
      <c r="D2475" s="266"/>
      <c r="E2475" s="267">
        <v>1</v>
      </c>
      <c r="F2475" s="224"/>
      <c r="G2475" s="224"/>
      <c r="H2475" s="224"/>
      <c r="I2475" s="224"/>
      <c r="J2475" s="224"/>
      <c r="K2475" s="224"/>
      <c r="L2475" s="224"/>
      <c r="M2475" s="224"/>
      <c r="N2475" s="223"/>
      <c r="O2475" s="223"/>
      <c r="P2475" s="223"/>
      <c r="Q2475" s="223"/>
      <c r="R2475" s="224"/>
      <c r="S2475" s="224"/>
      <c r="T2475" s="224"/>
      <c r="U2475" s="224"/>
      <c r="V2475" s="224"/>
      <c r="W2475" s="224"/>
      <c r="X2475" s="224"/>
      <c r="Y2475" s="224"/>
      <c r="Z2475" s="213"/>
      <c r="AA2475" s="213"/>
      <c r="AB2475" s="213"/>
      <c r="AC2475" s="213"/>
      <c r="AD2475" s="213"/>
      <c r="AE2475" s="213"/>
      <c r="AF2475" s="213"/>
      <c r="AG2475" s="213" t="s">
        <v>573</v>
      </c>
      <c r="AH2475" s="213">
        <v>2</v>
      </c>
      <c r="AI2475" s="213"/>
      <c r="AJ2475" s="213"/>
      <c r="AK2475" s="213"/>
      <c r="AL2475" s="213"/>
      <c r="AM2475" s="213"/>
      <c r="AN2475" s="213"/>
      <c r="AO2475" s="213"/>
      <c r="AP2475" s="213"/>
      <c r="AQ2475" s="213"/>
      <c r="AR2475" s="213"/>
      <c r="AS2475" s="213"/>
      <c r="AT2475" s="213"/>
      <c r="AU2475" s="213"/>
      <c r="AV2475" s="213"/>
      <c r="AW2475" s="213"/>
      <c r="AX2475" s="213"/>
      <c r="AY2475" s="213"/>
      <c r="AZ2475" s="213"/>
      <c r="BA2475" s="213"/>
      <c r="BB2475" s="213"/>
      <c r="BC2475" s="213"/>
      <c r="BD2475" s="213"/>
      <c r="BE2475" s="213"/>
      <c r="BF2475" s="213"/>
      <c r="BG2475" s="213"/>
      <c r="BH2475" s="213"/>
    </row>
    <row r="2476" spans="1:60" outlineLevel="3" x14ac:dyDescent="0.2">
      <c r="A2476" s="220"/>
      <c r="B2476" s="221"/>
      <c r="C2476" s="275" t="s">
        <v>958</v>
      </c>
      <c r="D2476" s="266"/>
      <c r="E2476" s="267"/>
      <c r="F2476" s="224"/>
      <c r="G2476" s="224"/>
      <c r="H2476" s="224"/>
      <c r="I2476" s="224"/>
      <c r="J2476" s="224"/>
      <c r="K2476" s="224"/>
      <c r="L2476" s="224"/>
      <c r="M2476" s="224"/>
      <c r="N2476" s="223"/>
      <c r="O2476" s="223"/>
      <c r="P2476" s="223"/>
      <c r="Q2476" s="223"/>
      <c r="R2476" s="224"/>
      <c r="S2476" s="224"/>
      <c r="T2476" s="224"/>
      <c r="U2476" s="224"/>
      <c r="V2476" s="224"/>
      <c r="W2476" s="224"/>
      <c r="X2476" s="224"/>
      <c r="Y2476" s="224"/>
      <c r="Z2476" s="213"/>
      <c r="AA2476" s="213"/>
      <c r="AB2476" s="213"/>
      <c r="AC2476" s="213"/>
      <c r="AD2476" s="213"/>
      <c r="AE2476" s="213"/>
      <c r="AF2476" s="213"/>
      <c r="AG2476" s="213" t="s">
        <v>573</v>
      </c>
      <c r="AH2476" s="213"/>
      <c r="AI2476" s="213"/>
      <c r="AJ2476" s="213"/>
      <c r="AK2476" s="213"/>
      <c r="AL2476" s="213"/>
      <c r="AM2476" s="213"/>
      <c r="AN2476" s="213"/>
      <c r="AO2476" s="213"/>
      <c r="AP2476" s="213"/>
      <c r="AQ2476" s="213"/>
      <c r="AR2476" s="213"/>
      <c r="AS2476" s="213"/>
      <c r="AT2476" s="213"/>
      <c r="AU2476" s="213"/>
      <c r="AV2476" s="213"/>
      <c r="AW2476" s="213"/>
      <c r="AX2476" s="213"/>
      <c r="AY2476" s="213"/>
      <c r="AZ2476" s="213"/>
      <c r="BA2476" s="213"/>
      <c r="BB2476" s="213"/>
      <c r="BC2476" s="213"/>
      <c r="BD2476" s="213"/>
      <c r="BE2476" s="213"/>
      <c r="BF2476" s="213"/>
      <c r="BG2476" s="213"/>
      <c r="BH2476" s="213"/>
    </row>
    <row r="2477" spans="1:60" outlineLevel="2" x14ac:dyDescent="0.2">
      <c r="A2477" s="220"/>
      <c r="B2477" s="221"/>
      <c r="C2477" s="257"/>
      <c r="D2477" s="250"/>
      <c r="E2477" s="250"/>
      <c r="F2477" s="250"/>
      <c r="G2477" s="250"/>
      <c r="H2477" s="224"/>
      <c r="I2477" s="224"/>
      <c r="J2477" s="224"/>
      <c r="K2477" s="224"/>
      <c r="L2477" s="224"/>
      <c r="M2477" s="224"/>
      <c r="N2477" s="223"/>
      <c r="O2477" s="223"/>
      <c r="P2477" s="223"/>
      <c r="Q2477" s="223"/>
      <c r="R2477" s="224"/>
      <c r="S2477" s="224"/>
      <c r="T2477" s="224"/>
      <c r="U2477" s="224"/>
      <c r="V2477" s="224"/>
      <c r="W2477" s="224"/>
      <c r="X2477" s="224"/>
      <c r="Y2477" s="224"/>
      <c r="Z2477" s="213"/>
      <c r="AA2477" s="213"/>
      <c r="AB2477" s="213"/>
      <c r="AC2477" s="213"/>
      <c r="AD2477" s="213"/>
      <c r="AE2477" s="213"/>
      <c r="AF2477" s="213"/>
      <c r="AG2477" s="213" t="s">
        <v>515</v>
      </c>
      <c r="AH2477" s="213"/>
      <c r="AI2477" s="213"/>
      <c r="AJ2477" s="213"/>
      <c r="AK2477" s="213"/>
      <c r="AL2477" s="213"/>
      <c r="AM2477" s="213"/>
      <c r="AN2477" s="213"/>
      <c r="AO2477" s="213"/>
      <c r="AP2477" s="213"/>
      <c r="AQ2477" s="213"/>
      <c r="AR2477" s="213"/>
      <c r="AS2477" s="213"/>
      <c r="AT2477" s="213"/>
      <c r="AU2477" s="213"/>
      <c r="AV2477" s="213"/>
      <c r="AW2477" s="213"/>
      <c r="AX2477" s="213"/>
      <c r="AY2477" s="213"/>
      <c r="AZ2477" s="213"/>
      <c r="BA2477" s="213"/>
      <c r="BB2477" s="213"/>
      <c r="BC2477" s="213"/>
      <c r="BD2477" s="213"/>
      <c r="BE2477" s="213"/>
      <c r="BF2477" s="213"/>
      <c r="BG2477" s="213"/>
      <c r="BH2477" s="213"/>
    </row>
    <row r="2478" spans="1:60" outlineLevel="1" x14ac:dyDescent="0.2">
      <c r="A2478" s="242">
        <v>324</v>
      </c>
      <c r="B2478" s="243" t="s">
        <v>2460</v>
      </c>
      <c r="C2478" s="254" t="s">
        <v>2461</v>
      </c>
      <c r="D2478" s="244" t="s">
        <v>582</v>
      </c>
      <c r="E2478" s="245">
        <v>2</v>
      </c>
      <c r="F2478" s="246"/>
      <c r="G2478" s="247">
        <f>ROUND(E2478*F2478,2)</f>
        <v>0</v>
      </c>
      <c r="H2478" s="246"/>
      <c r="I2478" s="247">
        <f>ROUND(E2478*H2478,2)</f>
        <v>0</v>
      </c>
      <c r="J2478" s="246"/>
      <c r="K2478" s="247">
        <f>ROUND(E2478*J2478,2)</f>
        <v>0</v>
      </c>
      <c r="L2478" s="247">
        <v>21</v>
      </c>
      <c r="M2478" s="247">
        <f>G2478*(1+L2478/100)</f>
        <v>0</v>
      </c>
      <c r="N2478" s="245">
        <v>0</v>
      </c>
      <c r="O2478" s="245">
        <f>ROUND(E2478*N2478,2)</f>
        <v>0</v>
      </c>
      <c r="P2478" s="245">
        <v>0</v>
      </c>
      <c r="Q2478" s="245">
        <f>ROUND(E2478*P2478,2)</f>
        <v>0</v>
      </c>
      <c r="R2478" s="247"/>
      <c r="S2478" s="247" t="s">
        <v>527</v>
      </c>
      <c r="T2478" s="248" t="s">
        <v>512</v>
      </c>
      <c r="U2478" s="224">
        <v>0</v>
      </c>
      <c r="V2478" s="224">
        <f>ROUND(E2478*U2478,2)</f>
        <v>0</v>
      </c>
      <c r="W2478" s="224"/>
      <c r="X2478" s="224" t="s">
        <v>557</v>
      </c>
      <c r="Y2478" s="224" t="s">
        <v>513</v>
      </c>
      <c r="Z2478" s="213"/>
      <c r="AA2478" s="213"/>
      <c r="AB2478" s="213"/>
      <c r="AC2478" s="213"/>
      <c r="AD2478" s="213"/>
      <c r="AE2478" s="213"/>
      <c r="AF2478" s="213"/>
      <c r="AG2478" s="213" t="s">
        <v>571</v>
      </c>
      <c r="AH2478" s="213"/>
      <c r="AI2478" s="213"/>
      <c r="AJ2478" s="213"/>
      <c r="AK2478" s="213"/>
      <c r="AL2478" s="213"/>
      <c r="AM2478" s="213"/>
      <c r="AN2478" s="213"/>
      <c r="AO2478" s="213"/>
      <c r="AP2478" s="213"/>
      <c r="AQ2478" s="213"/>
      <c r="AR2478" s="213"/>
      <c r="AS2478" s="213"/>
      <c r="AT2478" s="213"/>
      <c r="AU2478" s="213"/>
      <c r="AV2478" s="213"/>
      <c r="AW2478" s="213"/>
      <c r="AX2478" s="213"/>
      <c r="AY2478" s="213"/>
      <c r="AZ2478" s="213"/>
      <c r="BA2478" s="213"/>
      <c r="BB2478" s="213"/>
      <c r="BC2478" s="213"/>
      <c r="BD2478" s="213"/>
      <c r="BE2478" s="213"/>
      <c r="BF2478" s="213"/>
      <c r="BG2478" s="213"/>
      <c r="BH2478" s="213"/>
    </row>
    <row r="2479" spans="1:60" outlineLevel="2" x14ac:dyDescent="0.2">
      <c r="A2479" s="220"/>
      <c r="B2479" s="221"/>
      <c r="C2479" s="258" t="s">
        <v>2413</v>
      </c>
      <c r="D2479" s="229"/>
      <c r="E2479" s="230"/>
      <c r="F2479" s="224"/>
      <c r="G2479" s="224"/>
      <c r="H2479" s="224"/>
      <c r="I2479" s="224"/>
      <c r="J2479" s="224"/>
      <c r="K2479" s="224"/>
      <c r="L2479" s="224"/>
      <c r="M2479" s="224"/>
      <c r="N2479" s="223"/>
      <c r="O2479" s="223"/>
      <c r="P2479" s="223"/>
      <c r="Q2479" s="223"/>
      <c r="R2479" s="224"/>
      <c r="S2479" s="224"/>
      <c r="T2479" s="224"/>
      <c r="U2479" s="224"/>
      <c r="V2479" s="224"/>
      <c r="W2479" s="224"/>
      <c r="X2479" s="224"/>
      <c r="Y2479" s="224"/>
      <c r="Z2479" s="213"/>
      <c r="AA2479" s="213"/>
      <c r="AB2479" s="213"/>
      <c r="AC2479" s="213"/>
      <c r="AD2479" s="213"/>
      <c r="AE2479" s="213"/>
      <c r="AF2479" s="213"/>
      <c r="AG2479" s="213" t="s">
        <v>573</v>
      </c>
      <c r="AH2479" s="213">
        <v>0</v>
      </c>
      <c r="AI2479" s="213"/>
      <c r="AJ2479" s="213"/>
      <c r="AK2479" s="213"/>
      <c r="AL2479" s="213"/>
      <c r="AM2479" s="213"/>
      <c r="AN2479" s="213"/>
      <c r="AO2479" s="213"/>
      <c r="AP2479" s="213"/>
      <c r="AQ2479" s="213"/>
      <c r="AR2479" s="213"/>
      <c r="AS2479" s="213"/>
      <c r="AT2479" s="213"/>
      <c r="AU2479" s="213"/>
      <c r="AV2479" s="213"/>
      <c r="AW2479" s="213"/>
      <c r="AX2479" s="213"/>
      <c r="AY2479" s="213"/>
      <c r="AZ2479" s="213"/>
      <c r="BA2479" s="213"/>
      <c r="BB2479" s="213"/>
      <c r="BC2479" s="213"/>
      <c r="BD2479" s="213"/>
      <c r="BE2479" s="213"/>
      <c r="BF2479" s="213"/>
      <c r="BG2479" s="213"/>
      <c r="BH2479" s="213"/>
    </row>
    <row r="2480" spans="1:60" outlineLevel="3" x14ac:dyDescent="0.2">
      <c r="A2480" s="220"/>
      <c r="B2480" s="221"/>
      <c r="C2480" s="258" t="s">
        <v>2462</v>
      </c>
      <c r="D2480" s="229"/>
      <c r="E2480" s="230">
        <v>2</v>
      </c>
      <c r="F2480" s="224"/>
      <c r="G2480" s="224"/>
      <c r="H2480" s="224"/>
      <c r="I2480" s="224"/>
      <c r="J2480" s="224"/>
      <c r="K2480" s="224"/>
      <c r="L2480" s="224"/>
      <c r="M2480" s="224"/>
      <c r="N2480" s="223"/>
      <c r="O2480" s="223"/>
      <c r="P2480" s="223"/>
      <c r="Q2480" s="223"/>
      <c r="R2480" s="224"/>
      <c r="S2480" s="224"/>
      <c r="T2480" s="224"/>
      <c r="U2480" s="224"/>
      <c r="V2480" s="224"/>
      <c r="W2480" s="224"/>
      <c r="X2480" s="224"/>
      <c r="Y2480" s="224"/>
      <c r="Z2480" s="213"/>
      <c r="AA2480" s="213"/>
      <c r="AB2480" s="213"/>
      <c r="AC2480" s="213"/>
      <c r="AD2480" s="213"/>
      <c r="AE2480" s="213"/>
      <c r="AF2480" s="213"/>
      <c r="AG2480" s="213" t="s">
        <v>573</v>
      </c>
      <c r="AH2480" s="213">
        <v>0</v>
      </c>
      <c r="AI2480" s="213"/>
      <c r="AJ2480" s="213"/>
      <c r="AK2480" s="213"/>
      <c r="AL2480" s="213"/>
      <c r="AM2480" s="213"/>
      <c r="AN2480" s="213"/>
      <c r="AO2480" s="213"/>
      <c r="AP2480" s="213"/>
      <c r="AQ2480" s="213"/>
      <c r="AR2480" s="213"/>
      <c r="AS2480" s="213"/>
      <c r="AT2480" s="213"/>
      <c r="AU2480" s="213"/>
      <c r="AV2480" s="213"/>
      <c r="AW2480" s="213"/>
      <c r="AX2480" s="213"/>
      <c r="AY2480" s="213"/>
      <c r="AZ2480" s="213"/>
      <c r="BA2480" s="213"/>
      <c r="BB2480" s="213"/>
      <c r="BC2480" s="213"/>
      <c r="BD2480" s="213"/>
      <c r="BE2480" s="213"/>
      <c r="BF2480" s="213"/>
      <c r="BG2480" s="213"/>
      <c r="BH2480" s="213"/>
    </row>
    <row r="2481" spans="1:60" outlineLevel="3" x14ac:dyDescent="0.2">
      <c r="A2481" s="220"/>
      <c r="B2481" s="221"/>
      <c r="C2481" s="275" t="s">
        <v>955</v>
      </c>
      <c r="D2481" s="266"/>
      <c r="E2481" s="267"/>
      <c r="F2481" s="224"/>
      <c r="G2481" s="224"/>
      <c r="H2481" s="224"/>
      <c r="I2481" s="224"/>
      <c r="J2481" s="224"/>
      <c r="K2481" s="224"/>
      <c r="L2481" s="224"/>
      <c r="M2481" s="224"/>
      <c r="N2481" s="223"/>
      <c r="O2481" s="223"/>
      <c r="P2481" s="223"/>
      <c r="Q2481" s="223"/>
      <c r="R2481" s="224"/>
      <c r="S2481" s="224"/>
      <c r="T2481" s="224"/>
      <c r="U2481" s="224"/>
      <c r="V2481" s="224"/>
      <c r="W2481" s="224"/>
      <c r="X2481" s="224"/>
      <c r="Y2481" s="224"/>
      <c r="Z2481" s="213"/>
      <c r="AA2481" s="213"/>
      <c r="AB2481" s="213"/>
      <c r="AC2481" s="213"/>
      <c r="AD2481" s="213"/>
      <c r="AE2481" s="213"/>
      <c r="AF2481" s="213"/>
      <c r="AG2481" s="213" t="s">
        <v>573</v>
      </c>
      <c r="AH2481" s="213"/>
      <c r="AI2481" s="213"/>
      <c r="AJ2481" s="213"/>
      <c r="AK2481" s="213"/>
      <c r="AL2481" s="213"/>
      <c r="AM2481" s="213"/>
      <c r="AN2481" s="213"/>
      <c r="AO2481" s="213"/>
      <c r="AP2481" s="213"/>
      <c r="AQ2481" s="213"/>
      <c r="AR2481" s="213"/>
      <c r="AS2481" s="213"/>
      <c r="AT2481" s="213"/>
      <c r="AU2481" s="213"/>
      <c r="AV2481" s="213"/>
      <c r="AW2481" s="213"/>
      <c r="AX2481" s="213"/>
      <c r="AY2481" s="213"/>
      <c r="AZ2481" s="213"/>
      <c r="BA2481" s="213"/>
      <c r="BB2481" s="213"/>
      <c r="BC2481" s="213"/>
      <c r="BD2481" s="213"/>
      <c r="BE2481" s="213"/>
      <c r="BF2481" s="213"/>
      <c r="BG2481" s="213"/>
      <c r="BH2481" s="213"/>
    </row>
    <row r="2482" spans="1:60" outlineLevel="3" x14ac:dyDescent="0.2">
      <c r="A2482" s="220"/>
      <c r="B2482" s="221"/>
      <c r="C2482" s="276" t="s">
        <v>2463</v>
      </c>
      <c r="D2482" s="266"/>
      <c r="E2482" s="267">
        <v>1</v>
      </c>
      <c r="F2482" s="224"/>
      <c r="G2482" s="224"/>
      <c r="H2482" s="224"/>
      <c r="I2482" s="224"/>
      <c r="J2482" s="224"/>
      <c r="K2482" s="224"/>
      <c r="L2482" s="224"/>
      <c r="M2482" s="224"/>
      <c r="N2482" s="223"/>
      <c r="O2482" s="223"/>
      <c r="P2482" s="223"/>
      <c r="Q2482" s="223"/>
      <c r="R2482" s="224"/>
      <c r="S2482" s="224"/>
      <c r="T2482" s="224"/>
      <c r="U2482" s="224"/>
      <c r="V2482" s="224"/>
      <c r="W2482" s="224"/>
      <c r="X2482" s="224"/>
      <c r="Y2482" s="224"/>
      <c r="Z2482" s="213"/>
      <c r="AA2482" s="213"/>
      <c r="AB2482" s="213"/>
      <c r="AC2482" s="213"/>
      <c r="AD2482" s="213"/>
      <c r="AE2482" s="213"/>
      <c r="AF2482" s="213"/>
      <c r="AG2482" s="213" t="s">
        <v>573</v>
      </c>
      <c r="AH2482" s="213">
        <v>2</v>
      </c>
      <c r="AI2482" s="213"/>
      <c r="AJ2482" s="213"/>
      <c r="AK2482" s="213"/>
      <c r="AL2482" s="213"/>
      <c r="AM2482" s="213"/>
      <c r="AN2482" s="213"/>
      <c r="AO2482" s="213"/>
      <c r="AP2482" s="213"/>
      <c r="AQ2482" s="213"/>
      <c r="AR2482" s="213"/>
      <c r="AS2482" s="213"/>
      <c r="AT2482" s="213"/>
      <c r="AU2482" s="213"/>
      <c r="AV2482" s="213"/>
      <c r="AW2482" s="213"/>
      <c r="AX2482" s="213"/>
      <c r="AY2482" s="213"/>
      <c r="AZ2482" s="213"/>
      <c r="BA2482" s="213"/>
      <c r="BB2482" s="213"/>
      <c r="BC2482" s="213"/>
      <c r="BD2482" s="213"/>
      <c r="BE2482" s="213"/>
      <c r="BF2482" s="213"/>
      <c r="BG2482" s="213"/>
      <c r="BH2482" s="213"/>
    </row>
    <row r="2483" spans="1:60" outlineLevel="3" x14ac:dyDescent="0.2">
      <c r="A2483" s="220"/>
      <c r="B2483" s="221"/>
      <c r="C2483" s="276" t="s">
        <v>2464</v>
      </c>
      <c r="D2483" s="266"/>
      <c r="E2483" s="267">
        <v>1</v>
      </c>
      <c r="F2483" s="224"/>
      <c r="G2483" s="224"/>
      <c r="H2483" s="224"/>
      <c r="I2483" s="224"/>
      <c r="J2483" s="224"/>
      <c r="K2483" s="224"/>
      <c r="L2483" s="224"/>
      <c r="M2483" s="224"/>
      <c r="N2483" s="223"/>
      <c r="O2483" s="223"/>
      <c r="P2483" s="223"/>
      <c r="Q2483" s="223"/>
      <c r="R2483" s="224"/>
      <c r="S2483" s="224"/>
      <c r="T2483" s="224"/>
      <c r="U2483" s="224"/>
      <c r="V2483" s="224"/>
      <c r="W2483" s="224"/>
      <c r="X2483" s="224"/>
      <c r="Y2483" s="224"/>
      <c r="Z2483" s="213"/>
      <c r="AA2483" s="213"/>
      <c r="AB2483" s="213"/>
      <c r="AC2483" s="213"/>
      <c r="AD2483" s="213"/>
      <c r="AE2483" s="213"/>
      <c r="AF2483" s="213"/>
      <c r="AG2483" s="213" t="s">
        <v>573</v>
      </c>
      <c r="AH2483" s="213">
        <v>2</v>
      </c>
      <c r="AI2483" s="213"/>
      <c r="AJ2483" s="213"/>
      <c r="AK2483" s="213"/>
      <c r="AL2483" s="213"/>
      <c r="AM2483" s="213"/>
      <c r="AN2483" s="213"/>
      <c r="AO2483" s="213"/>
      <c r="AP2483" s="213"/>
      <c r="AQ2483" s="213"/>
      <c r="AR2483" s="213"/>
      <c r="AS2483" s="213"/>
      <c r="AT2483" s="213"/>
      <c r="AU2483" s="213"/>
      <c r="AV2483" s="213"/>
      <c r="AW2483" s="213"/>
      <c r="AX2483" s="213"/>
      <c r="AY2483" s="213"/>
      <c r="AZ2483" s="213"/>
      <c r="BA2483" s="213"/>
      <c r="BB2483" s="213"/>
      <c r="BC2483" s="213"/>
      <c r="BD2483" s="213"/>
      <c r="BE2483" s="213"/>
      <c r="BF2483" s="213"/>
      <c r="BG2483" s="213"/>
      <c r="BH2483" s="213"/>
    </row>
    <row r="2484" spans="1:60" outlineLevel="3" x14ac:dyDescent="0.2">
      <c r="A2484" s="220"/>
      <c r="B2484" s="221"/>
      <c r="C2484" s="275" t="s">
        <v>958</v>
      </c>
      <c r="D2484" s="266"/>
      <c r="E2484" s="267"/>
      <c r="F2484" s="224"/>
      <c r="G2484" s="224"/>
      <c r="H2484" s="224"/>
      <c r="I2484" s="224"/>
      <c r="J2484" s="224"/>
      <c r="K2484" s="224"/>
      <c r="L2484" s="224"/>
      <c r="M2484" s="224"/>
      <c r="N2484" s="223"/>
      <c r="O2484" s="223"/>
      <c r="P2484" s="223"/>
      <c r="Q2484" s="223"/>
      <c r="R2484" s="224"/>
      <c r="S2484" s="224"/>
      <c r="T2484" s="224"/>
      <c r="U2484" s="224"/>
      <c r="V2484" s="224"/>
      <c r="W2484" s="224"/>
      <c r="X2484" s="224"/>
      <c r="Y2484" s="224"/>
      <c r="Z2484" s="213"/>
      <c r="AA2484" s="213"/>
      <c r="AB2484" s="213"/>
      <c r="AC2484" s="213"/>
      <c r="AD2484" s="213"/>
      <c r="AE2484" s="213"/>
      <c r="AF2484" s="213"/>
      <c r="AG2484" s="213" t="s">
        <v>573</v>
      </c>
      <c r="AH2484" s="213"/>
      <c r="AI2484" s="213"/>
      <c r="AJ2484" s="213"/>
      <c r="AK2484" s="213"/>
      <c r="AL2484" s="213"/>
      <c r="AM2484" s="213"/>
      <c r="AN2484" s="213"/>
      <c r="AO2484" s="213"/>
      <c r="AP2484" s="213"/>
      <c r="AQ2484" s="213"/>
      <c r="AR2484" s="213"/>
      <c r="AS2484" s="213"/>
      <c r="AT2484" s="213"/>
      <c r="AU2484" s="213"/>
      <c r="AV2484" s="213"/>
      <c r="AW2484" s="213"/>
      <c r="AX2484" s="213"/>
      <c r="AY2484" s="213"/>
      <c r="AZ2484" s="213"/>
      <c r="BA2484" s="213"/>
      <c r="BB2484" s="213"/>
      <c r="BC2484" s="213"/>
      <c r="BD2484" s="213"/>
      <c r="BE2484" s="213"/>
      <c r="BF2484" s="213"/>
      <c r="BG2484" s="213"/>
      <c r="BH2484" s="213"/>
    </row>
    <row r="2485" spans="1:60" outlineLevel="2" x14ac:dyDescent="0.2">
      <c r="A2485" s="220"/>
      <c r="B2485" s="221"/>
      <c r="C2485" s="257"/>
      <c r="D2485" s="250"/>
      <c r="E2485" s="250"/>
      <c r="F2485" s="250"/>
      <c r="G2485" s="250"/>
      <c r="H2485" s="224"/>
      <c r="I2485" s="224"/>
      <c r="J2485" s="224"/>
      <c r="K2485" s="224"/>
      <c r="L2485" s="224"/>
      <c r="M2485" s="224"/>
      <c r="N2485" s="223"/>
      <c r="O2485" s="223"/>
      <c r="P2485" s="223"/>
      <c r="Q2485" s="223"/>
      <c r="R2485" s="224"/>
      <c r="S2485" s="224"/>
      <c r="T2485" s="224"/>
      <c r="U2485" s="224"/>
      <c r="V2485" s="224"/>
      <c r="W2485" s="224"/>
      <c r="X2485" s="224"/>
      <c r="Y2485" s="224"/>
      <c r="Z2485" s="213"/>
      <c r="AA2485" s="213"/>
      <c r="AB2485" s="213"/>
      <c r="AC2485" s="213"/>
      <c r="AD2485" s="213"/>
      <c r="AE2485" s="213"/>
      <c r="AF2485" s="213"/>
      <c r="AG2485" s="213" t="s">
        <v>515</v>
      </c>
      <c r="AH2485" s="213"/>
      <c r="AI2485" s="213"/>
      <c r="AJ2485" s="213"/>
      <c r="AK2485" s="213"/>
      <c r="AL2485" s="213"/>
      <c r="AM2485" s="213"/>
      <c r="AN2485" s="213"/>
      <c r="AO2485" s="213"/>
      <c r="AP2485" s="213"/>
      <c r="AQ2485" s="213"/>
      <c r="AR2485" s="213"/>
      <c r="AS2485" s="213"/>
      <c r="AT2485" s="213"/>
      <c r="AU2485" s="213"/>
      <c r="AV2485" s="213"/>
      <c r="AW2485" s="213"/>
      <c r="AX2485" s="213"/>
      <c r="AY2485" s="213"/>
      <c r="AZ2485" s="213"/>
      <c r="BA2485" s="213"/>
      <c r="BB2485" s="213"/>
      <c r="BC2485" s="213"/>
      <c r="BD2485" s="213"/>
      <c r="BE2485" s="213"/>
      <c r="BF2485" s="213"/>
      <c r="BG2485" s="213"/>
      <c r="BH2485" s="213"/>
    </row>
    <row r="2486" spans="1:60" outlineLevel="1" x14ac:dyDescent="0.2">
      <c r="A2486" s="242">
        <v>325</v>
      </c>
      <c r="B2486" s="243" t="s">
        <v>2465</v>
      </c>
      <c r="C2486" s="254" t="s">
        <v>2466</v>
      </c>
      <c r="D2486" s="244" t="s">
        <v>582</v>
      </c>
      <c r="E2486" s="245">
        <v>2</v>
      </c>
      <c r="F2486" s="246"/>
      <c r="G2486" s="247">
        <f>ROUND(E2486*F2486,2)</f>
        <v>0</v>
      </c>
      <c r="H2486" s="246"/>
      <c r="I2486" s="247">
        <f>ROUND(E2486*H2486,2)</f>
        <v>0</v>
      </c>
      <c r="J2486" s="246"/>
      <c r="K2486" s="247">
        <f>ROUND(E2486*J2486,2)</f>
        <v>0</v>
      </c>
      <c r="L2486" s="247">
        <v>21</v>
      </c>
      <c r="M2486" s="247">
        <f>G2486*(1+L2486/100)</f>
        <v>0</v>
      </c>
      <c r="N2486" s="245">
        <v>0</v>
      </c>
      <c r="O2486" s="245">
        <f>ROUND(E2486*N2486,2)</f>
        <v>0</v>
      </c>
      <c r="P2486" s="245">
        <v>0</v>
      </c>
      <c r="Q2486" s="245">
        <f>ROUND(E2486*P2486,2)</f>
        <v>0</v>
      </c>
      <c r="R2486" s="247"/>
      <c r="S2486" s="247" t="s">
        <v>527</v>
      </c>
      <c r="T2486" s="248" t="s">
        <v>512</v>
      </c>
      <c r="U2486" s="224">
        <v>0</v>
      </c>
      <c r="V2486" s="224">
        <f>ROUND(E2486*U2486,2)</f>
        <v>0</v>
      </c>
      <c r="W2486" s="224"/>
      <c r="X2486" s="224" t="s">
        <v>557</v>
      </c>
      <c r="Y2486" s="224" t="s">
        <v>513</v>
      </c>
      <c r="Z2486" s="213"/>
      <c r="AA2486" s="213"/>
      <c r="AB2486" s="213"/>
      <c r="AC2486" s="213"/>
      <c r="AD2486" s="213"/>
      <c r="AE2486" s="213"/>
      <c r="AF2486" s="213"/>
      <c r="AG2486" s="213" t="s">
        <v>571</v>
      </c>
      <c r="AH2486" s="213"/>
      <c r="AI2486" s="213"/>
      <c r="AJ2486" s="213"/>
      <c r="AK2486" s="213"/>
      <c r="AL2486" s="213"/>
      <c r="AM2486" s="213"/>
      <c r="AN2486" s="213"/>
      <c r="AO2486" s="213"/>
      <c r="AP2486" s="213"/>
      <c r="AQ2486" s="213"/>
      <c r="AR2486" s="213"/>
      <c r="AS2486" s="213"/>
      <c r="AT2486" s="213"/>
      <c r="AU2486" s="213"/>
      <c r="AV2486" s="213"/>
      <c r="AW2486" s="213"/>
      <c r="AX2486" s="213"/>
      <c r="AY2486" s="213"/>
      <c r="AZ2486" s="213"/>
      <c r="BA2486" s="213"/>
      <c r="BB2486" s="213"/>
      <c r="BC2486" s="213"/>
      <c r="BD2486" s="213"/>
      <c r="BE2486" s="213"/>
      <c r="BF2486" s="213"/>
      <c r="BG2486" s="213"/>
      <c r="BH2486" s="213"/>
    </row>
    <row r="2487" spans="1:60" outlineLevel="2" x14ac:dyDescent="0.2">
      <c r="A2487" s="220"/>
      <c r="B2487" s="221"/>
      <c r="C2487" s="258" t="s">
        <v>2413</v>
      </c>
      <c r="D2487" s="229"/>
      <c r="E2487" s="230"/>
      <c r="F2487" s="224"/>
      <c r="G2487" s="224"/>
      <c r="H2487" s="224"/>
      <c r="I2487" s="224"/>
      <c r="J2487" s="224"/>
      <c r="K2487" s="224"/>
      <c r="L2487" s="224"/>
      <c r="M2487" s="224"/>
      <c r="N2487" s="223"/>
      <c r="O2487" s="223"/>
      <c r="P2487" s="223"/>
      <c r="Q2487" s="223"/>
      <c r="R2487" s="224"/>
      <c r="S2487" s="224"/>
      <c r="T2487" s="224"/>
      <c r="U2487" s="224"/>
      <c r="V2487" s="224"/>
      <c r="W2487" s="224"/>
      <c r="X2487" s="224"/>
      <c r="Y2487" s="224"/>
      <c r="Z2487" s="213"/>
      <c r="AA2487" s="213"/>
      <c r="AB2487" s="213"/>
      <c r="AC2487" s="213"/>
      <c r="AD2487" s="213"/>
      <c r="AE2487" s="213"/>
      <c r="AF2487" s="213"/>
      <c r="AG2487" s="213" t="s">
        <v>573</v>
      </c>
      <c r="AH2487" s="213">
        <v>0</v>
      </c>
      <c r="AI2487" s="213"/>
      <c r="AJ2487" s="213"/>
      <c r="AK2487" s="213"/>
      <c r="AL2487" s="213"/>
      <c r="AM2487" s="213"/>
      <c r="AN2487" s="213"/>
      <c r="AO2487" s="213"/>
      <c r="AP2487" s="213"/>
      <c r="AQ2487" s="213"/>
      <c r="AR2487" s="213"/>
      <c r="AS2487" s="213"/>
      <c r="AT2487" s="213"/>
      <c r="AU2487" s="213"/>
      <c r="AV2487" s="213"/>
      <c r="AW2487" s="213"/>
      <c r="AX2487" s="213"/>
      <c r="AY2487" s="213"/>
      <c r="AZ2487" s="213"/>
      <c r="BA2487" s="213"/>
      <c r="BB2487" s="213"/>
      <c r="BC2487" s="213"/>
      <c r="BD2487" s="213"/>
      <c r="BE2487" s="213"/>
      <c r="BF2487" s="213"/>
      <c r="BG2487" s="213"/>
      <c r="BH2487" s="213"/>
    </row>
    <row r="2488" spans="1:60" outlineLevel="3" x14ac:dyDescent="0.2">
      <c r="A2488" s="220"/>
      <c r="B2488" s="221"/>
      <c r="C2488" s="258" t="s">
        <v>2467</v>
      </c>
      <c r="D2488" s="229"/>
      <c r="E2488" s="230">
        <v>2</v>
      </c>
      <c r="F2488" s="224"/>
      <c r="G2488" s="224"/>
      <c r="H2488" s="224"/>
      <c r="I2488" s="224"/>
      <c r="J2488" s="224"/>
      <c r="K2488" s="224"/>
      <c r="L2488" s="224"/>
      <c r="M2488" s="224"/>
      <c r="N2488" s="223"/>
      <c r="O2488" s="223"/>
      <c r="P2488" s="223"/>
      <c r="Q2488" s="223"/>
      <c r="R2488" s="224"/>
      <c r="S2488" s="224"/>
      <c r="T2488" s="224"/>
      <c r="U2488" s="224"/>
      <c r="V2488" s="224"/>
      <c r="W2488" s="224"/>
      <c r="X2488" s="224"/>
      <c r="Y2488" s="224"/>
      <c r="Z2488" s="213"/>
      <c r="AA2488" s="213"/>
      <c r="AB2488" s="213"/>
      <c r="AC2488" s="213"/>
      <c r="AD2488" s="213"/>
      <c r="AE2488" s="213"/>
      <c r="AF2488" s="213"/>
      <c r="AG2488" s="213" t="s">
        <v>573</v>
      </c>
      <c r="AH2488" s="213">
        <v>0</v>
      </c>
      <c r="AI2488" s="213"/>
      <c r="AJ2488" s="213"/>
      <c r="AK2488" s="213"/>
      <c r="AL2488" s="213"/>
      <c r="AM2488" s="213"/>
      <c r="AN2488" s="213"/>
      <c r="AO2488" s="213"/>
      <c r="AP2488" s="213"/>
      <c r="AQ2488" s="213"/>
      <c r="AR2488" s="213"/>
      <c r="AS2488" s="213"/>
      <c r="AT2488" s="213"/>
      <c r="AU2488" s="213"/>
      <c r="AV2488" s="213"/>
      <c r="AW2488" s="213"/>
      <c r="AX2488" s="213"/>
      <c r="AY2488" s="213"/>
      <c r="AZ2488" s="213"/>
      <c r="BA2488" s="213"/>
      <c r="BB2488" s="213"/>
      <c r="BC2488" s="213"/>
      <c r="BD2488" s="213"/>
      <c r="BE2488" s="213"/>
      <c r="BF2488" s="213"/>
      <c r="BG2488" s="213"/>
      <c r="BH2488" s="213"/>
    </row>
    <row r="2489" spans="1:60" outlineLevel="3" x14ac:dyDescent="0.2">
      <c r="A2489" s="220"/>
      <c r="B2489" s="221"/>
      <c r="C2489" s="275" t="s">
        <v>955</v>
      </c>
      <c r="D2489" s="266"/>
      <c r="E2489" s="267"/>
      <c r="F2489" s="224"/>
      <c r="G2489" s="224"/>
      <c r="H2489" s="224"/>
      <c r="I2489" s="224"/>
      <c r="J2489" s="224"/>
      <c r="K2489" s="224"/>
      <c r="L2489" s="224"/>
      <c r="M2489" s="224"/>
      <c r="N2489" s="223"/>
      <c r="O2489" s="223"/>
      <c r="P2489" s="223"/>
      <c r="Q2489" s="223"/>
      <c r="R2489" s="224"/>
      <c r="S2489" s="224"/>
      <c r="T2489" s="224"/>
      <c r="U2489" s="224"/>
      <c r="V2489" s="224"/>
      <c r="W2489" s="224"/>
      <c r="X2489" s="224"/>
      <c r="Y2489" s="224"/>
      <c r="Z2489" s="213"/>
      <c r="AA2489" s="213"/>
      <c r="AB2489" s="213"/>
      <c r="AC2489" s="213"/>
      <c r="AD2489" s="213"/>
      <c r="AE2489" s="213"/>
      <c r="AF2489" s="213"/>
      <c r="AG2489" s="213" t="s">
        <v>573</v>
      </c>
      <c r="AH2489" s="213"/>
      <c r="AI2489" s="213"/>
      <c r="AJ2489" s="213"/>
      <c r="AK2489" s="213"/>
      <c r="AL2489" s="213"/>
      <c r="AM2489" s="213"/>
      <c r="AN2489" s="213"/>
      <c r="AO2489" s="213"/>
      <c r="AP2489" s="213"/>
      <c r="AQ2489" s="213"/>
      <c r="AR2489" s="213"/>
      <c r="AS2489" s="213"/>
      <c r="AT2489" s="213"/>
      <c r="AU2489" s="213"/>
      <c r="AV2489" s="213"/>
      <c r="AW2489" s="213"/>
      <c r="AX2489" s="213"/>
      <c r="AY2489" s="213"/>
      <c r="AZ2489" s="213"/>
      <c r="BA2489" s="213"/>
      <c r="BB2489" s="213"/>
      <c r="BC2489" s="213"/>
      <c r="BD2489" s="213"/>
      <c r="BE2489" s="213"/>
      <c r="BF2489" s="213"/>
      <c r="BG2489" s="213"/>
      <c r="BH2489" s="213"/>
    </row>
    <row r="2490" spans="1:60" outlineLevel="3" x14ac:dyDescent="0.2">
      <c r="A2490" s="220"/>
      <c r="B2490" s="221"/>
      <c r="C2490" s="276" t="s">
        <v>2468</v>
      </c>
      <c r="D2490" s="266"/>
      <c r="E2490" s="267">
        <v>1</v>
      </c>
      <c r="F2490" s="224"/>
      <c r="G2490" s="224"/>
      <c r="H2490" s="224"/>
      <c r="I2490" s="224"/>
      <c r="J2490" s="224"/>
      <c r="K2490" s="224"/>
      <c r="L2490" s="224"/>
      <c r="M2490" s="224"/>
      <c r="N2490" s="223"/>
      <c r="O2490" s="223"/>
      <c r="P2490" s="223"/>
      <c r="Q2490" s="223"/>
      <c r="R2490" s="224"/>
      <c r="S2490" s="224"/>
      <c r="T2490" s="224"/>
      <c r="U2490" s="224"/>
      <c r="V2490" s="224"/>
      <c r="W2490" s="224"/>
      <c r="X2490" s="224"/>
      <c r="Y2490" s="224"/>
      <c r="Z2490" s="213"/>
      <c r="AA2490" s="213"/>
      <c r="AB2490" s="213"/>
      <c r="AC2490" s="213"/>
      <c r="AD2490" s="213"/>
      <c r="AE2490" s="213"/>
      <c r="AF2490" s="213"/>
      <c r="AG2490" s="213" t="s">
        <v>573</v>
      </c>
      <c r="AH2490" s="213">
        <v>2</v>
      </c>
      <c r="AI2490" s="213"/>
      <c r="AJ2490" s="213"/>
      <c r="AK2490" s="213"/>
      <c r="AL2490" s="213"/>
      <c r="AM2490" s="213"/>
      <c r="AN2490" s="213"/>
      <c r="AO2490" s="213"/>
      <c r="AP2490" s="213"/>
      <c r="AQ2490" s="213"/>
      <c r="AR2490" s="213"/>
      <c r="AS2490" s="213"/>
      <c r="AT2490" s="213"/>
      <c r="AU2490" s="213"/>
      <c r="AV2490" s="213"/>
      <c r="AW2490" s="213"/>
      <c r="AX2490" s="213"/>
      <c r="AY2490" s="213"/>
      <c r="AZ2490" s="213"/>
      <c r="BA2490" s="213"/>
      <c r="BB2490" s="213"/>
      <c r="BC2490" s="213"/>
      <c r="BD2490" s="213"/>
      <c r="BE2490" s="213"/>
      <c r="BF2490" s="213"/>
      <c r="BG2490" s="213"/>
      <c r="BH2490" s="213"/>
    </row>
    <row r="2491" spans="1:60" outlineLevel="3" x14ac:dyDescent="0.2">
      <c r="A2491" s="220"/>
      <c r="B2491" s="221"/>
      <c r="C2491" s="276" t="s">
        <v>2469</v>
      </c>
      <c r="D2491" s="266"/>
      <c r="E2491" s="267">
        <v>1</v>
      </c>
      <c r="F2491" s="224"/>
      <c r="G2491" s="224"/>
      <c r="H2491" s="224"/>
      <c r="I2491" s="224"/>
      <c r="J2491" s="224"/>
      <c r="K2491" s="224"/>
      <c r="L2491" s="224"/>
      <c r="M2491" s="224"/>
      <c r="N2491" s="223"/>
      <c r="O2491" s="223"/>
      <c r="P2491" s="223"/>
      <c r="Q2491" s="223"/>
      <c r="R2491" s="224"/>
      <c r="S2491" s="224"/>
      <c r="T2491" s="224"/>
      <c r="U2491" s="224"/>
      <c r="V2491" s="224"/>
      <c r="W2491" s="224"/>
      <c r="X2491" s="224"/>
      <c r="Y2491" s="224"/>
      <c r="Z2491" s="213"/>
      <c r="AA2491" s="213"/>
      <c r="AB2491" s="213"/>
      <c r="AC2491" s="213"/>
      <c r="AD2491" s="213"/>
      <c r="AE2491" s="213"/>
      <c r="AF2491" s="213"/>
      <c r="AG2491" s="213" t="s">
        <v>573</v>
      </c>
      <c r="AH2491" s="213">
        <v>2</v>
      </c>
      <c r="AI2491" s="213"/>
      <c r="AJ2491" s="213"/>
      <c r="AK2491" s="213"/>
      <c r="AL2491" s="213"/>
      <c r="AM2491" s="213"/>
      <c r="AN2491" s="213"/>
      <c r="AO2491" s="213"/>
      <c r="AP2491" s="213"/>
      <c r="AQ2491" s="213"/>
      <c r="AR2491" s="213"/>
      <c r="AS2491" s="213"/>
      <c r="AT2491" s="213"/>
      <c r="AU2491" s="213"/>
      <c r="AV2491" s="213"/>
      <c r="AW2491" s="213"/>
      <c r="AX2491" s="213"/>
      <c r="AY2491" s="213"/>
      <c r="AZ2491" s="213"/>
      <c r="BA2491" s="213"/>
      <c r="BB2491" s="213"/>
      <c r="BC2491" s="213"/>
      <c r="BD2491" s="213"/>
      <c r="BE2491" s="213"/>
      <c r="BF2491" s="213"/>
      <c r="BG2491" s="213"/>
      <c r="BH2491" s="213"/>
    </row>
    <row r="2492" spans="1:60" outlineLevel="3" x14ac:dyDescent="0.2">
      <c r="A2492" s="220"/>
      <c r="B2492" s="221"/>
      <c r="C2492" s="275" t="s">
        <v>958</v>
      </c>
      <c r="D2492" s="266"/>
      <c r="E2492" s="267"/>
      <c r="F2492" s="224"/>
      <c r="G2492" s="224"/>
      <c r="H2492" s="224"/>
      <c r="I2492" s="224"/>
      <c r="J2492" s="224"/>
      <c r="K2492" s="224"/>
      <c r="L2492" s="224"/>
      <c r="M2492" s="224"/>
      <c r="N2492" s="223"/>
      <c r="O2492" s="223"/>
      <c r="P2492" s="223"/>
      <c r="Q2492" s="223"/>
      <c r="R2492" s="224"/>
      <c r="S2492" s="224"/>
      <c r="T2492" s="224"/>
      <c r="U2492" s="224"/>
      <c r="V2492" s="224"/>
      <c r="W2492" s="224"/>
      <c r="X2492" s="224"/>
      <c r="Y2492" s="224"/>
      <c r="Z2492" s="213"/>
      <c r="AA2492" s="213"/>
      <c r="AB2492" s="213"/>
      <c r="AC2492" s="213"/>
      <c r="AD2492" s="213"/>
      <c r="AE2492" s="213"/>
      <c r="AF2492" s="213"/>
      <c r="AG2492" s="213" t="s">
        <v>573</v>
      </c>
      <c r="AH2492" s="213"/>
      <c r="AI2492" s="213"/>
      <c r="AJ2492" s="213"/>
      <c r="AK2492" s="213"/>
      <c r="AL2492" s="213"/>
      <c r="AM2492" s="213"/>
      <c r="AN2492" s="213"/>
      <c r="AO2492" s="213"/>
      <c r="AP2492" s="213"/>
      <c r="AQ2492" s="213"/>
      <c r="AR2492" s="213"/>
      <c r="AS2492" s="213"/>
      <c r="AT2492" s="213"/>
      <c r="AU2492" s="213"/>
      <c r="AV2492" s="213"/>
      <c r="AW2492" s="213"/>
      <c r="AX2492" s="213"/>
      <c r="AY2492" s="213"/>
      <c r="AZ2492" s="213"/>
      <c r="BA2492" s="213"/>
      <c r="BB2492" s="213"/>
      <c r="BC2492" s="213"/>
      <c r="BD2492" s="213"/>
      <c r="BE2492" s="213"/>
      <c r="BF2492" s="213"/>
      <c r="BG2492" s="213"/>
      <c r="BH2492" s="213"/>
    </row>
    <row r="2493" spans="1:60" outlineLevel="2" x14ac:dyDescent="0.2">
      <c r="A2493" s="220"/>
      <c r="B2493" s="221"/>
      <c r="C2493" s="257"/>
      <c r="D2493" s="250"/>
      <c r="E2493" s="250"/>
      <c r="F2493" s="250"/>
      <c r="G2493" s="250"/>
      <c r="H2493" s="224"/>
      <c r="I2493" s="224"/>
      <c r="J2493" s="224"/>
      <c r="K2493" s="224"/>
      <c r="L2493" s="224"/>
      <c r="M2493" s="224"/>
      <c r="N2493" s="223"/>
      <c r="O2493" s="223"/>
      <c r="P2493" s="223"/>
      <c r="Q2493" s="223"/>
      <c r="R2493" s="224"/>
      <c r="S2493" s="224"/>
      <c r="T2493" s="224"/>
      <c r="U2493" s="224"/>
      <c r="V2493" s="224"/>
      <c r="W2493" s="224"/>
      <c r="X2493" s="224"/>
      <c r="Y2493" s="224"/>
      <c r="Z2493" s="213"/>
      <c r="AA2493" s="213"/>
      <c r="AB2493" s="213"/>
      <c r="AC2493" s="213"/>
      <c r="AD2493" s="213"/>
      <c r="AE2493" s="213"/>
      <c r="AF2493" s="213"/>
      <c r="AG2493" s="213" t="s">
        <v>515</v>
      </c>
      <c r="AH2493" s="213"/>
      <c r="AI2493" s="213"/>
      <c r="AJ2493" s="213"/>
      <c r="AK2493" s="213"/>
      <c r="AL2493" s="213"/>
      <c r="AM2493" s="213"/>
      <c r="AN2493" s="213"/>
      <c r="AO2493" s="213"/>
      <c r="AP2493" s="213"/>
      <c r="AQ2493" s="213"/>
      <c r="AR2493" s="213"/>
      <c r="AS2493" s="213"/>
      <c r="AT2493" s="213"/>
      <c r="AU2493" s="213"/>
      <c r="AV2493" s="213"/>
      <c r="AW2493" s="213"/>
      <c r="AX2493" s="213"/>
      <c r="AY2493" s="213"/>
      <c r="AZ2493" s="213"/>
      <c r="BA2493" s="213"/>
      <c r="BB2493" s="213"/>
      <c r="BC2493" s="213"/>
      <c r="BD2493" s="213"/>
      <c r="BE2493" s="213"/>
      <c r="BF2493" s="213"/>
      <c r="BG2493" s="213"/>
      <c r="BH2493" s="213"/>
    </row>
    <row r="2494" spans="1:60" outlineLevel="1" x14ac:dyDescent="0.2">
      <c r="A2494" s="242">
        <v>326</v>
      </c>
      <c r="B2494" s="243" t="s">
        <v>2470</v>
      </c>
      <c r="C2494" s="254" t="s">
        <v>2471</v>
      </c>
      <c r="D2494" s="244" t="s">
        <v>582</v>
      </c>
      <c r="E2494" s="245">
        <v>8</v>
      </c>
      <c r="F2494" s="246"/>
      <c r="G2494" s="247">
        <f>ROUND(E2494*F2494,2)</f>
        <v>0</v>
      </c>
      <c r="H2494" s="246"/>
      <c r="I2494" s="247">
        <f>ROUND(E2494*H2494,2)</f>
        <v>0</v>
      </c>
      <c r="J2494" s="246"/>
      <c r="K2494" s="247">
        <f>ROUND(E2494*J2494,2)</f>
        <v>0</v>
      </c>
      <c r="L2494" s="247">
        <v>21</v>
      </c>
      <c r="M2494" s="247">
        <f>G2494*(1+L2494/100)</f>
        <v>0</v>
      </c>
      <c r="N2494" s="245">
        <v>0</v>
      </c>
      <c r="O2494" s="245">
        <f>ROUND(E2494*N2494,2)</f>
        <v>0</v>
      </c>
      <c r="P2494" s="245">
        <v>0</v>
      </c>
      <c r="Q2494" s="245">
        <f>ROUND(E2494*P2494,2)</f>
        <v>0</v>
      </c>
      <c r="R2494" s="247"/>
      <c r="S2494" s="247" t="s">
        <v>527</v>
      </c>
      <c r="T2494" s="248" t="s">
        <v>512</v>
      </c>
      <c r="U2494" s="224">
        <v>0</v>
      </c>
      <c r="V2494" s="224">
        <f>ROUND(E2494*U2494,2)</f>
        <v>0</v>
      </c>
      <c r="W2494" s="224"/>
      <c r="X2494" s="224" t="s">
        <v>557</v>
      </c>
      <c r="Y2494" s="224" t="s">
        <v>513</v>
      </c>
      <c r="Z2494" s="213"/>
      <c r="AA2494" s="213"/>
      <c r="AB2494" s="213"/>
      <c r="AC2494" s="213"/>
      <c r="AD2494" s="213"/>
      <c r="AE2494" s="213"/>
      <c r="AF2494" s="213"/>
      <c r="AG2494" s="213" t="s">
        <v>571</v>
      </c>
      <c r="AH2494" s="213"/>
      <c r="AI2494" s="213"/>
      <c r="AJ2494" s="213"/>
      <c r="AK2494" s="213"/>
      <c r="AL2494" s="213"/>
      <c r="AM2494" s="213"/>
      <c r="AN2494" s="213"/>
      <c r="AO2494" s="213"/>
      <c r="AP2494" s="213"/>
      <c r="AQ2494" s="213"/>
      <c r="AR2494" s="213"/>
      <c r="AS2494" s="213"/>
      <c r="AT2494" s="213"/>
      <c r="AU2494" s="213"/>
      <c r="AV2494" s="213"/>
      <c r="AW2494" s="213"/>
      <c r="AX2494" s="213"/>
      <c r="AY2494" s="213"/>
      <c r="AZ2494" s="213"/>
      <c r="BA2494" s="213"/>
      <c r="BB2494" s="213"/>
      <c r="BC2494" s="213"/>
      <c r="BD2494" s="213"/>
      <c r="BE2494" s="213"/>
      <c r="BF2494" s="213"/>
      <c r="BG2494" s="213"/>
      <c r="BH2494" s="213"/>
    </row>
    <row r="2495" spans="1:60" outlineLevel="2" x14ac:dyDescent="0.2">
      <c r="A2495" s="220"/>
      <c r="B2495" s="221"/>
      <c r="C2495" s="258" t="s">
        <v>2413</v>
      </c>
      <c r="D2495" s="229"/>
      <c r="E2495" s="230"/>
      <c r="F2495" s="224"/>
      <c r="G2495" s="224"/>
      <c r="H2495" s="224"/>
      <c r="I2495" s="224"/>
      <c r="J2495" s="224"/>
      <c r="K2495" s="224"/>
      <c r="L2495" s="224"/>
      <c r="M2495" s="224"/>
      <c r="N2495" s="223"/>
      <c r="O2495" s="223"/>
      <c r="P2495" s="223"/>
      <c r="Q2495" s="223"/>
      <c r="R2495" s="224"/>
      <c r="S2495" s="224"/>
      <c r="T2495" s="224"/>
      <c r="U2495" s="224"/>
      <c r="V2495" s="224"/>
      <c r="W2495" s="224"/>
      <c r="X2495" s="224"/>
      <c r="Y2495" s="224"/>
      <c r="Z2495" s="213"/>
      <c r="AA2495" s="213"/>
      <c r="AB2495" s="213"/>
      <c r="AC2495" s="213"/>
      <c r="AD2495" s="213"/>
      <c r="AE2495" s="213"/>
      <c r="AF2495" s="213"/>
      <c r="AG2495" s="213" t="s">
        <v>573</v>
      </c>
      <c r="AH2495" s="213">
        <v>0</v>
      </c>
      <c r="AI2495" s="213"/>
      <c r="AJ2495" s="213"/>
      <c r="AK2495" s="213"/>
      <c r="AL2495" s="213"/>
      <c r="AM2495" s="213"/>
      <c r="AN2495" s="213"/>
      <c r="AO2495" s="213"/>
      <c r="AP2495" s="213"/>
      <c r="AQ2495" s="213"/>
      <c r="AR2495" s="213"/>
      <c r="AS2495" s="213"/>
      <c r="AT2495" s="213"/>
      <c r="AU2495" s="213"/>
      <c r="AV2495" s="213"/>
      <c r="AW2495" s="213"/>
      <c r="AX2495" s="213"/>
      <c r="AY2495" s="213"/>
      <c r="AZ2495" s="213"/>
      <c r="BA2495" s="213"/>
      <c r="BB2495" s="213"/>
      <c r="BC2495" s="213"/>
      <c r="BD2495" s="213"/>
      <c r="BE2495" s="213"/>
      <c r="BF2495" s="213"/>
      <c r="BG2495" s="213"/>
      <c r="BH2495" s="213"/>
    </row>
    <row r="2496" spans="1:60" outlineLevel="3" x14ac:dyDescent="0.2">
      <c r="A2496" s="220"/>
      <c r="B2496" s="221"/>
      <c r="C2496" s="258" t="s">
        <v>2472</v>
      </c>
      <c r="D2496" s="229"/>
      <c r="E2496" s="230">
        <v>8</v>
      </c>
      <c r="F2496" s="224"/>
      <c r="G2496" s="224"/>
      <c r="H2496" s="224"/>
      <c r="I2496" s="224"/>
      <c r="J2496" s="224"/>
      <c r="K2496" s="224"/>
      <c r="L2496" s="224"/>
      <c r="M2496" s="224"/>
      <c r="N2496" s="223"/>
      <c r="O2496" s="223"/>
      <c r="P2496" s="223"/>
      <c r="Q2496" s="223"/>
      <c r="R2496" s="224"/>
      <c r="S2496" s="224"/>
      <c r="T2496" s="224"/>
      <c r="U2496" s="224"/>
      <c r="V2496" s="224"/>
      <c r="W2496" s="224"/>
      <c r="X2496" s="224"/>
      <c r="Y2496" s="224"/>
      <c r="Z2496" s="213"/>
      <c r="AA2496" s="213"/>
      <c r="AB2496" s="213"/>
      <c r="AC2496" s="213"/>
      <c r="AD2496" s="213"/>
      <c r="AE2496" s="213"/>
      <c r="AF2496" s="213"/>
      <c r="AG2496" s="213" t="s">
        <v>573</v>
      </c>
      <c r="AH2496" s="213">
        <v>0</v>
      </c>
      <c r="AI2496" s="213"/>
      <c r="AJ2496" s="213"/>
      <c r="AK2496" s="213"/>
      <c r="AL2496" s="213"/>
      <c r="AM2496" s="213"/>
      <c r="AN2496" s="213"/>
      <c r="AO2496" s="213"/>
      <c r="AP2496" s="213"/>
      <c r="AQ2496" s="213"/>
      <c r="AR2496" s="213"/>
      <c r="AS2496" s="213"/>
      <c r="AT2496" s="213"/>
      <c r="AU2496" s="213"/>
      <c r="AV2496" s="213"/>
      <c r="AW2496" s="213"/>
      <c r="AX2496" s="213"/>
      <c r="AY2496" s="213"/>
      <c r="AZ2496" s="213"/>
      <c r="BA2496" s="213"/>
      <c r="BB2496" s="213"/>
      <c r="BC2496" s="213"/>
      <c r="BD2496" s="213"/>
      <c r="BE2496" s="213"/>
      <c r="BF2496" s="213"/>
      <c r="BG2496" s="213"/>
      <c r="BH2496" s="213"/>
    </row>
    <row r="2497" spans="1:60" outlineLevel="3" x14ac:dyDescent="0.2">
      <c r="A2497" s="220"/>
      <c r="B2497" s="221"/>
      <c r="C2497" s="275" t="s">
        <v>955</v>
      </c>
      <c r="D2497" s="266"/>
      <c r="E2497" s="267"/>
      <c r="F2497" s="224"/>
      <c r="G2497" s="224"/>
      <c r="H2497" s="224"/>
      <c r="I2497" s="224"/>
      <c r="J2497" s="224"/>
      <c r="K2497" s="224"/>
      <c r="L2497" s="224"/>
      <c r="M2497" s="224"/>
      <c r="N2497" s="223"/>
      <c r="O2497" s="223"/>
      <c r="P2497" s="223"/>
      <c r="Q2497" s="223"/>
      <c r="R2497" s="224"/>
      <c r="S2497" s="224"/>
      <c r="T2497" s="224"/>
      <c r="U2497" s="224"/>
      <c r="V2497" s="224"/>
      <c r="W2497" s="224"/>
      <c r="X2497" s="224"/>
      <c r="Y2497" s="224"/>
      <c r="Z2497" s="213"/>
      <c r="AA2497" s="213"/>
      <c r="AB2497" s="213"/>
      <c r="AC2497" s="213"/>
      <c r="AD2497" s="213"/>
      <c r="AE2497" s="213"/>
      <c r="AF2497" s="213"/>
      <c r="AG2497" s="213" t="s">
        <v>573</v>
      </c>
      <c r="AH2497" s="213"/>
      <c r="AI2497" s="213"/>
      <c r="AJ2497" s="213"/>
      <c r="AK2497" s="213"/>
      <c r="AL2497" s="213"/>
      <c r="AM2497" s="213"/>
      <c r="AN2497" s="213"/>
      <c r="AO2497" s="213"/>
      <c r="AP2497" s="213"/>
      <c r="AQ2497" s="213"/>
      <c r="AR2497" s="213"/>
      <c r="AS2497" s="213"/>
      <c r="AT2497" s="213"/>
      <c r="AU2497" s="213"/>
      <c r="AV2497" s="213"/>
      <c r="AW2497" s="213"/>
      <c r="AX2497" s="213"/>
      <c r="AY2497" s="213"/>
      <c r="AZ2497" s="213"/>
      <c r="BA2497" s="213"/>
      <c r="BB2497" s="213"/>
      <c r="BC2497" s="213"/>
      <c r="BD2497" s="213"/>
      <c r="BE2497" s="213"/>
      <c r="BF2497" s="213"/>
      <c r="BG2497" s="213"/>
      <c r="BH2497" s="213"/>
    </row>
    <row r="2498" spans="1:60" outlineLevel="3" x14ac:dyDescent="0.2">
      <c r="A2498" s="220"/>
      <c r="B2498" s="221"/>
      <c r="C2498" s="276" t="s">
        <v>2473</v>
      </c>
      <c r="D2498" s="266"/>
      <c r="E2498" s="267">
        <v>2</v>
      </c>
      <c r="F2498" s="224"/>
      <c r="G2498" s="224"/>
      <c r="H2498" s="224"/>
      <c r="I2498" s="224"/>
      <c r="J2498" s="224"/>
      <c r="K2498" s="224"/>
      <c r="L2498" s="224"/>
      <c r="M2498" s="224"/>
      <c r="N2498" s="223"/>
      <c r="O2498" s="223"/>
      <c r="P2498" s="223"/>
      <c r="Q2498" s="223"/>
      <c r="R2498" s="224"/>
      <c r="S2498" s="224"/>
      <c r="T2498" s="224"/>
      <c r="U2498" s="224"/>
      <c r="V2498" s="224"/>
      <c r="W2498" s="224"/>
      <c r="X2498" s="224"/>
      <c r="Y2498" s="224"/>
      <c r="Z2498" s="213"/>
      <c r="AA2498" s="213"/>
      <c r="AB2498" s="213"/>
      <c r="AC2498" s="213"/>
      <c r="AD2498" s="213"/>
      <c r="AE2498" s="213"/>
      <c r="AF2498" s="213"/>
      <c r="AG2498" s="213" t="s">
        <v>573</v>
      </c>
      <c r="AH2498" s="213">
        <v>2</v>
      </c>
      <c r="AI2498" s="213"/>
      <c r="AJ2498" s="213"/>
      <c r="AK2498" s="213"/>
      <c r="AL2498" s="213"/>
      <c r="AM2498" s="213"/>
      <c r="AN2498" s="213"/>
      <c r="AO2498" s="213"/>
      <c r="AP2498" s="213"/>
      <c r="AQ2498" s="213"/>
      <c r="AR2498" s="213"/>
      <c r="AS2498" s="213"/>
      <c r="AT2498" s="213"/>
      <c r="AU2498" s="213"/>
      <c r="AV2498" s="213"/>
      <c r="AW2498" s="213"/>
      <c r="AX2498" s="213"/>
      <c r="AY2498" s="213"/>
      <c r="AZ2498" s="213"/>
      <c r="BA2498" s="213"/>
      <c r="BB2498" s="213"/>
      <c r="BC2498" s="213"/>
      <c r="BD2498" s="213"/>
      <c r="BE2498" s="213"/>
      <c r="BF2498" s="213"/>
      <c r="BG2498" s="213"/>
      <c r="BH2498" s="213"/>
    </row>
    <row r="2499" spans="1:60" outlineLevel="3" x14ac:dyDescent="0.2">
      <c r="A2499" s="220"/>
      <c r="B2499" s="221"/>
      <c r="C2499" s="276" t="s">
        <v>2474</v>
      </c>
      <c r="D2499" s="266"/>
      <c r="E2499" s="267">
        <v>2</v>
      </c>
      <c r="F2499" s="224"/>
      <c r="G2499" s="224"/>
      <c r="H2499" s="224"/>
      <c r="I2499" s="224"/>
      <c r="J2499" s="224"/>
      <c r="K2499" s="224"/>
      <c r="L2499" s="224"/>
      <c r="M2499" s="224"/>
      <c r="N2499" s="223"/>
      <c r="O2499" s="223"/>
      <c r="P2499" s="223"/>
      <c r="Q2499" s="223"/>
      <c r="R2499" s="224"/>
      <c r="S2499" s="224"/>
      <c r="T2499" s="224"/>
      <c r="U2499" s="224"/>
      <c r="V2499" s="224"/>
      <c r="W2499" s="224"/>
      <c r="X2499" s="224"/>
      <c r="Y2499" s="224"/>
      <c r="Z2499" s="213"/>
      <c r="AA2499" s="213"/>
      <c r="AB2499" s="213"/>
      <c r="AC2499" s="213"/>
      <c r="AD2499" s="213"/>
      <c r="AE2499" s="213"/>
      <c r="AF2499" s="213"/>
      <c r="AG2499" s="213" t="s">
        <v>573</v>
      </c>
      <c r="AH2499" s="213">
        <v>2</v>
      </c>
      <c r="AI2499" s="213"/>
      <c r="AJ2499" s="213"/>
      <c r="AK2499" s="213"/>
      <c r="AL2499" s="213"/>
      <c r="AM2499" s="213"/>
      <c r="AN2499" s="213"/>
      <c r="AO2499" s="213"/>
      <c r="AP2499" s="213"/>
      <c r="AQ2499" s="213"/>
      <c r="AR2499" s="213"/>
      <c r="AS2499" s="213"/>
      <c r="AT2499" s="213"/>
      <c r="AU2499" s="213"/>
      <c r="AV2499" s="213"/>
      <c r="AW2499" s="213"/>
      <c r="AX2499" s="213"/>
      <c r="AY2499" s="213"/>
      <c r="AZ2499" s="213"/>
      <c r="BA2499" s="213"/>
      <c r="BB2499" s="213"/>
      <c r="BC2499" s="213"/>
      <c r="BD2499" s="213"/>
      <c r="BE2499" s="213"/>
      <c r="BF2499" s="213"/>
      <c r="BG2499" s="213"/>
      <c r="BH2499" s="213"/>
    </row>
    <row r="2500" spans="1:60" outlineLevel="3" x14ac:dyDescent="0.2">
      <c r="A2500" s="220"/>
      <c r="B2500" s="221"/>
      <c r="C2500" s="276" t="s">
        <v>2475</v>
      </c>
      <c r="D2500" s="266"/>
      <c r="E2500" s="267">
        <v>2</v>
      </c>
      <c r="F2500" s="224"/>
      <c r="G2500" s="224"/>
      <c r="H2500" s="224"/>
      <c r="I2500" s="224"/>
      <c r="J2500" s="224"/>
      <c r="K2500" s="224"/>
      <c r="L2500" s="224"/>
      <c r="M2500" s="224"/>
      <c r="N2500" s="223"/>
      <c r="O2500" s="223"/>
      <c r="P2500" s="223"/>
      <c r="Q2500" s="223"/>
      <c r="R2500" s="224"/>
      <c r="S2500" s="224"/>
      <c r="T2500" s="224"/>
      <c r="U2500" s="224"/>
      <c r="V2500" s="224"/>
      <c r="W2500" s="224"/>
      <c r="X2500" s="224"/>
      <c r="Y2500" s="224"/>
      <c r="Z2500" s="213"/>
      <c r="AA2500" s="213"/>
      <c r="AB2500" s="213"/>
      <c r="AC2500" s="213"/>
      <c r="AD2500" s="213"/>
      <c r="AE2500" s="213"/>
      <c r="AF2500" s="213"/>
      <c r="AG2500" s="213" t="s">
        <v>573</v>
      </c>
      <c r="AH2500" s="213">
        <v>2</v>
      </c>
      <c r="AI2500" s="213"/>
      <c r="AJ2500" s="213"/>
      <c r="AK2500" s="213"/>
      <c r="AL2500" s="213"/>
      <c r="AM2500" s="213"/>
      <c r="AN2500" s="213"/>
      <c r="AO2500" s="213"/>
      <c r="AP2500" s="213"/>
      <c r="AQ2500" s="213"/>
      <c r="AR2500" s="213"/>
      <c r="AS2500" s="213"/>
      <c r="AT2500" s="213"/>
      <c r="AU2500" s="213"/>
      <c r="AV2500" s="213"/>
      <c r="AW2500" s="213"/>
      <c r="AX2500" s="213"/>
      <c r="AY2500" s="213"/>
      <c r="AZ2500" s="213"/>
      <c r="BA2500" s="213"/>
      <c r="BB2500" s="213"/>
      <c r="BC2500" s="213"/>
      <c r="BD2500" s="213"/>
      <c r="BE2500" s="213"/>
      <c r="BF2500" s="213"/>
      <c r="BG2500" s="213"/>
      <c r="BH2500" s="213"/>
    </row>
    <row r="2501" spans="1:60" outlineLevel="3" x14ac:dyDescent="0.2">
      <c r="A2501" s="220"/>
      <c r="B2501" s="221"/>
      <c r="C2501" s="276" t="s">
        <v>2476</v>
      </c>
      <c r="D2501" s="266"/>
      <c r="E2501" s="267">
        <v>2</v>
      </c>
      <c r="F2501" s="224"/>
      <c r="G2501" s="224"/>
      <c r="H2501" s="224"/>
      <c r="I2501" s="224"/>
      <c r="J2501" s="224"/>
      <c r="K2501" s="224"/>
      <c r="L2501" s="224"/>
      <c r="M2501" s="224"/>
      <c r="N2501" s="223"/>
      <c r="O2501" s="223"/>
      <c r="P2501" s="223"/>
      <c r="Q2501" s="223"/>
      <c r="R2501" s="224"/>
      <c r="S2501" s="224"/>
      <c r="T2501" s="224"/>
      <c r="U2501" s="224"/>
      <c r="V2501" s="224"/>
      <c r="W2501" s="224"/>
      <c r="X2501" s="224"/>
      <c r="Y2501" s="224"/>
      <c r="Z2501" s="213"/>
      <c r="AA2501" s="213"/>
      <c r="AB2501" s="213"/>
      <c r="AC2501" s="213"/>
      <c r="AD2501" s="213"/>
      <c r="AE2501" s="213"/>
      <c r="AF2501" s="213"/>
      <c r="AG2501" s="213" t="s">
        <v>573</v>
      </c>
      <c r="AH2501" s="213">
        <v>2</v>
      </c>
      <c r="AI2501" s="213"/>
      <c r="AJ2501" s="213"/>
      <c r="AK2501" s="213"/>
      <c r="AL2501" s="213"/>
      <c r="AM2501" s="213"/>
      <c r="AN2501" s="213"/>
      <c r="AO2501" s="213"/>
      <c r="AP2501" s="213"/>
      <c r="AQ2501" s="213"/>
      <c r="AR2501" s="213"/>
      <c r="AS2501" s="213"/>
      <c r="AT2501" s="213"/>
      <c r="AU2501" s="213"/>
      <c r="AV2501" s="213"/>
      <c r="AW2501" s="213"/>
      <c r="AX2501" s="213"/>
      <c r="AY2501" s="213"/>
      <c r="AZ2501" s="213"/>
      <c r="BA2501" s="213"/>
      <c r="BB2501" s="213"/>
      <c r="BC2501" s="213"/>
      <c r="BD2501" s="213"/>
      <c r="BE2501" s="213"/>
      <c r="BF2501" s="213"/>
      <c r="BG2501" s="213"/>
      <c r="BH2501" s="213"/>
    </row>
    <row r="2502" spans="1:60" outlineLevel="3" x14ac:dyDescent="0.2">
      <c r="A2502" s="220"/>
      <c r="B2502" s="221"/>
      <c r="C2502" s="275" t="s">
        <v>958</v>
      </c>
      <c r="D2502" s="266"/>
      <c r="E2502" s="267"/>
      <c r="F2502" s="224"/>
      <c r="G2502" s="224"/>
      <c r="H2502" s="224"/>
      <c r="I2502" s="224"/>
      <c r="J2502" s="224"/>
      <c r="K2502" s="224"/>
      <c r="L2502" s="224"/>
      <c r="M2502" s="224"/>
      <c r="N2502" s="223"/>
      <c r="O2502" s="223"/>
      <c r="P2502" s="223"/>
      <c r="Q2502" s="223"/>
      <c r="R2502" s="224"/>
      <c r="S2502" s="224"/>
      <c r="T2502" s="224"/>
      <c r="U2502" s="224"/>
      <c r="V2502" s="224"/>
      <c r="W2502" s="224"/>
      <c r="X2502" s="224"/>
      <c r="Y2502" s="224"/>
      <c r="Z2502" s="213"/>
      <c r="AA2502" s="213"/>
      <c r="AB2502" s="213"/>
      <c r="AC2502" s="213"/>
      <c r="AD2502" s="213"/>
      <c r="AE2502" s="213"/>
      <c r="AF2502" s="213"/>
      <c r="AG2502" s="213" t="s">
        <v>573</v>
      </c>
      <c r="AH2502" s="213"/>
      <c r="AI2502" s="213"/>
      <c r="AJ2502" s="213"/>
      <c r="AK2502" s="213"/>
      <c r="AL2502" s="213"/>
      <c r="AM2502" s="213"/>
      <c r="AN2502" s="213"/>
      <c r="AO2502" s="213"/>
      <c r="AP2502" s="213"/>
      <c r="AQ2502" s="213"/>
      <c r="AR2502" s="213"/>
      <c r="AS2502" s="213"/>
      <c r="AT2502" s="213"/>
      <c r="AU2502" s="213"/>
      <c r="AV2502" s="213"/>
      <c r="AW2502" s="213"/>
      <c r="AX2502" s="213"/>
      <c r="AY2502" s="213"/>
      <c r="AZ2502" s="213"/>
      <c r="BA2502" s="213"/>
      <c r="BB2502" s="213"/>
      <c r="BC2502" s="213"/>
      <c r="BD2502" s="213"/>
      <c r="BE2502" s="213"/>
      <c r="BF2502" s="213"/>
      <c r="BG2502" s="213"/>
      <c r="BH2502" s="213"/>
    </row>
    <row r="2503" spans="1:60" outlineLevel="2" x14ac:dyDescent="0.2">
      <c r="A2503" s="220"/>
      <c r="B2503" s="221"/>
      <c r="C2503" s="257"/>
      <c r="D2503" s="250"/>
      <c r="E2503" s="250"/>
      <c r="F2503" s="250"/>
      <c r="G2503" s="250"/>
      <c r="H2503" s="224"/>
      <c r="I2503" s="224"/>
      <c r="J2503" s="224"/>
      <c r="K2503" s="224"/>
      <c r="L2503" s="224"/>
      <c r="M2503" s="224"/>
      <c r="N2503" s="223"/>
      <c r="O2503" s="223"/>
      <c r="P2503" s="223"/>
      <c r="Q2503" s="223"/>
      <c r="R2503" s="224"/>
      <c r="S2503" s="224"/>
      <c r="T2503" s="224"/>
      <c r="U2503" s="224"/>
      <c r="V2503" s="224"/>
      <c r="W2503" s="224"/>
      <c r="X2503" s="224"/>
      <c r="Y2503" s="224"/>
      <c r="Z2503" s="213"/>
      <c r="AA2503" s="213"/>
      <c r="AB2503" s="213"/>
      <c r="AC2503" s="213"/>
      <c r="AD2503" s="213"/>
      <c r="AE2503" s="213"/>
      <c r="AF2503" s="213"/>
      <c r="AG2503" s="213" t="s">
        <v>515</v>
      </c>
      <c r="AH2503" s="213"/>
      <c r="AI2503" s="213"/>
      <c r="AJ2503" s="213"/>
      <c r="AK2503" s="213"/>
      <c r="AL2503" s="213"/>
      <c r="AM2503" s="213"/>
      <c r="AN2503" s="213"/>
      <c r="AO2503" s="213"/>
      <c r="AP2503" s="213"/>
      <c r="AQ2503" s="213"/>
      <c r="AR2503" s="213"/>
      <c r="AS2503" s="213"/>
      <c r="AT2503" s="213"/>
      <c r="AU2503" s="213"/>
      <c r="AV2503" s="213"/>
      <c r="AW2503" s="213"/>
      <c r="AX2503" s="213"/>
      <c r="AY2503" s="213"/>
      <c r="AZ2503" s="213"/>
      <c r="BA2503" s="213"/>
      <c r="BB2503" s="213"/>
      <c r="BC2503" s="213"/>
      <c r="BD2503" s="213"/>
      <c r="BE2503" s="213"/>
      <c r="BF2503" s="213"/>
      <c r="BG2503" s="213"/>
      <c r="BH2503" s="213"/>
    </row>
    <row r="2504" spans="1:60" outlineLevel="1" x14ac:dyDescent="0.2">
      <c r="A2504" s="242">
        <v>327</v>
      </c>
      <c r="B2504" s="243" t="s">
        <v>2477</v>
      </c>
      <c r="C2504" s="254" t="s">
        <v>2478</v>
      </c>
      <c r="D2504" s="244" t="s">
        <v>582</v>
      </c>
      <c r="E2504" s="245">
        <v>1</v>
      </c>
      <c r="F2504" s="246"/>
      <c r="G2504" s="247">
        <f>ROUND(E2504*F2504,2)</f>
        <v>0</v>
      </c>
      <c r="H2504" s="246"/>
      <c r="I2504" s="247">
        <f>ROUND(E2504*H2504,2)</f>
        <v>0</v>
      </c>
      <c r="J2504" s="246"/>
      <c r="K2504" s="247">
        <f>ROUND(E2504*J2504,2)</f>
        <v>0</v>
      </c>
      <c r="L2504" s="247">
        <v>21</v>
      </c>
      <c r="M2504" s="247">
        <f>G2504*(1+L2504/100)</f>
        <v>0</v>
      </c>
      <c r="N2504" s="245">
        <v>0</v>
      </c>
      <c r="O2504" s="245">
        <f>ROUND(E2504*N2504,2)</f>
        <v>0</v>
      </c>
      <c r="P2504" s="245">
        <v>0</v>
      </c>
      <c r="Q2504" s="245">
        <f>ROUND(E2504*P2504,2)</f>
        <v>0</v>
      </c>
      <c r="R2504" s="247"/>
      <c r="S2504" s="247" t="s">
        <v>527</v>
      </c>
      <c r="T2504" s="248" t="s">
        <v>512</v>
      </c>
      <c r="U2504" s="224">
        <v>0</v>
      </c>
      <c r="V2504" s="224">
        <f>ROUND(E2504*U2504,2)</f>
        <v>0</v>
      </c>
      <c r="W2504" s="224"/>
      <c r="X2504" s="224" t="s">
        <v>557</v>
      </c>
      <c r="Y2504" s="224" t="s">
        <v>513</v>
      </c>
      <c r="Z2504" s="213"/>
      <c r="AA2504" s="213"/>
      <c r="AB2504" s="213"/>
      <c r="AC2504" s="213"/>
      <c r="AD2504" s="213"/>
      <c r="AE2504" s="213"/>
      <c r="AF2504" s="213"/>
      <c r="AG2504" s="213" t="s">
        <v>571</v>
      </c>
      <c r="AH2504" s="213"/>
      <c r="AI2504" s="213"/>
      <c r="AJ2504" s="213"/>
      <c r="AK2504" s="213"/>
      <c r="AL2504" s="213"/>
      <c r="AM2504" s="213"/>
      <c r="AN2504" s="213"/>
      <c r="AO2504" s="213"/>
      <c r="AP2504" s="213"/>
      <c r="AQ2504" s="213"/>
      <c r="AR2504" s="213"/>
      <c r="AS2504" s="213"/>
      <c r="AT2504" s="213"/>
      <c r="AU2504" s="213"/>
      <c r="AV2504" s="213"/>
      <c r="AW2504" s="213"/>
      <c r="AX2504" s="213"/>
      <c r="AY2504" s="213"/>
      <c r="AZ2504" s="213"/>
      <c r="BA2504" s="213"/>
      <c r="BB2504" s="213"/>
      <c r="BC2504" s="213"/>
      <c r="BD2504" s="213"/>
      <c r="BE2504" s="213"/>
      <c r="BF2504" s="213"/>
      <c r="BG2504" s="213"/>
      <c r="BH2504" s="213"/>
    </row>
    <row r="2505" spans="1:60" outlineLevel="2" x14ac:dyDescent="0.2">
      <c r="A2505" s="220"/>
      <c r="B2505" s="221"/>
      <c r="C2505" s="258" t="s">
        <v>2413</v>
      </c>
      <c r="D2505" s="229"/>
      <c r="E2505" s="230"/>
      <c r="F2505" s="224"/>
      <c r="G2505" s="224"/>
      <c r="H2505" s="224"/>
      <c r="I2505" s="224"/>
      <c r="J2505" s="224"/>
      <c r="K2505" s="224"/>
      <c r="L2505" s="224"/>
      <c r="M2505" s="224"/>
      <c r="N2505" s="223"/>
      <c r="O2505" s="223"/>
      <c r="P2505" s="223"/>
      <c r="Q2505" s="223"/>
      <c r="R2505" s="224"/>
      <c r="S2505" s="224"/>
      <c r="T2505" s="224"/>
      <c r="U2505" s="224"/>
      <c r="V2505" s="224"/>
      <c r="W2505" s="224"/>
      <c r="X2505" s="224"/>
      <c r="Y2505" s="224"/>
      <c r="Z2505" s="213"/>
      <c r="AA2505" s="213"/>
      <c r="AB2505" s="213"/>
      <c r="AC2505" s="213"/>
      <c r="AD2505" s="213"/>
      <c r="AE2505" s="213"/>
      <c r="AF2505" s="213"/>
      <c r="AG2505" s="213" t="s">
        <v>573</v>
      </c>
      <c r="AH2505" s="213">
        <v>0</v>
      </c>
      <c r="AI2505" s="213"/>
      <c r="AJ2505" s="213"/>
      <c r="AK2505" s="213"/>
      <c r="AL2505" s="213"/>
      <c r="AM2505" s="213"/>
      <c r="AN2505" s="213"/>
      <c r="AO2505" s="213"/>
      <c r="AP2505" s="213"/>
      <c r="AQ2505" s="213"/>
      <c r="AR2505" s="213"/>
      <c r="AS2505" s="213"/>
      <c r="AT2505" s="213"/>
      <c r="AU2505" s="213"/>
      <c r="AV2505" s="213"/>
      <c r="AW2505" s="213"/>
      <c r="AX2505" s="213"/>
      <c r="AY2505" s="213"/>
      <c r="AZ2505" s="213"/>
      <c r="BA2505" s="213"/>
      <c r="BB2505" s="213"/>
      <c r="BC2505" s="213"/>
      <c r="BD2505" s="213"/>
      <c r="BE2505" s="213"/>
      <c r="BF2505" s="213"/>
      <c r="BG2505" s="213"/>
      <c r="BH2505" s="213"/>
    </row>
    <row r="2506" spans="1:60" outlineLevel="3" x14ac:dyDescent="0.2">
      <c r="A2506" s="220"/>
      <c r="B2506" s="221"/>
      <c r="C2506" s="258" t="s">
        <v>2479</v>
      </c>
      <c r="D2506" s="229"/>
      <c r="E2506" s="230">
        <v>1</v>
      </c>
      <c r="F2506" s="224"/>
      <c r="G2506" s="224"/>
      <c r="H2506" s="224"/>
      <c r="I2506" s="224"/>
      <c r="J2506" s="224"/>
      <c r="K2506" s="224"/>
      <c r="L2506" s="224"/>
      <c r="M2506" s="224"/>
      <c r="N2506" s="223"/>
      <c r="O2506" s="223"/>
      <c r="P2506" s="223"/>
      <c r="Q2506" s="223"/>
      <c r="R2506" s="224"/>
      <c r="S2506" s="224"/>
      <c r="T2506" s="224"/>
      <c r="U2506" s="224"/>
      <c r="V2506" s="224"/>
      <c r="W2506" s="224"/>
      <c r="X2506" s="224"/>
      <c r="Y2506" s="224"/>
      <c r="Z2506" s="213"/>
      <c r="AA2506" s="213"/>
      <c r="AB2506" s="213"/>
      <c r="AC2506" s="213"/>
      <c r="AD2506" s="213"/>
      <c r="AE2506" s="213"/>
      <c r="AF2506" s="213"/>
      <c r="AG2506" s="213" t="s">
        <v>573</v>
      </c>
      <c r="AH2506" s="213">
        <v>0</v>
      </c>
      <c r="AI2506" s="213"/>
      <c r="AJ2506" s="213"/>
      <c r="AK2506" s="213"/>
      <c r="AL2506" s="213"/>
      <c r="AM2506" s="213"/>
      <c r="AN2506" s="213"/>
      <c r="AO2506" s="213"/>
      <c r="AP2506" s="213"/>
      <c r="AQ2506" s="213"/>
      <c r="AR2506" s="213"/>
      <c r="AS2506" s="213"/>
      <c r="AT2506" s="213"/>
      <c r="AU2506" s="213"/>
      <c r="AV2506" s="213"/>
      <c r="AW2506" s="213"/>
      <c r="AX2506" s="213"/>
      <c r="AY2506" s="213"/>
      <c r="AZ2506" s="213"/>
      <c r="BA2506" s="213"/>
      <c r="BB2506" s="213"/>
      <c r="BC2506" s="213"/>
      <c r="BD2506" s="213"/>
      <c r="BE2506" s="213"/>
      <c r="BF2506" s="213"/>
      <c r="BG2506" s="213"/>
      <c r="BH2506" s="213"/>
    </row>
    <row r="2507" spans="1:60" outlineLevel="3" x14ac:dyDescent="0.2">
      <c r="A2507" s="220"/>
      <c r="B2507" s="221"/>
      <c r="C2507" s="275" t="s">
        <v>955</v>
      </c>
      <c r="D2507" s="266"/>
      <c r="E2507" s="267"/>
      <c r="F2507" s="224"/>
      <c r="G2507" s="224"/>
      <c r="H2507" s="224"/>
      <c r="I2507" s="224"/>
      <c r="J2507" s="224"/>
      <c r="K2507" s="224"/>
      <c r="L2507" s="224"/>
      <c r="M2507" s="224"/>
      <c r="N2507" s="223"/>
      <c r="O2507" s="223"/>
      <c r="P2507" s="223"/>
      <c r="Q2507" s="223"/>
      <c r="R2507" s="224"/>
      <c r="S2507" s="224"/>
      <c r="T2507" s="224"/>
      <c r="U2507" s="224"/>
      <c r="V2507" s="224"/>
      <c r="W2507" s="224"/>
      <c r="X2507" s="224"/>
      <c r="Y2507" s="224"/>
      <c r="Z2507" s="213"/>
      <c r="AA2507" s="213"/>
      <c r="AB2507" s="213"/>
      <c r="AC2507" s="213"/>
      <c r="AD2507" s="213"/>
      <c r="AE2507" s="213"/>
      <c r="AF2507" s="213"/>
      <c r="AG2507" s="213" t="s">
        <v>573</v>
      </c>
      <c r="AH2507" s="213"/>
      <c r="AI2507" s="213"/>
      <c r="AJ2507" s="213"/>
      <c r="AK2507" s="213"/>
      <c r="AL2507" s="213"/>
      <c r="AM2507" s="213"/>
      <c r="AN2507" s="213"/>
      <c r="AO2507" s="213"/>
      <c r="AP2507" s="213"/>
      <c r="AQ2507" s="213"/>
      <c r="AR2507" s="213"/>
      <c r="AS2507" s="213"/>
      <c r="AT2507" s="213"/>
      <c r="AU2507" s="213"/>
      <c r="AV2507" s="213"/>
      <c r="AW2507" s="213"/>
      <c r="AX2507" s="213"/>
      <c r="AY2507" s="213"/>
      <c r="AZ2507" s="213"/>
      <c r="BA2507" s="213"/>
      <c r="BB2507" s="213"/>
      <c r="BC2507" s="213"/>
      <c r="BD2507" s="213"/>
      <c r="BE2507" s="213"/>
      <c r="BF2507" s="213"/>
      <c r="BG2507" s="213"/>
      <c r="BH2507" s="213"/>
    </row>
    <row r="2508" spans="1:60" outlineLevel="3" x14ac:dyDescent="0.2">
      <c r="A2508" s="220"/>
      <c r="B2508" s="221"/>
      <c r="C2508" s="276" t="s">
        <v>2459</v>
      </c>
      <c r="D2508" s="266"/>
      <c r="E2508" s="267">
        <v>1</v>
      </c>
      <c r="F2508" s="224"/>
      <c r="G2508" s="224"/>
      <c r="H2508" s="224"/>
      <c r="I2508" s="224"/>
      <c r="J2508" s="224"/>
      <c r="K2508" s="224"/>
      <c r="L2508" s="224"/>
      <c r="M2508" s="224"/>
      <c r="N2508" s="223"/>
      <c r="O2508" s="223"/>
      <c r="P2508" s="223"/>
      <c r="Q2508" s="223"/>
      <c r="R2508" s="224"/>
      <c r="S2508" s="224"/>
      <c r="T2508" s="224"/>
      <c r="U2508" s="224"/>
      <c r="V2508" s="224"/>
      <c r="W2508" s="224"/>
      <c r="X2508" s="224"/>
      <c r="Y2508" s="224"/>
      <c r="Z2508" s="213"/>
      <c r="AA2508" s="213"/>
      <c r="AB2508" s="213"/>
      <c r="AC2508" s="213"/>
      <c r="AD2508" s="213"/>
      <c r="AE2508" s="213"/>
      <c r="AF2508" s="213"/>
      <c r="AG2508" s="213" t="s">
        <v>573</v>
      </c>
      <c r="AH2508" s="213">
        <v>2</v>
      </c>
      <c r="AI2508" s="213"/>
      <c r="AJ2508" s="213"/>
      <c r="AK2508" s="213"/>
      <c r="AL2508" s="213"/>
      <c r="AM2508" s="213"/>
      <c r="AN2508" s="213"/>
      <c r="AO2508" s="213"/>
      <c r="AP2508" s="213"/>
      <c r="AQ2508" s="213"/>
      <c r="AR2508" s="213"/>
      <c r="AS2508" s="213"/>
      <c r="AT2508" s="213"/>
      <c r="AU2508" s="213"/>
      <c r="AV2508" s="213"/>
      <c r="AW2508" s="213"/>
      <c r="AX2508" s="213"/>
      <c r="AY2508" s="213"/>
      <c r="AZ2508" s="213"/>
      <c r="BA2508" s="213"/>
      <c r="BB2508" s="213"/>
      <c r="BC2508" s="213"/>
      <c r="BD2508" s="213"/>
      <c r="BE2508" s="213"/>
      <c r="BF2508" s="213"/>
      <c r="BG2508" s="213"/>
      <c r="BH2508" s="213"/>
    </row>
    <row r="2509" spans="1:60" outlineLevel="3" x14ac:dyDescent="0.2">
      <c r="A2509" s="220"/>
      <c r="B2509" s="221"/>
      <c r="C2509" s="275" t="s">
        <v>958</v>
      </c>
      <c r="D2509" s="266"/>
      <c r="E2509" s="267"/>
      <c r="F2509" s="224"/>
      <c r="G2509" s="224"/>
      <c r="H2509" s="224"/>
      <c r="I2509" s="224"/>
      <c r="J2509" s="224"/>
      <c r="K2509" s="224"/>
      <c r="L2509" s="224"/>
      <c r="M2509" s="224"/>
      <c r="N2509" s="223"/>
      <c r="O2509" s="223"/>
      <c r="P2509" s="223"/>
      <c r="Q2509" s="223"/>
      <c r="R2509" s="224"/>
      <c r="S2509" s="224"/>
      <c r="T2509" s="224"/>
      <c r="U2509" s="224"/>
      <c r="V2509" s="224"/>
      <c r="W2509" s="224"/>
      <c r="X2509" s="224"/>
      <c r="Y2509" s="224"/>
      <c r="Z2509" s="213"/>
      <c r="AA2509" s="213"/>
      <c r="AB2509" s="213"/>
      <c r="AC2509" s="213"/>
      <c r="AD2509" s="213"/>
      <c r="AE2509" s="213"/>
      <c r="AF2509" s="213"/>
      <c r="AG2509" s="213" t="s">
        <v>573</v>
      </c>
      <c r="AH2509" s="213"/>
      <c r="AI2509" s="213"/>
      <c r="AJ2509" s="213"/>
      <c r="AK2509" s="213"/>
      <c r="AL2509" s="213"/>
      <c r="AM2509" s="213"/>
      <c r="AN2509" s="213"/>
      <c r="AO2509" s="213"/>
      <c r="AP2509" s="213"/>
      <c r="AQ2509" s="213"/>
      <c r="AR2509" s="213"/>
      <c r="AS2509" s="213"/>
      <c r="AT2509" s="213"/>
      <c r="AU2509" s="213"/>
      <c r="AV2509" s="213"/>
      <c r="AW2509" s="213"/>
      <c r="AX2509" s="213"/>
      <c r="AY2509" s="213"/>
      <c r="AZ2509" s="213"/>
      <c r="BA2509" s="213"/>
      <c r="BB2509" s="213"/>
      <c r="BC2509" s="213"/>
      <c r="BD2509" s="213"/>
      <c r="BE2509" s="213"/>
      <c r="BF2509" s="213"/>
      <c r="BG2509" s="213"/>
      <c r="BH2509" s="213"/>
    </row>
    <row r="2510" spans="1:60" outlineLevel="2" x14ac:dyDescent="0.2">
      <c r="A2510" s="220"/>
      <c r="B2510" s="221"/>
      <c r="C2510" s="257"/>
      <c r="D2510" s="250"/>
      <c r="E2510" s="250"/>
      <c r="F2510" s="250"/>
      <c r="G2510" s="250"/>
      <c r="H2510" s="224"/>
      <c r="I2510" s="224"/>
      <c r="J2510" s="224"/>
      <c r="K2510" s="224"/>
      <c r="L2510" s="224"/>
      <c r="M2510" s="224"/>
      <c r="N2510" s="223"/>
      <c r="O2510" s="223"/>
      <c r="P2510" s="223"/>
      <c r="Q2510" s="223"/>
      <c r="R2510" s="224"/>
      <c r="S2510" s="224"/>
      <c r="T2510" s="224"/>
      <c r="U2510" s="224"/>
      <c r="V2510" s="224"/>
      <c r="W2510" s="224"/>
      <c r="X2510" s="224"/>
      <c r="Y2510" s="224"/>
      <c r="Z2510" s="213"/>
      <c r="AA2510" s="213"/>
      <c r="AB2510" s="213"/>
      <c r="AC2510" s="213"/>
      <c r="AD2510" s="213"/>
      <c r="AE2510" s="213"/>
      <c r="AF2510" s="213"/>
      <c r="AG2510" s="213" t="s">
        <v>515</v>
      </c>
      <c r="AH2510" s="213"/>
      <c r="AI2510" s="213"/>
      <c r="AJ2510" s="213"/>
      <c r="AK2510" s="213"/>
      <c r="AL2510" s="213"/>
      <c r="AM2510" s="213"/>
      <c r="AN2510" s="213"/>
      <c r="AO2510" s="213"/>
      <c r="AP2510" s="213"/>
      <c r="AQ2510" s="213"/>
      <c r="AR2510" s="213"/>
      <c r="AS2510" s="213"/>
      <c r="AT2510" s="213"/>
      <c r="AU2510" s="213"/>
      <c r="AV2510" s="213"/>
      <c r="AW2510" s="213"/>
      <c r="AX2510" s="213"/>
      <c r="AY2510" s="213"/>
      <c r="AZ2510" s="213"/>
      <c r="BA2510" s="213"/>
      <c r="BB2510" s="213"/>
      <c r="BC2510" s="213"/>
      <c r="BD2510" s="213"/>
      <c r="BE2510" s="213"/>
      <c r="BF2510" s="213"/>
      <c r="BG2510" s="213"/>
      <c r="BH2510" s="213"/>
    </row>
    <row r="2511" spans="1:60" outlineLevel="1" x14ac:dyDescent="0.2">
      <c r="A2511" s="242">
        <v>328</v>
      </c>
      <c r="B2511" s="243" t="s">
        <v>2480</v>
      </c>
      <c r="C2511" s="254" t="s">
        <v>2481</v>
      </c>
      <c r="D2511" s="244" t="s">
        <v>582</v>
      </c>
      <c r="E2511" s="245">
        <v>1</v>
      </c>
      <c r="F2511" s="246"/>
      <c r="G2511" s="247">
        <f>ROUND(E2511*F2511,2)</f>
        <v>0</v>
      </c>
      <c r="H2511" s="246"/>
      <c r="I2511" s="247">
        <f>ROUND(E2511*H2511,2)</f>
        <v>0</v>
      </c>
      <c r="J2511" s="246"/>
      <c r="K2511" s="247">
        <f>ROUND(E2511*J2511,2)</f>
        <v>0</v>
      </c>
      <c r="L2511" s="247">
        <v>21</v>
      </c>
      <c r="M2511" s="247">
        <f>G2511*(1+L2511/100)</f>
        <v>0</v>
      </c>
      <c r="N2511" s="245">
        <v>0</v>
      </c>
      <c r="O2511" s="245">
        <f>ROUND(E2511*N2511,2)</f>
        <v>0</v>
      </c>
      <c r="P2511" s="245">
        <v>0</v>
      </c>
      <c r="Q2511" s="245">
        <f>ROUND(E2511*P2511,2)</f>
        <v>0</v>
      </c>
      <c r="R2511" s="247"/>
      <c r="S2511" s="247" t="s">
        <v>527</v>
      </c>
      <c r="T2511" s="248" t="s">
        <v>512</v>
      </c>
      <c r="U2511" s="224">
        <v>0</v>
      </c>
      <c r="V2511" s="224">
        <f>ROUND(E2511*U2511,2)</f>
        <v>0</v>
      </c>
      <c r="W2511" s="224"/>
      <c r="X2511" s="224" t="s">
        <v>557</v>
      </c>
      <c r="Y2511" s="224" t="s">
        <v>513</v>
      </c>
      <c r="Z2511" s="213"/>
      <c r="AA2511" s="213"/>
      <c r="AB2511" s="213"/>
      <c r="AC2511" s="213"/>
      <c r="AD2511" s="213"/>
      <c r="AE2511" s="213"/>
      <c r="AF2511" s="213"/>
      <c r="AG2511" s="213" t="s">
        <v>571</v>
      </c>
      <c r="AH2511" s="213"/>
      <c r="AI2511" s="213"/>
      <c r="AJ2511" s="213"/>
      <c r="AK2511" s="213"/>
      <c r="AL2511" s="213"/>
      <c r="AM2511" s="213"/>
      <c r="AN2511" s="213"/>
      <c r="AO2511" s="213"/>
      <c r="AP2511" s="213"/>
      <c r="AQ2511" s="213"/>
      <c r="AR2511" s="213"/>
      <c r="AS2511" s="213"/>
      <c r="AT2511" s="213"/>
      <c r="AU2511" s="213"/>
      <c r="AV2511" s="213"/>
      <c r="AW2511" s="213"/>
      <c r="AX2511" s="213"/>
      <c r="AY2511" s="213"/>
      <c r="AZ2511" s="213"/>
      <c r="BA2511" s="213"/>
      <c r="BB2511" s="213"/>
      <c r="BC2511" s="213"/>
      <c r="BD2511" s="213"/>
      <c r="BE2511" s="213"/>
      <c r="BF2511" s="213"/>
      <c r="BG2511" s="213"/>
      <c r="BH2511" s="213"/>
    </row>
    <row r="2512" spans="1:60" outlineLevel="2" x14ac:dyDescent="0.2">
      <c r="A2512" s="220"/>
      <c r="B2512" s="221"/>
      <c r="C2512" s="258" t="s">
        <v>2413</v>
      </c>
      <c r="D2512" s="229"/>
      <c r="E2512" s="230"/>
      <c r="F2512" s="224"/>
      <c r="G2512" s="224"/>
      <c r="H2512" s="224"/>
      <c r="I2512" s="224"/>
      <c r="J2512" s="224"/>
      <c r="K2512" s="224"/>
      <c r="L2512" s="224"/>
      <c r="M2512" s="224"/>
      <c r="N2512" s="223"/>
      <c r="O2512" s="223"/>
      <c r="P2512" s="223"/>
      <c r="Q2512" s="223"/>
      <c r="R2512" s="224"/>
      <c r="S2512" s="224"/>
      <c r="T2512" s="224"/>
      <c r="U2512" s="224"/>
      <c r="V2512" s="224"/>
      <c r="W2512" s="224"/>
      <c r="X2512" s="224"/>
      <c r="Y2512" s="224"/>
      <c r="Z2512" s="213"/>
      <c r="AA2512" s="213"/>
      <c r="AB2512" s="213"/>
      <c r="AC2512" s="213"/>
      <c r="AD2512" s="213"/>
      <c r="AE2512" s="213"/>
      <c r="AF2512" s="213"/>
      <c r="AG2512" s="213" t="s">
        <v>573</v>
      </c>
      <c r="AH2512" s="213">
        <v>0</v>
      </c>
      <c r="AI2512" s="213"/>
      <c r="AJ2512" s="213"/>
      <c r="AK2512" s="213"/>
      <c r="AL2512" s="213"/>
      <c r="AM2512" s="213"/>
      <c r="AN2512" s="213"/>
      <c r="AO2512" s="213"/>
      <c r="AP2512" s="213"/>
      <c r="AQ2512" s="213"/>
      <c r="AR2512" s="213"/>
      <c r="AS2512" s="213"/>
      <c r="AT2512" s="213"/>
      <c r="AU2512" s="213"/>
      <c r="AV2512" s="213"/>
      <c r="AW2512" s="213"/>
      <c r="AX2512" s="213"/>
      <c r="AY2512" s="213"/>
      <c r="AZ2512" s="213"/>
      <c r="BA2512" s="213"/>
      <c r="BB2512" s="213"/>
      <c r="BC2512" s="213"/>
      <c r="BD2512" s="213"/>
      <c r="BE2512" s="213"/>
      <c r="BF2512" s="213"/>
      <c r="BG2512" s="213"/>
      <c r="BH2512" s="213"/>
    </row>
    <row r="2513" spans="1:60" outlineLevel="3" x14ac:dyDescent="0.2">
      <c r="A2513" s="220"/>
      <c r="B2513" s="221"/>
      <c r="C2513" s="258" t="s">
        <v>2482</v>
      </c>
      <c r="D2513" s="229"/>
      <c r="E2513" s="230">
        <v>1</v>
      </c>
      <c r="F2513" s="224"/>
      <c r="G2513" s="224"/>
      <c r="H2513" s="224"/>
      <c r="I2513" s="224"/>
      <c r="J2513" s="224"/>
      <c r="K2513" s="224"/>
      <c r="L2513" s="224"/>
      <c r="M2513" s="224"/>
      <c r="N2513" s="223"/>
      <c r="O2513" s="223"/>
      <c r="P2513" s="223"/>
      <c r="Q2513" s="223"/>
      <c r="R2513" s="224"/>
      <c r="S2513" s="224"/>
      <c r="T2513" s="224"/>
      <c r="U2513" s="224"/>
      <c r="V2513" s="224"/>
      <c r="W2513" s="224"/>
      <c r="X2513" s="224"/>
      <c r="Y2513" s="224"/>
      <c r="Z2513" s="213"/>
      <c r="AA2513" s="213"/>
      <c r="AB2513" s="213"/>
      <c r="AC2513" s="213"/>
      <c r="AD2513" s="213"/>
      <c r="AE2513" s="213"/>
      <c r="AF2513" s="213"/>
      <c r="AG2513" s="213" t="s">
        <v>573</v>
      </c>
      <c r="AH2513" s="213">
        <v>0</v>
      </c>
      <c r="AI2513" s="213"/>
      <c r="AJ2513" s="213"/>
      <c r="AK2513" s="213"/>
      <c r="AL2513" s="213"/>
      <c r="AM2513" s="213"/>
      <c r="AN2513" s="213"/>
      <c r="AO2513" s="213"/>
      <c r="AP2513" s="213"/>
      <c r="AQ2513" s="213"/>
      <c r="AR2513" s="213"/>
      <c r="AS2513" s="213"/>
      <c r="AT2513" s="213"/>
      <c r="AU2513" s="213"/>
      <c r="AV2513" s="213"/>
      <c r="AW2513" s="213"/>
      <c r="AX2513" s="213"/>
      <c r="AY2513" s="213"/>
      <c r="AZ2513" s="213"/>
      <c r="BA2513" s="213"/>
      <c r="BB2513" s="213"/>
      <c r="BC2513" s="213"/>
      <c r="BD2513" s="213"/>
      <c r="BE2513" s="213"/>
      <c r="BF2513" s="213"/>
      <c r="BG2513" s="213"/>
      <c r="BH2513" s="213"/>
    </row>
    <row r="2514" spans="1:60" outlineLevel="3" x14ac:dyDescent="0.2">
      <c r="A2514" s="220"/>
      <c r="B2514" s="221"/>
      <c r="C2514" s="275" t="s">
        <v>955</v>
      </c>
      <c r="D2514" s="266"/>
      <c r="E2514" s="267"/>
      <c r="F2514" s="224"/>
      <c r="G2514" s="224"/>
      <c r="H2514" s="224"/>
      <c r="I2514" s="224"/>
      <c r="J2514" s="224"/>
      <c r="K2514" s="224"/>
      <c r="L2514" s="224"/>
      <c r="M2514" s="224"/>
      <c r="N2514" s="223"/>
      <c r="O2514" s="223"/>
      <c r="P2514" s="223"/>
      <c r="Q2514" s="223"/>
      <c r="R2514" s="224"/>
      <c r="S2514" s="224"/>
      <c r="T2514" s="224"/>
      <c r="U2514" s="224"/>
      <c r="V2514" s="224"/>
      <c r="W2514" s="224"/>
      <c r="X2514" s="224"/>
      <c r="Y2514" s="224"/>
      <c r="Z2514" s="213"/>
      <c r="AA2514" s="213"/>
      <c r="AB2514" s="213"/>
      <c r="AC2514" s="213"/>
      <c r="AD2514" s="213"/>
      <c r="AE2514" s="213"/>
      <c r="AF2514" s="213"/>
      <c r="AG2514" s="213" t="s">
        <v>573</v>
      </c>
      <c r="AH2514" s="213"/>
      <c r="AI2514" s="213"/>
      <c r="AJ2514" s="213"/>
      <c r="AK2514" s="213"/>
      <c r="AL2514" s="213"/>
      <c r="AM2514" s="213"/>
      <c r="AN2514" s="213"/>
      <c r="AO2514" s="213"/>
      <c r="AP2514" s="213"/>
      <c r="AQ2514" s="213"/>
      <c r="AR2514" s="213"/>
      <c r="AS2514" s="213"/>
      <c r="AT2514" s="213"/>
      <c r="AU2514" s="213"/>
      <c r="AV2514" s="213"/>
      <c r="AW2514" s="213"/>
      <c r="AX2514" s="213"/>
      <c r="AY2514" s="213"/>
      <c r="AZ2514" s="213"/>
      <c r="BA2514" s="213"/>
      <c r="BB2514" s="213"/>
      <c r="BC2514" s="213"/>
      <c r="BD2514" s="213"/>
      <c r="BE2514" s="213"/>
      <c r="BF2514" s="213"/>
      <c r="BG2514" s="213"/>
      <c r="BH2514" s="213"/>
    </row>
    <row r="2515" spans="1:60" outlineLevel="3" x14ac:dyDescent="0.2">
      <c r="A2515" s="220"/>
      <c r="B2515" s="221"/>
      <c r="C2515" s="276" t="s">
        <v>2459</v>
      </c>
      <c r="D2515" s="266"/>
      <c r="E2515" s="267">
        <v>1</v>
      </c>
      <c r="F2515" s="224"/>
      <c r="G2515" s="224"/>
      <c r="H2515" s="224"/>
      <c r="I2515" s="224"/>
      <c r="J2515" s="224"/>
      <c r="K2515" s="224"/>
      <c r="L2515" s="224"/>
      <c r="M2515" s="224"/>
      <c r="N2515" s="223"/>
      <c r="O2515" s="223"/>
      <c r="P2515" s="223"/>
      <c r="Q2515" s="223"/>
      <c r="R2515" s="224"/>
      <c r="S2515" s="224"/>
      <c r="T2515" s="224"/>
      <c r="U2515" s="224"/>
      <c r="V2515" s="224"/>
      <c r="W2515" s="224"/>
      <c r="X2515" s="224"/>
      <c r="Y2515" s="224"/>
      <c r="Z2515" s="213"/>
      <c r="AA2515" s="213"/>
      <c r="AB2515" s="213"/>
      <c r="AC2515" s="213"/>
      <c r="AD2515" s="213"/>
      <c r="AE2515" s="213"/>
      <c r="AF2515" s="213"/>
      <c r="AG2515" s="213" t="s">
        <v>573</v>
      </c>
      <c r="AH2515" s="213">
        <v>2</v>
      </c>
      <c r="AI2515" s="213"/>
      <c r="AJ2515" s="213"/>
      <c r="AK2515" s="213"/>
      <c r="AL2515" s="213"/>
      <c r="AM2515" s="213"/>
      <c r="AN2515" s="213"/>
      <c r="AO2515" s="213"/>
      <c r="AP2515" s="213"/>
      <c r="AQ2515" s="213"/>
      <c r="AR2515" s="213"/>
      <c r="AS2515" s="213"/>
      <c r="AT2515" s="213"/>
      <c r="AU2515" s="213"/>
      <c r="AV2515" s="213"/>
      <c r="AW2515" s="213"/>
      <c r="AX2515" s="213"/>
      <c r="AY2515" s="213"/>
      <c r="AZ2515" s="213"/>
      <c r="BA2515" s="213"/>
      <c r="BB2515" s="213"/>
      <c r="BC2515" s="213"/>
      <c r="BD2515" s="213"/>
      <c r="BE2515" s="213"/>
      <c r="BF2515" s="213"/>
      <c r="BG2515" s="213"/>
      <c r="BH2515" s="213"/>
    </row>
    <row r="2516" spans="1:60" outlineLevel="3" x14ac:dyDescent="0.2">
      <c r="A2516" s="220"/>
      <c r="B2516" s="221"/>
      <c r="C2516" s="275" t="s">
        <v>958</v>
      </c>
      <c r="D2516" s="266"/>
      <c r="E2516" s="267"/>
      <c r="F2516" s="224"/>
      <c r="G2516" s="224"/>
      <c r="H2516" s="224"/>
      <c r="I2516" s="224"/>
      <c r="J2516" s="224"/>
      <c r="K2516" s="224"/>
      <c r="L2516" s="224"/>
      <c r="M2516" s="224"/>
      <c r="N2516" s="223"/>
      <c r="O2516" s="223"/>
      <c r="P2516" s="223"/>
      <c r="Q2516" s="223"/>
      <c r="R2516" s="224"/>
      <c r="S2516" s="224"/>
      <c r="T2516" s="224"/>
      <c r="U2516" s="224"/>
      <c r="V2516" s="224"/>
      <c r="W2516" s="224"/>
      <c r="X2516" s="224"/>
      <c r="Y2516" s="224"/>
      <c r="Z2516" s="213"/>
      <c r="AA2516" s="213"/>
      <c r="AB2516" s="213"/>
      <c r="AC2516" s="213"/>
      <c r="AD2516" s="213"/>
      <c r="AE2516" s="213"/>
      <c r="AF2516" s="213"/>
      <c r="AG2516" s="213" t="s">
        <v>573</v>
      </c>
      <c r="AH2516" s="213"/>
      <c r="AI2516" s="213"/>
      <c r="AJ2516" s="213"/>
      <c r="AK2516" s="213"/>
      <c r="AL2516" s="213"/>
      <c r="AM2516" s="213"/>
      <c r="AN2516" s="213"/>
      <c r="AO2516" s="213"/>
      <c r="AP2516" s="213"/>
      <c r="AQ2516" s="213"/>
      <c r="AR2516" s="213"/>
      <c r="AS2516" s="213"/>
      <c r="AT2516" s="213"/>
      <c r="AU2516" s="213"/>
      <c r="AV2516" s="213"/>
      <c r="AW2516" s="213"/>
      <c r="AX2516" s="213"/>
      <c r="AY2516" s="213"/>
      <c r="AZ2516" s="213"/>
      <c r="BA2516" s="213"/>
      <c r="BB2516" s="213"/>
      <c r="BC2516" s="213"/>
      <c r="BD2516" s="213"/>
      <c r="BE2516" s="213"/>
      <c r="BF2516" s="213"/>
      <c r="BG2516" s="213"/>
      <c r="BH2516" s="213"/>
    </row>
    <row r="2517" spans="1:60" outlineLevel="2" x14ac:dyDescent="0.2">
      <c r="A2517" s="220"/>
      <c r="B2517" s="221"/>
      <c r="C2517" s="257"/>
      <c r="D2517" s="250"/>
      <c r="E2517" s="250"/>
      <c r="F2517" s="250"/>
      <c r="G2517" s="250"/>
      <c r="H2517" s="224"/>
      <c r="I2517" s="224"/>
      <c r="J2517" s="224"/>
      <c r="K2517" s="224"/>
      <c r="L2517" s="224"/>
      <c r="M2517" s="224"/>
      <c r="N2517" s="223"/>
      <c r="O2517" s="223"/>
      <c r="P2517" s="223"/>
      <c r="Q2517" s="223"/>
      <c r="R2517" s="224"/>
      <c r="S2517" s="224"/>
      <c r="T2517" s="224"/>
      <c r="U2517" s="224"/>
      <c r="V2517" s="224"/>
      <c r="W2517" s="224"/>
      <c r="X2517" s="224"/>
      <c r="Y2517" s="224"/>
      <c r="Z2517" s="213"/>
      <c r="AA2517" s="213"/>
      <c r="AB2517" s="213"/>
      <c r="AC2517" s="213"/>
      <c r="AD2517" s="213"/>
      <c r="AE2517" s="213"/>
      <c r="AF2517" s="213"/>
      <c r="AG2517" s="213" t="s">
        <v>515</v>
      </c>
      <c r="AH2517" s="213"/>
      <c r="AI2517" s="213"/>
      <c r="AJ2517" s="213"/>
      <c r="AK2517" s="213"/>
      <c r="AL2517" s="213"/>
      <c r="AM2517" s="213"/>
      <c r="AN2517" s="213"/>
      <c r="AO2517" s="213"/>
      <c r="AP2517" s="213"/>
      <c r="AQ2517" s="213"/>
      <c r="AR2517" s="213"/>
      <c r="AS2517" s="213"/>
      <c r="AT2517" s="213"/>
      <c r="AU2517" s="213"/>
      <c r="AV2517" s="213"/>
      <c r="AW2517" s="213"/>
      <c r="AX2517" s="213"/>
      <c r="AY2517" s="213"/>
      <c r="AZ2517" s="213"/>
      <c r="BA2517" s="213"/>
      <c r="BB2517" s="213"/>
      <c r="BC2517" s="213"/>
      <c r="BD2517" s="213"/>
      <c r="BE2517" s="213"/>
      <c r="BF2517" s="213"/>
      <c r="BG2517" s="213"/>
      <c r="BH2517" s="213"/>
    </row>
    <row r="2518" spans="1:60" outlineLevel="1" x14ac:dyDescent="0.2">
      <c r="A2518" s="242">
        <v>329</v>
      </c>
      <c r="B2518" s="243" t="s">
        <v>2483</v>
      </c>
      <c r="C2518" s="254" t="s">
        <v>2484</v>
      </c>
      <c r="D2518" s="244" t="s">
        <v>582</v>
      </c>
      <c r="E2518" s="245">
        <v>3</v>
      </c>
      <c r="F2518" s="246"/>
      <c r="G2518" s="247">
        <f>ROUND(E2518*F2518,2)</f>
        <v>0</v>
      </c>
      <c r="H2518" s="246"/>
      <c r="I2518" s="247">
        <f>ROUND(E2518*H2518,2)</f>
        <v>0</v>
      </c>
      <c r="J2518" s="246"/>
      <c r="K2518" s="247">
        <f>ROUND(E2518*J2518,2)</f>
        <v>0</v>
      </c>
      <c r="L2518" s="247">
        <v>21</v>
      </c>
      <c r="M2518" s="247">
        <f>G2518*(1+L2518/100)</f>
        <v>0</v>
      </c>
      <c r="N2518" s="245">
        <v>0</v>
      </c>
      <c r="O2518" s="245">
        <f>ROUND(E2518*N2518,2)</f>
        <v>0</v>
      </c>
      <c r="P2518" s="245">
        <v>0</v>
      </c>
      <c r="Q2518" s="245">
        <f>ROUND(E2518*P2518,2)</f>
        <v>0</v>
      </c>
      <c r="R2518" s="247"/>
      <c r="S2518" s="247" t="s">
        <v>527</v>
      </c>
      <c r="T2518" s="248" t="s">
        <v>512</v>
      </c>
      <c r="U2518" s="224">
        <v>0</v>
      </c>
      <c r="V2518" s="224">
        <f>ROUND(E2518*U2518,2)</f>
        <v>0</v>
      </c>
      <c r="W2518" s="224"/>
      <c r="X2518" s="224" t="s">
        <v>557</v>
      </c>
      <c r="Y2518" s="224" t="s">
        <v>513</v>
      </c>
      <c r="Z2518" s="213"/>
      <c r="AA2518" s="213"/>
      <c r="AB2518" s="213"/>
      <c r="AC2518" s="213"/>
      <c r="AD2518" s="213"/>
      <c r="AE2518" s="213"/>
      <c r="AF2518" s="213"/>
      <c r="AG2518" s="213" t="s">
        <v>571</v>
      </c>
      <c r="AH2518" s="213"/>
      <c r="AI2518" s="213"/>
      <c r="AJ2518" s="213"/>
      <c r="AK2518" s="213"/>
      <c r="AL2518" s="213"/>
      <c r="AM2518" s="213"/>
      <c r="AN2518" s="213"/>
      <c r="AO2518" s="213"/>
      <c r="AP2518" s="213"/>
      <c r="AQ2518" s="213"/>
      <c r="AR2518" s="213"/>
      <c r="AS2518" s="213"/>
      <c r="AT2518" s="213"/>
      <c r="AU2518" s="213"/>
      <c r="AV2518" s="213"/>
      <c r="AW2518" s="213"/>
      <c r="AX2518" s="213"/>
      <c r="AY2518" s="213"/>
      <c r="AZ2518" s="213"/>
      <c r="BA2518" s="213"/>
      <c r="BB2518" s="213"/>
      <c r="BC2518" s="213"/>
      <c r="BD2518" s="213"/>
      <c r="BE2518" s="213"/>
      <c r="BF2518" s="213"/>
      <c r="BG2518" s="213"/>
      <c r="BH2518" s="213"/>
    </row>
    <row r="2519" spans="1:60" outlineLevel="2" x14ac:dyDescent="0.2">
      <c r="A2519" s="220"/>
      <c r="B2519" s="221"/>
      <c r="C2519" s="258" t="s">
        <v>2413</v>
      </c>
      <c r="D2519" s="229"/>
      <c r="E2519" s="230"/>
      <c r="F2519" s="224"/>
      <c r="G2519" s="224"/>
      <c r="H2519" s="224"/>
      <c r="I2519" s="224"/>
      <c r="J2519" s="224"/>
      <c r="K2519" s="224"/>
      <c r="L2519" s="224"/>
      <c r="M2519" s="224"/>
      <c r="N2519" s="223"/>
      <c r="O2519" s="223"/>
      <c r="P2519" s="223"/>
      <c r="Q2519" s="223"/>
      <c r="R2519" s="224"/>
      <c r="S2519" s="224"/>
      <c r="T2519" s="224"/>
      <c r="U2519" s="224"/>
      <c r="V2519" s="224"/>
      <c r="W2519" s="224"/>
      <c r="X2519" s="224"/>
      <c r="Y2519" s="224"/>
      <c r="Z2519" s="213"/>
      <c r="AA2519" s="213"/>
      <c r="AB2519" s="213"/>
      <c r="AC2519" s="213"/>
      <c r="AD2519" s="213"/>
      <c r="AE2519" s="213"/>
      <c r="AF2519" s="213"/>
      <c r="AG2519" s="213" t="s">
        <v>573</v>
      </c>
      <c r="AH2519" s="213">
        <v>0</v>
      </c>
      <c r="AI2519" s="213"/>
      <c r="AJ2519" s="213"/>
      <c r="AK2519" s="213"/>
      <c r="AL2519" s="213"/>
      <c r="AM2519" s="213"/>
      <c r="AN2519" s="213"/>
      <c r="AO2519" s="213"/>
      <c r="AP2519" s="213"/>
      <c r="AQ2519" s="213"/>
      <c r="AR2519" s="213"/>
      <c r="AS2519" s="213"/>
      <c r="AT2519" s="213"/>
      <c r="AU2519" s="213"/>
      <c r="AV2519" s="213"/>
      <c r="AW2519" s="213"/>
      <c r="AX2519" s="213"/>
      <c r="AY2519" s="213"/>
      <c r="AZ2519" s="213"/>
      <c r="BA2519" s="213"/>
      <c r="BB2519" s="213"/>
      <c r="BC2519" s="213"/>
      <c r="BD2519" s="213"/>
      <c r="BE2519" s="213"/>
      <c r="BF2519" s="213"/>
      <c r="BG2519" s="213"/>
      <c r="BH2519" s="213"/>
    </row>
    <row r="2520" spans="1:60" outlineLevel="3" x14ac:dyDescent="0.2">
      <c r="A2520" s="220"/>
      <c r="B2520" s="221"/>
      <c r="C2520" s="258" t="s">
        <v>2485</v>
      </c>
      <c r="D2520" s="229"/>
      <c r="E2520" s="230">
        <v>3</v>
      </c>
      <c r="F2520" s="224"/>
      <c r="G2520" s="224"/>
      <c r="H2520" s="224"/>
      <c r="I2520" s="224"/>
      <c r="J2520" s="224"/>
      <c r="K2520" s="224"/>
      <c r="L2520" s="224"/>
      <c r="M2520" s="224"/>
      <c r="N2520" s="223"/>
      <c r="O2520" s="223"/>
      <c r="P2520" s="223"/>
      <c r="Q2520" s="223"/>
      <c r="R2520" s="224"/>
      <c r="S2520" s="224"/>
      <c r="T2520" s="224"/>
      <c r="U2520" s="224"/>
      <c r="V2520" s="224"/>
      <c r="W2520" s="224"/>
      <c r="X2520" s="224"/>
      <c r="Y2520" s="224"/>
      <c r="Z2520" s="213"/>
      <c r="AA2520" s="213"/>
      <c r="AB2520" s="213"/>
      <c r="AC2520" s="213"/>
      <c r="AD2520" s="213"/>
      <c r="AE2520" s="213"/>
      <c r="AF2520" s="213"/>
      <c r="AG2520" s="213" t="s">
        <v>573</v>
      </c>
      <c r="AH2520" s="213">
        <v>0</v>
      </c>
      <c r="AI2520" s="213"/>
      <c r="AJ2520" s="213"/>
      <c r="AK2520" s="213"/>
      <c r="AL2520" s="213"/>
      <c r="AM2520" s="213"/>
      <c r="AN2520" s="213"/>
      <c r="AO2520" s="213"/>
      <c r="AP2520" s="213"/>
      <c r="AQ2520" s="213"/>
      <c r="AR2520" s="213"/>
      <c r="AS2520" s="213"/>
      <c r="AT2520" s="213"/>
      <c r="AU2520" s="213"/>
      <c r="AV2520" s="213"/>
      <c r="AW2520" s="213"/>
      <c r="AX2520" s="213"/>
      <c r="AY2520" s="213"/>
      <c r="AZ2520" s="213"/>
      <c r="BA2520" s="213"/>
      <c r="BB2520" s="213"/>
      <c r="BC2520" s="213"/>
      <c r="BD2520" s="213"/>
      <c r="BE2520" s="213"/>
      <c r="BF2520" s="213"/>
      <c r="BG2520" s="213"/>
      <c r="BH2520" s="213"/>
    </row>
    <row r="2521" spans="1:60" outlineLevel="3" x14ac:dyDescent="0.2">
      <c r="A2521" s="220"/>
      <c r="B2521" s="221"/>
      <c r="C2521" s="275" t="s">
        <v>955</v>
      </c>
      <c r="D2521" s="266"/>
      <c r="E2521" s="267"/>
      <c r="F2521" s="224"/>
      <c r="G2521" s="224"/>
      <c r="H2521" s="224"/>
      <c r="I2521" s="224"/>
      <c r="J2521" s="224"/>
      <c r="K2521" s="224"/>
      <c r="L2521" s="224"/>
      <c r="M2521" s="224"/>
      <c r="N2521" s="223"/>
      <c r="O2521" s="223"/>
      <c r="P2521" s="223"/>
      <c r="Q2521" s="223"/>
      <c r="R2521" s="224"/>
      <c r="S2521" s="224"/>
      <c r="T2521" s="224"/>
      <c r="U2521" s="224"/>
      <c r="V2521" s="224"/>
      <c r="W2521" s="224"/>
      <c r="X2521" s="224"/>
      <c r="Y2521" s="224"/>
      <c r="Z2521" s="213"/>
      <c r="AA2521" s="213"/>
      <c r="AB2521" s="213"/>
      <c r="AC2521" s="213"/>
      <c r="AD2521" s="213"/>
      <c r="AE2521" s="213"/>
      <c r="AF2521" s="213"/>
      <c r="AG2521" s="213" t="s">
        <v>573</v>
      </c>
      <c r="AH2521" s="213"/>
      <c r="AI2521" s="213"/>
      <c r="AJ2521" s="213"/>
      <c r="AK2521" s="213"/>
      <c r="AL2521" s="213"/>
      <c r="AM2521" s="213"/>
      <c r="AN2521" s="213"/>
      <c r="AO2521" s="213"/>
      <c r="AP2521" s="213"/>
      <c r="AQ2521" s="213"/>
      <c r="AR2521" s="213"/>
      <c r="AS2521" s="213"/>
      <c r="AT2521" s="213"/>
      <c r="AU2521" s="213"/>
      <c r="AV2521" s="213"/>
      <c r="AW2521" s="213"/>
      <c r="AX2521" s="213"/>
      <c r="AY2521" s="213"/>
      <c r="AZ2521" s="213"/>
      <c r="BA2521" s="213"/>
      <c r="BB2521" s="213"/>
      <c r="BC2521" s="213"/>
      <c r="BD2521" s="213"/>
      <c r="BE2521" s="213"/>
      <c r="BF2521" s="213"/>
      <c r="BG2521" s="213"/>
      <c r="BH2521" s="213"/>
    </row>
    <row r="2522" spans="1:60" outlineLevel="3" x14ac:dyDescent="0.2">
      <c r="A2522" s="220"/>
      <c r="B2522" s="221"/>
      <c r="C2522" s="276" t="s">
        <v>2486</v>
      </c>
      <c r="D2522" s="266"/>
      <c r="E2522" s="267">
        <v>1</v>
      </c>
      <c r="F2522" s="224"/>
      <c r="G2522" s="224"/>
      <c r="H2522" s="224"/>
      <c r="I2522" s="224"/>
      <c r="J2522" s="224"/>
      <c r="K2522" s="224"/>
      <c r="L2522" s="224"/>
      <c r="M2522" s="224"/>
      <c r="N2522" s="223"/>
      <c r="O2522" s="223"/>
      <c r="P2522" s="223"/>
      <c r="Q2522" s="223"/>
      <c r="R2522" s="224"/>
      <c r="S2522" s="224"/>
      <c r="T2522" s="224"/>
      <c r="U2522" s="224"/>
      <c r="V2522" s="224"/>
      <c r="W2522" s="224"/>
      <c r="X2522" s="224"/>
      <c r="Y2522" s="224"/>
      <c r="Z2522" s="213"/>
      <c r="AA2522" s="213"/>
      <c r="AB2522" s="213"/>
      <c r="AC2522" s="213"/>
      <c r="AD2522" s="213"/>
      <c r="AE2522" s="213"/>
      <c r="AF2522" s="213"/>
      <c r="AG2522" s="213" t="s">
        <v>573</v>
      </c>
      <c r="AH2522" s="213">
        <v>2</v>
      </c>
      <c r="AI2522" s="213"/>
      <c r="AJ2522" s="213"/>
      <c r="AK2522" s="213"/>
      <c r="AL2522" s="213"/>
      <c r="AM2522" s="213"/>
      <c r="AN2522" s="213"/>
      <c r="AO2522" s="213"/>
      <c r="AP2522" s="213"/>
      <c r="AQ2522" s="213"/>
      <c r="AR2522" s="213"/>
      <c r="AS2522" s="213"/>
      <c r="AT2522" s="213"/>
      <c r="AU2522" s="213"/>
      <c r="AV2522" s="213"/>
      <c r="AW2522" s="213"/>
      <c r="AX2522" s="213"/>
      <c r="AY2522" s="213"/>
      <c r="AZ2522" s="213"/>
      <c r="BA2522" s="213"/>
      <c r="BB2522" s="213"/>
      <c r="BC2522" s="213"/>
      <c r="BD2522" s="213"/>
      <c r="BE2522" s="213"/>
      <c r="BF2522" s="213"/>
      <c r="BG2522" s="213"/>
      <c r="BH2522" s="213"/>
    </row>
    <row r="2523" spans="1:60" outlineLevel="3" x14ac:dyDescent="0.2">
      <c r="A2523" s="220"/>
      <c r="B2523" s="221"/>
      <c r="C2523" s="276" t="s">
        <v>2459</v>
      </c>
      <c r="D2523" s="266"/>
      <c r="E2523" s="267">
        <v>1</v>
      </c>
      <c r="F2523" s="224"/>
      <c r="G2523" s="224"/>
      <c r="H2523" s="224"/>
      <c r="I2523" s="224"/>
      <c r="J2523" s="224"/>
      <c r="K2523" s="224"/>
      <c r="L2523" s="224"/>
      <c r="M2523" s="224"/>
      <c r="N2523" s="223"/>
      <c r="O2523" s="223"/>
      <c r="P2523" s="223"/>
      <c r="Q2523" s="223"/>
      <c r="R2523" s="224"/>
      <c r="S2523" s="224"/>
      <c r="T2523" s="224"/>
      <c r="U2523" s="224"/>
      <c r="V2523" s="224"/>
      <c r="W2523" s="224"/>
      <c r="X2523" s="224"/>
      <c r="Y2523" s="224"/>
      <c r="Z2523" s="213"/>
      <c r="AA2523" s="213"/>
      <c r="AB2523" s="213"/>
      <c r="AC2523" s="213"/>
      <c r="AD2523" s="213"/>
      <c r="AE2523" s="213"/>
      <c r="AF2523" s="213"/>
      <c r="AG2523" s="213" t="s">
        <v>573</v>
      </c>
      <c r="AH2523" s="213">
        <v>2</v>
      </c>
      <c r="AI2523" s="213"/>
      <c r="AJ2523" s="213"/>
      <c r="AK2523" s="213"/>
      <c r="AL2523" s="213"/>
      <c r="AM2523" s="213"/>
      <c r="AN2523" s="213"/>
      <c r="AO2523" s="213"/>
      <c r="AP2523" s="213"/>
      <c r="AQ2523" s="213"/>
      <c r="AR2523" s="213"/>
      <c r="AS2523" s="213"/>
      <c r="AT2523" s="213"/>
      <c r="AU2523" s="213"/>
      <c r="AV2523" s="213"/>
      <c r="AW2523" s="213"/>
      <c r="AX2523" s="213"/>
      <c r="AY2523" s="213"/>
      <c r="AZ2523" s="213"/>
      <c r="BA2523" s="213"/>
      <c r="BB2523" s="213"/>
      <c r="BC2523" s="213"/>
      <c r="BD2523" s="213"/>
      <c r="BE2523" s="213"/>
      <c r="BF2523" s="213"/>
      <c r="BG2523" s="213"/>
      <c r="BH2523" s="213"/>
    </row>
    <row r="2524" spans="1:60" outlineLevel="3" x14ac:dyDescent="0.2">
      <c r="A2524" s="220"/>
      <c r="B2524" s="221"/>
      <c r="C2524" s="276" t="s">
        <v>2487</v>
      </c>
      <c r="D2524" s="266"/>
      <c r="E2524" s="267">
        <v>1</v>
      </c>
      <c r="F2524" s="224"/>
      <c r="G2524" s="224"/>
      <c r="H2524" s="224"/>
      <c r="I2524" s="224"/>
      <c r="J2524" s="224"/>
      <c r="K2524" s="224"/>
      <c r="L2524" s="224"/>
      <c r="M2524" s="224"/>
      <c r="N2524" s="223"/>
      <c r="O2524" s="223"/>
      <c r="P2524" s="223"/>
      <c r="Q2524" s="223"/>
      <c r="R2524" s="224"/>
      <c r="S2524" s="224"/>
      <c r="T2524" s="224"/>
      <c r="U2524" s="224"/>
      <c r="V2524" s="224"/>
      <c r="W2524" s="224"/>
      <c r="X2524" s="224"/>
      <c r="Y2524" s="224"/>
      <c r="Z2524" s="213"/>
      <c r="AA2524" s="213"/>
      <c r="AB2524" s="213"/>
      <c r="AC2524" s="213"/>
      <c r="AD2524" s="213"/>
      <c r="AE2524" s="213"/>
      <c r="AF2524" s="213"/>
      <c r="AG2524" s="213" t="s">
        <v>573</v>
      </c>
      <c r="AH2524" s="213">
        <v>2</v>
      </c>
      <c r="AI2524" s="213"/>
      <c r="AJ2524" s="213"/>
      <c r="AK2524" s="213"/>
      <c r="AL2524" s="213"/>
      <c r="AM2524" s="213"/>
      <c r="AN2524" s="213"/>
      <c r="AO2524" s="213"/>
      <c r="AP2524" s="213"/>
      <c r="AQ2524" s="213"/>
      <c r="AR2524" s="213"/>
      <c r="AS2524" s="213"/>
      <c r="AT2524" s="213"/>
      <c r="AU2524" s="213"/>
      <c r="AV2524" s="213"/>
      <c r="AW2524" s="213"/>
      <c r="AX2524" s="213"/>
      <c r="AY2524" s="213"/>
      <c r="AZ2524" s="213"/>
      <c r="BA2524" s="213"/>
      <c r="BB2524" s="213"/>
      <c r="BC2524" s="213"/>
      <c r="BD2524" s="213"/>
      <c r="BE2524" s="213"/>
      <c r="BF2524" s="213"/>
      <c r="BG2524" s="213"/>
      <c r="BH2524" s="213"/>
    </row>
    <row r="2525" spans="1:60" outlineLevel="3" x14ac:dyDescent="0.2">
      <c r="A2525" s="220"/>
      <c r="B2525" s="221"/>
      <c r="C2525" s="275" t="s">
        <v>958</v>
      </c>
      <c r="D2525" s="266"/>
      <c r="E2525" s="267"/>
      <c r="F2525" s="224"/>
      <c r="G2525" s="224"/>
      <c r="H2525" s="224"/>
      <c r="I2525" s="224"/>
      <c r="J2525" s="224"/>
      <c r="K2525" s="224"/>
      <c r="L2525" s="224"/>
      <c r="M2525" s="224"/>
      <c r="N2525" s="223"/>
      <c r="O2525" s="223"/>
      <c r="P2525" s="223"/>
      <c r="Q2525" s="223"/>
      <c r="R2525" s="224"/>
      <c r="S2525" s="224"/>
      <c r="T2525" s="224"/>
      <c r="U2525" s="224"/>
      <c r="V2525" s="224"/>
      <c r="W2525" s="224"/>
      <c r="X2525" s="224"/>
      <c r="Y2525" s="224"/>
      <c r="Z2525" s="213"/>
      <c r="AA2525" s="213"/>
      <c r="AB2525" s="213"/>
      <c r="AC2525" s="213"/>
      <c r="AD2525" s="213"/>
      <c r="AE2525" s="213"/>
      <c r="AF2525" s="213"/>
      <c r="AG2525" s="213" t="s">
        <v>573</v>
      </c>
      <c r="AH2525" s="213"/>
      <c r="AI2525" s="213"/>
      <c r="AJ2525" s="213"/>
      <c r="AK2525" s="213"/>
      <c r="AL2525" s="213"/>
      <c r="AM2525" s="213"/>
      <c r="AN2525" s="213"/>
      <c r="AO2525" s="213"/>
      <c r="AP2525" s="213"/>
      <c r="AQ2525" s="213"/>
      <c r="AR2525" s="213"/>
      <c r="AS2525" s="213"/>
      <c r="AT2525" s="213"/>
      <c r="AU2525" s="213"/>
      <c r="AV2525" s="213"/>
      <c r="AW2525" s="213"/>
      <c r="AX2525" s="213"/>
      <c r="AY2525" s="213"/>
      <c r="AZ2525" s="213"/>
      <c r="BA2525" s="213"/>
      <c r="BB2525" s="213"/>
      <c r="BC2525" s="213"/>
      <c r="BD2525" s="213"/>
      <c r="BE2525" s="213"/>
      <c r="BF2525" s="213"/>
      <c r="BG2525" s="213"/>
      <c r="BH2525" s="213"/>
    </row>
    <row r="2526" spans="1:60" outlineLevel="2" x14ac:dyDescent="0.2">
      <c r="A2526" s="220"/>
      <c r="B2526" s="221"/>
      <c r="C2526" s="257"/>
      <c r="D2526" s="250"/>
      <c r="E2526" s="250"/>
      <c r="F2526" s="250"/>
      <c r="G2526" s="250"/>
      <c r="H2526" s="224"/>
      <c r="I2526" s="224"/>
      <c r="J2526" s="224"/>
      <c r="K2526" s="224"/>
      <c r="L2526" s="224"/>
      <c r="M2526" s="224"/>
      <c r="N2526" s="223"/>
      <c r="O2526" s="223"/>
      <c r="P2526" s="223"/>
      <c r="Q2526" s="223"/>
      <c r="R2526" s="224"/>
      <c r="S2526" s="224"/>
      <c r="T2526" s="224"/>
      <c r="U2526" s="224"/>
      <c r="V2526" s="224"/>
      <c r="W2526" s="224"/>
      <c r="X2526" s="224"/>
      <c r="Y2526" s="224"/>
      <c r="Z2526" s="213"/>
      <c r="AA2526" s="213"/>
      <c r="AB2526" s="213"/>
      <c r="AC2526" s="213"/>
      <c r="AD2526" s="213"/>
      <c r="AE2526" s="213"/>
      <c r="AF2526" s="213"/>
      <c r="AG2526" s="213" t="s">
        <v>515</v>
      </c>
      <c r="AH2526" s="213"/>
      <c r="AI2526" s="213"/>
      <c r="AJ2526" s="213"/>
      <c r="AK2526" s="213"/>
      <c r="AL2526" s="213"/>
      <c r="AM2526" s="213"/>
      <c r="AN2526" s="213"/>
      <c r="AO2526" s="213"/>
      <c r="AP2526" s="213"/>
      <c r="AQ2526" s="213"/>
      <c r="AR2526" s="213"/>
      <c r="AS2526" s="213"/>
      <c r="AT2526" s="213"/>
      <c r="AU2526" s="213"/>
      <c r="AV2526" s="213"/>
      <c r="AW2526" s="213"/>
      <c r="AX2526" s="213"/>
      <c r="AY2526" s="213"/>
      <c r="AZ2526" s="213"/>
      <c r="BA2526" s="213"/>
      <c r="BB2526" s="213"/>
      <c r="BC2526" s="213"/>
      <c r="BD2526" s="213"/>
      <c r="BE2526" s="213"/>
      <c r="BF2526" s="213"/>
      <c r="BG2526" s="213"/>
      <c r="BH2526" s="213"/>
    </row>
    <row r="2527" spans="1:60" ht="22.5" outlineLevel="1" x14ac:dyDescent="0.2">
      <c r="A2527" s="242">
        <v>330</v>
      </c>
      <c r="B2527" s="243" t="s">
        <v>2488</v>
      </c>
      <c r="C2527" s="254" t="s">
        <v>2489</v>
      </c>
      <c r="D2527" s="244" t="s">
        <v>582</v>
      </c>
      <c r="E2527" s="245">
        <v>1</v>
      </c>
      <c r="F2527" s="246"/>
      <c r="G2527" s="247">
        <f>ROUND(E2527*F2527,2)</f>
        <v>0</v>
      </c>
      <c r="H2527" s="246"/>
      <c r="I2527" s="247">
        <f>ROUND(E2527*H2527,2)</f>
        <v>0</v>
      </c>
      <c r="J2527" s="246"/>
      <c r="K2527" s="247">
        <f>ROUND(E2527*J2527,2)</f>
        <v>0</v>
      </c>
      <c r="L2527" s="247">
        <v>21</v>
      </c>
      <c r="M2527" s="247">
        <f>G2527*(1+L2527/100)</f>
        <v>0</v>
      </c>
      <c r="N2527" s="245">
        <v>0</v>
      </c>
      <c r="O2527" s="245">
        <f>ROUND(E2527*N2527,2)</f>
        <v>0</v>
      </c>
      <c r="P2527" s="245">
        <v>0</v>
      </c>
      <c r="Q2527" s="245">
        <f>ROUND(E2527*P2527,2)</f>
        <v>0</v>
      </c>
      <c r="R2527" s="247"/>
      <c r="S2527" s="247" t="s">
        <v>527</v>
      </c>
      <c r="T2527" s="248" t="s">
        <v>512</v>
      </c>
      <c r="U2527" s="224">
        <v>0</v>
      </c>
      <c r="V2527" s="224">
        <f>ROUND(E2527*U2527,2)</f>
        <v>0</v>
      </c>
      <c r="W2527" s="224"/>
      <c r="X2527" s="224" t="s">
        <v>557</v>
      </c>
      <c r="Y2527" s="224" t="s">
        <v>513</v>
      </c>
      <c r="Z2527" s="213"/>
      <c r="AA2527" s="213"/>
      <c r="AB2527" s="213"/>
      <c r="AC2527" s="213"/>
      <c r="AD2527" s="213"/>
      <c r="AE2527" s="213"/>
      <c r="AF2527" s="213"/>
      <c r="AG2527" s="213" t="s">
        <v>571</v>
      </c>
      <c r="AH2527" s="213"/>
      <c r="AI2527" s="213"/>
      <c r="AJ2527" s="213"/>
      <c r="AK2527" s="213"/>
      <c r="AL2527" s="213"/>
      <c r="AM2527" s="213"/>
      <c r="AN2527" s="213"/>
      <c r="AO2527" s="213"/>
      <c r="AP2527" s="213"/>
      <c r="AQ2527" s="213"/>
      <c r="AR2527" s="213"/>
      <c r="AS2527" s="213"/>
      <c r="AT2527" s="213"/>
      <c r="AU2527" s="213"/>
      <c r="AV2527" s="213"/>
      <c r="AW2527" s="213"/>
      <c r="AX2527" s="213"/>
      <c r="AY2527" s="213"/>
      <c r="AZ2527" s="213"/>
      <c r="BA2527" s="213"/>
      <c r="BB2527" s="213"/>
      <c r="BC2527" s="213"/>
      <c r="BD2527" s="213"/>
      <c r="BE2527" s="213"/>
      <c r="BF2527" s="213"/>
      <c r="BG2527" s="213"/>
      <c r="BH2527" s="213"/>
    </row>
    <row r="2528" spans="1:60" outlineLevel="2" x14ac:dyDescent="0.2">
      <c r="A2528" s="220"/>
      <c r="B2528" s="221"/>
      <c r="C2528" s="258" t="s">
        <v>2490</v>
      </c>
      <c r="D2528" s="229"/>
      <c r="E2528" s="230">
        <v>1</v>
      </c>
      <c r="F2528" s="224"/>
      <c r="G2528" s="224"/>
      <c r="H2528" s="224"/>
      <c r="I2528" s="224"/>
      <c r="J2528" s="224"/>
      <c r="K2528" s="224"/>
      <c r="L2528" s="224"/>
      <c r="M2528" s="224"/>
      <c r="N2528" s="223"/>
      <c r="O2528" s="223"/>
      <c r="P2528" s="223"/>
      <c r="Q2528" s="223"/>
      <c r="R2528" s="224"/>
      <c r="S2528" s="224"/>
      <c r="T2528" s="224"/>
      <c r="U2528" s="224"/>
      <c r="V2528" s="224"/>
      <c r="W2528" s="224"/>
      <c r="X2528" s="224"/>
      <c r="Y2528" s="224"/>
      <c r="Z2528" s="213"/>
      <c r="AA2528" s="213"/>
      <c r="AB2528" s="213"/>
      <c r="AC2528" s="213"/>
      <c r="AD2528" s="213"/>
      <c r="AE2528" s="213"/>
      <c r="AF2528" s="213"/>
      <c r="AG2528" s="213" t="s">
        <v>573</v>
      </c>
      <c r="AH2528" s="213">
        <v>0</v>
      </c>
      <c r="AI2528" s="213"/>
      <c r="AJ2528" s="213"/>
      <c r="AK2528" s="213"/>
      <c r="AL2528" s="213"/>
      <c r="AM2528" s="213"/>
      <c r="AN2528" s="213"/>
      <c r="AO2528" s="213"/>
      <c r="AP2528" s="213"/>
      <c r="AQ2528" s="213"/>
      <c r="AR2528" s="213"/>
      <c r="AS2528" s="213"/>
      <c r="AT2528" s="213"/>
      <c r="AU2528" s="213"/>
      <c r="AV2528" s="213"/>
      <c r="AW2528" s="213"/>
      <c r="AX2528" s="213"/>
      <c r="AY2528" s="213"/>
      <c r="AZ2528" s="213"/>
      <c r="BA2528" s="213"/>
      <c r="BB2528" s="213"/>
      <c r="BC2528" s="213"/>
      <c r="BD2528" s="213"/>
      <c r="BE2528" s="213"/>
      <c r="BF2528" s="213"/>
      <c r="BG2528" s="213"/>
      <c r="BH2528" s="213"/>
    </row>
    <row r="2529" spans="1:60" outlineLevel="2" x14ac:dyDescent="0.2">
      <c r="A2529" s="220"/>
      <c r="B2529" s="221"/>
      <c r="C2529" s="257"/>
      <c r="D2529" s="250"/>
      <c r="E2529" s="250"/>
      <c r="F2529" s="250"/>
      <c r="G2529" s="250"/>
      <c r="H2529" s="224"/>
      <c r="I2529" s="224"/>
      <c r="J2529" s="224"/>
      <c r="K2529" s="224"/>
      <c r="L2529" s="224"/>
      <c r="M2529" s="224"/>
      <c r="N2529" s="223"/>
      <c r="O2529" s="223"/>
      <c r="P2529" s="223"/>
      <c r="Q2529" s="223"/>
      <c r="R2529" s="224"/>
      <c r="S2529" s="224"/>
      <c r="T2529" s="224"/>
      <c r="U2529" s="224"/>
      <c r="V2529" s="224"/>
      <c r="W2529" s="224"/>
      <c r="X2529" s="224"/>
      <c r="Y2529" s="224"/>
      <c r="Z2529" s="213"/>
      <c r="AA2529" s="213"/>
      <c r="AB2529" s="213"/>
      <c r="AC2529" s="213"/>
      <c r="AD2529" s="213"/>
      <c r="AE2529" s="213"/>
      <c r="AF2529" s="213"/>
      <c r="AG2529" s="213" t="s">
        <v>515</v>
      </c>
      <c r="AH2529" s="213"/>
      <c r="AI2529" s="213"/>
      <c r="AJ2529" s="213"/>
      <c r="AK2529" s="213"/>
      <c r="AL2529" s="213"/>
      <c r="AM2529" s="213"/>
      <c r="AN2529" s="213"/>
      <c r="AO2529" s="213"/>
      <c r="AP2529" s="213"/>
      <c r="AQ2529" s="213"/>
      <c r="AR2529" s="213"/>
      <c r="AS2529" s="213"/>
      <c r="AT2529" s="213"/>
      <c r="AU2529" s="213"/>
      <c r="AV2529" s="213"/>
      <c r="AW2529" s="213"/>
      <c r="AX2529" s="213"/>
      <c r="AY2529" s="213"/>
      <c r="AZ2529" s="213"/>
      <c r="BA2529" s="213"/>
      <c r="BB2529" s="213"/>
      <c r="BC2529" s="213"/>
      <c r="BD2529" s="213"/>
      <c r="BE2529" s="213"/>
      <c r="BF2529" s="213"/>
      <c r="BG2529" s="213"/>
      <c r="BH2529" s="213"/>
    </row>
    <row r="2530" spans="1:60" ht="22.5" outlineLevel="1" x14ac:dyDescent="0.2">
      <c r="A2530" s="242">
        <v>331</v>
      </c>
      <c r="B2530" s="243" t="s">
        <v>2491</v>
      </c>
      <c r="C2530" s="254" t="s">
        <v>2492</v>
      </c>
      <c r="D2530" s="244" t="s">
        <v>915</v>
      </c>
      <c r="E2530" s="245">
        <v>1</v>
      </c>
      <c r="F2530" s="246"/>
      <c r="G2530" s="247">
        <f>ROUND(E2530*F2530,2)</f>
        <v>0</v>
      </c>
      <c r="H2530" s="246"/>
      <c r="I2530" s="247">
        <f>ROUND(E2530*H2530,2)</f>
        <v>0</v>
      </c>
      <c r="J2530" s="246"/>
      <c r="K2530" s="247">
        <f>ROUND(E2530*J2530,2)</f>
        <v>0</v>
      </c>
      <c r="L2530" s="247">
        <v>21</v>
      </c>
      <c r="M2530" s="247">
        <f>G2530*(1+L2530/100)</f>
        <v>0</v>
      </c>
      <c r="N2530" s="245">
        <v>0</v>
      </c>
      <c r="O2530" s="245">
        <f>ROUND(E2530*N2530,2)</f>
        <v>0</v>
      </c>
      <c r="P2530" s="245">
        <v>0</v>
      </c>
      <c r="Q2530" s="245">
        <f>ROUND(E2530*P2530,2)</f>
        <v>0</v>
      </c>
      <c r="R2530" s="247"/>
      <c r="S2530" s="247" t="s">
        <v>527</v>
      </c>
      <c r="T2530" s="248" t="s">
        <v>512</v>
      </c>
      <c r="U2530" s="224">
        <v>0</v>
      </c>
      <c r="V2530" s="224">
        <f>ROUND(E2530*U2530,2)</f>
        <v>0</v>
      </c>
      <c r="W2530" s="224"/>
      <c r="X2530" s="224" t="s">
        <v>557</v>
      </c>
      <c r="Y2530" s="224" t="s">
        <v>513</v>
      </c>
      <c r="Z2530" s="213"/>
      <c r="AA2530" s="213"/>
      <c r="AB2530" s="213"/>
      <c r="AC2530" s="213"/>
      <c r="AD2530" s="213"/>
      <c r="AE2530" s="213"/>
      <c r="AF2530" s="213"/>
      <c r="AG2530" s="213" t="s">
        <v>571</v>
      </c>
      <c r="AH2530" s="213"/>
      <c r="AI2530" s="213"/>
      <c r="AJ2530" s="213"/>
      <c r="AK2530" s="213"/>
      <c r="AL2530" s="213"/>
      <c r="AM2530" s="213"/>
      <c r="AN2530" s="213"/>
      <c r="AO2530" s="213"/>
      <c r="AP2530" s="213"/>
      <c r="AQ2530" s="213"/>
      <c r="AR2530" s="213"/>
      <c r="AS2530" s="213"/>
      <c r="AT2530" s="213"/>
      <c r="AU2530" s="213"/>
      <c r="AV2530" s="213"/>
      <c r="AW2530" s="213"/>
      <c r="AX2530" s="213"/>
      <c r="AY2530" s="213"/>
      <c r="AZ2530" s="213"/>
      <c r="BA2530" s="213"/>
      <c r="BB2530" s="213"/>
      <c r="BC2530" s="213"/>
      <c r="BD2530" s="213"/>
      <c r="BE2530" s="213"/>
      <c r="BF2530" s="213"/>
      <c r="BG2530" s="213"/>
      <c r="BH2530" s="213"/>
    </row>
    <row r="2531" spans="1:60" outlineLevel="2" x14ac:dyDescent="0.2">
      <c r="A2531" s="220"/>
      <c r="B2531" s="221"/>
      <c r="C2531" s="258" t="s">
        <v>2490</v>
      </c>
      <c r="D2531" s="229"/>
      <c r="E2531" s="230">
        <v>1</v>
      </c>
      <c r="F2531" s="224"/>
      <c r="G2531" s="224"/>
      <c r="H2531" s="224"/>
      <c r="I2531" s="224"/>
      <c r="J2531" s="224"/>
      <c r="K2531" s="224"/>
      <c r="L2531" s="224"/>
      <c r="M2531" s="224"/>
      <c r="N2531" s="223"/>
      <c r="O2531" s="223"/>
      <c r="P2531" s="223"/>
      <c r="Q2531" s="223"/>
      <c r="R2531" s="224"/>
      <c r="S2531" s="224"/>
      <c r="T2531" s="224"/>
      <c r="U2531" s="224"/>
      <c r="V2531" s="224"/>
      <c r="W2531" s="224"/>
      <c r="X2531" s="224"/>
      <c r="Y2531" s="224"/>
      <c r="Z2531" s="213"/>
      <c r="AA2531" s="213"/>
      <c r="AB2531" s="213"/>
      <c r="AC2531" s="213"/>
      <c r="AD2531" s="213"/>
      <c r="AE2531" s="213"/>
      <c r="AF2531" s="213"/>
      <c r="AG2531" s="213" t="s">
        <v>573</v>
      </c>
      <c r="AH2531" s="213">
        <v>0</v>
      </c>
      <c r="AI2531" s="213"/>
      <c r="AJ2531" s="213"/>
      <c r="AK2531" s="213"/>
      <c r="AL2531" s="213"/>
      <c r="AM2531" s="213"/>
      <c r="AN2531" s="213"/>
      <c r="AO2531" s="213"/>
      <c r="AP2531" s="213"/>
      <c r="AQ2531" s="213"/>
      <c r="AR2531" s="213"/>
      <c r="AS2531" s="213"/>
      <c r="AT2531" s="213"/>
      <c r="AU2531" s="213"/>
      <c r="AV2531" s="213"/>
      <c r="AW2531" s="213"/>
      <c r="AX2531" s="213"/>
      <c r="AY2531" s="213"/>
      <c r="AZ2531" s="213"/>
      <c r="BA2531" s="213"/>
      <c r="BB2531" s="213"/>
      <c r="BC2531" s="213"/>
      <c r="BD2531" s="213"/>
      <c r="BE2531" s="213"/>
      <c r="BF2531" s="213"/>
      <c r="BG2531" s="213"/>
      <c r="BH2531" s="213"/>
    </row>
    <row r="2532" spans="1:60" outlineLevel="3" x14ac:dyDescent="0.2">
      <c r="A2532" s="220"/>
      <c r="B2532" s="221"/>
      <c r="C2532" s="275" t="s">
        <v>955</v>
      </c>
      <c r="D2532" s="266"/>
      <c r="E2532" s="267"/>
      <c r="F2532" s="224"/>
      <c r="G2532" s="224"/>
      <c r="H2532" s="224"/>
      <c r="I2532" s="224"/>
      <c r="J2532" s="224"/>
      <c r="K2532" s="224"/>
      <c r="L2532" s="224"/>
      <c r="M2532" s="224"/>
      <c r="N2532" s="223"/>
      <c r="O2532" s="223"/>
      <c r="P2532" s="223"/>
      <c r="Q2532" s="223"/>
      <c r="R2532" s="224"/>
      <c r="S2532" s="224"/>
      <c r="T2532" s="224"/>
      <c r="U2532" s="224"/>
      <c r="V2532" s="224"/>
      <c r="W2532" s="224"/>
      <c r="X2532" s="224"/>
      <c r="Y2532" s="224"/>
      <c r="Z2532" s="213"/>
      <c r="AA2532" s="213"/>
      <c r="AB2532" s="213"/>
      <c r="AC2532" s="213"/>
      <c r="AD2532" s="213"/>
      <c r="AE2532" s="213"/>
      <c r="AF2532" s="213"/>
      <c r="AG2532" s="213" t="s">
        <v>573</v>
      </c>
      <c r="AH2532" s="213"/>
      <c r="AI2532" s="213"/>
      <c r="AJ2532" s="213"/>
      <c r="AK2532" s="213"/>
      <c r="AL2532" s="213"/>
      <c r="AM2532" s="213"/>
      <c r="AN2532" s="213"/>
      <c r="AO2532" s="213"/>
      <c r="AP2532" s="213"/>
      <c r="AQ2532" s="213"/>
      <c r="AR2532" s="213"/>
      <c r="AS2532" s="213"/>
      <c r="AT2532" s="213"/>
      <c r="AU2532" s="213"/>
      <c r="AV2532" s="213"/>
      <c r="AW2532" s="213"/>
      <c r="AX2532" s="213"/>
      <c r="AY2532" s="213"/>
      <c r="AZ2532" s="213"/>
      <c r="BA2532" s="213"/>
      <c r="BB2532" s="213"/>
      <c r="BC2532" s="213"/>
      <c r="BD2532" s="213"/>
      <c r="BE2532" s="213"/>
      <c r="BF2532" s="213"/>
      <c r="BG2532" s="213"/>
      <c r="BH2532" s="213"/>
    </row>
    <row r="2533" spans="1:60" outlineLevel="3" x14ac:dyDescent="0.2">
      <c r="A2533" s="220"/>
      <c r="B2533" s="221"/>
      <c r="C2533" s="276" t="s">
        <v>2493</v>
      </c>
      <c r="D2533" s="266"/>
      <c r="E2533" s="267">
        <v>1</v>
      </c>
      <c r="F2533" s="224"/>
      <c r="G2533" s="224"/>
      <c r="H2533" s="224"/>
      <c r="I2533" s="224"/>
      <c r="J2533" s="224"/>
      <c r="K2533" s="224"/>
      <c r="L2533" s="224"/>
      <c r="M2533" s="224"/>
      <c r="N2533" s="223"/>
      <c r="O2533" s="223"/>
      <c r="P2533" s="223"/>
      <c r="Q2533" s="223"/>
      <c r="R2533" s="224"/>
      <c r="S2533" s="224"/>
      <c r="T2533" s="224"/>
      <c r="U2533" s="224"/>
      <c r="V2533" s="224"/>
      <c r="W2533" s="224"/>
      <c r="X2533" s="224"/>
      <c r="Y2533" s="224"/>
      <c r="Z2533" s="213"/>
      <c r="AA2533" s="213"/>
      <c r="AB2533" s="213"/>
      <c r="AC2533" s="213"/>
      <c r="AD2533" s="213"/>
      <c r="AE2533" s="213"/>
      <c r="AF2533" s="213"/>
      <c r="AG2533" s="213" t="s">
        <v>573</v>
      </c>
      <c r="AH2533" s="213">
        <v>2</v>
      </c>
      <c r="AI2533" s="213"/>
      <c r="AJ2533" s="213"/>
      <c r="AK2533" s="213"/>
      <c r="AL2533" s="213"/>
      <c r="AM2533" s="213"/>
      <c r="AN2533" s="213"/>
      <c r="AO2533" s="213"/>
      <c r="AP2533" s="213"/>
      <c r="AQ2533" s="213"/>
      <c r="AR2533" s="213"/>
      <c r="AS2533" s="213"/>
      <c r="AT2533" s="213"/>
      <c r="AU2533" s="213"/>
      <c r="AV2533" s="213"/>
      <c r="AW2533" s="213"/>
      <c r="AX2533" s="213"/>
      <c r="AY2533" s="213"/>
      <c r="AZ2533" s="213"/>
      <c r="BA2533" s="213"/>
      <c r="BB2533" s="213"/>
      <c r="BC2533" s="213"/>
      <c r="BD2533" s="213"/>
      <c r="BE2533" s="213"/>
      <c r="BF2533" s="213"/>
      <c r="BG2533" s="213"/>
      <c r="BH2533" s="213"/>
    </row>
    <row r="2534" spans="1:60" outlineLevel="3" x14ac:dyDescent="0.2">
      <c r="A2534" s="220"/>
      <c r="B2534" s="221"/>
      <c r="C2534" s="276" t="s">
        <v>2494</v>
      </c>
      <c r="D2534" s="266"/>
      <c r="E2534" s="267">
        <v>1</v>
      </c>
      <c r="F2534" s="224"/>
      <c r="G2534" s="224"/>
      <c r="H2534" s="224"/>
      <c r="I2534" s="224"/>
      <c r="J2534" s="224"/>
      <c r="K2534" s="224"/>
      <c r="L2534" s="224"/>
      <c r="M2534" s="224"/>
      <c r="N2534" s="223"/>
      <c r="O2534" s="223"/>
      <c r="P2534" s="223"/>
      <c r="Q2534" s="223"/>
      <c r="R2534" s="224"/>
      <c r="S2534" s="224"/>
      <c r="T2534" s="224"/>
      <c r="U2534" s="224"/>
      <c r="V2534" s="224"/>
      <c r="W2534" s="224"/>
      <c r="X2534" s="224"/>
      <c r="Y2534" s="224"/>
      <c r="Z2534" s="213"/>
      <c r="AA2534" s="213"/>
      <c r="AB2534" s="213"/>
      <c r="AC2534" s="213"/>
      <c r="AD2534" s="213"/>
      <c r="AE2534" s="213"/>
      <c r="AF2534" s="213"/>
      <c r="AG2534" s="213" t="s">
        <v>573</v>
      </c>
      <c r="AH2534" s="213">
        <v>2</v>
      </c>
      <c r="AI2534" s="213"/>
      <c r="AJ2534" s="213"/>
      <c r="AK2534" s="213"/>
      <c r="AL2534" s="213"/>
      <c r="AM2534" s="213"/>
      <c r="AN2534" s="213"/>
      <c r="AO2534" s="213"/>
      <c r="AP2534" s="213"/>
      <c r="AQ2534" s="213"/>
      <c r="AR2534" s="213"/>
      <c r="AS2534" s="213"/>
      <c r="AT2534" s="213"/>
      <c r="AU2534" s="213"/>
      <c r="AV2534" s="213"/>
      <c r="AW2534" s="213"/>
      <c r="AX2534" s="213"/>
      <c r="AY2534" s="213"/>
      <c r="AZ2534" s="213"/>
      <c r="BA2534" s="213"/>
      <c r="BB2534" s="213"/>
      <c r="BC2534" s="213"/>
      <c r="BD2534" s="213"/>
      <c r="BE2534" s="213"/>
      <c r="BF2534" s="213"/>
      <c r="BG2534" s="213"/>
      <c r="BH2534" s="213"/>
    </row>
    <row r="2535" spans="1:60" outlineLevel="3" x14ac:dyDescent="0.2">
      <c r="A2535" s="220"/>
      <c r="B2535" s="221"/>
      <c r="C2535" s="276" t="s">
        <v>2495</v>
      </c>
      <c r="D2535" s="266"/>
      <c r="E2535" s="267">
        <v>1</v>
      </c>
      <c r="F2535" s="224"/>
      <c r="G2535" s="224"/>
      <c r="H2535" s="224"/>
      <c r="I2535" s="224"/>
      <c r="J2535" s="224"/>
      <c r="K2535" s="224"/>
      <c r="L2535" s="224"/>
      <c r="M2535" s="224"/>
      <c r="N2535" s="223"/>
      <c r="O2535" s="223"/>
      <c r="P2535" s="223"/>
      <c r="Q2535" s="223"/>
      <c r="R2535" s="224"/>
      <c r="S2535" s="224"/>
      <c r="T2535" s="224"/>
      <c r="U2535" s="224"/>
      <c r="V2535" s="224"/>
      <c r="W2535" s="224"/>
      <c r="X2535" s="224"/>
      <c r="Y2535" s="224"/>
      <c r="Z2535" s="213"/>
      <c r="AA2535" s="213"/>
      <c r="AB2535" s="213"/>
      <c r="AC2535" s="213"/>
      <c r="AD2535" s="213"/>
      <c r="AE2535" s="213"/>
      <c r="AF2535" s="213"/>
      <c r="AG2535" s="213" t="s">
        <v>573</v>
      </c>
      <c r="AH2535" s="213">
        <v>2</v>
      </c>
      <c r="AI2535" s="213"/>
      <c r="AJ2535" s="213"/>
      <c r="AK2535" s="213"/>
      <c r="AL2535" s="213"/>
      <c r="AM2535" s="213"/>
      <c r="AN2535" s="213"/>
      <c r="AO2535" s="213"/>
      <c r="AP2535" s="213"/>
      <c r="AQ2535" s="213"/>
      <c r="AR2535" s="213"/>
      <c r="AS2535" s="213"/>
      <c r="AT2535" s="213"/>
      <c r="AU2535" s="213"/>
      <c r="AV2535" s="213"/>
      <c r="AW2535" s="213"/>
      <c r="AX2535" s="213"/>
      <c r="AY2535" s="213"/>
      <c r="AZ2535" s="213"/>
      <c r="BA2535" s="213"/>
      <c r="BB2535" s="213"/>
      <c r="BC2535" s="213"/>
      <c r="BD2535" s="213"/>
      <c r="BE2535" s="213"/>
      <c r="BF2535" s="213"/>
      <c r="BG2535" s="213"/>
      <c r="BH2535" s="213"/>
    </row>
    <row r="2536" spans="1:60" outlineLevel="3" x14ac:dyDescent="0.2">
      <c r="A2536" s="220"/>
      <c r="B2536" s="221"/>
      <c r="C2536" s="276" t="s">
        <v>2496</v>
      </c>
      <c r="D2536" s="266"/>
      <c r="E2536" s="267">
        <v>1</v>
      </c>
      <c r="F2536" s="224"/>
      <c r="G2536" s="224"/>
      <c r="H2536" s="224"/>
      <c r="I2536" s="224"/>
      <c r="J2536" s="224"/>
      <c r="K2536" s="224"/>
      <c r="L2536" s="224"/>
      <c r="M2536" s="224"/>
      <c r="N2536" s="223"/>
      <c r="O2536" s="223"/>
      <c r="P2536" s="223"/>
      <c r="Q2536" s="223"/>
      <c r="R2536" s="224"/>
      <c r="S2536" s="224"/>
      <c r="T2536" s="224"/>
      <c r="U2536" s="224"/>
      <c r="V2536" s="224"/>
      <c r="W2536" s="224"/>
      <c r="X2536" s="224"/>
      <c r="Y2536" s="224"/>
      <c r="Z2536" s="213"/>
      <c r="AA2536" s="213"/>
      <c r="AB2536" s="213"/>
      <c r="AC2536" s="213"/>
      <c r="AD2536" s="213"/>
      <c r="AE2536" s="213"/>
      <c r="AF2536" s="213"/>
      <c r="AG2536" s="213" t="s">
        <v>573</v>
      </c>
      <c r="AH2536" s="213">
        <v>2</v>
      </c>
      <c r="AI2536" s="213"/>
      <c r="AJ2536" s="213"/>
      <c r="AK2536" s="213"/>
      <c r="AL2536" s="213"/>
      <c r="AM2536" s="213"/>
      <c r="AN2536" s="213"/>
      <c r="AO2536" s="213"/>
      <c r="AP2536" s="213"/>
      <c r="AQ2536" s="213"/>
      <c r="AR2536" s="213"/>
      <c r="AS2536" s="213"/>
      <c r="AT2536" s="213"/>
      <c r="AU2536" s="213"/>
      <c r="AV2536" s="213"/>
      <c r="AW2536" s="213"/>
      <c r="AX2536" s="213"/>
      <c r="AY2536" s="213"/>
      <c r="AZ2536" s="213"/>
      <c r="BA2536" s="213"/>
      <c r="BB2536" s="213"/>
      <c r="BC2536" s="213"/>
      <c r="BD2536" s="213"/>
      <c r="BE2536" s="213"/>
      <c r="BF2536" s="213"/>
      <c r="BG2536" s="213"/>
      <c r="BH2536" s="213"/>
    </row>
    <row r="2537" spans="1:60" outlineLevel="3" x14ac:dyDescent="0.2">
      <c r="A2537" s="220"/>
      <c r="B2537" s="221"/>
      <c r="C2537" s="276" t="s">
        <v>2497</v>
      </c>
      <c r="D2537" s="266"/>
      <c r="E2537" s="267">
        <v>1</v>
      </c>
      <c r="F2537" s="224"/>
      <c r="G2537" s="224"/>
      <c r="H2537" s="224"/>
      <c r="I2537" s="224"/>
      <c r="J2537" s="224"/>
      <c r="K2537" s="224"/>
      <c r="L2537" s="224"/>
      <c r="M2537" s="224"/>
      <c r="N2537" s="223"/>
      <c r="O2537" s="223"/>
      <c r="P2537" s="223"/>
      <c r="Q2537" s="223"/>
      <c r="R2537" s="224"/>
      <c r="S2537" s="224"/>
      <c r="T2537" s="224"/>
      <c r="U2537" s="224"/>
      <c r="V2537" s="224"/>
      <c r="W2537" s="224"/>
      <c r="X2537" s="224"/>
      <c r="Y2537" s="224"/>
      <c r="Z2537" s="213"/>
      <c r="AA2537" s="213"/>
      <c r="AB2537" s="213"/>
      <c r="AC2537" s="213"/>
      <c r="AD2537" s="213"/>
      <c r="AE2537" s="213"/>
      <c r="AF2537" s="213"/>
      <c r="AG2537" s="213" t="s">
        <v>573</v>
      </c>
      <c r="AH2537" s="213">
        <v>2</v>
      </c>
      <c r="AI2537" s="213"/>
      <c r="AJ2537" s="213"/>
      <c r="AK2537" s="213"/>
      <c r="AL2537" s="213"/>
      <c r="AM2537" s="213"/>
      <c r="AN2537" s="213"/>
      <c r="AO2537" s="213"/>
      <c r="AP2537" s="213"/>
      <c r="AQ2537" s="213"/>
      <c r="AR2537" s="213"/>
      <c r="AS2537" s="213"/>
      <c r="AT2537" s="213"/>
      <c r="AU2537" s="213"/>
      <c r="AV2537" s="213"/>
      <c r="AW2537" s="213"/>
      <c r="AX2537" s="213"/>
      <c r="AY2537" s="213"/>
      <c r="AZ2537" s="213"/>
      <c r="BA2537" s="213"/>
      <c r="BB2537" s="213"/>
      <c r="BC2537" s="213"/>
      <c r="BD2537" s="213"/>
      <c r="BE2537" s="213"/>
      <c r="BF2537" s="213"/>
      <c r="BG2537" s="213"/>
      <c r="BH2537" s="213"/>
    </row>
    <row r="2538" spans="1:60" outlineLevel="3" x14ac:dyDescent="0.2">
      <c r="A2538" s="220"/>
      <c r="B2538" s="221"/>
      <c r="C2538" s="276" t="s">
        <v>2498</v>
      </c>
      <c r="D2538" s="266"/>
      <c r="E2538" s="267">
        <v>1</v>
      </c>
      <c r="F2538" s="224"/>
      <c r="G2538" s="224"/>
      <c r="H2538" s="224"/>
      <c r="I2538" s="224"/>
      <c r="J2538" s="224"/>
      <c r="K2538" s="224"/>
      <c r="L2538" s="224"/>
      <c r="M2538" s="224"/>
      <c r="N2538" s="223"/>
      <c r="O2538" s="223"/>
      <c r="P2538" s="223"/>
      <c r="Q2538" s="223"/>
      <c r="R2538" s="224"/>
      <c r="S2538" s="224"/>
      <c r="T2538" s="224"/>
      <c r="U2538" s="224"/>
      <c r="V2538" s="224"/>
      <c r="W2538" s="224"/>
      <c r="X2538" s="224"/>
      <c r="Y2538" s="224"/>
      <c r="Z2538" s="213"/>
      <c r="AA2538" s="213"/>
      <c r="AB2538" s="213"/>
      <c r="AC2538" s="213"/>
      <c r="AD2538" s="213"/>
      <c r="AE2538" s="213"/>
      <c r="AF2538" s="213"/>
      <c r="AG2538" s="213" t="s">
        <v>573</v>
      </c>
      <c r="AH2538" s="213">
        <v>2</v>
      </c>
      <c r="AI2538" s="213"/>
      <c r="AJ2538" s="213"/>
      <c r="AK2538" s="213"/>
      <c r="AL2538" s="213"/>
      <c r="AM2538" s="213"/>
      <c r="AN2538" s="213"/>
      <c r="AO2538" s="213"/>
      <c r="AP2538" s="213"/>
      <c r="AQ2538" s="213"/>
      <c r="AR2538" s="213"/>
      <c r="AS2538" s="213"/>
      <c r="AT2538" s="213"/>
      <c r="AU2538" s="213"/>
      <c r="AV2538" s="213"/>
      <c r="AW2538" s="213"/>
      <c r="AX2538" s="213"/>
      <c r="AY2538" s="213"/>
      <c r="AZ2538" s="213"/>
      <c r="BA2538" s="213"/>
      <c r="BB2538" s="213"/>
      <c r="BC2538" s="213"/>
      <c r="BD2538" s="213"/>
      <c r="BE2538" s="213"/>
      <c r="BF2538" s="213"/>
      <c r="BG2538" s="213"/>
      <c r="BH2538" s="213"/>
    </row>
    <row r="2539" spans="1:60" outlineLevel="3" x14ac:dyDescent="0.2">
      <c r="A2539" s="220"/>
      <c r="B2539" s="221"/>
      <c r="C2539" s="276" t="s">
        <v>2499</v>
      </c>
      <c r="D2539" s="266"/>
      <c r="E2539" s="267">
        <v>1</v>
      </c>
      <c r="F2539" s="224"/>
      <c r="G2539" s="224"/>
      <c r="H2539" s="224"/>
      <c r="I2539" s="224"/>
      <c r="J2539" s="224"/>
      <c r="K2539" s="224"/>
      <c r="L2539" s="224"/>
      <c r="M2539" s="224"/>
      <c r="N2539" s="223"/>
      <c r="O2539" s="223"/>
      <c r="P2539" s="223"/>
      <c r="Q2539" s="223"/>
      <c r="R2539" s="224"/>
      <c r="S2539" s="224"/>
      <c r="T2539" s="224"/>
      <c r="U2539" s="224"/>
      <c r="V2539" s="224"/>
      <c r="W2539" s="224"/>
      <c r="X2539" s="224"/>
      <c r="Y2539" s="224"/>
      <c r="Z2539" s="213"/>
      <c r="AA2539" s="213"/>
      <c r="AB2539" s="213"/>
      <c r="AC2539" s="213"/>
      <c r="AD2539" s="213"/>
      <c r="AE2539" s="213"/>
      <c r="AF2539" s="213"/>
      <c r="AG2539" s="213" t="s">
        <v>573</v>
      </c>
      <c r="AH2539" s="213">
        <v>2</v>
      </c>
      <c r="AI2539" s="213"/>
      <c r="AJ2539" s="213"/>
      <c r="AK2539" s="213"/>
      <c r="AL2539" s="213"/>
      <c r="AM2539" s="213"/>
      <c r="AN2539" s="213"/>
      <c r="AO2539" s="213"/>
      <c r="AP2539" s="213"/>
      <c r="AQ2539" s="213"/>
      <c r="AR2539" s="213"/>
      <c r="AS2539" s="213"/>
      <c r="AT2539" s="213"/>
      <c r="AU2539" s="213"/>
      <c r="AV2539" s="213"/>
      <c r="AW2539" s="213"/>
      <c r="AX2539" s="213"/>
      <c r="AY2539" s="213"/>
      <c r="AZ2539" s="213"/>
      <c r="BA2539" s="213"/>
      <c r="BB2539" s="213"/>
      <c r="BC2539" s="213"/>
      <c r="BD2539" s="213"/>
      <c r="BE2539" s="213"/>
      <c r="BF2539" s="213"/>
      <c r="BG2539" s="213"/>
      <c r="BH2539" s="213"/>
    </row>
    <row r="2540" spans="1:60" outlineLevel="3" x14ac:dyDescent="0.2">
      <c r="A2540" s="220"/>
      <c r="B2540" s="221"/>
      <c r="C2540" s="275" t="s">
        <v>958</v>
      </c>
      <c r="D2540" s="266"/>
      <c r="E2540" s="267"/>
      <c r="F2540" s="224"/>
      <c r="G2540" s="224"/>
      <c r="H2540" s="224"/>
      <c r="I2540" s="224"/>
      <c r="J2540" s="224"/>
      <c r="K2540" s="224"/>
      <c r="L2540" s="224"/>
      <c r="M2540" s="224"/>
      <c r="N2540" s="223"/>
      <c r="O2540" s="223"/>
      <c r="P2540" s="223"/>
      <c r="Q2540" s="223"/>
      <c r="R2540" s="224"/>
      <c r="S2540" s="224"/>
      <c r="T2540" s="224"/>
      <c r="U2540" s="224"/>
      <c r="V2540" s="224"/>
      <c r="W2540" s="224"/>
      <c r="X2540" s="224"/>
      <c r="Y2540" s="224"/>
      <c r="Z2540" s="213"/>
      <c r="AA2540" s="213"/>
      <c r="AB2540" s="213"/>
      <c r="AC2540" s="213"/>
      <c r="AD2540" s="213"/>
      <c r="AE2540" s="213"/>
      <c r="AF2540" s="213"/>
      <c r="AG2540" s="213" t="s">
        <v>573</v>
      </c>
      <c r="AH2540" s="213"/>
      <c r="AI2540" s="213"/>
      <c r="AJ2540" s="213"/>
      <c r="AK2540" s="213"/>
      <c r="AL2540" s="213"/>
      <c r="AM2540" s="213"/>
      <c r="AN2540" s="213"/>
      <c r="AO2540" s="213"/>
      <c r="AP2540" s="213"/>
      <c r="AQ2540" s="213"/>
      <c r="AR2540" s="213"/>
      <c r="AS2540" s="213"/>
      <c r="AT2540" s="213"/>
      <c r="AU2540" s="213"/>
      <c r="AV2540" s="213"/>
      <c r="AW2540" s="213"/>
      <c r="AX2540" s="213"/>
      <c r="AY2540" s="213"/>
      <c r="AZ2540" s="213"/>
      <c r="BA2540" s="213"/>
      <c r="BB2540" s="213"/>
      <c r="BC2540" s="213"/>
      <c r="BD2540" s="213"/>
      <c r="BE2540" s="213"/>
      <c r="BF2540" s="213"/>
      <c r="BG2540" s="213"/>
      <c r="BH2540" s="213"/>
    </row>
    <row r="2541" spans="1:60" outlineLevel="2" x14ac:dyDescent="0.2">
      <c r="A2541" s="220"/>
      <c r="B2541" s="221"/>
      <c r="C2541" s="257"/>
      <c r="D2541" s="250"/>
      <c r="E2541" s="250"/>
      <c r="F2541" s="250"/>
      <c r="G2541" s="250"/>
      <c r="H2541" s="224"/>
      <c r="I2541" s="224"/>
      <c r="J2541" s="224"/>
      <c r="K2541" s="224"/>
      <c r="L2541" s="224"/>
      <c r="M2541" s="224"/>
      <c r="N2541" s="223"/>
      <c r="O2541" s="223"/>
      <c r="P2541" s="223"/>
      <c r="Q2541" s="223"/>
      <c r="R2541" s="224"/>
      <c r="S2541" s="224"/>
      <c r="T2541" s="224"/>
      <c r="U2541" s="224"/>
      <c r="V2541" s="224"/>
      <c r="W2541" s="224"/>
      <c r="X2541" s="224"/>
      <c r="Y2541" s="224"/>
      <c r="Z2541" s="213"/>
      <c r="AA2541" s="213"/>
      <c r="AB2541" s="213"/>
      <c r="AC2541" s="213"/>
      <c r="AD2541" s="213"/>
      <c r="AE2541" s="213"/>
      <c r="AF2541" s="213"/>
      <c r="AG2541" s="213" t="s">
        <v>515</v>
      </c>
      <c r="AH2541" s="213"/>
      <c r="AI2541" s="213"/>
      <c r="AJ2541" s="213"/>
      <c r="AK2541" s="213"/>
      <c r="AL2541" s="213"/>
      <c r="AM2541" s="213"/>
      <c r="AN2541" s="213"/>
      <c r="AO2541" s="213"/>
      <c r="AP2541" s="213"/>
      <c r="AQ2541" s="213"/>
      <c r="AR2541" s="213"/>
      <c r="AS2541" s="213"/>
      <c r="AT2541" s="213"/>
      <c r="AU2541" s="213"/>
      <c r="AV2541" s="213"/>
      <c r="AW2541" s="213"/>
      <c r="AX2541" s="213"/>
      <c r="AY2541" s="213"/>
      <c r="AZ2541" s="213"/>
      <c r="BA2541" s="213"/>
      <c r="BB2541" s="213"/>
      <c r="BC2541" s="213"/>
      <c r="BD2541" s="213"/>
      <c r="BE2541" s="213"/>
      <c r="BF2541" s="213"/>
      <c r="BG2541" s="213"/>
      <c r="BH2541" s="213"/>
    </row>
    <row r="2542" spans="1:60" outlineLevel="1" x14ac:dyDescent="0.2">
      <c r="A2542" s="242">
        <v>332</v>
      </c>
      <c r="B2542" s="243" t="s">
        <v>2500</v>
      </c>
      <c r="C2542" s="254" t="s">
        <v>2501</v>
      </c>
      <c r="D2542" s="244" t="s">
        <v>915</v>
      </c>
      <c r="E2542" s="245">
        <v>1</v>
      </c>
      <c r="F2542" s="246"/>
      <c r="G2542" s="247">
        <f>ROUND(E2542*F2542,2)</f>
        <v>0</v>
      </c>
      <c r="H2542" s="246"/>
      <c r="I2542" s="247">
        <f>ROUND(E2542*H2542,2)</f>
        <v>0</v>
      </c>
      <c r="J2542" s="246"/>
      <c r="K2542" s="247">
        <f>ROUND(E2542*J2542,2)</f>
        <v>0</v>
      </c>
      <c r="L2542" s="247">
        <v>21</v>
      </c>
      <c r="M2542" s="247">
        <f>G2542*(1+L2542/100)</f>
        <v>0</v>
      </c>
      <c r="N2542" s="245">
        <v>0</v>
      </c>
      <c r="O2542" s="245">
        <f>ROUND(E2542*N2542,2)</f>
        <v>0</v>
      </c>
      <c r="P2542" s="245">
        <v>0</v>
      </c>
      <c r="Q2542" s="245">
        <f>ROUND(E2542*P2542,2)</f>
        <v>0</v>
      </c>
      <c r="R2542" s="247"/>
      <c r="S2542" s="247" t="s">
        <v>527</v>
      </c>
      <c r="T2542" s="248" t="s">
        <v>512</v>
      </c>
      <c r="U2542" s="224">
        <v>0</v>
      </c>
      <c r="V2542" s="224">
        <f>ROUND(E2542*U2542,2)</f>
        <v>0</v>
      </c>
      <c r="W2542" s="224"/>
      <c r="X2542" s="224" t="s">
        <v>557</v>
      </c>
      <c r="Y2542" s="224" t="s">
        <v>513</v>
      </c>
      <c r="Z2542" s="213"/>
      <c r="AA2542" s="213"/>
      <c r="AB2542" s="213"/>
      <c r="AC2542" s="213"/>
      <c r="AD2542" s="213"/>
      <c r="AE2542" s="213"/>
      <c r="AF2542" s="213"/>
      <c r="AG2542" s="213" t="s">
        <v>571</v>
      </c>
      <c r="AH2542" s="213"/>
      <c r="AI2542" s="213"/>
      <c r="AJ2542" s="213"/>
      <c r="AK2542" s="213"/>
      <c r="AL2542" s="213"/>
      <c r="AM2542" s="213"/>
      <c r="AN2542" s="213"/>
      <c r="AO2542" s="213"/>
      <c r="AP2542" s="213"/>
      <c r="AQ2542" s="213"/>
      <c r="AR2542" s="213"/>
      <c r="AS2542" s="213"/>
      <c r="AT2542" s="213"/>
      <c r="AU2542" s="213"/>
      <c r="AV2542" s="213"/>
      <c r="AW2542" s="213"/>
      <c r="AX2542" s="213"/>
      <c r="AY2542" s="213"/>
      <c r="AZ2542" s="213"/>
      <c r="BA2542" s="213"/>
      <c r="BB2542" s="213"/>
      <c r="BC2542" s="213"/>
      <c r="BD2542" s="213"/>
      <c r="BE2542" s="213"/>
      <c r="BF2542" s="213"/>
      <c r="BG2542" s="213"/>
      <c r="BH2542" s="213"/>
    </row>
    <row r="2543" spans="1:60" outlineLevel="2" x14ac:dyDescent="0.2">
      <c r="A2543" s="220"/>
      <c r="B2543" s="221"/>
      <c r="C2543" s="258" t="s">
        <v>2490</v>
      </c>
      <c r="D2543" s="229"/>
      <c r="E2543" s="230">
        <v>1</v>
      </c>
      <c r="F2543" s="224"/>
      <c r="G2543" s="224"/>
      <c r="H2543" s="224"/>
      <c r="I2543" s="224"/>
      <c r="J2543" s="224"/>
      <c r="K2543" s="224"/>
      <c r="L2543" s="224"/>
      <c r="M2543" s="224"/>
      <c r="N2543" s="223"/>
      <c r="O2543" s="223"/>
      <c r="P2543" s="223"/>
      <c r="Q2543" s="223"/>
      <c r="R2543" s="224"/>
      <c r="S2543" s="224"/>
      <c r="T2543" s="224"/>
      <c r="U2543" s="224"/>
      <c r="V2543" s="224"/>
      <c r="W2543" s="224"/>
      <c r="X2543" s="224"/>
      <c r="Y2543" s="224"/>
      <c r="Z2543" s="213"/>
      <c r="AA2543" s="213"/>
      <c r="AB2543" s="213"/>
      <c r="AC2543" s="213"/>
      <c r="AD2543" s="213"/>
      <c r="AE2543" s="213"/>
      <c r="AF2543" s="213"/>
      <c r="AG2543" s="213" t="s">
        <v>573</v>
      </c>
      <c r="AH2543" s="213">
        <v>0</v>
      </c>
      <c r="AI2543" s="213"/>
      <c r="AJ2543" s="213"/>
      <c r="AK2543" s="213"/>
      <c r="AL2543" s="213"/>
      <c r="AM2543" s="213"/>
      <c r="AN2543" s="213"/>
      <c r="AO2543" s="213"/>
      <c r="AP2543" s="213"/>
      <c r="AQ2543" s="213"/>
      <c r="AR2543" s="213"/>
      <c r="AS2543" s="213"/>
      <c r="AT2543" s="213"/>
      <c r="AU2543" s="213"/>
      <c r="AV2543" s="213"/>
      <c r="AW2543" s="213"/>
      <c r="AX2543" s="213"/>
      <c r="AY2543" s="213"/>
      <c r="AZ2543" s="213"/>
      <c r="BA2543" s="213"/>
      <c r="BB2543" s="213"/>
      <c r="BC2543" s="213"/>
      <c r="BD2543" s="213"/>
      <c r="BE2543" s="213"/>
      <c r="BF2543" s="213"/>
      <c r="BG2543" s="213"/>
      <c r="BH2543" s="213"/>
    </row>
    <row r="2544" spans="1:60" outlineLevel="3" x14ac:dyDescent="0.2">
      <c r="A2544" s="220"/>
      <c r="B2544" s="221"/>
      <c r="C2544" s="275" t="s">
        <v>955</v>
      </c>
      <c r="D2544" s="266"/>
      <c r="E2544" s="267"/>
      <c r="F2544" s="224"/>
      <c r="G2544" s="224"/>
      <c r="H2544" s="224"/>
      <c r="I2544" s="224"/>
      <c r="J2544" s="224"/>
      <c r="K2544" s="224"/>
      <c r="L2544" s="224"/>
      <c r="M2544" s="224"/>
      <c r="N2544" s="223"/>
      <c r="O2544" s="223"/>
      <c r="P2544" s="223"/>
      <c r="Q2544" s="223"/>
      <c r="R2544" s="224"/>
      <c r="S2544" s="224"/>
      <c r="T2544" s="224"/>
      <c r="U2544" s="224"/>
      <c r="V2544" s="224"/>
      <c r="W2544" s="224"/>
      <c r="X2544" s="224"/>
      <c r="Y2544" s="224"/>
      <c r="Z2544" s="213"/>
      <c r="AA2544" s="213"/>
      <c r="AB2544" s="213"/>
      <c r="AC2544" s="213"/>
      <c r="AD2544" s="213"/>
      <c r="AE2544" s="213"/>
      <c r="AF2544" s="213"/>
      <c r="AG2544" s="213" t="s">
        <v>573</v>
      </c>
      <c r="AH2544" s="213"/>
      <c r="AI2544" s="213"/>
      <c r="AJ2544" s="213"/>
      <c r="AK2544" s="213"/>
      <c r="AL2544" s="213"/>
      <c r="AM2544" s="213"/>
      <c r="AN2544" s="213"/>
      <c r="AO2544" s="213"/>
      <c r="AP2544" s="213"/>
      <c r="AQ2544" s="213"/>
      <c r="AR2544" s="213"/>
      <c r="AS2544" s="213"/>
      <c r="AT2544" s="213"/>
      <c r="AU2544" s="213"/>
      <c r="AV2544" s="213"/>
      <c r="AW2544" s="213"/>
      <c r="AX2544" s="213"/>
      <c r="AY2544" s="213"/>
      <c r="AZ2544" s="213"/>
      <c r="BA2544" s="213"/>
      <c r="BB2544" s="213"/>
      <c r="BC2544" s="213"/>
      <c r="BD2544" s="213"/>
      <c r="BE2544" s="213"/>
      <c r="BF2544" s="213"/>
      <c r="BG2544" s="213"/>
      <c r="BH2544" s="213"/>
    </row>
    <row r="2545" spans="1:60" outlineLevel="3" x14ac:dyDescent="0.2">
      <c r="A2545" s="220"/>
      <c r="B2545" s="221"/>
      <c r="C2545" s="276" t="s">
        <v>2502</v>
      </c>
      <c r="D2545" s="266"/>
      <c r="E2545" s="267">
        <v>2</v>
      </c>
      <c r="F2545" s="224"/>
      <c r="G2545" s="224"/>
      <c r="H2545" s="224"/>
      <c r="I2545" s="224"/>
      <c r="J2545" s="224"/>
      <c r="K2545" s="224"/>
      <c r="L2545" s="224"/>
      <c r="M2545" s="224"/>
      <c r="N2545" s="223"/>
      <c r="O2545" s="223"/>
      <c r="P2545" s="223"/>
      <c r="Q2545" s="223"/>
      <c r="R2545" s="224"/>
      <c r="S2545" s="224"/>
      <c r="T2545" s="224"/>
      <c r="U2545" s="224"/>
      <c r="V2545" s="224"/>
      <c r="W2545" s="224"/>
      <c r="X2545" s="224"/>
      <c r="Y2545" s="224"/>
      <c r="Z2545" s="213"/>
      <c r="AA2545" s="213"/>
      <c r="AB2545" s="213"/>
      <c r="AC2545" s="213"/>
      <c r="AD2545" s="213"/>
      <c r="AE2545" s="213"/>
      <c r="AF2545" s="213"/>
      <c r="AG2545" s="213" t="s">
        <v>573</v>
      </c>
      <c r="AH2545" s="213">
        <v>2</v>
      </c>
      <c r="AI2545" s="213"/>
      <c r="AJ2545" s="213"/>
      <c r="AK2545" s="213"/>
      <c r="AL2545" s="213"/>
      <c r="AM2545" s="213"/>
      <c r="AN2545" s="213"/>
      <c r="AO2545" s="213"/>
      <c r="AP2545" s="213"/>
      <c r="AQ2545" s="213"/>
      <c r="AR2545" s="213"/>
      <c r="AS2545" s="213"/>
      <c r="AT2545" s="213"/>
      <c r="AU2545" s="213"/>
      <c r="AV2545" s="213"/>
      <c r="AW2545" s="213"/>
      <c r="AX2545" s="213"/>
      <c r="AY2545" s="213"/>
      <c r="AZ2545" s="213"/>
      <c r="BA2545" s="213"/>
      <c r="BB2545" s="213"/>
      <c r="BC2545" s="213"/>
      <c r="BD2545" s="213"/>
      <c r="BE2545" s="213"/>
      <c r="BF2545" s="213"/>
      <c r="BG2545" s="213"/>
      <c r="BH2545" s="213"/>
    </row>
    <row r="2546" spans="1:60" outlineLevel="3" x14ac:dyDescent="0.2">
      <c r="A2546" s="220"/>
      <c r="B2546" s="221"/>
      <c r="C2546" s="276" t="s">
        <v>2503</v>
      </c>
      <c r="D2546" s="266"/>
      <c r="E2546" s="267">
        <v>1</v>
      </c>
      <c r="F2546" s="224"/>
      <c r="G2546" s="224"/>
      <c r="H2546" s="224"/>
      <c r="I2546" s="224"/>
      <c r="J2546" s="224"/>
      <c r="K2546" s="224"/>
      <c r="L2546" s="224"/>
      <c r="M2546" s="224"/>
      <c r="N2546" s="223"/>
      <c r="O2546" s="223"/>
      <c r="P2546" s="223"/>
      <c r="Q2546" s="223"/>
      <c r="R2546" s="224"/>
      <c r="S2546" s="224"/>
      <c r="T2546" s="224"/>
      <c r="U2546" s="224"/>
      <c r="V2546" s="224"/>
      <c r="W2546" s="224"/>
      <c r="X2546" s="224"/>
      <c r="Y2546" s="224"/>
      <c r="Z2546" s="213"/>
      <c r="AA2546" s="213"/>
      <c r="AB2546" s="213"/>
      <c r="AC2546" s="213"/>
      <c r="AD2546" s="213"/>
      <c r="AE2546" s="213"/>
      <c r="AF2546" s="213"/>
      <c r="AG2546" s="213" t="s">
        <v>573</v>
      </c>
      <c r="AH2546" s="213">
        <v>2</v>
      </c>
      <c r="AI2546" s="213"/>
      <c r="AJ2546" s="213"/>
      <c r="AK2546" s="213"/>
      <c r="AL2546" s="213"/>
      <c r="AM2546" s="213"/>
      <c r="AN2546" s="213"/>
      <c r="AO2546" s="213"/>
      <c r="AP2546" s="213"/>
      <c r="AQ2546" s="213"/>
      <c r="AR2546" s="213"/>
      <c r="AS2546" s="213"/>
      <c r="AT2546" s="213"/>
      <c r="AU2546" s="213"/>
      <c r="AV2546" s="213"/>
      <c r="AW2546" s="213"/>
      <c r="AX2546" s="213"/>
      <c r="AY2546" s="213"/>
      <c r="AZ2546" s="213"/>
      <c r="BA2546" s="213"/>
      <c r="BB2546" s="213"/>
      <c r="BC2546" s="213"/>
      <c r="BD2546" s="213"/>
      <c r="BE2546" s="213"/>
      <c r="BF2546" s="213"/>
      <c r="BG2546" s="213"/>
      <c r="BH2546" s="213"/>
    </row>
    <row r="2547" spans="1:60" outlineLevel="3" x14ac:dyDescent="0.2">
      <c r="A2547" s="220"/>
      <c r="B2547" s="221"/>
      <c r="C2547" s="275" t="s">
        <v>958</v>
      </c>
      <c r="D2547" s="266"/>
      <c r="E2547" s="267"/>
      <c r="F2547" s="224"/>
      <c r="G2547" s="224"/>
      <c r="H2547" s="224"/>
      <c r="I2547" s="224"/>
      <c r="J2547" s="224"/>
      <c r="K2547" s="224"/>
      <c r="L2547" s="224"/>
      <c r="M2547" s="224"/>
      <c r="N2547" s="223"/>
      <c r="O2547" s="223"/>
      <c r="P2547" s="223"/>
      <c r="Q2547" s="223"/>
      <c r="R2547" s="224"/>
      <c r="S2547" s="224"/>
      <c r="T2547" s="224"/>
      <c r="U2547" s="224"/>
      <c r="V2547" s="224"/>
      <c r="W2547" s="224"/>
      <c r="X2547" s="224"/>
      <c r="Y2547" s="224"/>
      <c r="Z2547" s="213"/>
      <c r="AA2547" s="213"/>
      <c r="AB2547" s="213"/>
      <c r="AC2547" s="213"/>
      <c r="AD2547" s="213"/>
      <c r="AE2547" s="213"/>
      <c r="AF2547" s="213"/>
      <c r="AG2547" s="213" t="s">
        <v>573</v>
      </c>
      <c r="AH2547" s="213"/>
      <c r="AI2547" s="213"/>
      <c r="AJ2547" s="213"/>
      <c r="AK2547" s="213"/>
      <c r="AL2547" s="213"/>
      <c r="AM2547" s="213"/>
      <c r="AN2547" s="213"/>
      <c r="AO2547" s="213"/>
      <c r="AP2547" s="213"/>
      <c r="AQ2547" s="213"/>
      <c r="AR2547" s="213"/>
      <c r="AS2547" s="213"/>
      <c r="AT2547" s="213"/>
      <c r="AU2547" s="213"/>
      <c r="AV2547" s="213"/>
      <c r="AW2547" s="213"/>
      <c r="AX2547" s="213"/>
      <c r="AY2547" s="213"/>
      <c r="AZ2547" s="213"/>
      <c r="BA2547" s="213"/>
      <c r="BB2547" s="213"/>
      <c r="BC2547" s="213"/>
      <c r="BD2547" s="213"/>
      <c r="BE2547" s="213"/>
      <c r="BF2547" s="213"/>
      <c r="BG2547" s="213"/>
      <c r="BH2547" s="213"/>
    </row>
    <row r="2548" spans="1:60" outlineLevel="2" x14ac:dyDescent="0.2">
      <c r="A2548" s="220"/>
      <c r="B2548" s="221"/>
      <c r="C2548" s="257"/>
      <c r="D2548" s="250"/>
      <c r="E2548" s="250"/>
      <c r="F2548" s="250"/>
      <c r="G2548" s="250"/>
      <c r="H2548" s="224"/>
      <c r="I2548" s="224"/>
      <c r="J2548" s="224"/>
      <c r="K2548" s="224"/>
      <c r="L2548" s="224"/>
      <c r="M2548" s="224"/>
      <c r="N2548" s="223"/>
      <c r="O2548" s="223"/>
      <c r="P2548" s="223"/>
      <c r="Q2548" s="223"/>
      <c r="R2548" s="224"/>
      <c r="S2548" s="224"/>
      <c r="T2548" s="224"/>
      <c r="U2548" s="224"/>
      <c r="V2548" s="224"/>
      <c r="W2548" s="224"/>
      <c r="X2548" s="224"/>
      <c r="Y2548" s="224"/>
      <c r="Z2548" s="213"/>
      <c r="AA2548" s="213"/>
      <c r="AB2548" s="213"/>
      <c r="AC2548" s="213"/>
      <c r="AD2548" s="213"/>
      <c r="AE2548" s="213"/>
      <c r="AF2548" s="213"/>
      <c r="AG2548" s="213" t="s">
        <v>515</v>
      </c>
      <c r="AH2548" s="213"/>
      <c r="AI2548" s="213"/>
      <c r="AJ2548" s="213"/>
      <c r="AK2548" s="213"/>
      <c r="AL2548" s="213"/>
      <c r="AM2548" s="213"/>
      <c r="AN2548" s="213"/>
      <c r="AO2548" s="213"/>
      <c r="AP2548" s="213"/>
      <c r="AQ2548" s="213"/>
      <c r="AR2548" s="213"/>
      <c r="AS2548" s="213"/>
      <c r="AT2548" s="213"/>
      <c r="AU2548" s="213"/>
      <c r="AV2548" s="213"/>
      <c r="AW2548" s="213"/>
      <c r="AX2548" s="213"/>
      <c r="AY2548" s="213"/>
      <c r="AZ2548" s="213"/>
      <c r="BA2548" s="213"/>
      <c r="BB2548" s="213"/>
      <c r="BC2548" s="213"/>
      <c r="BD2548" s="213"/>
      <c r="BE2548" s="213"/>
      <c r="BF2548" s="213"/>
      <c r="BG2548" s="213"/>
      <c r="BH2548" s="213"/>
    </row>
    <row r="2549" spans="1:60" outlineLevel="1" x14ac:dyDescent="0.2">
      <c r="A2549" s="242">
        <v>333</v>
      </c>
      <c r="B2549" s="243" t="s">
        <v>2504</v>
      </c>
      <c r="C2549" s="254" t="s">
        <v>2505</v>
      </c>
      <c r="D2549" s="244" t="s">
        <v>915</v>
      </c>
      <c r="E2549" s="245">
        <v>1</v>
      </c>
      <c r="F2549" s="246"/>
      <c r="G2549" s="247">
        <f>ROUND(E2549*F2549,2)</f>
        <v>0</v>
      </c>
      <c r="H2549" s="246"/>
      <c r="I2549" s="247">
        <f>ROUND(E2549*H2549,2)</f>
        <v>0</v>
      </c>
      <c r="J2549" s="246"/>
      <c r="K2549" s="247">
        <f>ROUND(E2549*J2549,2)</f>
        <v>0</v>
      </c>
      <c r="L2549" s="247">
        <v>21</v>
      </c>
      <c r="M2549" s="247">
        <f>G2549*(1+L2549/100)</f>
        <v>0</v>
      </c>
      <c r="N2549" s="245">
        <v>0</v>
      </c>
      <c r="O2549" s="245">
        <f>ROUND(E2549*N2549,2)</f>
        <v>0</v>
      </c>
      <c r="P2549" s="245">
        <v>0</v>
      </c>
      <c r="Q2549" s="245">
        <f>ROUND(E2549*P2549,2)</f>
        <v>0</v>
      </c>
      <c r="R2549" s="247"/>
      <c r="S2549" s="247" t="s">
        <v>527</v>
      </c>
      <c r="T2549" s="248" t="s">
        <v>512</v>
      </c>
      <c r="U2549" s="224">
        <v>0</v>
      </c>
      <c r="V2549" s="224">
        <f>ROUND(E2549*U2549,2)</f>
        <v>0</v>
      </c>
      <c r="W2549" s="224"/>
      <c r="X2549" s="224" t="s">
        <v>557</v>
      </c>
      <c r="Y2549" s="224" t="s">
        <v>513</v>
      </c>
      <c r="Z2549" s="213"/>
      <c r="AA2549" s="213"/>
      <c r="AB2549" s="213"/>
      <c r="AC2549" s="213"/>
      <c r="AD2549" s="213"/>
      <c r="AE2549" s="213"/>
      <c r="AF2549" s="213"/>
      <c r="AG2549" s="213" t="s">
        <v>571</v>
      </c>
      <c r="AH2549" s="213"/>
      <c r="AI2549" s="213"/>
      <c r="AJ2549" s="213"/>
      <c r="AK2549" s="213"/>
      <c r="AL2549" s="213"/>
      <c r="AM2549" s="213"/>
      <c r="AN2549" s="213"/>
      <c r="AO2549" s="213"/>
      <c r="AP2549" s="213"/>
      <c r="AQ2549" s="213"/>
      <c r="AR2549" s="213"/>
      <c r="AS2549" s="213"/>
      <c r="AT2549" s="213"/>
      <c r="AU2549" s="213"/>
      <c r="AV2549" s="213"/>
      <c r="AW2549" s="213"/>
      <c r="AX2549" s="213"/>
      <c r="AY2549" s="213"/>
      <c r="AZ2549" s="213"/>
      <c r="BA2549" s="213"/>
      <c r="BB2549" s="213"/>
      <c r="BC2549" s="213"/>
      <c r="BD2549" s="213"/>
      <c r="BE2549" s="213"/>
      <c r="BF2549" s="213"/>
      <c r="BG2549" s="213"/>
      <c r="BH2549" s="213"/>
    </row>
    <row r="2550" spans="1:60" outlineLevel="2" x14ac:dyDescent="0.2">
      <c r="A2550" s="220"/>
      <c r="B2550" s="221"/>
      <c r="C2550" s="258" t="s">
        <v>2490</v>
      </c>
      <c r="D2550" s="229"/>
      <c r="E2550" s="230">
        <v>1</v>
      </c>
      <c r="F2550" s="224"/>
      <c r="G2550" s="224"/>
      <c r="H2550" s="224"/>
      <c r="I2550" s="224"/>
      <c r="J2550" s="224"/>
      <c r="K2550" s="224"/>
      <c r="L2550" s="224"/>
      <c r="M2550" s="224"/>
      <c r="N2550" s="223"/>
      <c r="O2550" s="223"/>
      <c r="P2550" s="223"/>
      <c r="Q2550" s="223"/>
      <c r="R2550" s="224"/>
      <c r="S2550" s="224"/>
      <c r="T2550" s="224"/>
      <c r="U2550" s="224"/>
      <c r="V2550" s="224"/>
      <c r="W2550" s="224"/>
      <c r="X2550" s="224"/>
      <c r="Y2550" s="224"/>
      <c r="Z2550" s="213"/>
      <c r="AA2550" s="213"/>
      <c r="AB2550" s="213"/>
      <c r="AC2550" s="213"/>
      <c r="AD2550" s="213"/>
      <c r="AE2550" s="213"/>
      <c r="AF2550" s="213"/>
      <c r="AG2550" s="213" t="s">
        <v>573</v>
      </c>
      <c r="AH2550" s="213">
        <v>0</v>
      </c>
      <c r="AI2550" s="213"/>
      <c r="AJ2550" s="213"/>
      <c r="AK2550" s="213"/>
      <c r="AL2550" s="213"/>
      <c r="AM2550" s="213"/>
      <c r="AN2550" s="213"/>
      <c r="AO2550" s="213"/>
      <c r="AP2550" s="213"/>
      <c r="AQ2550" s="213"/>
      <c r="AR2550" s="213"/>
      <c r="AS2550" s="213"/>
      <c r="AT2550" s="213"/>
      <c r="AU2550" s="213"/>
      <c r="AV2550" s="213"/>
      <c r="AW2550" s="213"/>
      <c r="AX2550" s="213"/>
      <c r="AY2550" s="213"/>
      <c r="AZ2550" s="213"/>
      <c r="BA2550" s="213"/>
      <c r="BB2550" s="213"/>
      <c r="BC2550" s="213"/>
      <c r="BD2550" s="213"/>
      <c r="BE2550" s="213"/>
      <c r="BF2550" s="213"/>
      <c r="BG2550" s="213"/>
      <c r="BH2550" s="213"/>
    </row>
    <row r="2551" spans="1:60" outlineLevel="3" x14ac:dyDescent="0.2">
      <c r="A2551" s="220"/>
      <c r="B2551" s="221"/>
      <c r="C2551" s="275" t="s">
        <v>955</v>
      </c>
      <c r="D2551" s="266"/>
      <c r="E2551" s="267"/>
      <c r="F2551" s="224"/>
      <c r="G2551" s="224"/>
      <c r="H2551" s="224"/>
      <c r="I2551" s="224"/>
      <c r="J2551" s="224"/>
      <c r="K2551" s="224"/>
      <c r="L2551" s="224"/>
      <c r="M2551" s="224"/>
      <c r="N2551" s="223"/>
      <c r="O2551" s="223"/>
      <c r="P2551" s="223"/>
      <c r="Q2551" s="223"/>
      <c r="R2551" s="224"/>
      <c r="S2551" s="224"/>
      <c r="T2551" s="224"/>
      <c r="U2551" s="224"/>
      <c r="V2551" s="224"/>
      <c r="W2551" s="224"/>
      <c r="X2551" s="224"/>
      <c r="Y2551" s="224"/>
      <c r="Z2551" s="213"/>
      <c r="AA2551" s="213"/>
      <c r="AB2551" s="213"/>
      <c r="AC2551" s="213"/>
      <c r="AD2551" s="213"/>
      <c r="AE2551" s="213"/>
      <c r="AF2551" s="213"/>
      <c r="AG2551" s="213" t="s">
        <v>573</v>
      </c>
      <c r="AH2551" s="213"/>
      <c r="AI2551" s="213"/>
      <c r="AJ2551" s="213"/>
      <c r="AK2551" s="213"/>
      <c r="AL2551" s="213"/>
      <c r="AM2551" s="213"/>
      <c r="AN2551" s="213"/>
      <c r="AO2551" s="213"/>
      <c r="AP2551" s="213"/>
      <c r="AQ2551" s="213"/>
      <c r="AR2551" s="213"/>
      <c r="AS2551" s="213"/>
      <c r="AT2551" s="213"/>
      <c r="AU2551" s="213"/>
      <c r="AV2551" s="213"/>
      <c r="AW2551" s="213"/>
      <c r="AX2551" s="213"/>
      <c r="AY2551" s="213"/>
      <c r="AZ2551" s="213"/>
      <c r="BA2551" s="213"/>
      <c r="BB2551" s="213"/>
      <c r="BC2551" s="213"/>
      <c r="BD2551" s="213"/>
      <c r="BE2551" s="213"/>
      <c r="BF2551" s="213"/>
      <c r="BG2551" s="213"/>
      <c r="BH2551" s="213"/>
    </row>
    <row r="2552" spans="1:60" outlineLevel="3" x14ac:dyDescent="0.2">
      <c r="A2552" s="220"/>
      <c r="B2552" s="221"/>
      <c r="C2552" s="276" t="s">
        <v>2506</v>
      </c>
      <c r="D2552" s="266"/>
      <c r="E2552" s="267">
        <v>1</v>
      </c>
      <c r="F2552" s="224"/>
      <c r="G2552" s="224"/>
      <c r="H2552" s="224"/>
      <c r="I2552" s="224"/>
      <c r="J2552" s="224"/>
      <c r="K2552" s="224"/>
      <c r="L2552" s="224"/>
      <c r="M2552" s="224"/>
      <c r="N2552" s="223"/>
      <c r="O2552" s="223"/>
      <c r="P2552" s="223"/>
      <c r="Q2552" s="223"/>
      <c r="R2552" s="224"/>
      <c r="S2552" s="224"/>
      <c r="T2552" s="224"/>
      <c r="U2552" s="224"/>
      <c r="V2552" s="224"/>
      <c r="W2552" s="224"/>
      <c r="X2552" s="224"/>
      <c r="Y2552" s="224"/>
      <c r="Z2552" s="213"/>
      <c r="AA2552" s="213"/>
      <c r="AB2552" s="213"/>
      <c r="AC2552" s="213"/>
      <c r="AD2552" s="213"/>
      <c r="AE2552" s="213"/>
      <c r="AF2552" s="213"/>
      <c r="AG2552" s="213" t="s">
        <v>573</v>
      </c>
      <c r="AH2552" s="213">
        <v>2</v>
      </c>
      <c r="AI2552" s="213"/>
      <c r="AJ2552" s="213"/>
      <c r="AK2552" s="213"/>
      <c r="AL2552" s="213"/>
      <c r="AM2552" s="213"/>
      <c r="AN2552" s="213"/>
      <c r="AO2552" s="213"/>
      <c r="AP2552" s="213"/>
      <c r="AQ2552" s="213"/>
      <c r="AR2552" s="213"/>
      <c r="AS2552" s="213"/>
      <c r="AT2552" s="213"/>
      <c r="AU2552" s="213"/>
      <c r="AV2552" s="213"/>
      <c r="AW2552" s="213"/>
      <c r="AX2552" s="213"/>
      <c r="AY2552" s="213"/>
      <c r="AZ2552" s="213"/>
      <c r="BA2552" s="213"/>
      <c r="BB2552" s="213"/>
      <c r="BC2552" s="213"/>
      <c r="BD2552" s="213"/>
      <c r="BE2552" s="213"/>
      <c r="BF2552" s="213"/>
      <c r="BG2552" s="213"/>
      <c r="BH2552" s="213"/>
    </row>
    <row r="2553" spans="1:60" outlineLevel="3" x14ac:dyDescent="0.2">
      <c r="A2553" s="220"/>
      <c r="B2553" s="221"/>
      <c r="C2553" s="276" t="s">
        <v>2507</v>
      </c>
      <c r="D2553" s="266"/>
      <c r="E2553" s="267">
        <v>2</v>
      </c>
      <c r="F2553" s="224"/>
      <c r="G2553" s="224"/>
      <c r="H2553" s="224"/>
      <c r="I2553" s="224"/>
      <c r="J2553" s="224"/>
      <c r="K2553" s="224"/>
      <c r="L2553" s="224"/>
      <c r="M2553" s="224"/>
      <c r="N2553" s="223"/>
      <c r="O2553" s="223"/>
      <c r="P2553" s="223"/>
      <c r="Q2553" s="223"/>
      <c r="R2553" s="224"/>
      <c r="S2553" s="224"/>
      <c r="T2553" s="224"/>
      <c r="U2553" s="224"/>
      <c r="V2553" s="224"/>
      <c r="W2553" s="224"/>
      <c r="X2553" s="224"/>
      <c r="Y2553" s="224"/>
      <c r="Z2553" s="213"/>
      <c r="AA2553" s="213"/>
      <c r="AB2553" s="213"/>
      <c r="AC2553" s="213"/>
      <c r="AD2553" s="213"/>
      <c r="AE2553" s="213"/>
      <c r="AF2553" s="213"/>
      <c r="AG2553" s="213" t="s">
        <v>573</v>
      </c>
      <c r="AH2553" s="213">
        <v>2</v>
      </c>
      <c r="AI2553" s="213"/>
      <c r="AJ2553" s="213"/>
      <c r="AK2553" s="213"/>
      <c r="AL2553" s="213"/>
      <c r="AM2553" s="213"/>
      <c r="AN2553" s="213"/>
      <c r="AO2553" s="213"/>
      <c r="AP2553" s="213"/>
      <c r="AQ2553" s="213"/>
      <c r="AR2553" s="213"/>
      <c r="AS2553" s="213"/>
      <c r="AT2553" s="213"/>
      <c r="AU2553" s="213"/>
      <c r="AV2553" s="213"/>
      <c r="AW2553" s="213"/>
      <c r="AX2553" s="213"/>
      <c r="AY2553" s="213"/>
      <c r="AZ2553" s="213"/>
      <c r="BA2553" s="213"/>
      <c r="BB2553" s="213"/>
      <c r="BC2553" s="213"/>
      <c r="BD2553" s="213"/>
      <c r="BE2553" s="213"/>
      <c r="BF2553" s="213"/>
      <c r="BG2553" s="213"/>
      <c r="BH2553" s="213"/>
    </row>
    <row r="2554" spans="1:60" outlineLevel="3" x14ac:dyDescent="0.2">
      <c r="A2554" s="220"/>
      <c r="B2554" s="221"/>
      <c r="C2554" s="275" t="s">
        <v>958</v>
      </c>
      <c r="D2554" s="266"/>
      <c r="E2554" s="267"/>
      <c r="F2554" s="224"/>
      <c r="G2554" s="224"/>
      <c r="H2554" s="224"/>
      <c r="I2554" s="224"/>
      <c r="J2554" s="224"/>
      <c r="K2554" s="224"/>
      <c r="L2554" s="224"/>
      <c r="M2554" s="224"/>
      <c r="N2554" s="223"/>
      <c r="O2554" s="223"/>
      <c r="P2554" s="223"/>
      <c r="Q2554" s="223"/>
      <c r="R2554" s="224"/>
      <c r="S2554" s="224"/>
      <c r="T2554" s="224"/>
      <c r="U2554" s="224"/>
      <c r="V2554" s="224"/>
      <c r="W2554" s="224"/>
      <c r="X2554" s="224"/>
      <c r="Y2554" s="224"/>
      <c r="Z2554" s="213"/>
      <c r="AA2554" s="213"/>
      <c r="AB2554" s="213"/>
      <c r="AC2554" s="213"/>
      <c r="AD2554" s="213"/>
      <c r="AE2554" s="213"/>
      <c r="AF2554" s="213"/>
      <c r="AG2554" s="213" t="s">
        <v>573</v>
      </c>
      <c r="AH2554" s="213"/>
      <c r="AI2554" s="213"/>
      <c r="AJ2554" s="213"/>
      <c r="AK2554" s="213"/>
      <c r="AL2554" s="213"/>
      <c r="AM2554" s="213"/>
      <c r="AN2554" s="213"/>
      <c r="AO2554" s="213"/>
      <c r="AP2554" s="213"/>
      <c r="AQ2554" s="213"/>
      <c r="AR2554" s="213"/>
      <c r="AS2554" s="213"/>
      <c r="AT2554" s="213"/>
      <c r="AU2554" s="213"/>
      <c r="AV2554" s="213"/>
      <c r="AW2554" s="213"/>
      <c r="AX2554" s="213"/>
      <c r="AY2554" s="213"/>
      <c r="AZ2554" s="213"/>
      <c r="BA2554" s="213"/>
      <c r="BB2554" s="213"/>
      <c r="BC2554" s="213"/>
      <c r="BD2554" s="213"/>
      <c r="BE2554" s="213"/>
      <c r="BF2554" s="213"/>
      <c r="BG2554" s="213"/>
      <c r="BH2554" s="213"/>
    </row>
    <row r="2555" spans="1:60" outlineLevel="2" x14ac:dyDescent="0.2">
      <c r="A2555" s="220"/>
      <c r="B2555" s="221"/>
      <c r="C2555" s="257"/>
      <c r="D2555" s="250"/>
      <c r="E2555" s="250"/>
      <c r="F2555" s="250"/>
      <c r="G2555" s="250"/>
      <c r="H2555" s="224"/>
      <c r="I2555" s="224"/>
      <c r="J2555" s="224"/>
      <c r="K2555" s="224"/>
      <c r="L2555" s="224"/>
      <c r="M2555" s="224"/>
      <c r="N2555" s="223"/>
      <c r="O2555" s="223"/>
      <c r="P2555" s="223"/>
      <c r="Q2555" s="223"/>
      <c r="R2555" s="224"/>
      <c r="S2555" s="224"/>
      <c r="T2555" s="224"/>
      <c r="U2555" s="224"/>
      <c r="V2555" s="224"/>
      <c r="W2555" s="224"/>
      <c r="X2555" s="224"/>
      <c r="Y2555" s="224"/>
      <c r="Z2555" s="213"/>
      <c r="AA2555" s="213"/>
      <c r="AB2555" s="213"/>
      <c r="AC2555" s="213"/>
      <c r="AD2555" s="213"/>
      <c r="AE2555" s="213"/>
      <c r="AF2555" s="213"/>
      <c r="AG2555" s="213" t="s">
        <v>515</v>
      </c>
      <c r="AH2555" s="213"/>
      <c r="AI2555" s="213"/>
      <c r="AJ2555" s="213"/>
      <c r="AK2555" s="213"/>
      <c r="AL2555" s="213"/>
      <c r="AM2555" s="213"/>
      <c r="AN2555" s="213"/>
      <c r="AO2555" s="213"/>
      <c r="AP2555" s="213"/>
      <c r="AQ2555" s="213"/>
      <c r="AR2555" s="213"/>
      <c r="AS2555" s="213"/>
      <c r="AT2555" s="213"/>
      <c r="AU2555" s="213"/>
      <c r="AV2555" s="213"/>
      <c r="AW2555" s="213"/>
      <c r="AX2555" s="213"/>
      <c r="AY2555" s="213"/>
      <c r="AZ2555" s="213"/>
      <c r="BA2555" s="213"/>
      <c r="BB2555" s="213"/>
      <c r="BC2555" s="213"/>
      <c r="BD2555" s="213"/>
      <c r="BE2555" s="213"/>
      <c r="BF2555" s="213"/>
      <c r="BG2555" s="213"/>
      <c r="BH2555" s="213"/>
    </row>
    <row r="2556" spans="1:60" outlineLevel="1" x14ac:dyDescent="0.2">
      <c r="A2556" s="242">
        <v>334</v>
      </c>
      <c r="B2556" s="243" t="s">
        <v>2508</v>
      </c>
      <c r="C2556" s="254" t="s">
        <v>2509</v>
      </c>
      <c r="D2556" s="244" t="s">
        <v>915</v>
      </c>
      <c r="E2556" s="245">
        <v>1</v>
      </c>
      <c r="F2556" s="246"/>
      <c r="G2556" s="247">
        <f>ROUND(E2556*F2556,2)</f>
        <v>0</v>
      </c>
      <c r="H2556" s="246"/>
      <c r="I2556" s="247">
        <f>ROUND(E2556*H2556,2)</f>
        <v>0</v>
      </c>
      <c r="J2556" s="246"/>
      <c r="K2556" s="247">
        <f>ROUND(E2556*J2556,2)</f>
        <v>0</v>
      </c>
      <c r="L2556" s="247">
        <v>21</v>
      </c>
      <c r="M2556" s="247">
        <f>G2556*(1+L2556/100)</f>
        <v>0</v>
      </c>
      <c r="N2556" s="245">
        <v>0</v>
      </c>
      <c r="O2556" s="245">
        <f>ROUND(E2556*N2556,2)</f>
        <v>0</v>
      </c>
      <c r="P2556" s="245">
        <v>0</v>
      </c>
      <c r="Q2556" s="245">
        <f>ROUND(E2556*P2556,2)</f>
        <v>0</v>
      </c>
      <c r="R2556" s="247"/>
      <c r="S2556" s="247" t="s">
        <v>527</v>
      </c>
      <c r="T2556" s="248" t="s">
        <v>512</v>
      </c>
      <c r="U2556" s="224">
        <v>0</v>
      </c>
      <c r="V2556" s="224">
        <f>ROUND(E2556*U2556,2)</f>
        <v>0</v>
      </c>
      <c r="W2556" s="224"/>
      <c r="X2556" s="224" t="s">
        <v>557</v>
      </c>
      <c r="Y2556" s="224" t="s">
        <v>513</v>
      </c>
      <c r="Z2556" s="213"/>
      <c r="AA2556" s="213"/>
      <c r="AB2556" s="213"/>
      <c r="AC2556" s="213"/>
      <c r="AD2556" s="213"/>
      <c r="AE2556" s="213"/>
      <c r="AF2556" s="213"/>
      <c r="AG2556" s="213" t="s">
        <v>571</v>
      </c>
      <c r="AH2556" s="213"/>
      <c r="AI2556" s="213"/>
      <c r="AJ2556" s="213"/>
      <c r="AK2556" s="213"/>
      <c r="AL2556" s="213"/>
      <c r="AM2556" s="213"/>
      <c r="AN2556" s="213"/>
      <c r="AO2556" s="213"/>
      <c r="AP2556" s="213"/>
      <c r="AQ2556" s="213"/>
      <c r="AR2556" s="213"/>
      <c r="AS2556" s="213"/>
      <c r="AT2556" s="213"/>
      <c r="AU2556" s="213"/>
      <c r="AV2556" s="213"/>
      <c r="AW2556" s="213"/>
      <c r="AX2556" s="213"/>
      <c r="AY2556" s="213"/>
      <c r="AZ2556" s="213"/>
      <c r="BA2556" s="213"/>
      <c r="BB2556" s="213"/>
      <c r="BC2556" s="213"/>
      <c r="BD2556" s="213"/>
      <c r="BE2556" s="213"/>
      <c r="BF2556" s="213"/>
      <c r="BG2556" s="213"/>
      <c r="BH2556" s="213"/>
    </row>
    <row r="2557" spans="1:60" outlineLevel="2" x14ac:dyDescent="0.2">
      <c r="A2557" s="220"/>
      <c r="B2557" s="221"/>
      <c r="C2557" s="255"/>
      <c r="D2557" s="251"/>
      <c r="E2557" s="251"/>
      <c r="F2557" s="251"/>
      <c r="G2557" s="251"/>
      <c r="H2557" s="224"/>
      <c r="I2557" s="224"/>
      <c r="J2557" s="224"/>
      <c r="K2557" s="224"/>
      <c r="L2557" s="224"/>
      <c r="M2557" s="224"/>
      <c r="N2557" s="223"/>
      <c r="O2557" s="223"/>
      <c r="P2557" s="223"/>
      <c r="Q2557" s="223"/>
      <c r="R2557" s="224"/>
      <c r="S2557" s="224"/>
      <c r="T2557" s="224"/>
      <c r="U2557" s="224"/>
      <c r="V2557" s="224"/>
      <c r="W2557" s="224"/>
      <c r="X2557" s="224"/>
      <c r="Y2557" s="224"/>
      <c r="Z2557" s="213"/>
      <c r="AA2557" s="213"/>
      <c r="AB2557" s="213"/>
      <c r="AC2557" s="213"/>
      <c r="AD2557" s="213"/>
      <c r="AE2557" s="213"/>
      <c r="AF2557" s="213"/>
      <c r="AG2557" s="213" t="s">
        <v>515</v>
      </c>
      <c r="AH2557" s="213"/>
      <c r="AI2557" s="213"/>
      <c r="AJ2557" s="213"/>
      <c r="AK2557" s="213"/>
      <c r="AL2557" s="213"/>
      <c r="AM2557" s="213"/>
      <c r="AN2557" s="213"/>
      <c r="AO2557" s="213"/>
      <c r="AP2557" s="213"/>
      <c r="AQ2557" s="213"/>
      <c r="AR2557" s="213"/>
      <c r="AS2557" s="213"/>
      <c r="AT2557" s="213"/>
      <c r="AU2557" s="213"/>
      <c r="AV2557" s="213"/>
      <c r="AW2557" s="213"/>
      <c r="AX2557" s="213"/>
      <c r="AY2557" s="213"/>
      <c r="AZ2557" s="213"/>
      <c r="BA2557" s="213"/>
      <c r="BB2557" s="213"/>
      <c r="BC2557" s="213"/>
      <c r="BD2557" s="213"/>
      <c r="BE2557" s="213"/>
      <c r="BF2557" s="213"/>
      <c r="BG2557" s="213"/>
      <c r="BH2557" s="213"/>
    </row>
    <row r="2558" spans="1:60" outlineLevel="1" x14ac:dyDescent="0.2">
      <c r="A2558" s="242">
        <v>335</v>
      </c>
      <c r="B2558" s="243" t="s">
        <v>2510</v>
      </c>
      <c r="C2558" s="254" t="s">
        <v>2511</v>
      </c>
      <c r="D2558" s="244" t="s">
        <v>915</v>
      </c>
      <c r="E2558" s="245">
        <v>1</v>
      </c>
      <c r="F2558" s="246"/>
      <c r="G2558" s="247">
        <f>ROUND(E2558*F2558,2)</f>
        <v>0</v>
      </c>
      <c r="H2558" s="246"/>
      <c r="I2558" s="247">
        <f>ROUND(E2558*H2558,2)</f>
        <v>0</v>
      </c>
      <c r="J2558" s="246"/>
      <c r="K2558" s="247">
        <f>ROUND(E2558*J2558,2)</f>
        <v>0</v>
      </c>
      <c r="L2558" s="247">
        <v>21</v>
      </c>
      <c r="M2558" s="247">
        <f>G2558*(1+L2558/100)</f>
        <v>0</v>
      </c>
      <c r="N2558" s="245">
        <v>0</v>
      </c>
      <c r="O2558" s="245">
        <f>ROUND(E2558*N2558,2)</f>
        <v>0</v>
      </c>
      <c r="P2558" s="245">
        <v>0</v>
      </c>
      <c r="Q2558" s="245">
        <f>ROUND(E2558*P2558,2)</f>
        <v>0</v>
      </c>
      <c r="R2558" s="247"/>
      <c r="S2558" s="247" t="s">
        <v>527</v>
      </c>
      <c r="T2558" s="248" t="s">
        <v>512</v>
      </c>
      <c r="U2558" s="224">
        <v>0</v>
      </c>
      <c r="V2558" s="224">
        <f>ROUND(E2558*U2558,2)</f>
        <v>0</v>
      </c>
      <c r="W2558" s="224"/>
      <c r="X2558" s="224" t="s">
        <v>557</v>
      </c>
      <c r="Y2558" s="224" t="s">
        <v>513</v>
      </c>
      <c r="Z2558" s="213"/>
      <c r="AA2558" s="213"/>
      <c r="AB2558" s="213"/>
      <c r="AC2558" s="213"/>
      <c r="AD2558" s="213"/>
      <c r="AE2558" s="213"/>
      <c r="AF2558" s="213"/>
      <c r="AG2558" s="213" t="s">
        <v>571</v>
      </c>
      <c r="AH2558" s="213"/>
      <c r="AI2558" s="213"/>
      <c r="AJ2558" s="213"/>
      <c r="AK2558" s="213"/>
      <c r="AL2558" s="213"/>
      <c r="AM2558" s="213"/>
      <c r="AN2558" s="213"/>
      <c r="AO2558" s="213"/>
      <c r="AP2558" s="213"/>
      <c r="AQ2558" s="213"/>
      <c r="AR2558" s="213"/>
      <c r="AS2558" s="213"/>
      <c r="AT2558" s="213"/>
      <c r="AU2558" s="213"/>
      <c r="AV2558" s="213"/>
      <c r="AW2558" s="213"/>
      <c r="AX2558" s="213"/>
      <c r="AY2558" s="213"/>
      <c r="AZ2558" s="213"/>
      <c r="BA2558" s="213"/>
      <c r="BB2558" s="213"/>
      <c r="BC2558" s="213"/>
      <c r="BD2558" s="213"/>
      <c r="BE2558" s="213"/>
      <c r="BF2558" s="213"/>
      <c r="BG2558" s="213"/>
      <c r="BH2558" s="213"/>
    </row>
    <row r="2559" spans="1:60" outlineLevel="2" x14ac:dyDescent="0.2">
      <c r="A2559" s="220"/>
      <c r="B2559" s="221"/>
      <c r="C2559" s="255"/>
      <c r="D2559" s="251"/>
      <c r="E2559" s="251"/>
      <c r="F2559" s="251"/>
      <c r="G2559" s="251"/>
      <c r="H2559" s="224"/>
      <c r="I2559" s="224"/>
      <c r="J2559" s="224"/>
      <c r="K2559" s="224"/>
      <c r="L2559" s="224"/>
      <c r="M2559" s="224"/>
      <c r="N2559" s="223"/>
      <c r="O2559" s="223"/>
      <c r="P2559" s="223"/>
      <c r="Q2559" s="223"/>
      <c r="R2559" s="224"/>
      <c r="S2559" s="224"/>
      <c r="T2559" s="224"/>
      <c r="U2559" s="224"/>
      <c r="V2559" s="224"/>
      <c r="W2559" s="224"/>
      <c r="X2559" s="224"/>
      <c r="Y2559" s="224"/>
      <c r="Z2559" s="213"/>
      <c r="AA2559" s="213"/>
      <c r="AB2559" s="213"/>
      <c r="AC2559" s="213"/>
      <c r="AD2559" s="213"/>
      <c r="AE2559" s="213"/>
      <c r="AF2559" s="213"/>
      <c r="AG2559" s="213" t="s">
        <v>515</v>
      </c>
      <c r="AH2559" s="213"/>
      <c r="AI2559" s="213"/>
      <c r="AJ2559" s="213"/>
      <c r="AK2559" s="213"/>
      <c r="AL2559" s="213"/>
      <c r="AM2559" s="213"/>
      <c r="AN2559" s="213"/>
      <c r="AO2559" s="213"/>
      <c r="AP2559" s="213"/>
      <c r="AQ2559" s="213"/>
      <c r="AR2559" s="213"/>
      <c r="AS2559" s="213"/>
      <c r="AT2559" s="213"/>
      <c r="AU2559" s="213"/>
      <c r="AV2559" s="213"/>
      <c r="AW2559" s="213"/>
      <c r="AX2559" s="213"/>
      <c r="AY2559" s="213"/>
      <c r="AZ2559" s="213"/>
      <c r="BA2559" s="213"/>
      <c r="BB2559" s="213"/>
      <c r="BC2559" s="213"/>
      <c r="BD2559" s="213"/>
      <c r="BE2559" s="213"/>
      <c r="BF2559" s="213"/>
      <c r="BG2559" s="213"/>
      <c r="BH2559" s="213"/>
    </row>
    <row r="2560" spans="1:60" outlineLevel="1" x14ac:dyDescent="0.2">
      <c r="A2560" s="242">
        <v>336</v>
      </c>
      <c r="B2560" s="243" t="s">
        <v>2512</v>
      </c>
      <c r="C2560" s="254" t="s">
        <v>2513</v>
      </c>
      <c r="D2560" s="244" t="s">
        <v>915</v>
      </c>
      <c r="E2560" s="245">
        <v>1</v>
      </c>
      <c r="F2560" s="246"/>
      <c r="G2560" s="247">
        <f>ROUND(E2560*F2560,2)</f>
        <v>0</v>
      </c>
      <c r="H2560" s="246"/>
      <c r="I2560" s="247">
        <f>ROUND(E2560*H2560,2)</f>
        <v>0</v>
      </c>
      <c r="J2560" s="246"/>
      <c r="K2560" s="247">
        <f>ROUND(E2560*J2560,2)</f>
        <v>0</v>
      </c>
      <c r="L2560" s="247">
        <v>21</v>
      </c>
      <c r="M2560" s="247">
        <f>G2560*(1+L2560/100)</f>
        <v>0</v>
      </c>
      <c r="N2560" s="245">
        <v>0</v>
      </c>
      <c r="O2560" s="245">
        <f>ROUND(E2560*N2560,2)</f>
        <v>0</v>
      </c>
      <c r="P2560" s="245">
        <v>0</v>
      </c>
      <c r="Q2560" s="245">
        <f>ROUND(E2560*P2560,2)</f>
        <v>0</v>
      </c>
      <c r="R2560" s="247"/>
      <c r="S2560" s="247" t="s">
        <v>527</v>
      </c>
      <c r="T2560" s="248" t="s">
        <v>512</v>
      </c>
      <c r="U2560" s="224">
        <v>0</v>
      </c>
      <c r="V2560" s="224">
        <f>ROUND(E2560*U2560,2)</f>
        <v>0</v>
      </c>
      <c r="W2560" s="224"/>
      <c r="X2560" s="224" t="s">
        <v>557</v>
      </c>
      <c r="Y2560" s="224" t="s">
        <v>513</v>
      </c>
      <c r="Z2560" s="213"/>
      <c r="AA2560" s="213"/>
      <c r="AB2560" s="213"/>
      <c r="AC2560" s="213"/>
      <c r="AD2560" s="213"/>
      <c r="AE2560" s="213"/>
      <c r="AF2560" s="213"/>
      <c r="AG2560" s="213" t="s">
        <v>571</v>
      </c>
      <c r="AH2560" s="213"/>
      <c r="AI2560" s="213"/>
      <c r="AJ2560" s="213"/>
      <c r="AK2560" s="213"/>
      <c r="AL2560" s="213"/>
      <c r="AM2560" s="213"/>
      <c r="AN2560" s="213"/>
      <c r="AO2560" s="213"/>
      <c r="AP2560" s="213"/>
      <c r="AQ2560" s="213"/>
      <c r="AR2560" s="213"/>
      <c r="AS2560" s="213"/>
      <c r="AT2560" s="213"/>
      <c r="AU2560" s="213"/>
      <c r="AV2560" s="213"/>
      <c r="AW2560" s="213"/>
      <c r="AX2560" s="213"/>
      <c r="AY2560" s="213"/>
      <c r="AZ2560" s="213"/>
      <c r="BA2560" s="213"/>
      <c r="BB2560" s="213"/>
      <c r="BC2560" s="213"/>
      <c r="BD2560" s="213"/>
      <c r="BE2560" s="213"/>
      <c r="BF2560" s="213"/>
      <c r="BG2560" s="213"/>
      <c r="BH2560" s="213"/>
    </row>
    <row r="2561" spans="1:60" outlineLevel="2" x14ac:dyDescent="0.2">
      <c r="A2561" s="220"/>
      <c r="B2561" s="221"/>
      <c r="C2561" s="255"/>
      <c r="D2561" s="251"/>
      <c r="E2561" s="251"/>
      <c r="F2561" s="251"/>
      <c r="G2561" s="251"/>
      <c r="H2561" s="224"/>
      <c r="I2561" s="224"/>
      <c r="J2561" s="224"/>
      <c r="K2561" s="224"/>
      <c r="L2561" s="224"/>
      <c r="M2561" s="224"/>
      <c r="N2561" s="223"/>
      <c r="O2561" s="223"/>
      <c r="P2561" s="223"/>
      <c r="Q2561" s="223"/>
      <c r="R2561" s="224"/>
      <c r="S2561" s="224"/>
      <c r="T2561" s="224"/>
      <c r="U2561" s="224"/>
      <c r="V2561" s="224"/>
      <c r="W2561" s="224"/>
      <c r="X2561" s="224"/>
      <c r="Y2561" s="224"/>
      <c r="Z2561" s="213"/>
      <c r="AA2561" s="213"/>
      <c r="AB2561" s="213"/>
      <c r="AC2561" s="213"/>
      <c r="AD2561" s="213"/>
      <c r="AE2561" s="213"/>
      <c r="AF2561" s="213"/>
      <c r="AG2561" s="213" t="s">
        <v>515</v>
      </c>
      <c r="AH2561" s="213"/>
      <c r="AI2561" s="213"/>
      <c r="AJ2561" s="213"/>
      <c r="AK2561" s="213"/>
      <c r="AL2561" s="213"/>
      <c r="AM2561" s="213"/>
      <c r="AN2561" s="213"/>
      <c r="AO2561" s="213"/>
      <c r="AP2561" s="213"/>
      <c r="AQ2561" s="213"/>
      <c r="AR2561" s="213"/>
      <c r="AS2561" s="213"/>
      <c r="AT2561" s="213"/>
      <c r="AU2561" s="213"/>
      <c r="AV2561" s="213"/>
      <c r="AW2561" s="213"/>
      <c r="AX2561" s="213"/>
      <c r="AY2561" s="213"/>
      <c r="AZ2561" s="213"/>
      <c r="BA2561" s="213"/>
      <c r="BB2561" s="213"/>
      <c r="BC2561" s="213"/>
      <c r="BD2561" s="213"/>
      <c r="BE2561" s="213"/>
      <c r="BF2561" s="213"/>
      <c r="BG2561" s="213"/>
      <c r="BH2561" s="213"/>
    </row>
    <row r="2562" spans="1:60" x14ac:dyDescent="0.2">
      <c r="A2562" s="232" t="s">
        <v>506</v>
      </c>
      <c r="B2562" s="233" t="s">
        <v>408</v>
      </c>
      <c r="C2562" s="253" t="s">
        <v>409</v>
      </c>
      <c r="D2562" s="234"/>
      <c r="E2562" s="235"/>
      <c r="F2562" s="236"/>
      <c r="G2562" s="236">
        <f>SUMIF(AG2563:AG2725,"&lt;&gt;NOR",G2563:G2725)</f>
        <v>0</v>
      </c>
      <c r="H2562" s="236"/>
      <c r="I2562" s="236">
        <f>SUM(I2563:I2725)</f>
        <v>0</v>
      </c>
      <c r="J2562" s="236"/>
      <c r="K2562" s="236">
        <f>SUM(K2563:K2725)</f>
        <v>0</v>
      </c>
      <c r="L2562" s="236"/>
      <c r="M2562" s="236">
        <f>SUM(M2563:M2725)</f>
        <v>0</v>
      </c>
      <c r="N2562" s="235"/>
      <c r="O2562" s="235">
        <f>SUM(O2563:O2725)</f>
        <v>1.8</v>
      </c>
      <c r="P2562" s="235"/>
      <c r="Q2562" s="235">
        <f>SUM(Q2563:Q2725)</f>
        <v>0</v>
      </c>
      <c r="R2562" s="236"/>
      <c r="S2562" s="236"/>
      <c r="T2562" s="237"/>
      <c r="U2562" s="231"/>
      <c r="V2562" s="231">
        <f>SUM(V2563:V2725)</f>
        <v>87.99</v>
      </c>
      <c r="W2562" s="231"/>
      <c r="X2562" s="231"/>
      <c r="Y2562" s="231"/>
      <c r="AG2562" t="s">
        <v>507</v>
      </c>
    </row>
    <row r="2563" spans="1:60" ht="22.5" outlineLevel="1" x14ac:dyDescent="0.2">
      <c r="A2563" s="242">
        <v>337</v>
      </c>
      <c r="B2563" s="243" t="s">
        <v>2514</v>
      </c>
      <c r="C2563" s="254" t="s">
        <v>2515</v>
      </c>
      <c r="D2563" s="244" t="s">
        <v>974</v>
      </c>
      <c r="E2563" s="245">
        <v>67.630250000000004</v>
      </c>
      <c r="F2563" s="246"/>
      <c r="G2563" s="247">
        <f>ROUND(E2563*F2563,2)</f>
        <v>0</v>
      </c>
      <c r="H2563" s="246"/>
      <c r="I2563" s="247">
        <f>ROUND(E2563*H2563,2)</f>
        <v>0</v>
      </c>
      <c r="J2563" s="246"/>
      <c r="K2563" s="247">
        <f>ROUND(E2563*J2563,2)</f>
        <v>0</v>
      </c>
      <c r="L2563" s="247">
        <v>21</v>
      </c>
      <c r="M2563" s="247">
        <f>G2563*(1+L2563/100)</f>
        <v>0</v>
      </c>
      <c r="N2563" s="245">
        <v>0</v>
      </c>
      <c r="O2563" s="245">
        <f>ROUND(E2563*N2563,2)</f>
        <v>0</v>
      </c>
      <c r="P2563" s="245">
        <v>0</v>
      </c>
      <c r="Q2563" s="245">
        <f>ROUND(E2563*P2563,2)</f>
        <v>0</v>
      </c>
      <c r="R2563" s="247" t="s">
        <v>2516</v>
      </c>
      <c r="S2563" s="247" t="s">
        <v>511</v>
      </c>
      <c r="T2563" s="248" t="s">
        <v>511</v>
      </c>
      <c r="U2563" s="224">
        <v>1.6E-2</v>
      </c>
      <c r="V2563" s="224">
        <f>ROUND(E2563*U2563,2)</f>
        <v>1.08</v>
      </c>
      <c r="W2563" s="224"/>
      <c r="X2563" s="224" t="s">
        <v>557</v>
      </c>
      <c r="Y2563" s="224" t="s">
        <v>513</v>
      </c>
      <c r="Z2563" s="213"/>
      <c r="AA2563" s="213"/>
      <c r="AB2563" s="213"/>
      <c r="AC2563" s="213"/>
      <c r="AD2563" s="213"/>
      <c r="AE2563" s="213"/>
      <c r="AF2563" s="213"/>
      <c r="AG2563" s="213" t="s">
        <v>571</v>
      </c>
      <c r="AH2563" s="213"/>
      <c r="AI2563" s="213"/>
      <c r="AJ2563" s="213"/>
      <c r="AK2563" s="213"/>
      <c r="AL2563" s="213"/>
      <c r="AM2563" s="213"/>
      <c r="AN2563" s="213"/>
      <c r="AO2563" s="213"/>
      <c r="AP2563" s="213"/>
      <c r="AQ2563" s="213"/>
      <c r="AR2563" s="213"/>
      <c r="AS2563" s="213"/>
      <c r="AT2563" s="213"/>
      <c r="AU2563" s="213"/>
      <c r="AV2563" s="213"/>
      <c r="AW2563" s="213"/>
      <c r="AX2563" s="213"/>
      <c r="AY2563" s="213"/>
      <c r="AZ2563" s="213"/>
      <c r="BA2563" s="213"/>
      <c r="BB2563" s="213"/>
      <c r="BC2563" s="213"/>
      <c r="BD2563" s="213"/>
      <c r="BE2563" s="213"/>
      <c r="BF2563" s="213"/>
      <c r="BG2563" s="213"/>
      <c r="BH2563" s="213"/>
    </row>
    <row r="2564" spans="1:60" outlineLevel="2" x14ac:dyDescent="0.2">
      <c r="A2564" s="220"/>
      <c r="B2564" s="221"/>
      <c r="C2564" s="258" t="s">
        <v>2517</v>
      </c>
      <c r="D2564" s="229"/>
      <c r="E2564" s="230">
        <v>15.690250000000001</v>
      </c>
      <c r="F2564" s="224"/>
      <c r="G2564" s="224"/>
      <c r="H2564" s="224"/>
      <c r="I2564" s="224"/>
      <c r="J2564" s="224"/>
      <c r="K2564" s="224"/>
      <c r="L2564" s="224"/>
      <c r="M2564" s="224"/>
      <c r="N2564" s="223"/>
      <c r="O2564" s="223"/>
      <c r="P2564" s="223"/>
      <c r="Q2564" s="223"/>
      <c r="R2564" s="224"/>
      <c r="S2564" s="224"/>
      <c r="T2564" s="224"/>
      <c r="U2564" s="224"/>
      <c r="V2564" s="224"/>
      <c r="W2564" s="224"/>
      <c r="X2564" s="224"/>
      <c r="Y2564" s="224"/>
      <c r="Z2564" s="213"/>
      <c r="AA2564" s="213"/>
      <c r="AB2564" s="213"/>
      <c r="AC2564" s="213"/>
      <c r="AD2564" s="213"/>
      <c r="AE2564" s="213"/>
      <c r="AF2564" s="213"/>
      <c r="AG2564" s="213" t="s">
        <v>573</v>
      </c>
      <c r="AH2564" s="213">
        <v>5</v>
      </c>
      <c r="AI2564" s="213"/>
      <c r="AJ2564" s="213"/>
      <c r="AK2564" s="213"/>
      <c r="AL2564" s="213"/>
      <c r="AM2564" s="213"/>
      <c r="AN2564" s="213"/>
      <c r="AO2564" s="213"/>
      <c r="AP2564" s="213"/>
      <c r="AQ2564" s="213"/>
      <c r="AR2564" s="213"/>
      <c r="AS2564" s="213"/>
      <c r="AT2564" s="213"/>
      <c r="AU2564" s="213"/>
      <c r="AV2564" s="213"/>
      <c r="AW2564" s="213"/>
      <c r="AX2564" s="213"/>
      <c r="AY2564" s="213"/>
      <c r="AZ2564" s="213"/>
      <c r="BA2564" s="213"/>
      <c r="BB2564" s="213"/>
      <c r="BC2564" s="213"/>
      <c r="BD2564" s="213"/>
      <c r="BE2564" s="213"/>
      <c r="BF2564" s="213"/>
      <c r="BG2564" s="213"/>
      <c r="BH2564" s="213"/>
    </row>
    <row r="2565" spans="1:60" outlineLevel="3" x14ac:dyDescent="0.2">
      <c r="A2565" s="220"/>
      <c r="B2565" s="221"/>
      <c r="C2565" s="258" t="s">
        <v>2518</v>
      </c>
      <c r="D2565" s="229"/>
      <c r="E2565" s="230">
        <v>49.217500000000001</v>
      </c>
      <c r="F2565" s="224"/>
      <c r="G2565" s="224"/>
      <c r="H2565" s="224"/>
      <c r="I2565" s="224"/>
      <c r="J2565" s="224"/>
      <c r="K2565" s="224"/>
      <c r="L2565" s="224"/>
      <c r="M2565" s="224"/>
      <c r="N2565" s="223"/>
      <c r="O2565" s="223"/>
      <c r="P2565" s="223"/>
      <c r="Q2565" s="223"/>
      <c r="R2565" s="224"/>
      <c r="S2565" s="224"/>
      <c r="T2565" s="224"/>
      <c r="U2565" s="224"/>
      <c r="V2565" s="224"/>
      <c r="W2565" s="224"/>
      <c r="X2565" s="224"/>
      <c r="Y2565" s="224"/>
      <c r="Z2565" s="213"/>
      <c r="AA2565" s="213"/>
      <c r="AB2565" s="213"/>
      <c r="AC2565" s="213"/>
      <c r="AD2565" s="213"/>
      <c r="AE2565" s="213"/>
      <c r="AF2565" s="213"/>
      <c r="AG2565" s="213" t="s">
        <v>573</v>
      </c>
      <c r="AH2565" s="213">
        <v>5</v>
      </c>
      <c r="AI2565" s="213"/>
      <c r="AJ2565" s="213"/>
      <c r="AK2565" s="213"/>
      <c r="AL2565" s="213"/>
      <c r="AM2565" s="213"/>
      <c r="AN2565" s="213"/>
      <c r="AO2565" s="213"/>
      <c r="AP2565" s="213"/>
      <c r="AQ2565" s="213"/>
      <c r="AR2565" s="213"/>
      <c r="AS2565" s="213"/>
      <c r="AT2565" s="213"/>
      <c r="AU2565" s="213"/>
      <c r="AV2565" s="213"/>
      <c r="AW2565" s="213"/>
      <c r="AX2565" s="213"/>
      <c r="AY2565" s="213"/>
      <c r="AZ2565" s="213"/>
      <c r="BA2565" s="213"/>
      <c r="BB2565" s="213"/>
      <c r="BC2565" s="213"/>
      <c r="BD2565" s="213"/>
      <c r="BE2565" s="213"/>
      <c r="BF2565" s="213"/>
      <c r="BG2565" s="213"/>
      <c r="BH2565" s="213"/>
    </row>
    <row r="2566" spans="1:60" outlineLevel="3" x14ac:dyDescent="0.2">
      <c r="A2566" s="220"/>
      <c r="B2566" s="221"/>
      <c r="C2566" s="258" t="s">
        <v>2519</v>
      </c>
      <c r="D2566" s="229"/>
      <c r="E2566" s="230">
        <v>2.7225000000000001</v>
      </c>
      <c r="F2566" s="224"/>
      <c r="G2566" s="224"/>
      <c r="H2566" s="224"/>
      <c r="I2566" s="224"/>
      <c r="J2566" s="224"/>
      <c r="K2566" s="224"/>
      <c r="L2566" s="224"/>
      <c r="M2566" s="224"/>
      <c r="N2566" s="223"/>
      <c r="O2566" s="223"/>
      <c r="P2566" s="223"/>
      <c r="Q2566" s="223"/>
      <c r="R2566" s="224"/>
      <c r="S2566" s="224"/>
      <c r="T2566" s="224"/>
      <c r="U2566" s="224"/>
      <c r="V2566" s="224"/>
      <c r="W2566" s="224"/>
      <c r="X2566" s="224"/>
      <c r="Y2566" s="224"/>
      <c r="Z2566" s="213"/>
      <c r="AA2566" s="213"/>
      <c r="AB2566" s="213"/>
      <c r="AC2566" s="213"/>
      <c r="AD2566" s="213"/>
      <c r="AE2566" s="213"/>
      <c r="AF2566" s="213"/>
      <c r="AG2566" s="213" t="s">
        <v>573</v>
      </c>
      <c r="AH2566" s="213">
        <v>5</v>
      </c>
      <c r="AI2566" s="213"/>
      <c r="AJ2566" s="213"/>
      <c r="AK2566" s="213"/>
      <c r="AL2566" s="213"/>
      <c r="AM2566" s="213"/>
      <c r="AN2566" s="213"/>
      <c r="AO2566" s="213"/>
      <c r="AP2566" s="213"/>
      <c r="AQ2566" s="213"/>
      <c r="AR2566" s="213"/>
      <c r="AS2566" s="213"/>
      <c r="AT2566" s="213"/>
      <c r="AU2566" s="213"/>
      <c r="AV2566" s="213"/>
      <c r="AW2566" s="213"/>
      <c r="AX2566" s="213"/>
      <c r="AY2566" s="213"/>
      <c r="AZ2566" s="213"/>
      <c r="BA2566" s="213"/>
      <c r="BB2566" s="213"/>
      <c r="BC2566" s="213"/>
      <c r="BD2566" s="213"/>
      <c r="BE2566" s="213"/>
      <c r="BF2566" s="213"/>
      <c r="BG2566" s="213"/>
      <c r="BH2566" s="213"/>
    </row>
    <row r="2567" spans="1:60" outlineLevel="2" x14ac:dyDescent="0.2">
      <c r="A2567" s="220"/>
      <c r="B2567" s="221"/>
      <c r="C2567" s="257"/>
      <c r="D2567" s="250"/>
      <c r="E2567" s="250"/>
      <c r="F2567" s="250"/>
      <c r="G2567" s="250"/>
      <c r="H2567" s="224"/>
      <c r="I2567" s="224"/>
      <c r="J2567" s="224"/>
      <c r="K2567" s="224"/>
      <c r="L2567" s="224"/>
      <c r="M2567" s="224"/>
      <c r="N2567" s="223"/>
      <c r="O2567" s="223"/>
      <c r="P2567" s="223"/>
      <c r="Q2567" s="223"/>
      <c r="R2567" s="224"/>
      <c r="S2567" s="224"/>
      <c r="T2567" s="224"/>
      <c r="U2567" s="224"/>
      <c r="V2567" s="224"/>
      <c r="W2567" s="224"/>
      <c r="X2567" s="224"/>
      <c r="Y2567" s="224"/>
      <c r="Z2567" s="213"/>
      <c r="AA2567" s="213"/>
      <c r="AB2567" s="213"/>
      <c r="AC2567" s="213"/>
      <c r="AD2567" s="213"/>
      <c r="AE2567" s="213"/>
      <c r="AF2567" s="213"/>
      <c r="AG2567" s="213" t="s">
        <v>515</v>
      </c>
      <c r="AH2567" s="213"/>
      <c r="AI2567" s="213"/>
      <c r="AJ2567" s="213"/>
      <c r="AK2567" s="213"/>
      <c r="AL2567" s="213"/>
      <c r="AM2567" s="213"/>
      <c r="AN2567" s="213"/>
      <c r="AO2567" s="213"/>
      <c r="AP2567" s="213"/>
      <c r="AQ2567" s="213"/>
      <c r="AR2567" s="213"/>
      <c r="AS2567" s="213"/>
      <c r="AT2567" s="213"/>
      <c r="AU2567" s="213"/>
      <c r="AV2567" s="213"/>
      <c r="AW2567" s="213"/>
      <c r="AX2567" s="213"/>
      <c r="AY2567" s="213"/>
      <c r="AZ2567" s="213"/>
      <c r="BA2567" s="213"/>
      <c r="BB2567" s="213"/>
      <c r="BC2567" s="213"/>
      <c r="BD2567" s="213"/>
      <c r="BE2567" s="213"/>
      <c r="BF2567" s="213"/>
      <c r="BG2567" s="213"/>
      <c r="BH2567" s="213"/>
    </row>
    <row r="2568" spans="1:60" outlineLevel="1" x14ac:dyDescent="0.2">
      <c r="A2568" s="242">
        <v>338</v>
      </c>
      <c r="B2568" s="243" t="s">
        <v>2520</v>
      </c>
      <c r="C2568" s="254" t="s">
        <v>2521</v>
      </c>
      <c r="D2568" s="244" t="s">
        <v>974</v>
      </c>
      <c r="E2568" s="245">
        <v>69.022949999999994</v>
      </c>
      <c r="F2568" s="246"/>
      <c r="G2568" s="247">
        <f>ROUND(E2568*F2568,2)</f>
        <v>0</v>
      </c>
      <c r="H2568" s="246"/>
      <c r="I2568" s="247">
        <f>ROUND(E2568*H2568,2)</f>
        <v>0</v>
      </c>
      <c r="J2568" s="246"/>
      <c r="K2568" s="247">
        <f>ROUND(E2568*J2568,2)</f>
        <v>0</v>
      </c>
      <c r="L2568" s="247">
        <v>21</v>
      </c>
      <c r="M2568" s="247">
        <f>G2568*(1+L2568/100)</f>
        <v>0</v>
      </c>
      <c r="N2568" s="245">
        <v>2.1000000000000001E-4</v>
      </c>
      <c r="O2568" s="245">
        <f>ROUND(E2568*N2568,2)</f>
        <v>0.01</v>
      </c>
      <c r="P2568" s="245">
        <v>0</v>
      </c>
      <c r="Q2568" s="245">
        <f>ROUND(E2568*P2568,2)</f>
        <v>0</v>
      </c>
      <c r="R2568" s="247" t="s">
        <v>2516</v>
      </c>
      <c r="S2568" s="247" t="s">
        <v>511</v>
      </c>
      <c r="T2568" s="248" t="s">
        <v>511</v>
      </c>
      <c r="U2568" s="224">
        <v>0.05</v>
      </c>
      <c r="V2568" s="224">
        <f>ROUND(E2568*U2568,2)</f>
        <v>3.45</v>
      </c>
      <c r="W2568" s="224"/>
      <c r="X2568" s="224" t="s">
        <v>557</v>
      </c>
      <c r="Y2568" s="224" t="s">
        <v>513</v>
      </c>
      <c r="Z2568" s="213"/>
      <c r="AA2568" s="213"/>
      <c r="AB2568" s="213"/>
      <c r="AC2568" s="213"/>
      <c r="AD2568" s="213"/>
      <c r="AE2568" s="213"/>
      <c r="AF2568" s="213"/>
      <c r="AG2568" s="213" t="s">
        <v>571</v>
      </c>
      <c r="AH2568" s="213"/>
      <c r="AI2568" s="213"/>
      <c r="AJ2568" s="213"/>
      <c r="AK2568" s="213"/>
      <c r="AL2568" s="213"/>
      <c r="AM2568" s="213"/>
      <c r="AN2568" s="213"/>
      <c r="AO2568" s="213"/>
      <c r="AP2568" s="213"/>
      <c r="AQ2568" s="213"/>
      <c r="AR2568" s="213"/>
      <c r="AS2568" s="213"/>
      <c r="AT2568" s="213"/>
      <c r="AU2568" s="213"/>
      <c r="AV2568" s="213"/>
      <c r="AW2568" s="213"/>
      <c r="AX2568" s="213"/>
      <c r="AY2568" s="213"/>
      <c r="AZ2568" s="213"/>
      <c r="BA2568" s="213"/>
      <c r="BB2568" s="213"/>
      <c r="BC2568" s="213"/>
      <c r="BD2568" s="213"/>
      <c r="BE2568" s="213"/>
      <c r="BF2568" s="213"/>
      <c r="BG2568" s="213"/>
      <c r="BH2568" s="213"/>
    </row>
    <row r="2569" spans="1:60" outlineLevel="2" x14ac:dyDescent="0.2">
      <c r="A2569" s="220"/>
      <c r="B2569" s="221"/>
      <c r="C2569" s="258" t="s">
        <v>2517</v>
      </c>
      <c r="D2569" s="229"/>
      <c r="E2569" s="230">
        <v>15.690250000000001</v>
      </c>
      <c r="F2569" s="224"/>
      <c r="G2569" s="224"/>
      <c r="H2569" s="224"/>
      <c r="I2569" s="224"/>
      <c r="J2569" s="224"/>
      <c r="K2569" s="224"/>
      <c r="L2569" s="224"/>
      <c r="M2569" s="224"/>
      <c r="N2569" s="223"/>
      <c r="O2569" s="223"/>
      <c r="P2569" s="223"/>
      <c r="Q2569" s="223"/>
      <c r="R2569" s="224"/>
      <c r="S2569" s="224"/>
      <c r="T2569" s="224"/>
      <c r="U2569" s="224"/>
      <c r="V2569" s="224"/>
      <c r="W2569" s="224"/>
      <c r="X2569" s="224"/>
      <c r="Y2569" s="224"/>
      <c r="Z2569" s="213"/>
      <c r="AA2569" s="213"/>
      <c r="AB2569" s="213"/>
      <c r="AC2569" s="213"/>
      <c r="AD2569" s="213"/>
      <c r="AE2569" s="213"/>
      <c r="AF2569" s="213"/>
      <c r="AG2569" s="213" t="s">
        <v>573</v>
      </c>
      <c r="AH2569" s="213">
        <v>5</v>
      </c>
      <c r="AI2569" s="213"/>
      <c r="AJ2569" s="213"/>
      <c r="AK2569" s="213"/>
      <c r="AL2569" s="213"/>
      <c r="AM2569" s="213"/>
      <c r="AN2569" s="213"/>
      <c r="AO2569" s="213"/>
      <c r="AP2569" s="213"/>
      <c r="AQ2569" s="213"/>
      <c r="AR2569" s="213"/>
      <c r="AS2569" s="213"/>
      <c r="AT2569" s="213"/>
      <c r="AU2569" s="213"/>
      <c r="AV2569" s="213"/>
      <c r="AW2569" s="213"/>
      <c r="AX2569" s="213"/>
      <c r="AY2569" s="213"/>
      <c r="AZ2569" s="213"/>
      <c r="BA2569" s="213"/>
      <c r="BB2569" s="213"/>
      <c r="BC2569" s="213"/>
      <c r="BD2569" s="213"/>
      <c r="BE2569" s="213"/>
      <c r="BF2569" s="213"/>
      <c r="BG2569" s="213"/>
      <c r="BH2569" s="213"/>
    </row>
    <row r="2570" spans="1:60" outlineLevel="3" x14ac:dyDescent="0.2">
      <c r="A2570" s="220"/>
      <c r="B2570" s="221"/>
      <c r="C2570" s="258" t="s">
        <v>2518</v>
      </c>
      <c r="D2570" s="229"/>
      <c r="E2570" s="230">
        <v>49.217500000000001</v>
      </c>
      <c r="F2570" s="224"/>
      <c r="G2570" s="224"/>
      <c r="H2570" s="224"/>
      <c r="I2570" s="224"/>
      <c r="J2570" s="224"/>
      <c r="K2570" s="224"/>
      <c r="L2570" s="224"/>
      <c r="M2570" s="224"/>
      <c r="N2570" s="223"/>
      <c r="O2570" s="223"/>
      <c r="P2570" s="223"/>
      <c r="Q2570" s="223"/>
      <c r="R2570" s="224"/>
      <c r="S2570" s="224"/>
      <c r="T2570" s="224"/>
      <c r="U2570" s="224"/>
      <c r="V2570" s="224"/>
      <c r="W2570" s="224"/>
      <c r="X2570" s="224"/>
      <c r="Y2570" s="224"/>
      <c r="Z2570" s="213"/>
      <c r="AA2570" s="213"/>
      <c r="AB2570" s="213"/>
      <c r="AC2570" s="213"/>
      <c r="AD2570" s="213"/>
      <c r="AE2570" s="213"/>
      <c r="AF2570" s="213"/>
      <c r="AG2570" s="213" t="s">
        <v>573</v>
      </c>
      <c r="AH2570" s="213">
        <v>5</v>
      </c>
      <c r="AI2570" s="213"/>
      <c r="AJ2570" s="213"/>
      <c r="AK2570" s="213"/>
      <c r="AL2570" s="213"/>
      <c r="AM2570" s="213"/>
      <c r="AN2570" s="213"/>
      <c r="AO2570" s="213"/>
      <c r="AP2570" s="213"/>
      <c r="AQ2570" s="213"/>
      <c r="AR2570" s="213"/>
      <c r="AS2570" s="213"/>
      <c r="AT2570" s="213"/>
      <c r="AU2570" s="213"/>
      <c r="AV2570" s="213"/>
      <c r="AW2570" s="213"/>
      <c r="AX2570" s="213"/>
      <c r="AY2570" s="213"/>
      <c r="AZ2570" s="213"/>
      <c r="BA2570" s="213"/>
      <c r="BB2570" s="213"/>
      <c r="BC2570" s="213"/>
      <c r="BD2570" s="213"/>
      <c r="BE2570" s="213"/>
      <c r="BF2570" s="213"/>
      <c r="BG2570" s="213"/>
      <c r="BH2570" s="213"/>
    </row>
    <row r="2571" spans="1:60" outlineLevel="3" x14ac:dyDescent="0.2">
      <c r="A2571" s="220"/>
      <c r="B2571" s="221"/>
      <c r="C2571" s="258" t="s">
        <v>2519</v>
      </c>
      <c r="D2571" s="229"/>
      <c r="E2571" s="230">
        <v>2.7225000000000001</v>
      </c>
      <c r="F2571" s="224"/>
      <c r="G2571" s="224"/>
      <c r="H2571" s="224"/>
      <c r="I2571" s="224"/>
      <c r="J2571" s="224"/>
      <c r="K2571" s="224"/>
      <c r="L2571" s="224"/>
      <c r="M2571" s="224"/>
      <c r="N2571" s="223"/>
      <c r="O2571" s="223"/>
      <c r="P2571" s="223"/>
      <c r="Q2571" s="223"/>
      <c r="R2571" s="224"/>
      <c r="S2571" s="224"/>
      <c r="T2571" s="224"/>
      <c r="U2571" s="224"/>
      <c r="V2571" s="224"/>
      <c r="W2571" s="224"/>
      <c r="X2571" s="224"/>
      <c r="Y2571" s="224"/>
      <c r="Z2571" s="213"/>
      <c r="AA2571" s="213"/>
      <c r="AB2571" s="213"/>
      <c r="AC2571" s="213"/>
      <c r="AD2571" s="213"/>
      <c r="AE2571" s="213"/>
      <c r="AF2571" s="213"/>
      <c r="AG2571" s="213" t="s">
        <v>573</v>
      </c>
      <c r="AH2571" s="213">
        <v>5</v>
      </c>
      <c r="AI2571" s="213"/>
      <c r="AJ2571" s="213"/>
      <c r="AK2571" s="213"/>
      <c r="AL2571" s="213"/>
      <c r="AM2571" s="213"/>
      <c r="AN2571" s="213"/>
      <c r="AO2571" s="213"/>
      <c r="AP2571" s="213"/>
      <c r="AQ2571" s="213"/>
      <c r="AR2571" s="213"/>
      <c r="AS2571" s="213"/>
      <c r="AT2571" s="213"/>
      <c r="AU2571" s="213"/>
      <c r="AV2571" s="213"/>
      <c r="AW2571" s="213"/>
      <c r="AX2571" s="213"/>
      <c r="AY2571" s="213"/>
      <c r="AZ2571" s="213"/>
      <c r="BA2571" s="213"/>
      <c r="BB2571" s="213"/>
      <c r="BC2571" s="213"/>
      <c r="BD2571" s="213"/>
      <c r="BE2571" s="213"/>
      <c r="BF2571" s="213"/>
      <c r="BG2571" s="213"/>
      <c r="BH2571" s="213"/>
    </row>
    <row r="2572" spans="1:60" outlineLevel="3" x14ac:dyDescent="0.2">
      <c r="A2572" s="220"/>
      <c r="B2572" s="221"/>
      <c r="C2572" s="258" t="s">
        <v>2522</v>
      </c>
      <c r="D2572" s="229"/>
      <c r="E2572" s="230">
        <v>1.3927</v>
      </c>
      <c r="F2572" s="224"/>
      <c r="G2572" s="224"/>
      <c r="H2572" s="224"/>
      <c r="I2572" s="224"/>
      <c r="J2572" s="224"/>
      <c r="K2572" s="224"/>
      <c r="L2572" s="224"/>
      <c r="M2572" s="224"/>
      <c r="N2572" s="223"/>
      <c r="O2572" s="223"/>
      <c r="P2572" s="223"/>
      <c r="Q2572" s="223"/>
      <c r="R2572" s="224"/>
      <c r="S2572" s="224"/>
      <c r="T2572" s="224"/>
      <c r="U2572" s="224"/>
      <c r="V2572" s="224"/>
      <c r="W2572" s="224"/>
      <c r="X2572" s="224"/>
      <c r="Y2572" s="224"/>
      <c r="Z2572" s="213"/>
      <c r="AA2572" s="213"/>
      <c r="AB2572" s="213"/>
      <c r="AC2572" s="213"/>
      <c r="AD2572" s="213"/>
      <c r="AE2572" s="213"/>
      <c r="AF2572" s="213"/>
      <c r="AG2572" s="213" t="s">
        <v>573</v>
      </c>
      <c r="AH2572" s="213">
        <v>5</v>
      </c>
      <c r="AI2572" s="213"/>
      <c r="AJ2572" s="213"/>
      <c r="AK2572" s="213"/>
      <c r="AL2572" s="213"/>
      <c r="AM2572" s="213"/>
      <c r="AN2572" s="213"/>
      <c r="AO2572" s="213"/>
      <c r="AP2572" s="213"/>
      <c r="AQ2572" s="213"/>
      <c r="AR2572" s="213"/>
      <c r="AS2572" s="213"/>
      <c r="AT2572" s="213"/>
      <c r="AU2572" s="213"/>
      <c r="AV2572" s="213"/>
      <c r="AW2572" s="213"/>
      <c r="AX2572" s="213"/>
      <c r="AY2572" s="213"/>
      <c r="AZ2572" s="213"/>
      <c r="BA2572" s="213"/>
      <c r="BB2572" s="213"/>
      <c r="BC2572" s="213"/>
      <c r="BD2572" s="213"/>
      <c r="BE2572" s="213"/>
      <c r="BF2572" s="213"/>
      <c r="BG2572" s="213"/>
      <c r="BH2572" s="213"/>
    </row>
    <row r="2573" spans="1:60" outlineLevel="2" x14ac:dyDescent="0.2">
      <c r="A2573" s="220"/>
      <c r="B2573" s="221"/>
      <c r="C2573" s="257"/>
      <c r="D2573" s="250"/>
      <c r="E2573" s="250"/>
      <c r="F2573" s="250"/>
      <c r="G2573" s="250"/>
      <c r="H2573" s="224"/>
      <c r="I2573" s="224"/>
      <c r="J2573" s="224"/>
      <c r="K2573" s="224"/>
      <c r="L2573" s="224"/>
      <c r="M2573" s="224"/>
      <c r="N2573" s="223"/>
      <c r="O2573" s="223"/>
      <c r="P2573" s="223"/>
      <c r="Q2573" s="223"/>
      <c r="R2573" s="224"/>
      <c r="S2573" s="224"/>
      <c r="T2573" s="224"/>
      <c r="U2573" s="224"/>
      <c r="V2573" s="224"/>
      <c r="W2573" s="224"/>
      <c r="X2573" s="224"/>
      <c r="Y2573" s="224"/>
      <c r="Z2573" s="213"/>
      <c r="AA2573" s="213"/>
      <c r="AB2573" s="213"/>
      <c r="AC2573" s="213"/>
      <c r="AD2573" s="213"/>
      <c r="AE2573" s="213"/>
      <c r="AF2573" s="213"/>
      <c r="AG2573" s="213" t="s">
        <v>515</v>
      </c>
      <c r="AH2573" s="213"/>
      <c r="AI2573" s="213"/>
      <c r="AJ2573" s="213"/>
      <c r="AK2573" s="213"/>
      <c r="AL2573" s="213"/>
      <c r="AM2573" s="213"/>
      <c r="AN2573" s="213"/>
      <c r="AO2573" s="213"/>
      <c r="AP2573" s="213"/>
      <c r="AQ2573" s="213"/>
      <c r="AR2573" s="213"/>
      <c r="AS2573" s="213"/>
      <c r="AT2573" s="213"/>
      <c r="AU2573" s="213"/>
      <c r="AV2573" s="213"/>
      <c r="AW2573" s="213"/>
      <c r="AX2573" s="213"/>
      <c r="AY2573" s="213"/>
      <c r="AZ2573" s="213"/>
      <c r="BA2573" s="213"/>
      <c r="BB2573" s="213"/>
      <c r="BC2573" s="213"/>
      <c r="BD2573" s="213"/>
      <c r="BE2573" s="213"/>
      <c r="BF2573" s="213"/>
      <c r="BG2573" s="213"/>
      <c r="BH2573" s="213"/>
    </row>
    <row r="2574" spans="1:60" outlineLevel="1" x14ac:dyDescent="0.2">
      <c r="A2574" s="242">
        <v>339</v>
      </c>
      <c r="B2574" s="243" t="s">
        <v>2523</v>
      </c>
      <c r="C2574" s="254" t="s">
        <v>2524</v>
      </c>
      <c r="D2574" s="244" t="s">
        <v>1356</v>
      </c>
      <c r="E2574" s="245">
        <v>14.66</v>
      </c>
      <c r="F2574" s="246"/>
      <c r="G2574" s="247">
        <f>ROUND(E2574*F2574,2)</f>
        <v>0</v>
      </c>
      <c r="H2574" s="246"/>
      <c r="I2574" s="247">
        <f>ROUND(E2574*H2574,2)</f>
        <v>0</v>
      </c>
      <c r="J2574" s="246"/>
      <c r="K2574" s="247">
        <f>ROUND(E2574*J2574,2)</f>
        <v>0</v>
      </c>
      <c r="L2574" s="247">
        <v>21</v>
      </c>
      <c r="M2574" s="247">
        <f>G2574*(1+L2574/100)</f>
        <v>0</v>
      </c>
      <c r="N2574" s="245">
        <v>0</v>
      </c>
      <c r="O2574" s="245">
        <f>ROUND(E2574*N2574,2)</f>
        <v>0</v>
      </c>
      <c r="P2574" s="245">
        <v>0</v>
      </c>
      <c r="Q2574" s="245">
        <f>ROUND(E2574*P2574,2)</f>
        <v>0</v>
      </c>
      <c r="R2574" s="247" t="s">
        <v>2516</v>
      </c>
      <c r="S2574" s="247" t="s">
        <v>511</v>
      </c>
      <c r="T2574" s="248" t="s">
        <v>511</v>
      </c>
      <c r="U2574" s="224">
        <v>0.23599999999999999</v>
      </c>
      <c r="V2574" s="224">
        <f>ROUND(E2574*U2574,2)</f>
        <v>3.46</v>
      </c>
      <c r="W2574" s="224"/>
      <c r="X2574" s="224" t="s">
        <v>557</v>
      </c>
      <c r="Y2574" s="224" t="s">
        <v>513</v>
      </c>
      <c r="Z2574" s="213"/>
      <c r="AA2574" s="213"/>
      <c r="AB2574" s="213"/>
      <c r="AC2574" s="213"/>
      <c r="AD2574" s="213"/>
      <c r="AE2574" s="213"/>
      <c r="AF2574" s="213"/>
      <c r="AG2574" s="213" t="s">
        <v>571</v>
      </c>
      <c r="AH2574" s="213"/>
      <c r="AI2574" s="213"/>
      <c r="AJ2574" s="213"/>
      <c r="AK2574" s="213"/>
      <c r="AL2574" s="213"/>
      <c r="AM2574" s="213"/>
      <c r="AN2574" s="213"/>
      <c r="AO2574" s="213"/>
      <c r="AP2574" s="213"/>
      <c r="AQ2574" s="213"/>
      <c r="AR2574" s="213"/>
      <c r="AS2574" s="213"/>
      <c r="AT2574" s="213"/>
      <c r="AU2574" s="213"/>
      <c r="AV2574" s="213"/>
      <c r="AW2574" s="213"/>
      <c r="AX2574" s="213"/>
      <c r="AY2574" s="213"/>
      <c r="AZ2574" s="213"/>
      <c r="BA2574" s="213"/>
      <c r="BB2574" s="213"/>
      <c r="BC2574" s="213"/>
      <c r="BD2574" s="213"/>
      <c r="BE2574" s="213"/>
      <c r="BF2574" s="213"/>
      <c r="BG2574" s="213"/>
      <c r="BH2574" s="213"/>
    </row>
    <row r="2575" spans="1:60" outlineLevel="2" x14ac:dyDescent="0.2">
      <c r="A2575" s="220"/>
      <c r="B2575" s="221"/>
      <c r="C2575" s="258" t="s">
        <v>1149</v>
      </c>
      <c r="D2575" s="229"/>
      <c r="E2575" s="230"/>
      <c r="F2575" s="224"/>
      <c r="G2575" s="224"/>
      <c r="H2575" s="224"/>
      <c r="I2575" s="224"/>
      <c r="J2575" s="224"/>
      <c r="K2575" s="224"/>
      <c r="L2575" s="224"/>
      <c r="M2575" s="224"/>
      <c r="N2575" s="223"/>
      <c r="O2575" s="223"/>
      <c r="P2575" s="223"/>
      <c r="Q2575" s="223"/>
      <c r="R2575" s="224"/>
      <c r="S2575" s="224"/>
      <c r="T2575" s="224"/>
      <c r="U2575" s="224"/>
      <c r="V2575" s="224"/>
      <c r="W2575" s="224"/>
      <c r="X2575" s="224"/>
      <c r="Y2575" s="224"/>
      <c r="Z2575" s="213"/>
      <c r="AA2575" s="213"/>
      <c r="AB2575" s="213"/>
      <c r="AC2575" s="213"/>
      <c r="AD2575" s="213"/>
      <c r="AE2575" s="213"/>
      <c r="AF2575" s="213"/>
      <c r="AG2575" s="213" t="s">
        <v>573</v>
      </c>
      <c r="AH2575" s="213">
        <v>0</v>
      </c>
      <c r="AI2575" s="213"/>
      <c r="AJ2575" s="213"/>
      <c r="AK2575" s="213"/>
      <c r="AL2575" s="213"/>
      <c r="AM2575" s="213"/>
      <c r="AN2575" s="213"/>
      <c r="AO2575" s="213"/>
      <c r="AP2575" s="213"/>
      <c r="AQ2575" s="213"/>
      <c r="AR2575" s="213"/>
      <c r="AS2575" s="213"/>
      <c r="AT2575" s="213"/>
      <c r="AU2575" s="213"/>
      <c r="AV2575" s="213"/>
      <c r="AW2575" s="213"/>
      <c r="AX2575" s="213"/>
      <c r="AY2575" s="213"/>
      <c r="AZ2575" s="213"/>
      <c r="BA2575" s="213"/>
      <c r="BB2575" s="213"/>
      <c r="BC2575" s="213"/>
      <c r="BD2575" s="213"/>
      <c r="BE2575" s="213"/>
      <c r="BF2575" s="213"/>
      <c r="BG2575" s="213"/>
      <c r="BH2575" s="213"/>
    </row>
    <row r="2576" spans="1:60" outlineLevel="3" x14ac:dyDescent="0.2">
      <c r="A2576" s="220"/>
      <c r="B2576" s="221"/>
      <c r="C2576" s="258" t="s">
        <v>2525</v>
      </c>
      <c r="D2576" s="229"/>
      <c r="E2576" s="230">
        <v>14.66</v>
      </c>
      <c r="F2576" s="224"/>
      <c r="G2576" s="224"/>
      <c r="H2576" s="224"/>
      <c r="I2576" s="224"/>
      <c r="J2576" s="224"/>
      <c r="K2576" s="224"/>
      <c r="L2576" s="224"/>
      <c r="M2576" s="224"/>
      <c r="N2576" s="223"/>
      <c r="O2576" s="223"/>
      <c r="P2576" s="223"/>
      <c r="Q2576" s="223"/>
      <c r="R2576" s="224"/>
      <c r="S2576" s="224"/>
      <c r="T2576" s="224"/>
      <c r="U2576" s="224"/>
      <c r="V2576" s="224"/>
      <c r="W2576" s="224"/>
      <c r="X2576" s="224"/>
      <c r="Y2576" s="224"/>
      <c r="Z2576" s="213"/>
      <c r="AA2576" s="213"/>
      <c r="AB2576" s="213"/>
      <c r="AC2576" s="213"/>
      <c r="AD2576" s="213"/>
      <c r="AE2576" s="213"/>
      <c r="AF2576" s="213"/>
      <c r="AG2576" s="213" t="s">
        <v>573</v>
      </c>
      <c r="AH2576" s="213">
        <v>0</v>
      </c>
      <c r="AI2576" s="213"/>
      <c r="AJ2576" s="213"/>
      <c r="AK2576" s="213"/>
      <c r="AL2576" s="213"/>
      <c r="AM2576" s="213"/>
      <c r="AN2576" s="213"/>
      <c r="AO2576" s="213"/>
      <c r="AP2576" s="213"/>
      <c r="AQ2576" s="213"/>
      <c r="AR2576" s="213"/>
      <c r="AS2576" s="213"/>
      <c r="AT2576" s="213"/>
      <c r="AU2576" s="213"/>
      <c r="AV2576" s="213"/>
      <c r="AW2576" s="213"/>
      <c r="AX2576" s="213"/>
      <c r="AY2576" s="213"/>
      <c r="AZ2576" s="213"/>
      <c r="BA2576" s="213"/>
      <c r="BB2576" s="213"/>
      <c r="BC2576" s="213"/>
      <c r="BD2576" s="213"/>
      <c r="BE2576" s="213"/>
      <c r="BF2576" s="213"/>
      <c r="BG2576" s="213"/>
      <c r="BH2576" s="213"/>
    </row>
    <row r="2577" spans="1:60" outlineLevel="3" x14ac:dyDescent="0.2">
      <c r="A2577" s="220"/>
      <c r="B2577" s="221"/>
      <c r="C2577" s="275" t="s">
        <v>955</v>
      </c>
      <c r="D2577" s="266"/>
      <c r="E2577" s="267"/>
      <c r="F2577" s="224"/>
      <c r="G2577" s="224"/>
      <c r="H2577" s="224"/>
      <c r="I2577" s="224"/>
      <c r="J2577" s="224"/>
      <c r="K2577" s="224"/>
      <c r="L2577" s="224"/>
      <c r="M2577" s="224"/>
      <c r="N2577" s="223"/>
      <c r="O2577" s="223"/>
      <c r="P2577" s="223"/>
      <c r="Q2577" s="223"/>
      <c r="R2577" s="224"/>
      <c r="S2577" s="224"/>
      <c r="T2577" s="224"/>
      <c r="U2577" s="224"/>
      <c r="V2577" s="224"/>
      <c r="W2577" s="224"/>
      <c r="X2577" s="224"/>
      <c r="Y2577" s="224"/>
      <c r="Z2577" s="213"/>
      <c r="AA2577" s="213"/>
      <c r="AB2577" s="213"/>
      <c r="AC2577" s="213"/>
      <c r="AD2577" s="213"/>
      <c r="AE2577" s="213"/>
      <c r="AF2577" s="213"/>
      <c r="AG2577" s="213" t="s">
        <v>573</v>
      </c>
      <c r="AH2577" s="213"/>
      <c r="AI2577" s="213"/>
      <c r="AJ2577" s="213"/>
      <c r="AK2577" s="213"/>
      <c r="AL2577" s="213"/>
      <c r="AM2577" s="213"/>
      <c r="AN2577" s="213"/>
      <c r="AO2577" s="213"/>
      <c r="AP2577" s="213"/>
      <c r="AQ2577" s="213"/>
      <c r="AR2577" s="213"/>
      <c r="AS2577" s="213"/>
      <c r="AT2577" s="213"/>
      <c r="AU2577" s="213"/>
      <c r="AV2577" s="213"/>
      <c r="AW2577" s="213"/>
      <c r="AX2577" s="213"/>
      <c r="AY2577" s="213"/>
      <c r="AZ2577" s="213"/>
      <c r="BA2577" s="213"/>
      <c r="BB2577" s="213"/>
      <c r="BC2577" s="213"/>
      <c r="BD2577" s="213"/>
      <c r="BE2577" s="213"/>
      <c r="BF2577" s="213"/>
      <c r="BG2577" s="213"/>
      <c r="BH2577" s="213"/>
    </row>
    <row r="2578" spans="1:60" outlineLevel="3" x14ac:dyDescent="0.2">
      <c r="A2578" s="220"/>
      <c r="B2578" s="221"/>
      <c r="C2578" s="276" t="s">
        <v>2526</v>
      </c>
      <c r="D2578" s="266"/>
      <c r="E2578" s="267">
        <v>14.66</v>
      </c>
      <c r="F2578" s="224"/>
      <c r="G2578" s="224"/>
      <c r="H2578" s="224"/>
      <c r="I2578" s="224"/>
      <c r="J2578" s="224"/>
      <c r="K2578" s="224"/>
      <c r="L2578" s="224"/>
      <c r="M2578" s="224"/>
      <c r="N2578" s="223"/>
      <c r="O2578" s="223"/>
      <c r="P2578" s="223"/>
      <c r="Q2578" s="223"/>
      <c r="R2578" s="224"/>
      <c r="S2578" s="224"/>
      <c r="T2578" s="224"/>
      <c r="U2578" s="224"/>
      <c r="V2578" s="224"/>
      <c r="W2578" s="224"/>
      <c r="X2578" s="224"/>
      <c r="Y2578" s="224"/>
      <c r="Z2578" s="213"/>
      <c r="AA2578" s="213"/>
      <c r="AB2578" s="213"/>
      <c r="AC2578" s="213"/>
      <c r="AD2578" s="213"/>
      <c r="AE2578" s="213"/>
      <c r="AF2578" s="213"/>
      <c r="AG2578" s="213" t="s">
        <v>573</v>
      </c>
      <c r="AH2578" s="213">
        <v>2</v>
      </c>
      <c r="AI2578" s="213"/>
      <c r="AJ2578" s="213"/>
      <c r="AK2578" s="213"/>
      <c r="AL2578" s="213"/>
      <c r="AM2578" s="213"/>
      <c r="AN2578" s="213"/>
      <c r="AO2578" s="213"/>
      <c r="AP2578" s="213"/>
      <c r="AQ2578" s="213"/>
      <c r="AR2578" s="213"/>
      <c r="AS2578" s="213"/>
      <c r="AT2578" s="213"/>
      <c r="AU2578" s="213"/>
      <c r="AV2578" s="213"/>
      <c r="AW2578" s="213"/>
      <c r="AX2578" s="213"/>
      <c r="AY2578" s="213"/>
      <c r="AZ2578" s="213"/>
      <c r="BA2578" s="213"/>
      <c r="BB2578" s="213"/>
      <c r="BC2578" s="213"/>
      <c r="BD2578" s="213"/>
      <c r="BE2578" s="213"/>
      <c r="BF2578" s="213"/>
      <c r="BG2578" s="213"/>
      <c r="BH2578" s="213"/>
    </row>
    <row r="2579" spans="1:60" outlineLevel="3" x14ac:dyDescent="0.2">
      <c r="A2579" s="220"/>
      <c r="B2579" s="221"/>
      <c r="C2579" s="275" t="s">
        <v>958</v>
      </c>
      <c r="D2579" s="266"/>
      <c r="E2579" s="267"/>
      <c r="F2579" s="224"/>
      <c r="G2579" s="224"/>
      <c r="H2579" s="224"/>
      <c r="I2579" s="224"/>
      <c r="J2579" s="224"/>
      <c r="K2579" s="224"/>
      <c r="L2579" s="224"/>
      <c r="M2579" s="224"/>
      <c r="N2579" s="223"/>
      <c r="O2579" s="223"/>
      <c r="P2579" s="223"/>
      <c r="Q2579" s="223"/>
      <c r="R2579" s="224"/>
      <c r="S2579" s="224"/>
      <c r="T2579" s="224"/>
      <c r="U2579" s="224"/>
      <c r="V2579" s="224"/>
      <c r="W2579" s="224"/>
      <c r="X2579" s="224"/>
      <c r="Y2579" s="224"/>
      <c r="Z2579" s="213"/>
      <c r="AA2579" s="213"/>
      <c r="AB2579" s="213"/>
      <c r="AC2579" s="213"/>
      <c r="AD2579" s="213"/>
      <c r="AE2579" s="213"/>
      <c r="AF2579" s="213"/>
      <c r="AG2579" s="213" t="s">
        <v>573</v>
      </c>
      <c r="AH2579" s="213"/>
      <c r="AI2579" s="213"/>
      <c r="AJ2579" s="213"/>
      <c r="AK2579" s="213"/>
      <c r="AL2579" s="213"/>
      <c r="AM2579" s="213"/>
      <c r="AN2579" s="213"/>
      <c r="AO2579" s="213"/>
      <c r="AP2579" s="213"/>
      <c r="AQ2579" s="213"/>
      <c r="AR2579" s="213"/>
      <c r="AS2579" s="213"/>
      <c r="AT2579" s="213"/>
      <c r="AU2579" s="213"/>
      <c r="AV2579" s="213"/>
      <c r="AW2579" s="213"/>
      <c r="AX2579" s="213"/>
      <c r="AY2579" s="213"/>
      <c r="AZ2579" s="213"/>
      <c r="BA2579" s="213"/>
      <c r="BB2579" s="213"/>
      <c r="BC2579" s="213"/>
      <c r="BD2579" s="213"/>
      <c r="BE2579" s="213"/>
      <c r="BF2579" s="213"/>
      <c r="BG2579" s="213"/>
      <c r="BH2579" s="213"/>
    </row>
    <row r="2580" spans="1:60" outlineLevel="2" x14ac:dyDescent="0.2">
      <c r="A2580" s="220"/>
      <c r="B2580" s="221"/>
      <c r="C2580" s="257"/>
      <c r="D2580" s="250"/>
      <c r="E2580" s="250"/>
      <c r="F2580" s="250"/>
      <c r="G2580" s="250"/>
      <c r="H2580" s="224"/>
      <c r="I2580" s="224"/>
      <c r="J2580" s="224"/>
      <c r="K2580" s="224"/>
      <c r="L2580" s="224"/>
      <c r="M2580" s="224"/>
      <c r="N2580" s="223"/>
      <c r="O2580" s="223"/>
      <c r="P2580" s="223"/>
      <c r="Q2580" s="223"/>
      <c r="R2580" s="224"/>
      <c r="S2580" s="224"/>
      <c r="T2580" s="224"/>
      <c r="U2580" s="224"/>
      <c r="V2580" s="224"/>
      <c r="W2580" s="224"/>
      <c r="X2580" s="224"/>
      <c r="Y2580" s="224"/>
      <c r="Z2580" s="213"/>
      <c r="AA2580" s="213"/>
      <c r="AB2580" s="213"/>
      <c r="AC2580" s="213"/>
      <c r="AD2580" s="213"/>
      <c r="AE2580" s="213"/>
      <c r="AF2580" s="213"/>
      <c r="AG2580" s="213" t="s">
        <v>515</v>
      </c>
      <c r="AH2580" s="213"/>
      <c r="AI2580" s="213"/>
      <c r="AJ2580" s="213"/>
      <c r="AK2580" s="213"/>
      <c r="AL2580" s="213"/>
      <c r="AM2580" s="213"/>
      <c r="AN2580" s="213"/>
      <c r="AO2580" s="213"/>
      <c r="AP2580" s="213"/>
      <c r="AQ2580" s="213"/>
      <c r="AR2580" s="213"/>
      <c r="AS2580" s="213"/>
      <c r="AT2580" s="213"/>
      <c r="AU2580" s="213"/>
      <c r="AV2580" s="213"/>
      <c r="AW2580" s="213"/>
      <c r="AX2580" s="213"/>
      <c r="AY2580" s="213"/>
      <c r="AZ2580" s="213"/>
      <c r="BA2580" s="213"/>
      <c r="BB2580" s="213"/>
      <c r="BC2580" s="213"/>
      <c r="BD2580" s="213"/>
      <c r="BE2580" s="213"/>
      <c r="BF2580" s="213"/>
      <c r="BG2580" s="213"/>
      <c r="BH2580" s="213"/>
    </row>
    <row r="2581" spans="1:60" ht="22.5" outlineLevel="1" x14ac:dyDescent="0.2">
      <c r="A2581" s="242">
        <v>340</v>
      </c>
      <c r="B2581" s="243" t="s">
        <v>2527</v>
      </c>
      <c r="C2581" s="254" t="s">
        <v>2528</v>
      </c>
      <c r="D2581" s="244" t="s">
        <v>974</v>
      </c>
      <c r="E2581" s="245">
        <v>2.7225000000000001</v>
      </c>
      <c r="F2581" s="246"/>
      <c r="G2581" s="247">
        <f>ROUND(E2581*F2581,2)</f>
        <v>0</v>
      </c>
      <c r="H2581" s="246"/>
      <c r="I2581" s="247">
        <f>ROUND(E2581*H2581,2)</f>
        <v>0</v>
      </c>
      <c r="J2581" s="246"/>
      <c r="K2581" s="247">
        <f>ROUND(E2581*J2581,2)</f>
        <v>0</v>
      </c>
      <c r="L2581" s="247">
        <v>21</v>
      </c>
      <c r="M2581" s="247">
        <f>G2581*(1+L2581/100)</f>
        <v>0</v>
      </c>
      <c r="N2581" s="245">
        <v>4.1999999999999997E-3</v>
      </c>
      <c r="O2581" s="245">
        <f>ROUND(E2581*N2581,2)</f>
        <v>0.01</v>
      </c>
      <c r="P2581" s="245">
        <v>0</v>
      </c>
      <c r="Q2581" s="245">
        <f>ROUND(E2581*P2581,2)</f>
        <v>0</v>
      </c>
      <c r="R2581" s="247" t="s">
        <v>2516</v>
      </c>
      <c r="S2581" s="247" t="s">
        <v>511</v>
      </c>
      <c r="T2581" s="248" t="s">
        <v>511</v>
      </c>
      <c r="U2581" s="224">
        <v>1</v>
      </c>
      <c r="V2581" s="224">
        <f>ROUND(E2581*U2581,2)</f>
        <v>2.72</v>
      </c>
      <c r="W2581" s="224"/>
      <c r="X2581" s="224" t="s">
        <v>557</v>
      </c>
      <c r="Y2581" s="224" t="s">
        <v>513</v>
      </c>
      <c r="Z2581" s="213"/>
      <c r="AA2581" s="213"/>
      <c r="AB2581" s="213"/>
      <c r="AC2581" s="213"/>
      <c r="AD2581" s="213"/>
      <c r="AE2581" s="213"/>
      <c r="AF2581" s="213"/>
      <c r="AG2581" s="213" t="s">
        <v>571</v>
      </c>
      <c r="AH2581" s="213"/>
      <c r="AI2581" s="213"/>
      <c r="AJ2581" s="213"/>
      <c r="AK2581" s="213"/>
      <c r="AL2581" s="213"/>
      <c r="AM2581" s="213"/>
      <c r="AN2581" s="213"/>
      <c r="AO2581" s="213"/>
      <c r="AP2581" s="213"/>
      <c r="AQ2581" s="213"/>
      <c r="AR2581" s="213"/>
      <c r="AS2581" s="213"/>
      <c r="AT2581" s="213"/>
      <c r="AU2581" s="213"/>
      <c r="AV2581" s="213"/>
      <c r="AW2581" s="213"/>
      <c r="AX2581" s="213"/>
      <c r="AY2581" s="213"/>
      <c r="AZ2581" s="213"/>
      <c r="BA2581" s="213"/>
      <c r="BB2581" s="213"/>
      <c r="BC2581" s="213"/>
      <c r="BD2581" s="213"/>
      <c r="BE2581" s="213"/>
      <c r="BF2581" s="213"/>
      <c r="BG2581" s="213"/>
      <c r="BH2581" s="213"/>
    </row>
    <row r="2582" spans="1:60" outlineLevel="2" x14ac:dyDescent="0.2">
      <c r="A2582" s="220"/>
      <c r="B2582" s="221"/>
      <c r="C2582" s="258" t="s">
        <v>1149</v>
      </c>
      <c r="D2582" s="229"/>
      <c r="E2582" s="230"/>
      <c r="F2582" s="224"/>
      <c r="G2582" s="224"/>
      <c r="H2582" s="224"/>
      <c r="I2582" s="224"/>
      <c r="J2582" s="224"/>
      <c r="K2582" s="224"/>
      <c r="L2582" s="224"/>
      <c r="M2582" s="224"/>
      <c r="N2582" s="223"/>
      <c r="O2582" s="223"/>
      <c r="P2582" s="223"/>
      <c r="Q2582" s="223"/>
      <c r="R2582" s="224"/>
      <c r="S2582" s="224"/>
      <c r="T2582" s="224"/>
      <c r="U2582" s="224"/>
      <c r="V2582" s="224"/>
      <c r="W2582" s="224"/>
      <c r="X2582" s="224"/>
      <c r="Y2582" s="224"/>
      <c r="Z2582" s="213"/>
      <c r="AA2582" s="213"/>
      <c r="AB2582" s="213"/>
      <c r="AC2582" s="213"/>
      <c r="AD2582" s="213"/>
      <c r="AE2582" s="213"/>
      <c r="AF2582" s="213"/>
      <c r="AG2582" s="213" t="s">
        <v>573</v>
      </c>
      <c r="AH2582" s="213">
        <v>0</v>
      </c>
      <c r="AI2582" s="213"/>
      <c r="AJ2582" s="213"/>
      <c r="AK2582" s="213"/>
      <c r="AL2582" s="213"/>
      <c r="AM2582" s="213"/>
      <c r="AN2582" s="213"/>
      <c r="AO2582" s="213"/>
      <c r="AP2582" s="213"/>
      <c r="AQ2582" s="213"/>
      <c r="AR2582" s="213"/>
      <c r="AS2582" s="213"/>
      <c r="AT2582" s="213"/>
      <c r="AU2582" s="213"/>
      <c r="AV2582" s="213"/>
      <c r="AW2582" s="213"/>
      <c r="AX2582" s="213"/>
      <c r="AY2582" s="213"/>
      <c r="AZ2582" s="213"/>
      <c r="BA2582" s="213"/>
      <c r="BB2582" s="213"/>
      <c r="BC2582" s="213"/>
      <c r="BD2582" s="213"/>
      <c r="BE2582" s="213"/>
      <c r="BF2582" s="213"/>
      <c r="BG2582" s="213"/>
      <c r="BH2582" s="213"/>
    </row>
    <row r="2583" spans="1:60" outlineLevel="3" x14ac:dyDescent="0.2">
      <c r="A2583" s="220"/>
      <c r="B2583" s="221"/>
      <c r="C2583" s="258" t="s">
        <v>1579</v>
      </c>
      <c r="D2583" s="229"/>
      <c r="E2583" s="230">
        <v>1</v>
      </c>
      <c r="F2583" s="224"/>
      <c r="G2583" s="224"/>
      <c r="H2583" s="224"/>
      <c r="I2583" s="224"/>
      <c r="J2583" s="224"/>
      <c r="K2583" s="224"/>
      <c r="L2583" s="224"/>
      <c r="M2583" s="224"/>
      <c r="N2583" s="223"/>
      <c r="O2583" s="223"/>
      <c r="P2583" s="223"/>
      <c r="Q2583" s="223"/>
      <c r="R2583" s="224"/>
      <c r="S2583" s="224"/>
      <c r="T2583" s="224"/>
      <c r="U2583" s="224"/>
      <c r="V2583" s="224"/>
      <c r="W2583" s="224"/>
      <c r="X2583" s="224"/>
      <c r="Y2583" s="224"/>
      <c r="Z2583" s="213"/>
      <c r="AA2583" s="213"/>
      <c r="AB2583" s="213"/>
      <c r="AC2583" s="213"/>
      <c r="AD2583" s="213"/>
      <c r="AE2583" s="213"/>
      <c r="AF2583" s="213"/>
      <c r="AG2583" s="213" t="s">
        <v>573</v>
      </c>
      <c r="AH2583" s="213">
        <v>0</v>
      </c>
      <c r="AI2583" s="213"/>
      <c r="AJ2583" s="213"/>
      <c r="AK2583" s="213"/>
      <c r="AL2583" s="213"/>
      <c r="AM2583" s="213"/>
      <c r="AN2583" s="213"/>
      <c r="AO2583" s="213"/>
      <c r="AP2583" s="213"/>
      <c r="AQ2583" s="213"/>
      <c r="AR2583" s="213"/>
      <c r="AS2583" s="213"/>
      <c r="AT2583" s="213"/>
      <c r="AU2583" s="213"/>
      <c r="AV2583" s="213"/>
      <c r="AW2583" s="213"/>
      <c r="AX2583" s="213"/>
      <c r="AY2583" s="213"/>
      <c r="AZ2583" s="213"/>
      <c r="BA2583" s="213"/>
      <c r="BB2583" s="213"/>
      <c r="BC2583" s="213"/>
      <c r="BD2583" s="213"/>
      <c r="BE2583" s="213"/>
      <c r="BF2583" s="213"/>
      <c r="BG2583" s="213"/>
      <c r="BH2583" s="213"/>
    </row>
    <row r="2584" spans="1:60" outlineLevel="3" x14ac:dyDescent="0.2">
      <c r="A2584" s="220"/>
      <c r="B2584" s="221"/>
      <c r="C2584" s="275" t="s">
        <v>955</v>
      </c>
      <c r="D2584" s="266"/>
      <c r="E2584" s="267"/>
      <c r="F2584" s="224"/>
      <c r="G2584" s="224"/>
      <c r="H2584" s="224"/>
      <c r="I2584" s="224"/>
      <c r="J2584" s="224"/>
      <c r="K2584" s="224"/>
      <c r="L2584" s="224"/>
      <c r="M2584" s="224"/>
      <c r="N2584" s="223"/>
      <c r="O2584" s="223"/>
      <c r="P2584" s="223"/>
      <c r="Q2584" s="223"/>
      <c r="R2584" s="224"/>
      <c r="S2584" s="224"/>
      <c r="T2584" s="224"/>
      <c r="U2584" s="224"/>
      <c r="V2584" s="224"/>
      <c r="W2584" s="224"/>
      <c r="X2584" s="224"/>
      <c r="Y2584" s="224"/>
      <c r="Z2584" s="213"/>
      <c r="AA2584" s="213"/>
      <c r="AB2584" s="213"/>
      <c r="AC2584" s="213"/>
      <c r="AD2584" s="213"/>
      <c r="AE2584" s="213"/>
      <c r="AF2584" s="213"/>
      <c r="AG2584" s="213" t="s">
        <v>573</v>
      </c>
      <c r="AH2584" s="213"/>
      <c r="AI2584" s="213"/>
      <c r="AJ2584" s="213"/>
      <c r="AK2584" s="213"/>
      <c r="AL2584" s="213"/>
      <c r="AM2584" s="213"/>
      <c r="AN2584" s="213"/>
      <c r="AO2584" s="213"/>
      <c r="AP2584" s="213"/>
      <c r="AQ2584" s="213"/>
      <c r="AR2584" s="213"/>
      <c r="AS2584" s="213"/>
      <c r="AT2584" s="213"/>
      <c r="AU2584" s="213"/>
      <c r="AV2584" s="213"/>
      <c r="AW2584" s="213"/>
      <c r="AX2584" s="213"/>
      <c r="AY2584" s="213"/>
      <c r="AZ2584" s="213"/>
      <c r="BA2584" s="213"/>
      <c r="BB2584" s="213"/>
      <c r="BC2584" s="213"/>
      <c r="BD2584" s="213"/>
      <c r="BE2584" s="213"/>
      <c r="BF2584" s="213"/>
      <c r="BG2584" s="213"/>
      <c r="BH2584" s="213"/>
    </row>
    <row r="2585" spans="1:60" outlineLevel="3" x14ac:dyDescent="0.2">
      <c r="A2585" s="220"/>
      <c r="B2585" s="221"/>
      <c r="C2585" s="276" t="s">
        <v>1726</v>
      </c>
      <c r="D2585" s="266"/>
      <c r="E2585" s="267">
        <v>1</v>
      </c>
      <c r="F2585" s="224"/>
      <c r="G2585" s="224"/>
      <c r="H2585" s="224"/>
      <c r="I2585" s="224"/>
      <c r="J2585" s="224"/>
      <c r="K2585" s="224"/>
      <c r="L2585" s="224"/>
      <c r="M2585" s="224"/>
      <c r="N2585" s="223"/>
      <c r="O2585" s="223"/>
      <c r="P2585" s="223"/>
      <c r="Q2585" s="223"/>
      <c r="R2585" s="224"/>
      <c r="S2585" s="224"/>
      <c r="T2585" s="224"/>
      <c r="U2585" s="224"/>
      <c r="V2585" s="224"/>
      <c r="W2585" s="224"/>
      <c r="X2585" s="224"/>
      <c r="Y2585" s="224"/>
      <c r="Z2585" s="213"/>
      <c r="AA2585" s="213"/>
      <c r="AB2585" s="213"/>
      <c r="AC2585" s="213"/>
      <c r="AD2585" s="213"/>
      <c r="AE2585" s="213"/>
      <c r="AF2585" s="213"/>
      <c r="AG2585" s="213" t="s">
        <v>573</v>
      </c>
      <c r="AH2585" s="213">
        <v>2</v>
      </c>
      <c r="AI2585" s="213"/>
      <c r="AJ2585" s="213"/>
      <c r="AK2585" s="213"/>
      <c r="AL2585" s="213"/>
      <c r="AM2585" s="213"/>
      <c r="AN2585" s="213"/>
      <c r="AO2585" s="213"/>
      <c r="AP2585" s="213"/>
      <c r="AQ2585" s="213"/>
      <c r="AR2585" s="213"/>
      <c r="AS2585" s="213"/>
      <c r="AT2585" s="213"/>
      <c r="AU2585" s="213"/>
      <c r="AV2585" s="213"/>
      <c r="AW2585" s="213"/>
      <c r="AX2585" s="213"/>
      <c r="AY2585" s="213"/>
      <c r="AZ2585" s="213"/>
      <c r="BA2585" s="213"/>
      <c r="BB2585" s="213"/>
      <c r="BC2585" s="213"/>
      <c r="BD2585" s="213"/>
      <c r="BE2585" s="213"/>
      <c r="BF2585" s="213"/>
      <c r="BG2585" s="213"/>
      <c r="BH2585" s="213"/>
    </row>
    <row r="2586" spans="1:60" outlineLevel="3" x14ac:dyDescent="0.2">
      <c r="A2586" s="220"/>
      <c r="B2586" s="221"/>
      <c r="C2586" s="275" t="s">
        <v>958</v>
      </c>
      <c r="D2586" s="266"/>
      <c r="E2586" s="267"/>
      <c r="F2586" s="224"/>
      <c r="G2586" s="224"/>
      <c r="H2586" s="224"/>
      <c r="I2586" s="224"/>
      <c r="J2586" s="224"/>
      <c r="K2586" s="224"/>
      <c r="L2586" s="224"/>
      <c r="M2586" s="224"/>
      <c r="N2586" s="223"/>
      <c r="O2586" s="223"/>
      <c r="P2586" s="223"/>
      <c r="Q2586" s="223"/>
      <c r="R2586" s="224"/>
      <c r="S2586" s="224"/>
      <c r="T2586" s="224"/>
      <c r="U2586" s="224"/>
      <c r="V2586" s="224"/>
      <c r="W2586" s="224"/>
      <c r="X2586" s="224"/>
      <c r="Y2586" s="224"/>
      <c r="Z2586" s="213"/>
      <c r="AA2586" s="213"/>
      <c r="AB2586" s="213"/>
      <c r="AC2586" s="213"/>
      <c r="AD2586" s="213"/>
      <c r="AE2586" s="213"/>
      <c r="AF2586" s="213"/>
      <c r="AG2586" s="213" t="s">
        <v>573</v>
      </c>
      <c r="AH2586" s="213"/>
      <c r="AI2586" s="213"/>
      <c r="AJ2586" s="213"/>
      <c r="AK2586" s="213"/>
      <c r="AL2586" s="213"/>
      <c r="AM2586" s="213"/>
      <c r="AN2586" s="213"/>
      <c r="AO2586" s="213"/>
      <c r="AP2586" s="213"/>
      <c r="AQ2586" s="213"/>
      <c r="AR2586" s="213"/>
      <c r="AS2586" s="213"/>
      <c r="AT2586" s="213"/>
      <c r="AU2586" s="213"/>
      <c r="AV2586" s="213"/>
      <c r="AW2586" s="213"/>
      <c r="AX2586" s="213"/>
      <c r="AY2586" s="213"/>
      <c r="AZ2586" s="213"/>
      <c r="BA2586" s="213"/>
      <c r="BB2586" s="213"/>
      <c r="BC2586" s="213"/>
      <c r="BD2586" s="213"/>
      <c r="BE2586" s="213"/>
      <c r="BF2586" s="213"/>
      <c r="BG2586" s="213"/>
      <c r="BH2586" s="213"/>
    </row>
    <row r="2587" spans="1:60" outlineLevel="3" x14ac:dyDescent="0.2">
      <c r="A2587" s="220"/>
      <c r="B2587" s="221"/>
      <c r="C2587" s="258" t="s">
        <v>1152</v>
      </c>
      <c r="D2587" s="229"/>
      <c r="E2587" s="230"/>
      <c r="F2587" s="224"/>
      <c r="G2587" s="224"/>
      <c r="H2587" s="224"/>
      <c r="I2587" s="224"/>
      <c r="J2587" s="224"/>
      <c r="K2587" s="224"/>
      <c r="L2587" s="224"/>
      <c r="M2587" s="224"/>
      <c r="N2587" s="223"/>
      <c r="O2587" s="223"/>
      <c r="P2587" s="223"/>
      <c r="Q2587" s="223"/>
      <c r="R2587" s="224"/>
      <c r="S2587" s="224"/>
      <c r="T2587" s="224"/>
      <c r="U2587" s="224"/>
      <c r="V2587" s="224"/>
      <c r="W2587" s="224"/>
      <c r="X2587" s="224"/>
      <c r="Y2587" s="224"/>
      <c r="Z2587" s="213"/>
      <c r="AA2587" s="213"/>
      <c r="AB2587" s="213"/>
      <c r="AC2587" s="213"/>
      <c r="AD2587" s="213"/>
      <c r="AE2587" s="213"/>
      <c r="AF2587" s="213"/>
      <c r="AG2587" s="213" t="s">
        <v>573</v>
      </c>
      <c r="AH2587" s="213">
        <v>0</v>
      </c>
      <c r="AI2587" s="213"/>
      <c r="AJ2587" s="213"/>
      <c r="AK2587" s="213"/>
      <c r="AL2587" s="213"/>
      <c r="AM2587" s="213"/>
      <c r="AN2587" s="213"/>
      <c r="AO2587" s="213"/>
      <c r="AP2587" s="213"/>
      <c r="AQ2587" s="213"/>
      <c r="AR2587" s="213"/>
      <c r="AS2587" s="213"/>
      <c r="AT2587" s="213"/>
      <c r="AU2587" s="213"/>
      <c r="AV2587" s="213"/>
      <c r="AW2587" s="213"/>
      <c r="AX2587" s="213"/>
      <c r="AY2587" s="213"/>
      <c r="AZ2587" s="213"/>
      <c r="BA2587" s="213"/>
      <c r="BB2587" s="213"/>
      <c r="BC2587" s="213"/>
      <c r="BD2587" s="213"/>
      <c r="BE2587" s="213"/>
      <c r="BF2587" s="213"/>
      <c r="BG2587" s="213"/>
      <c r="BH2587" s="213"/>
    </row>
    <row r="2588" spans="1:60" outlineLevel="3" x14ac:dyDescent="0.2">
      <c r="A2588" s="220"/>
      <c r="B2588" s="221"/>
      <c r="C2588" s="258" t="s">
        <v>1581</v>
      </c>
      <c r="D2588" s="229"/>
      <c r="E2588" s="230">
        <v>1.7224999999999999</v>
      </c>
      <c r="F2588" s="224"/>
      <c r="G2588" s="224"/>
      <c r="H2588" s="224"/>
      <c r="I2588" s="224"/>
      <c r="J2588" s="224"/>
      <c r="K2588" s="224"/>
      <c r="L2588" s="224"/>
      <c r="M2588" s="224"/>
      <c r="N2588" s="223"/>
      <c r="O2588" s="223"/>
      <c r="P2588" s="223"/>
      <c r="Q2588" s="223"/>
      <c r="R2588" s="224"/>
      <c r="S2588" s="224"/>
      <c r="T2588" s="224"/>
      <c r="U2588" s="224"/>
      <c r="V2588" s="224"/>
      <c r="W2588" s="224"/>
      <c r="X2588" s="224"/>
      <c r="Y2588" s="224"/>
      <c r="Z2588" s="213"/>
      <c r="AA2588" s="213"/>
      <c r="AB2588" s="213"/>
      <c r="AC2588" s="213"/>
      <c r="AD2588" s="213"/>
      <c r="AE2588" s="213"/>
      <c r="AF2588" s="213"/>
      <c r="AG2588" s="213" t="s">
        <v>573</v>
      </c>
      <c r="AH2588" s="213">
        <v>0</v>
      </c>
      <c r="AI2588" s="213"/>
      <c r="AJ2588" s="213"/>
      <c r="AK2588" s="213"/>
      <c r="AL2588" s="213"/>
      <c r="AM2588" s="213"/>
      <c r="AN2588" s="213"/>
      <c r="AO2588" s="213"/>
      <c r="AP2588" s="213"/>
      <c r="AQ2588" s="213"/>
      <c r="AR2588" s="213"/>
      <c r="AS2588" s="213"/>
      <c r="AT2588" s="213"/>
      <c r="AU2588" s="213"/>
      <c r="AV2588" s="213"/>
      <c r="AW2588" s="213"/>
      <c r="AX2588" s="213"/>
      <c r="AY2588" s="213"/>
      <c r="AZ2588" s="213"/>
      <c r="BA2588" s="213"/>
      <c r="BB2588" s="213"/>
      <c r="BC2588" s="213"/>
      <c r="BD2588" s="213"/>
      <c r="BE2588" s="213"/>
      <c r="BF2588" s="213"/>
      <c r="BG2588" s="213"/>
      <c r="BH2588" s="213"/>
    </row>
    <row r="2589" spans="1:60" outlineLevel="3" x14ac:dyDescent="0.2">
      <c r="A2589" s="220"/>
      <c r="B2589" s="221"/>
      <c r="C2589" s="275" t="s">
        <v>955</v>
      </c>
      <c r="D2589" s="266"/>
      <c r="E2589" s="267"/>
      <c r="F2589" s="224"/>
      <c r="G2589" s="224"/>
      <c r="H2589" s="224"/>
      <c r="I2589" s="224"/>
      <c r="J2589" s="224"/>
      <c r="K2589" s="224"/>
      <c r="L2589" s="224"/>
      <c r="M2589" s="224"/>
      <c r="N2589" s="223"/>
      <c r="O2589" s="223"/>
      <c r="P2589" s="223"/>
      <c r="Q2589" s="223"/>
      <c r="R2589" s="224"/>
      <c r="S2589" s="224"/>
      <c r="T2589" s="224"/>
      <c r="U2589" s="224"/>
      <c r="V2589" s="224"/>
      <c r="W2589" s="224"/>
      <c r="X2589" s="224"/>
      <c r="Y2589" s="224"/>
      <c r="Z2589" s="213"/>
      <c r="AA2589" s="213"/>
      <c r="AB2589" s="213"/>
      <c r="AC2589" s="213"/>
      <c r="AD2589" s="213"/>
      <c r="AE2589" s="213"/>
      <c r="AF2589" s="213"/>
      <c r="AG2589" s="213" t="s">
        <v>573</v>
      </c>
      <c r="AH2589" s="213"/>
      <c r="AI2589" s="213"/>
      <c r="AJ2589" s="213"/>
      <c r="AK2589" s="213"/>
      <c r="AL2589" s="213"/>
      <c r="AM2589" s="213"/>
      <c r="AN2589" s="213"/>
      <c r="AO2589" s="213"/>
      <c r="AP2589" s="213"/>
      <c r="AQ2589" s="213"/>
      <c r="AR2589" s="213"/>
      <c r="AS2589" s="213"/>
      <c r="AT2589" s="213"/>
      <c r="AU2589" s="213"/>
      <c r="AV2589" s="213"/>
      <c r="AW2589" s="213"/>
      <c r="AX2589" s="213"/>
      <c r="AY2589" s="213"/>
      <c r="AZ2589" s="213"/>
      <c r="BA2589" s="213"/>
      <c r="BB2589" s="213"/>
      <c r="BC2589" s="213"/>
      <c r="BD2589" s="213"/>
      <c r="BE2589" s="213"/>
      <c r="BF2589" s="213"/>
      <c r="BG2589" s="213"/>
      <c r="BH2589" s="213"/>
    </row>
    <row r="2590" spans="1:60" outlineLevel="3" x14ac:dyDescent="0.2">
      <c r="A2590" s="220"/>
      <c r="B2590" s="221"/>
      <c r="C2590" s="276" t="s">
        <v>2529</v>
      </c>
      <c r="D2590" s="266"/>
      <c r="E2590" s="267">
        <v>1</v>
      </c>
      <c r="F2590" s="224"/>
      <c r="G2590" s="224"/>
      <c r="H2590" s="224"/>
      <c r="I2590" s="224"/>
      <c r="J2590" s="224"/>
      <c r="K2590" s="224"/>
      <c r="L2590" s="224"/>
      <c r="M2590" s="224"/>
      <c r="N2590" s="223"/>
      <c r="O2590" s="223"/>
      <c r="P2590" s="223"/>
      <c r="Q2590" s="223"/>
      <c r="R2590" s="224"/>
      <c r="S2590" s="224"/>
      <c r="T2590" s="224"/>
      <c r="U2590" s="224"/>
      <c r="V2590" s="224"/>
      <c r="W2590" s="224"/>
      <c r="X2590" s="224"/>
      <c r="Y2590" s="224"/>
      <c r="Z2590" s="213"/>
      <c r="AA2590" s="213"/>
      <c r="AB2590" s="213"/>
      <c r="AC2590" s="213"/>
      <c r="AD2590" s="213"/>
      <c r="AE2590" s="213"/>
      <c r="AF2590" s="213"/>
      <c r="AG2590" s="213" t="s">
        <v>573</v>
      </c>
      <c r="AH2590" s="213">
        <v>2</v>
      </c>
      <c r="AI2590" s="213"/>
      <c r="AJ2590" s="213"/>
      <c r="AK2590" s="213"/>
      <c r="AL2590" s="213"/>
      <c r="AM2590" s="213"/>
      <c r="AN2590" s="213"/>
      <c r="AO2590" s="213"/>
      <c r="AP2590" s="213"/>
      <c r="AQ2590" s="213"/>
      <c r="AR2590" s="213"/>
      <c r="AS2590" s="213"/>
      <c r="AT2590" s="213"/>
      <c r="AU2590" s="213"/>
      <c r="AV2590" s="213"/>
      <c r="AW2590" s="213"/>
      <c r="AX2590" s="213"/>
      <c r="AY2590" s="213"/>
      <c r="AZ2590" s="213"/>
      <c r="BA2590" s="213"/>
      <c r="BB2590" s="213"/>
      <c r="BC2590" s="213"/>
      <c r="BD2590" s="213"/>
      <c r="BE2590" s="213"/>
      <c r="BF2590" s="213"/>
      <c r="BG2590" s="213"/>
      <c r="BH2590" s="213"/>
    </row>
    <row r="2591" spans="1:60" outlineLevel="3" x14ac:dyDescent="0.2">
      <c r="A2591" s="220"/>
      <c r="B2591" s="221"/>
      <c r="C2591" s="276" t="s">
        <v>2530</v>
      </c>
      <c r="D2591" s="266"/>
      <c r="E2591" s="267">
        <v>0.72250000000000003</v>
      </c>
      <c r="F2591" s="224"/>
      <c r="G2591" s="224"/>
      <c r="H2591" s="224"/>
      <c r="I2591" s="224"/>
      <c r="J2591" s="224"/>
      <c r="K2591" s="224"/>
      <c r="L2591" s="224"/>
      <c r="M2591" s="224"/>
      <c r="N2591" s="223"/>
      <c r="O2591" s="223"/>
      <c r="P2591" s="223"/>
      <c r="Q2591" s="223"/>
      <c r="R2591" s="224"/>
      <c r="S2591" s="224"/>
      <c r="T2591" s="224"/>
      <c r="U2591" s="224"/>
      <c r="V2591" s="224"/>
      <c r="W2591" s="224"/>
      <c r="X2591" s="224"/>
      <c r="Y2591" s="224"/>
      <c r="Z2591" s="213"/>
      <c r="AA2591" s="213"/>
      <c r="AB2591" s="213"/>
      <c r="AC2591" s="213"/>
      <c r="AD2591" s="213"/>
      <c r="AE2591" s="213"/>
      <c r="AF2591" s="213"/>
      <c r="AG2591" s="213" t="s">
        <v>573</v>
      </c>
      <c r="AH2591" s="213">
        <v>2</v>
      </c>
      <c r="AI2591" s="213"/>
      <c r="AJ2591" s="213"/>
      <c r="AK2591" s="213"/>
      <c r="AL2591" s="213"/>
      <c r="AM2591" s="213"/>
      <c r="AN2591" s="213"/>
      <c r="AO2591" s="213"/>
      <c r="AP2591" s="213"/>
      <c r="AQ2591" s="213"/>
      <c r="AR2591" s="213"/>
      <c r="AS2591" s="213"/>
      <c r="AT2591" s="213"/>
      <c r="AU2591" s="213"/>
      <c r="AV2591" s="213"/>
      <c r="AW2591" s="213"/>
      <c r="AX2591" s="213"/>
      <c r="AY2591" s="213"/>
      <c r="AZ2591" s="213"/>
      <c r="BA2591" s="213"/>
      <c r="BB2591" s="213"/>
      <c r="BC2591" s="213"/>
      <c r="BD2591" s="213"/>
      <c r="BE2591" s="213"/>
      <c r="BF2591" s="213"/>
      <c r="BG2591" s="213"/>
      <c r="BH2591" s="213"/>
    </row>
    <row r="2592" spans="1:60" outlineLevel="3" x14ac:dyDescent="0.2">
      <c r="A2592" s="220"/>
      <c r="B2592" s="221"/>
      <c r="C2592" s="275" t="s">
        <v>958</v>
      </c>
      <c r="D2592" s="266"/>
      <c r="E2592" s="267"/>
      <c r="F2592" s="224"/>
      <c r="G2592" s="224"/>
      <c r="H2592" s="224"/>
      <c r="I2592" s="224"/>
      <c r="J2592" s="224"/>
      <c r="K2592" s="224"/>
      <c r="L2592" s="224"/>
      <c r="M2592" s="224"/>
      <c r="N2592" s="223"/>
      <c r="O2592" s="223"/>
      <c r="P2592" s="223"/>
      <c r="Q2592" s="223"/>
      <c r="R2592" s="224"/>
      <c r="S2592" s="224"/>
      <c r="T2592" s="224"/>
      <c r="U2592" s="224"/>
      <c r="V2592" s="224"/>
      <c r="W2592" s="224"/>
      <c r="X2592" s="224"/>
      <c r="Y2592" s="224"/>
      <c r="Z2592" s="213"/>
      <c r="AA2592" s="213"/>
      <c r="AB2592" s="213"/>
      <c r="AC2592" s="213"/>
      <c r="AD2592" s="213"/>
      <c r="AE2592" s="213"/>
      <c r="AF2592" s="213"/>
      <c r="AG2592" s="213" t="s">
        <v>573</v>
      </c>
      <c r="AH2592" s="213"/>
      <c r="AI2592" s="213"/>
      <c r="AJ2592" s="213"/>
      <c r="AK2592" s="213"/>
      <c r="AL2592" s="213"/>
      <c r="AM2592" s="213"/>
      <c r="AN2592" s="213"/>
      <c r="AO2592" s="213"/>
      <c r="AP2592" s="213"/>
      <c r="AQ2592" s="213"/>
      <c r="AR2592" s="213"/>
      <c r="AS2592" s="213"/>
      <c r="AT2592" s="213"/>
      <c r="AU2592" s="213"/>
      <c r="AV2592" s="213"/>
      <c r="AW2592" s="213"/>
      <c r="AX2592" s="213"/>
      <c r="AY2592" s="213"/>
      <c r="AZ2592" s="213"/>
      <c r="BA2592" s="213"/>
      <c r="BB2592" s="213"/>
      <c r="BC2592" s="213"/>
      <c r="BD2592" s="213"/>
      <c r="BE2592" s="213"/>
      <c r="BF2592" s="213"/>
      <c r="BG2592" s="213"/>
      <c r="BH2592" s="213"/>
    </row>
    <row r="2593" spans="1:60" outlineLevel="2" x14ac:dyDescent="0.2">
      <c r="A2593" s="220"/>
      <c r="B2593" s="221"/>
      <c r="C2593" s="257"/>
      <c r="D2593" s="250"/>
      <c r="E2593" s="250"/>
      <c r="F2593" s="250"/>
      <c r="G2593" s="250"/>
      <c r="H2593" s="224"/>
      <c r="I2593" s="224"/>
      <c r="J2593" s="224"/>
      <c r="K2593" s="224"/>
      <c r="L2593" s="224"/>
      <c r="M2593" s="224"/>
      <c r="N2593" s="223"/>
      <c r="O2593" s="223"/>
      <c r="P2593" s="223"/>
      <c r="Q2593" s="223"/>
      <c r="R2593" s="224"/>
      <c r="S2593" s="224"/>
      <c r="T2593" s="224"/>
      <c r="U2593" s="224"/>
      <c r="V2593" s="224"/>
      <c r="W2593" s="224"/>
      <c r="X2593" s="224"/>
      <c r="Y2593" s="224"/>
      <c r="Z2593" s="213"/>
      <c r="AA2593" s="213"/>
      <c r="AB2593" s="213"/>
      <c r="AC2593" s="213"/>
      <c r="AD2593" s="213"/>
      <c r="AE2593" s="213"/>
      <c r="AF2593" s="213"/>
      <c r="AG2593" s="213" t="s">
        <v>515</v>
      </c>
      <c r="AH2593" s="213"/>
      <c r="AI2593" s="213"/>
      <c r="AJ2593" s="213"/>
      <c r="AK2593" s="213"/>
      <c r="AL2593" s="213"/>
      <c r="AM2593" s="213"/>
      <c r="AN2593" s="213"/>
      <c r="AO2593" s="213"/>
      <c r="AP2593" s="213"/>
      <c r="AQ2593" s="213"/>
      <c r="AR2593" s="213"/>
      <c r="AS2593" s="213"/>
      <c r="AT2593" s="213"/>
      <c r="AU2593" s="213"/>
      <c r="AV2593" s="213"/>
      <c r="AW2593" s="213"/>
      <c r="AX2593" s="213"/>
      <c r="AY2593" s="213"/>
      <c r="AZ2593" s="213"/>
      <c r="BA2593" s="213"/>
      <c r="BB2593" s="213"/>
      <c r="BC2593" s="213"/>
      <c r="BD2593" s="213"/>
      <c r="BE2593" s="213"/>
      <c r="BF2593" s="213"/>
      <c r="BG2593" s="213"/>
      <c r="BH2593" s="213"/>
    </row>
    <row r="2594" spans="1:60" ht="22.5" outlineLevel="1" x14ac:dyDescent="0.2">
      <c r="A2594" s="242">
        <v>341</v>
      </c>
      <c r="B2594" s="243" t="s">
        <v>2531</v>
      </c>
      <c r="C2594" s="254" t="s">
        <v>2532</v>
      </c>
      <c r="D2594" s="244" t="s">
        <v>974</v>
      </c>
      <c r="E2594" s="245">
        <v>15.690250000000001</v>
      </c>
      <c r="F2594" s="246"/>
      <c r="G2594" s="247">
        <f>ROUND(E2594*F2594,2)</f>
        <v>0</v>
      </c>
      <c r="H2594" s="246"/>
      <c r="I2594" s="247">
        <f>ROUND(E2594*H2594,2)</f>
        <v>0</v>
      </c>
      <c r="J2594" s="246"/>
      <c r="K2594" s="247">
        <f>ROUND(E2594*J2594,2)</f>
        <v>0</v>
      </c>
      <c r="L2594" s="247">
        <v>21</v>
      </c>
      <c r="M2594" s="247">
        <f>G2594*(1+L2594/100)</f>
        <v>0</v>
      </c>
      <c r="N2594" s="245">
        <v>6.9300000000000004E-3</v>
      </c>
      <c r="O2594" s="245">
        <f>ROUND(E2594*N2594,2)</f>
        <v>0.11</v>
      </c>
      <c r="P2594" s="245">
        <v>0</v>
      </c>
      <c r="Q2594" s="245">
        <f>ROUND(E2594*P2594,2)</f>
        <v>0</v>
      </c>
      <c r="R2594" s="247" t="s">
        <v>2516</v>
      </c>
      <c r="S2594" s="247" t="s">
        <v>511</v>
      </c>
      <c r="T2594" s="248" t="s">
        <v>511</v>
      </c>
      <c r="U2594" s="224">
        <v>1.3466</v>
      </c>
      <c r="V2594" s="224">
        <f>ROUND(E2594*U2594,2)</f>
        <v>21.13</v>
      </c>
      <c r="W2594" s="224"/>
      <c r="X2594" s="224" t="s">
        <v>557</v>
      </c>
      <c r="Y2594" s="224" t="s">
        <v>513</v>
      </c>
      <c r="Z2594" s="213"/>
      <c r="AA2594" s="213"/>
      <c r="AB2594" s="213"/>
      <c r="AC2594" s="213"/>
      <c r="AD2594" s="213"/>
      <c r="AE2594" s="213"/>
      <c r="AF2594" s="213"/>
      <c r="AG2594" s="213" t="s">
        <v>571</v>
      </c>
      <c r="AH2594" s="213"/>
      <c r="AI2594" s="213"/>
      <c r="AJ2594" s="213"/>
      <c r="AK2594" s="213"/>
      <c r="AL2594" s="213"/>
      <c r="AM2594" s="213"/>
      <c r="AN2594" s="213"/>
      <c r="AO2594" s="213"/>
      <c r="AP2594" s="213"/>
      <c r="AQ2594" s="213"/>
      <c r="AR2594" s="213"/>
      <c r="AS2594" s="213"/>
      <c r="AT2594" s="213"/>
      <c r="AU2594" s="213"/>
      <c r="AV2594" s="213"/>
      <c r="AW2594" s="213"/>
      <c r="AX2594" s="213"/>
      <c r="AY2594" s="213"/>
      <c r="AZ2594" s="213"/>
      <c r="BA2594" s="213"/>
      <c r="BB2594" s="213"/>
      <c r="BC2594" s="213"/>
      <c r="BD2594" s="213"/>
      <c r="BE2594" s="213"/>
      <c r="BF2594" s="213"/>
      <c r="BG2594" s="213"/>
      <c r="BH2594" s="213"/>
    </row>
    <row r="2595" spans="1:60" outlineLevel="2" x14ac:dyDescent="0.2">
      <c r="A2595" s="220"/>
      <c r="B2595" s="221"/>
      <c r="C2595" s="258" t="s">
        <v>1149</v>
      </c>
      <c r="D2595" s="229"/>
      <c r="E2595" s="230"/>
      <c r="F2595" s="224"/>
      <c r="G2595" s="224"/>
      <c r="H2595" s="224"/>
      <c r="I2595" s="224"/>
      <c r="J2595" s="224"/>
      <c r="K2595" s="224"/>
      <c r="L2595" s="224"/>
      <c r="M2595" s="224"/>
      <c r="N2595" s="223"/>
      <c r="O2595" s="223"/>
      <c r="P2595" s="223"/>
      <c r="Q2595" s="223"/>
      <c r="R2595" s="224"/>
      <c r="S2595" s="224"/>
      <c r="T2595" s="224"/>
      <c r="U2595" s="224"/>
      <c r="V2595" s="224"/>
      <c r="W2595" s="224"/>
      <c r="X2595" s="224"/>
      <c r="Y2595" s="224"/>
      <c r="Z2595" s="213"/>
      <c r="AA2595" s="213"/>
      <c r="AB2595" s="213"/>
      <c r="AC2595" s="213"/>
      <c r="AD2595" s="213"/>
      <c r="AE2595" s="213"/>
      <c r="AF2595" s="213"/>
      <c r="AG2595" s="213" t="s">
        <v>573</v>
      </c>
      <c r="AH2595" s="213">
        <v>0</v>
      </c>
      <c r="AI2595" s="213"/>
      <c r="AJ2595" s="213"/>
      <c r="AK2595" s="213"/>
      <c r="AL2595" s="213"/>
      <c r="AM2595" s="213"/>
      <c r="AN2595" s="213"/>
      <c r="AO2595" s="213"/>
      <c r="AP2595" s="213"/>
      <c r="AQ2595" s="213"/>
      <c r="AR2595" s="213"/>
      <c r="AS2595" s="213"/>
      <c r="AT2595" s="213"/>
      <c r="AU2595" s="213"/>
      <c r="AV2595" s="213"/>
      <c r="AW2595" s="213"/>
      <c r="AX2595" s="213"/>
      <c r="AY2595" s="213"/>
      <c r="AZ2595" s="213"/>
      <c r="BA2595" s="213"/>
      <c r="BB2595" s="213"/>
      <c r="BC2595" s="213"/>
      <c r="BD2595" s="213"/>
      <c r="BE2595" s="213"/>
      <c r="BF2595" s="213"/>
      <c r="BG2595" s="213"/>
      <c r="BH2595" s="213"/>
    </row>
    <row r="2596" spans="1:60" outlineLevel="3" x14ac:dyDescent="0.2">
      <c r="A2596" s="220"/>
      <c r="B2596" s="221"/>
      <c r="C2596" s="258" t="s">
        <v>1719</v>
      </c>
      <c r="D2596" s="229"/>
      <c r="E2596" s="230">
        <v>15.690250000000001</v>
      </c>
      <c r="F2596" s="224"/>
      <c r="G2596" s="224"/>
      <c r="H2596" s="224"/>
      <c r="I2596" s="224"/>
      <c r="J2596" s="224"/>
      <c r="K2596" s="224"/>
      <c r="L2596" s="224"/>
      <c r="M2596" s="224"/>
      <c r="N2596" s="223"/>
      <c r="O2596" s="223"/>
      <c r="P2596" s="223"/>
      <c r="Q2596" s="223"/>
      <c r="R2596" s="224"/>
      <c r="S2596" s="224"/>
      <c r="T2596" s="224"/>
      <c r="U2596" s="224"/>
      <c r="V2596" s="224"/>
      <c r="W2596" s="224"/>
      <c r="X2596" s="224"/>
      <c r="Y2596" s="224"/>
      <c r="Z2596" s="213"/>
      <c r="AA2596" s="213"/>
      <c r="AB2596" s="213"/>
      <c r="AC2596" s="213"/>
      <c r="AD2596" s="213"/>
      <c r="AE2596" s="213"/>
      <c r="AF2596" s="213"/>
      <c r="AG2596" s="213" t="s">
        <v>573</v>
      </c>
      <c r="AH2596" s="213">
        <v>0</v>
      </c>
      <c r="AI2596" s="213"/>
      <c r="AJ2596" s="213"/>
      <c r="AK2596" s="213"/>
      <c r="AL2596" s="213"/>
      <c r="AM2596" s="213"/>
      <c r="AN2596" s="213"/>
      <c r="AO2596" s="213"/>
      <c r="AP2596" s="213"/>
      <c r="AQ2596" s="213"/>
      <c r="AR2596" s="213"/>
      <c r="AS2596" s="213"/>
      <c r="AT2596" s="213"/>
      <c r="AU2596" s="213"/>
      <c r="AV2596" s="213"/>
      <c r="AW2596" s="213"/>
      <c r="AX2596" s="213"/>
      <c r="AY2596" s="213"/>
      <c r="AZ2596" s="213"/>
      <c r="BA2596" s="213"/>
      <c r="BB2596" s="213"/>
      <c r="BC2596" s="213"/>
      <c r="BD2596" s="213"/>
      <c r="BE2596" s="213"/>
      <c r="BF2596" s="213"/>
      <c r="BG2596" s="213"/>
      <c r="BH2596" s="213"/>
    </row>
    <row r="2597" spans="1:60" outlineLevel="3" x14ac:dyDescent="0.2">
      <c r="A2597" s="220"/>
      <c r="B2597" s="221"/>
      <c r="C2597" s="275" t="s">
        <v>955</v>
      </c>
      <c r="D2597" s="266"/>
      <c r="E2597" s="267"/>
      <c r="F2597" s="224"/>
      <c r="G2597" s="224"/>
      <c r="H2597" s="224"/>
      <c r="I2597" s="224"/>
      <c r="J2597" s="224"/>
      <c r="K2597" s="224"/>
      <c r="L2597" s="224"/>
      <c r="M2597" s="224"/>
      <c r="N2597" s="223"/>
      <c r="O2597" s="223"/>
      <c r="P2597" s="223"/>
      <c r="Q2597" s="223"/>
      <c r="R2597" s="224"/>
      <c r="S2597" s="224"/>
      <c r="T2597" s="224"/>
      <c r="U2597" s="224"/>
      <c r="V2597" s="224"/>
      <c r="W2597" s="224"/>
      <c r="X2597" s="224"/>
      <c r="Y2597" s="224"/>
      <c r="Z2597" s="213"/>
      <c r="AA2597" s="213"/>
      <c r="AB2597" s="213"/>
      <c r="AC2597" s="213"/>
      <c r="AD2597" s="213"/>
      <c r="AE2597" s="213"/>
      <c r="AF2597" s="213"/>
      <c r="AG2597" s="213" t="s">
        <v>573</v>
      </c>
      <c r="AH2597" s="213"/>
      <c r="AI2597" s="213"/>
      <c r="AJ2597" s="213"/>
      <c r="AK2597" s="213"/>
      <c r="AL2597" s="213"/>
      <c r="AM2597" s="213"/>
      <c r="AN2597" s="213"/>
      <c r="AO2597" s="213"/>
      <c r="AP2597" s="213"/>
      <c r="AQ2597" s="213"/>
      <c r="AR2597" s="213"/>
      <c r="AS2597" s="213"/>
      <c r="AT2597" s="213"/>
      <c r="AU2597" s="213"/>
      <c r="AV2597" s="213"/>
      <c r="AW2597" s="213"/>
      <c r="AX2597" s="213"/>
      <c r="AY2597" s="213"/>
      <c r="AZ2597" s="213"/>
      <c r="BA2597" s="213"/>
      <c r="BB2597" s="213"/>
      <c r="BC2597" s="213"/>
      <c r="BD2597" s="213"/>
      <c r="BE2597" s="213"/>
      <c r="BF2597" s="213"/>
      <c r="BG2597" s="213"/>
      <c r="BH2597" s="213"/>
    </row>
    <row r="2598" spans="1:60" outlineLevel="3" x14ac:dyDescent="0.2">
      <c r="A2598" s="220"/>
      <c r="B2598" s="221"/>
      <c r="C2598" s="276" t="s">
        <v>2533</v>
      </c>
      <c r="D2598" s="266"/>
      <c r="E2598" s="267">
        <v>11.79025</v>
      </c>
      <c r="F2598" s="224"/>
      <c r="G2598" s="224"/>
      <c r="H2598" s="224"/>
      <c r="I2598" s="224"/>
      <c r="J2598" s="224"/>
      <c r="K2598" s="224"/>
      <c r="L2598" s="224"/>
      <c r="M2598" s="224"/>
      <c r="N2598" s="223"/>
      <c r="O2598" s="223"/>
      <c r="P2598" s="223"/>
      <c r="Q2598" s="223"/>
      <c r="R2598" s="224"/>
      <c r="S2598" s="224"/>
      <c r="T2598" s="224"/>
      <c r="U2598" s="224"/>
      <c r="V2598" s="224"/>
      <c r="W2598" s="224"/>
      <c r="X2598" s="224"/>
      <c r="Y2598" s="224"/>
      <c r="Z2598" s="213"/>
      <c r="AA2598" s="213"/>
      <c r="AB2598" s="213"/>
      <c r="AC2598" s="213"/>
      <c r="AD2598" s="213"/>
      <c r="AE2598" s="213"/>
      <c r="AF2598" s="213"/>
      <c r="AG2598" s="213" t="s">
        <v>573</v>
      </c>
      <c r="AH2598" s="213">
        <v>2</v>
      </c>
      <c r="AI2598" s="213"/>
      <c r="AJ2598" s="213"/>
      <c r="AK2598" s="213"/>
      <c r="AL2598" s="213"/>
      <c r="AM2598" s="213"/>
      <c r="AN2598" s="213"/>
      <c r="AO2598" s="213"/>
      <c r="AP2598" s="213"/>
      <c r="AQ2598" s="213"/>
      <c r="AR2598" s="213"/>
      <c r="AS2598" s="213"/>
      <c r="AT2598" s="213"/>
      <c r="AU2598" s="213"/>
      <c r="AV2598" s="213"/>
      <c r="AW2598" s="213"/>
      <c r="AX2598" s="213"/>
      <c r="AY2598" s="213"/>
      <c r="AZ2598" s="213"/>
      <c r="BA2598" s="213"/>
      <c r="BB2598" s="213"/>
      <c r="BC2598" s="213"/>
      <c r="BD2598" s="213"/>
      <c r="BE2598" s="213"/>
      <c r="BF2598" s="213"/>
      <c r="BG2598" s="213"/>
      <c r="BH2598" s="213"/>
    </row>
    <row r="2599" spans="1:60" outlineLevel="3" x14ac:dyDescent="0.2">
      <c r="A2599" s="220"/>
      <c r="B2599" s="221"/>
      <c r="C2599" s="276" t="s">
        <v>1167</v>
      </c>
      <c r="D2599" s="266"/>
      <c r="E2599" s="267">
        <v>3.9</v>
      </c>
      <c r="F2599" s="224"/>
      <c r="G2599" s="224"/>
      <c r="H2599" s="224"/>
      <c r="I2599" s="224"/>
      <c r="J2599" s="224"/>
      <c r="K2599" s="224"/>
      <c r="L2599" s="224"/>
      <c r="M2599" s="224"/>
      <c r="N2599" s="223"/>
      <c r="O2599" s="223"/>
      <c r="P2599" s="223"/>
      <c r="Q2599" s="223"/>
      <c r="R2599" s="224"/>
      <c r="S2599" s="224"/>
      <c r="T2599" s="224"/>
      <c r="U2599" s="224"/>
      <c r="V2599" s="224"/>
      <c r="W2599" s="224"/>
      <c r="X2599" s="224"/>
      <c r="Y2599" s="224"/>
      <c r="Z2599" s="213"/>
      <c r="AA2599" s="213"/>
      <c r="AB2599" s="213"/>
      <c r="AC2599" s="213"/>
      <c r="AD2599" s="213"/>
      <c r="AE2599" s="213"/>
      <c r="AF2599" s="213"/>
      <c r="AG2599" s="213" t="s">
        <v>573</v>
      </c>
      <c r="AH2599" s="213">
        <v>2</v>
      </c>
      <c r="AI2599" s="213"/>
      <c r="AJ2599" s="213"/>
      <c r="AK2599" s="213"/>
      <c r="AL2599" s="213"/>
      <c r="AM2599" s="213"/>
      <c r="AN2599" s="213"/>
      <c r="AO2599" s="213"/>
      <c r="AP2599" s="213"/>
      <c r="AQ2599" s="213"/>
      <c r="AR2599" s="213"/>
      <c r="AS2599" s="213"/>
      <c r="AT2599" s="213"/>
      <c r="AU2599" s="213"/>
      <c r="AV2599" s="213"/>
      <c r="AW2599" s="213"/>
      <c r="AX2599" s="213"/>
      <c r="AY2599" s="213"/>
      <c r="AZ2599" s="213"/>
      <c r="BA2599" s="213"/>
      <c r="BB2599" s="213"/>
      <c r="BC2599" s="213"/>
      <c r="BD2599" s="213"/>
      <c r="BE2599" s="213"/>
      <c r="BF2599" s="213"/>
      <c r="BG2599" s="213"/>
      <c r="BH2599" s="213"/>
    </row>
    <row r="2600" spans="1:60" outlineLevel="3" x14ac:dyDescent="0.2">
      <c r="A2600" s="220"/>
      <c r="B2600" s="221"/>
      <c r="C2600" s="275" t="s">
        <v>958</v>
      </c>
      <c r="D2600" s="266"/>
      <c r="E2600" s="267"/>
      <c r="F2600" s="224"/>
      <c r="G2600" s="224"/>
      <c r="H2600" s="224"/>
      <c r="I2600" s="224"/>
      <c r="J2600" s="224"/>
      <c r="K2600" s="224"/>
      <c r="L2600" s="224"/>
      <c r="M2600" s="224"/>
      <c r="N2600" s="223"/>
      <c r="O2600" s="223"/>
      <c r="P2600" s="223"/>
      <c r="Q2600" s="223"/>
      <c r="R2600" s="224"/>
      <c r="S2600" s="224"/>
      <c r="T2600" s="224"/>
      <c r="U2600" s="224"/>
      <c r="V2600" s="224"/>
      <c r="W2600" s="224"/>
      <c r="X2600" s="224"/>
      <c r="Y2600" s="224"/>
      <c r="Z2600" s="213"/>
      <c r="AA2600" s="213"/>
      <c r="AB2600" s="213"/>
      <c r="AC2600" s="213"/>
      <c r="AD2600" s="213"/>
      <c r="AE2600" s="213"/>
      <c r="AF2600" s="213"/>
      <c r="AG2600" s="213" t="s">
        <v>573</v>
      </c>
      <c r="AH2600" s="213"/>
      <c r="AI2600" s="213"/>
      <c r="AJ2600" s="213"/>
      <c r="AK2600" s="213"/>
      <c r="AL2600" s="213"/>
      <c r="AM2600" s="213"/>
      <c r="AN2600" s="213"/>
      <c r="AO2600" s="213"/>
      <c r="AP2600" s="213"/>
      <c r="AQ2600" s="213"/>
      <c r="AR2600" s="213"/>
      <c r="AS2600" s="213"/>
      <c r="AT2600" s="213"/>
      <c r="AU2600" s="213"/>
      <c r="AV2600" s="213"/>
      <c r="AW2600" s="213"/>
      <c r="AX2600" s="213"/>
      <c r="AY2600" s="213"/>
      <c r="AZ2600" s="213"/>
      <c r="BA2600" s="213"/>
      <c r="BB2600" s="213"/>
      <c r="BC2600" s="213"/>
      <c r="BD2600" s="213"/>
      <c r="BE2600" s="213"/>
      <c r="BF2600" s="213"/>
      <c r="BG2600" s="213"/>
      <c r="BH2600" s="213"/>
    </row>
    <row r="2601" spans="1:60" outlineLevel="2" x14ac:dyDescent="0.2">
      <c r="A2601" s="220"/>
      <c r="B2601" s="221"/>
      <c r="C2601" s="257"/>
      <c r="D2601" s="250"/>
      <c r="E2601" s="250"/>
      <c r="F2601" s="250"/>
      <c r="G2601" s="250"/>
      <c r="H2601" s="224"/>
      <c r="I2601" s="224"/>
      <c r="J2601" s="224"/>
      <c r="K2601" s="224"/>
      <c r="L2601" s="224"/>
      <c r="M2601" s="224"/>
      <c r="N2601" s="223"/>
      <c r="O2601" s="223"/>
      <c r="P2601" s="223"/>
      <c r="Q2601" s="223"/>
      <c r="R2601" s="224"/>
      <c r="S2601" s="224"/>
      <c r="T2601" s="224"/>
      <c r="U2601" s="224"/>
      <c r="V2601" s="224"/>
      <c r="W2601" s="224"/>
      <c r="X2601" s="224"/>
      <c r="Y2601" s="224"/>
      <c r="Z2601" s="213"/>
      <c r="AA2601" s="213"/>
      <c r="AB2601" s="213"/>
      <c r="AC2601" s="213"/>
      <c r="AD2601" s="213"/>
      <c r="AE2601" s="213"/>
      <c r="AF2601" s="213"/>
      <c r="AG2601" s="213" t="s">
        <v>515</v>
      </c>
      <c r="AH2601" s="213"/>
      <c r="AI2601" s="213"/>
      <c r="AJ2601" s="213"/>
      <c r="AK2601" s="213"/>
      <c r="AL2601" s="213"/>
      <c r="AM2601" s="213"/>
      <c r="AN2601" s="213"/>
      <c r="AO2601" s="213"/>
      <c r="AP2601" s="213"/>
      <c r="AQ2601" s="213"/>
      <c r="AR2601" s="213"/>
      <c r="AS2601" s="213"/>
      <c r="AT2601" s="213"/>
      <c r="AU2601" s="213"/>
      <c r="AV2601" s="213"/>
      <c r="AW2601" s="213"/>
      <c r="AX2601" s="213"/>
      <c r="AY2601" s="213"/>
      <c r="AZ2601" s="213"/>
      <c r="BA2601" s="213"/>
      <c r="BB2601" s="213"/>
      <c r="BC2601" s="213"/>
      <c r="BD2601" s="213"/>
      <c r="BE2601" s="213"/>
      <c r="BF2601" s="213"/>
      <c r="BG2601" s="213"/>
      <c r="BH2601" s="213"/>
    </row>
    <row r="2602" spans="1:60" ht="22.5" outlineLevel="1" x14ac:dyDescent="0.2">
      <c r="A2602" s="242">
        <v>342</v>
      </c>
      <c r="B2602" s="243" t="s">
        <v>2534</v>
      </c>
      <c r="C2602" s="254" t="s">
        <v>2535</v>
      </c>
      <c r="D2602" s="244" t="s">
        <v>974</v>
      </c>
      <c r="E2602" s="245">
        <v>49.217500000000001</v>
      </c>
      <c r="F2602" s="246"/>
      <c r="G2602" s="247">
        <f>ROUND(E2602*F2602,2)</f>
        <v>0</v>
      </c>
      <c r="H2602" s="246"/>
      <c r="I2602" s="247">
        <f>ROUND(E2602*H2602,2)</f>
        <v>0</v>
      </c>
      <c r="J2602" s="246"/>
      <c r="K2602" s="247">
        <f>ROUND(E2602*J2602,2)</f>
        <v>0</v>
      </c>
      <c r="L2602" s="247">
        <v>21</v>
      </c>
      <c r="M2602" s="247">
        <f>G2602*(1+L2602/100)</f>
        <v>0</v>
      </c>
      <c r="N2602" s="245">
        <v>5.4599999999999996E-3</v>
      </c>
      <c r="O2602" s="245">
        <f>ROUND(E2602*N2602,2)</f>
        <v>0.27</v>
      </c>
      <c r="P2602" s="245">
        <v>0</v>
      </c>
      <c r="Q2602" s="245">
        <f>ROUND(E2602*P2602,2)</f>
        <v>0</v>
      </c>
      <c r="R2602" s="247" t="s">
        <v>2516</v>
      </c>
      <c r="S2602" s="247" t="s">
        <v>511</v>
      </c>
      <c r="T2602" s="248" t="s">
        <v>511</v>
      </c>
      <c r="U2602" s="224">
        <v>1</v>
      </c>
      <c r="V2602" s="224">
        <f>ROUND(E2602*U2602,2)</f>
        <v>49.22</v>
      </c>
      <c r="W2602" s="224"/>
      <c r="X2602" s="224" t="s">
        <v>557</v>
      </c>
      <c r="Y2602" s="224" t="s">
        <v>513</v>
      </c>
      <c r="Z2602" s="213"/>
      <c r="AA2602" s="213"/>
      <c r="AB2602" s="213"/>
      <c r="AC2602" s="213"/>
      <c r="AD2602" s="213"/>
      <c r="AE2602" s="213"/>
      <c r="AF2602" s="213"/>
      <c r="AG2602" s="213" t="s">
        <v>571</v>
      </c>
      <c r="AH2602" s="213"/>
      <c r="AI2602" s="213"/>
      <c r="AJ2602" s="213"/>
      <c r="AK2602" s="213"/>
      <c r="AL2602" s="213"/>
      <c r="AM2602" s="213"/>
      <c r="AN2602" s="213"/>
      <c r="AO2602" s="213"/>
      <c r="AP2602" s="213"/>
      <c r="AQ2602" s="213"/>
      <c r="AR2602" s="213"/>
      <c r="AS2602" s="213"/>
      <c r="AT2602" s="213"/>
      <c r="AU2602" s="213"/>
      <c r="AV2602" s="213"/>
      <c r="AW2602" s="213"/>
      <c r="AX2602" s="213"/>
      <c r="AY2602" s="213"/>
      <c r="AZ2602" s="213"/>
      <c r="BA2602" s="213"/>
      <c r="BB2602" s="213"/>
      <c r="BC2602" s="213"/>
      <c r="BD2602" s="213"/>
      <c r="BE2602" s="213"/>
      <c r="BF2602" s="213"/>
      <c r="BG2602" s="213"/>
      <c r="BH2602" s="213"/>
    </row>
    <row r="2603" spans="1:60" outlineLevel="2" x14ac:dyDescent="0.2">
      <c r="A2603" s="220"/>
      <c r="B2603" s="221"/>
      <c r="C2603" s="258" t="s">
        <v>1149</v>
      </c>
      <c r="D2603" s="229"/>
      <c r="E2603" s="230"/>
      <c r="F2603" s="224"/>
      <c r="G2603" s="224"/>
      <c r="H2603" s="224"/>
      <c r="I2603" s="224"/>
      <c r="J2603" s="224"/>
      <c r="K2603" s="224"/>
      <c r="L2603" s="224"/>
      <c r="M2603" s="224"/>
      <c r="N2603" s="223"/>
      <c r="O2603" s="223"/>
      <c r="P2603" s="223"/>
      <c r="Q2603" s="223"/>
      <c r="R2603" s="224"/>
      <c r="S2603" s="224"/>
      <c r="T2603" s="224"/>
      <c r="U2603" s="224"/>
      <c r="V2603" s="224"/>
      <c r="W2603" s="224"/>
      <c r="X2603" s="224"/>
      <c r="Y2603" s="224"/>
      <c r="Z2603" s="213"/>
      <c r="AA2603" s="213"/>
      <c r="AB2603" s="213"/>
      <c r="AC2603" s="213"/>
      <c r="AD2603" s="213"/>
      <c r="AE2603" s="213"/>
      <c r="AF2603" s="213"/>
      <c r="AG2603" s="213" t="s">
        <v>573</v>
      </c>
      <c r="AH2603" s="213">
        <v>0</v>
      </c>
      <c r="AI2603" s="213"/>
      <c r="AJ2603" s="213"/>
      <c r="AK2603" s="213"/>
      <c r="AL2603" s="213"/>
      <c r="AM2603" s="213"/>
      <c r="AN2603" s="213"/>
      <c r="AO2603" s="213"/>
      <c r="AP2603" s="213"/>
      <c r="AQ2603" s="213"/>
      <c r="AR2603" s="213"/>
      <c r="AS2603" s="213"/>
      <c r="AT2603" s="213"/>
      <c r="AU2603" s="213"/>
      <c r="AV2603" s="213"/>
      <c r="AW2603" s="213"/>
      <c r="AX2603" s="213"/>
      <c r="AY2603" s="213"/>
      <c r="AZ2603" s="213"/>
      <c r="BA2603" s="213"/>
      <c r="BB2603" s="213"/>
      <c r="BC2603" s="213"/>
      <c r="BD2603" s="213"/>
      <c r="BE2603" s="213"/>
      <c r="BF2603" s="213"/>
      <c r="BG2603" s="213"/>
      <c r="BH2603" s="213"/>
    </row>
    <row r="2604" spans="1:60" outlineLevel="3" x14ac:dyDescent="0.2">
      <c r="A2604" s="220"/>
      <c r="B2604" s="221"/>
      <c r="C2604" s="258" t="s">
        <v>1578</v>
      </c>
      <c r="D2604" s="229"/>
      <c r="E2604" s="230">
        <v>27.46</v>
      </c>
      <c r="F2604" s="224"/>
      <c r="G2604" s="224"/>
      <c r="H2604" s="224"/>
      <c r="I2604" s="224"/>
      <c r="J2604" s="224"/>
      <c r="K2604" s="224"/>
      <c r="L2604" s="224"/>
      <c r="M2604" s="224"/>
      <c r="N2604" s="223"/>
      <c r="O2604" s="223"/>
      <c r="P2604" s="223"/>
      <c r="Q2604" s="223"/>
      <c r="R2604" s="224"/>
      <c r="S2604" s="224"/>
      <c r="T2604" s="224"/>
      <c r="U2604" s="224"/>
      <c r="V2604" s="224"/>
      <c r="W2604" s="224"/>
      <c r="X2604" s="224"/>
      <c r="Y2604" s="224"/>
      <c r="Z2604" s="213"/>
      <c r="AA2604" s="213"/>
      <c r="AB2604" s="213"/>
      <c r="AC2604" s="213"/>
      <c r="AD2604" s="213"/>
      <c r="AE2604" s="213"/>
      <c r="AF2604" s="213"/>
      <c r="AG2604" s="213" t="s">
        <v>573</v>
      </c>
      <c r="AH2604" s="213">
        <v>0</v>
      </c>
      <c r="AI2604" s="213"/>
      <c r="AJ2604" s="213"/>
      <c r="AK2604" s="213"/>
      <c r="AL2604" s="213"/>
      <c r="AM2604" s="213"/>
      <c r="AN2604" s="213"/>
      <c r="AO2604" s="213"/>
      <c r="AP2604" s="213"/>
      <c r="AQ2604" s="213"/>
      <c r="AR2604" s="213"/>
      <c r="AS2604" s="213"/>
      <c r="AT2604" s="213"/>
      <c r="AU2604" s="213"/>
      <c r="AV2604" s="213"/>
      <c r="AW2604" s="213"/>
      <c r="AX2604" s="213"/>
      <c r="AY2604" s="213"/>
      <c r="AZ2604" s="213"/>
      <c r="BA2604" s="213"/>
      <c r="BB2604" s="213"/>
      <c r="BC2604" s="213"/>
      <c r="BD2604" s="213"/>
      <c r="BE2604" s="213"/>
      <c r="BF2604" s="213"/>
      <c r="BG2604" s="213"/>
      <c r="BH2604" s="213"/>
    </row>
    <row r="2605" spans="1:60" outlineLevel="3" x14ac:dyDescent="0.2">
      <c r="A2605" s="220"/>
      <c r="B2605" s="221"/>
      <c r="C2605" s="275" t="s">
        <v>955</v>
      </c>
      <c r="D2605" s="266"/>
      <c r="E2605" s="267"/>
      <c r="F2605" s="224"/>
      <c r="G2605" s="224"/>
      <c r="H2605" s="224"/>
      <c r="I2605" s="224"/>
      <c r="J2605" s="224"/>
      <c r="K2605" s="224"/>
      <c r="L2605" s="224"/>
      <c r="M2605" s="224"/>
      <c r="N2605" s="223"/>
      <c r="O2605" s="223"/>
      <c r="P2605" s="223"/>
      <c r="Q2605" s="223"/>
      <c r="R2605" s="224"/>
      <c r="S2605" s="224"/>
      <c r="T2605" s="224"/>
      <c r="U2605" s="224"/>
      <c r="V2605" s="224"/>
      <c r="W2605" s="224"/>
      <c r="X2605" s="224"/>
      <c r="Y2605" s="224"/>
      <c r="Z2605" s="213"/>
      <c r="AA2605" s="213"/>
      <c r="AB2605" s="213"/>
      <c r="AC2605" s="213"/>
      <c r="AD2605" s="213"/>
      <c r="AE2605" s="213"/>
      <c r="AF2605" s="213"/>
      <c r="AG2605" s="213" t="s">
        <v>573</v>
      </c>
      <c r="AH2605" s="213"/>
      <c r="AI2605" s="213"/>
      <c r="AJ2605" s="213"/>
      <c r="AK2605" s="213"/>
      <c r="AL2605" s="213"/>
      <c r="AM2605" s="213"/>
      <c r="AN2605" s="213"/>
      <c r="AO2605" s="213"/>
      <c r="AP2605" s="213"/>
      <c r="AQ2605" s="213"/>
      <c r="AR2605" s="213"/>
      <c r="AS2605" s="213"/>
      <c r="AT2605" s="213"/>
      <c r="AU2605" s="213"/>
      <c r="AV2605" s="213"/>
      <c r="AW2605" s="213"/>
      <c r="AX2605" s="213"/>
      <c r="AY2605" s="213"/>
      <c r="AZ2605" s="213"/>
      <c r="BA2605" s="213"/>
      <c r="BB2605" s="213"/>
      <c r="BC2605" s="213"/>
      <c r="BD2605" s="213"/>
      <c r="BE2605" s="213"/>
      <c r="BF2605" s="213"/>
      <c r="BG2605" s="213"/>
      <c r="BH2605" s="213"/>
    </row>
    <row r="2606" spans="1:60" outlineLevel="3" x14ac:dyDescent="0.2">
      <c r="A2606" s="220"/>
      <c r="B2606" s="221"/>
      <c r="C2606" s="276" t="s">
        <v>1722</v>
      </c>
      <c r="D2606" s="266"/>
      <c r="E2606" s="267">
        <v>1.55</v>
      </c>
      <c r="F2606" s="224"/>
      <c r="G2606" s="224"/>
      <c r="H2606" s="224"/>
      <c r="I2606" s="224"/>
      <c r="J2606" s="224"/>
      <c r="K2606" s="224"/>
      <c r="L2606" s="224"/>
      <c r="M2606" s="224"/>
      <c r="N2606" s="223"/>
      <c r="O2606" s="223"/>
      <c r="P2606" s="223"/>
      <c r="Q2606" s="223"/>
      <c r="R2606" s="224"/>
      <c r="S2606" s="224"/>
      <c r="T2606" s="224"/>
      <c r="U2606" s="224"/>
      <c r="V2606" s="224"/>
      <c r="W2606" s="224"/>
      <c r="X2606" s="224"/>
      <c r="Y2606" s="224"/>
      <c r="Z2606" s="213"/>
      <c r="AA2606" s="213"/>
      <c r="AB2606" s="213"/>
      <c r="AC2606" s="213"/>
      <c r="AD2606" s="213"/>
      <c r="AE2606" s="213"/>
      <c r="AF2606" s="213"/>
      <c r="AG2606" s="213" t="s">
        <v>573</v>
      </c>
      <c r="AH2606" s="213">
        <v>2</v>
      </c>
      <c r="AI2606" s="213"/>
      <c r="AJ2606" s="213"/>
      <c r="AK2606" s="213"/>
      <c r="AL2606" s="213"/>
      <c r="AM2606" s="213"/>
      <c r="AN2606" s="213"/>
      <c r="AO2606" s="213"/>
      <c r="AP2606" s="213"/>
      <c r="AQ2606" s="213"/>
      <c r="AR2606" s="213"/>
      <c r="AS2606" s="213"/>
      <c r="AT2606" s="213"/>
      <c r="AU2606" s="213"/>
      <c r="AV2606" s="213"/>
      <c r="AW2606" s="213"/>
      <c r="AX2606" s="213"/>
      <c r="AY2606" s="213"/>
      <c r="AZ2606" s="213"/>
      <c r="BA2606" s="213"/>
      <c r="BB2606" s="213"/>
      <c r="BC2606" s="213"/>
      <c r="BD2606" s="213"/>
      <c r="BE2606" s="213"/>
      <c r="BF2606" s="213"/>
      <c r="BG2606" s="213"/>
      <c r="BH2606" s="213"/>
    </row>
    <row r="2607" spans="1:60" outlineLevel="3" x14ac:dyDescent="0.2">
      <c r="A2607" s="220"/>
      <c r="B2607" s="221"/>
      <c r="C2607" s="276" t="s">
        <v>1723</v>
      </c>
      <c r="D2607" s="266"/>
      <c r="E2607" s="267">
        <v>2.34</v>
      </c>
      <c r="F2607" s="224"/>
      <c r="G2607" s="224"/>
      <c r="H2607" s="224"/>
      <c r="I2607" s="224"/>
      <c r="J2607" s="224"/>
      <c r="K2607" s="224"/>
      <c r="L2607" s="224"/>
      <c r="M2607" s="224"/>
      <c r="N2607" s="223"/>
      <c r="O2607" s="223"/>
      <c r="P2607" s="223"/>
      <c r="Q2607" s="223"/>
      <c r="R2607" s="224"/>
      <c r="S2607" s="224"/>
      <c r="T2607" s="224"/>
      <c r="U2607" s="224"/>
      <c r="V2607" s="224"/>
      <c r="W2607" s="224"/>
      <c r="X2607" s="224"/>
      <c r="Y2607" s="224"/>
      <c r="Z2607" s="213"/>
      <c r="AA2607" s="213"/>
      <c r="AB2607" s="213"/>
      <c r="AC2607" s="213"/>
      <c r="AD2607" s="213"/>
      <c r="AE2607" s="213"/>
      <c r="AF2607" s="213"/>
      <c r="AG2607" s="213" t="s">
        <v>573</v>
      </c>
      <c r="AH2607" s="213">
        <v>2</v>
      </c>
      <c r="AI2607" s="213"/>
      <c r="AJ2607" s="213"/>
      <c r="AK2607" s="213"/>
      <c r="AL2607" s="213"/>
      <c r="AM2607" s="213"/>
      <c r="AN2607" s="213"/>
      <c r="AO2607" s="213"/>
      <c r="AP2607" s="213"/>
      <c r="AQ2607" s="213"/>
      <c r="AR2607" s="213"/>
      <c r="AS2607" s="213"/>
      <c r="AT2607" s="213"/>
      <c r="AU2607" s="213"/>
      <c r="AV2607" s="213"/>
      <c r="AW2607" s="213"/>
      <c r="AX2607" s="213"/>
      <c r="AY2607" s="213"/>
      <c r="AZ2607" s="213"/>
      <c r="BA2607" s="213"/>
      <c r="BB2607" s="213"/>
      <c r="BC2607" s="213"/>
      <c r="BD2607" s="213"/>
      <c r="BE2607" s="213"/>
      <c r="BF2607" s="213"/>
      <c r="BG2607" s="213"/>
      <c r="BH2607" s="213"/>
    </row>
    <row r="2608" spans="1:60" outlineLevel="3" x14ac:dyDescent="0.2">
      <c r="A2608" s="220"/>
      <c r="B2608" s="221"/>
      <c r="C2608" s="276" t="s">
        <v>1168</v>
      </c>
      <c r="D2608" s="266"/>
      <c r="E2608" s="267">
        <v>6.11</v>
      </c>
      <c r="F2608" s="224"/>
      <c r="G2608" s="224"/>
      <c r="H2608" s="224"/>
      <c r="I2608" s="224"/>
      <c r="J2608" s="224"/>
      <c r="K2608" s="224"/>
      <c r="L2608" s="224"/>
      <c r="M2608" s="224"/>
      <c r="N2608" s="223"/>
      <c r="O2608" s="223"/>
      <c r="P2608" s="223"/>
      <c r="Q2608" s="223"/>
      <c r="R2608" s="224"/>
      <c r="S2608" s="224"/>
      <c r="T2608" s="224"/>
      <c r="U2608" s="224"/>
      <c r="V2608" s="224"/>
      <c r="W2608" s="224"/>
      <c r="X2608" s="224"/>
      <c r="Y2608" s="224"/>
      <c r="Z2608" s="213"/>
      <c r="AA2608" s="213"/>
      <c r="AB2608" s="213"/>
      <c r="AC2608" s="213"/>
      <c r="AD2608" s="213"/>
      <c r="AE2608" s="213"/>
      <c r="AF2608" s="213"/>
      <c r="AG2608" s="213" t="s">
        <v>573</v>
      </c>
      <c r="AH2608" s="213">
        <v>2</v>
      </c>
      <c r="AI2608" s="213"/>
      <c r="AJ2608" s="213"/>
      <c r="AK2608" s="213"/>
      <c r="AL2608" s="213"/>
      <c r="AM2608" s="213"/>
      <c r="AN2608" s="213"/>
      <c r="AO2608" s="213"/>
      <c r="AP2608" s="213"/>
      <c r="AQ2608" s="213"/>
      <c r="AR2608" s="213"/>
      <c r="AS2608" s="213"/>
      <c r="AT2608" s="213"/>
      <c r="AU2608" s="213"/>
      <c r="AV2608" s="213"/>
      <c r="AW2608" s="213"/>
      <c r="AX2608" s="213"/>
      <c r="AY2608" s="213"/>
      <c r="AZ2608" s="213"/>
      <c r="BA2608" s="213"/>
      <c r="BB2608" s="213"/>
      <c r="BC2608" s="213"/>
      <c r="BD2608" s="213"/>
      <c r="BE2608" s="213"/>
      <c r="BF2608" s="213"/>
      <c r="BG2608" s="213"/>
      <c r="BH2608" s="213"/>
    </row>
    <row r="2609" spans="1:60" outlineLevel="3" x14ac:dyDescent="0.2">
      <c r="A2609" s="220"/>
      <c r="B2609" s="221"/>
      <c r="C2609" s="276" t="s">
        <v>1724</v>
      </c>
      <c r="D2609" s="266"/>
      <c r="E2609" s="267">
        <v>9.59</v>
      </c>
      <c r="F2609" s="224"/>
      <c r="G2609" s="224"/>
      <c r="H2609" s="224"/>
      <c r="I2609" s="224"/>
      <c r="J2609" s="224"/>
      <c r="K2609" s="224"/>
      <c r="L2609" s="224"/>
      <c r="M2609" s="224"/>
      <c r="N2609" s="223"/>
      <c r="O2609" s="223"/>
      <c r="P2609" s="223"/>
      <c r="Q2609" s="223"/>
      <c r="R2609" s="224"/>
      <c r="S2609" s="224"/>
      <c r="T2609" s="224"/>
      <c r="U2609" s="224"/>
      <c r="V2609" s="224"/>
      <c r="W2609" s="224"/>
      <c r="X2609" s="224"/>
      <c r="Y2609" s="224"/>
      <c r="Z2609" s="213"/>
      <c r="AA2609" s="213"/>
      <c r="AB2609" s="213"/>
      <c r="AC2609" s="213"/>
      <c r="AD2609" s="213"/>
      <c r="AE2609" s="213"/>
      <c r="AF2609" s="213"/>
      <c r="AG2609" s="213" t="s">
        <v>573</v>
      </c>
      <c r="AH2609" s="213">
        <v>2</v>
      </c>
      <c r="AI2609" s="213"/>
      <c r="AJ2609" s="213"/>
      <c r="AK2609" s="213"/>
      <c r="AL2609" s="213"/>
      <c r="AM2609" s="213"/>
      <c r="AN2609" s="213"/>
      <c r="AO2609" s="213"/>
      <c r="AP2609" s="213"/>
      <c r="AQ2609" s="213"/>
      <c r="AR2609" s="213"/>
      <c r="AS2609" s="213"/>
      <c r="AT2609" s="213"/>
      <c r="AU2609" s="213"/>
      <c r="AV2609" s="213"/>
      <c r="AW2609" s="213"/>
      <c r="AX2609" s="213"/>
      <c r="AY2609" s="213"/>
      <c r="AZ2609" s="213"/>
      <c r="BA2609" s="213"/>
      <c r="BB2609" s="213"/>
      <c r="BC2609" s="213"/>
      <c r="BD2609" s="213"/>
      <c r="BE2609" s="213"/>
      <c r="BF2609" s="213"/>
      <c r="BG2609" s="213"/>
      <c r="BH2609" s="213"/>
    </row>
    <row r="2610" spans="1:60" outlineLevel="3" x14ac:dyDescent="0.2">
      <c r="A2610" s="220"/>
      <c r="B2610" s="221"/>
      <c r="C2610" s="276" t="s">
        <v>1725</v>
      </c>
      <c r="D2610" s="266"/>
      <c r="E2610" s="267">
        <v>7.87</v>
      </c>
      <c r="F2610" s="224"/>
      <c r="G2610" s="224"/>
      <c r="H2610" s="224"/>
      <c r="I2610" s="224"/>
      <c r="J2610" s="224"/>
      <c r="K2610" s="224"/>
      <c r="L2610" s="224"/>
      <c r="M2610" s="224"/>
      <c r="N2610" s="223"/>
      <c r="O2610" s="223"/>
      <c r="P2610" s="223"/>
      <c r="Q2610" s="223"/>
      <c r="R2610" s="224"/>
      <c r="S2610" s="224"/>
      <c r="T2610" s="224"/>
      <c r="U2610" s="224"/>
      <c r="V2610" s="224"/>
      <c r="W2610" s="224"/>
      <c r="X2610" s="224"/>
      <c r="Y2610" s="224"/>
      <c r="Z2610" s="213"/>
      <c r="AA2610" s="213"/>
      <c r="AB2610" s="213"/>
      <c r="AC2610" s="213"/>
      <c r="AD2610" s="213"/>
      <c r="AE2610" s="213"/>
      <c r="AF2610" s="213"/>
      <c r="AG2610" s="213" t="s">
        <v>573</v>
      </c>
      <c r="AH2610" s="213">
        <v>2</v>
      </c>
      <c r="AI2610" s="213"/>
      <c r="AJ2610" s="213"/>
      <c r="AK2610" s="213"/>
      <c r="AL2610" s="213"/>
      <c r="AM2610" s="213"/>
      <c r="AN2610" s="213"/>
      <c r="AO2610" s="213"/>
      <c r="AP2610" s="213"/>
      <c r="AQ2610" s="213"/>
      <c r="AR2610" s="213"/>
      <c r="AS2610" s="213"/>
      <c r="AT2610" s="213"/>
      <c r="AU2610" s="213"/>
      <c r="AV2610" s="213"/>
      <c r="AW2610" s="213"/>
      <c r="AX2610" s="213"/>
      <c r="AY2610" s="213"/>
      <c r="AZ2610" s="213"/>
      <c r="BA2610" s="213"/>
      <c r="BB2610" s="213"/>
      <c r="BC2610" s="213"/>
      <c r="BD2610" s="213"/>
      <c r="BE2610" s="213"/>
      <c r="BF2610" s="213"/>
      <c r="BG2610" s="213"/>
      <c r="BH2610" s="213"/>
    </row>
    <row r="2611" spans="1:60" outlineLevel="3" x14ac:dyDescent="0.2">
      <c r="A2611" s="220"/>
      <c r="B2611" s="221"/>
      <c r="C2611" s="275" t="s">
        <v>958</v>
      </c>
      <c r="D2611" s="266"/>
      <c r="E2611" s="267"/>
      <c r="F2611" s="224"/>
      <c r="G2611" s="224"/>
      <c r="H2611" s="224"/>
      <c r="I2611" s="224"/>
      <c r="J2611" s="224"/>
      <c r="K2611" s="224"/>
      <c r="L2611" s="224"/>
      <c r="M2611" s="224"/>
      <c r="N2611" s="223"/>
      <c r="O2611" s="223"/>
      <c r="P2611" s="223"/>
      <c r="Q2611" s="223"/>
      <c r="R2611" s="224"/>
      <c r="S2611" s="224"/>
      <c r="T2611" s="224"/>
      <c r="U2611" s="224"/>
      <c r="V2611" s="224"/>
      <c r="W2611" s="224"/>
      <c r="X2611" s="224"/>
      <c r="Y2611" s="224"/>
      <c r="Z2611" s="213"/>
      <c r="AA2611" s="213"/>
      <c r="AB2611" s="213"/>
      <c r="AC2611" s="213"/>
      <c r="AD2611" s="213"/>
      <c r="AE2611" s="213"/>
      <c r="AF2611" s="213"/>
      <c r="AG2611" s="213" t="s">
        <v>573</v>
      </c>
      <c r="AH2611" s="213"/>
      <c r="AI2611" s="213"/>
      <c r="AJ2611" s="213"/>
      <c r="AK2611" s="213"/>
      <c r="AL2611" s="213"/>
      <c r="AM2611" s="213"/>
      <c r="AN2611" s="213"/>
      <c r="AO2611" s="213"/>
      <c r="AP2611" s="213"/>
      <c r="AQ2611" s="213"/>
      <c r="AR2611" s="213"/>
      <c r="AS2611" s="213"/>
      <c r="AT2611" s="213"/>
      <c r="AU2611" s="213"/>
      <c r="AV2611" s="213"/>
      <c r="AW2611" s="213"/>
      <c r="AX2611" s="213"/>
      <c r="AY2611" s="213"/>
      <c r="AZ2611" s="213"/>
      <c r="BA2611" s="213"/>
      <c r="BB2611" s="213"/>
      <c r="BC2611" s="213"/>
      <c r="BD2611" s="213"/>
      <c r="BE2611" s="213"/>
      <c r="BF2611" s="213"/>
      <c r="BG2611" s="213"/>
      <c r="BH2611" s="213"/>
    </row>
    <row r="2612" spans="1:60" outlineLevel="3" x14ac:dyDescent="0.2">
      <c r="A2612" s="220"/>
      <c r="B2612" s="221"/>
      <c r="C2612" s="258" t="s">
        <v>1152</v>
      </c>
      <c r="D2612" s="229"/>
      <c r="E2612" s="230"/>
      <c r="F2612" s="224"/>
      <c r="G2612" s="224"/>
      <c r="H2612" s="224"/>
      <c r="I2612" s="224"/>
      <c r="J2612" s="224"/>
      <c r="K2612" s="224"/>
      <c r="L2612" s="224"/>
      <c r="M2612" s="224"/>
      <c r="N2612" s="223"/>
      <c r="O2612" s="223"/>
      <c r="P2612" s="223"/>
      <c r="Q2612" s="223"/>
      <c r="R2612" s="224"/>
      <c r="S2612" s="224"/>
      <c r="T2612" s="224"/>
      <c r="U2612" s="224"/>
      <c r="V2612" s="224"/>
      <c r="W2612" s="224"/>
      <c r="X2612" s="224"/>
      <c r="Y2612" s="224"/>
      <c r="Z2612" s="213"/>
      <c r="AA2612" s="213"/>
      <c r="AB2612" s="213"/>
      <c r="AC2612" s="213"/>
      <c r="AD2612" s="213"/>
      <c r="AE2612" s="213"/>
      <c r="AF2612" s="213"/>
      <c r="AG2612" s="213" t="s">
        <v>573</v>
      </c>
      <c r="AH2612" s="213">
        <v>0</v>
      </c>
      <c r="AI2612" s="213"/>
      <c r="AJ2612" s="213"/>
      <c r="AK2612" s="213"/>
      <c r="AL2612" s="213"/>
      <c r="AM2612" s="213"/>
      <c r="AN2612" s="213"/>
      <c r="AO2612" s="213"/>
      <c r="AP2612" s="213"/>
      <c r="AQ2612" s="213"/>
      <c r="AR2612" s="213"/>
      <c r="AS2612" s="213"/>
      <c r="AT2612" s="213"/>
      <c r="AU2612" s="213"/>
      <c r="AV2612" s="213"/>
      <c r="AW2612" s="213"/>
      <c r="AX2612" s="213"/>
      <c r="AY2612" s="213"/>
      <c r="AZ2612" s="213"/>
      <c r="BA2612" s="213"/>
      <c r="BB2612" s="213"/>
      <c r="BC2612" s="213"/>
      <c r="BD2612" s="213"/>
      <c r="BE2612" s="213"/>
      <c r="BF2612" s="213"/>
      <c r="BG2612" s="213"/>
      <c r="BH2612" s="213"/>
    </row>
    <row r="2613" spans="1:60" outlineLevel="3" x14ac:dyDescent="0.2">
      <c r="A2613" s="220"/>
      <c r="B2613" s="221"/>
      <c r="C2613" s="258" t="s">
        <v>1580</v>
      </c>
      <c r="D2613" s="229"/>
      <c r="E2613" s="230">
        <v>21.7575</v>
      </c>
      <c r="F2613" s="224"/>
      <c r="G2613" s="224"/>
      <c r="H2613" s="224"/>
      <c r="I2613" s="224"/>
      <c r="J2613" s="224"/>
      <c r="K2613" s="224"/>
      <c r="L2613" s="224"/>
      <c r="M2613" s="224"/>
      <c r="N2613" s="223"/>
      <c r="O2613" s="223"/>
      <c r="P2613" s="223"/>
      <c r="Q2613" s="223"/>
      <c r="R2613" s="224"/>
      <c r="S2613" s="224"/>
      <c r="T2613" s="224"/>
      <c r="U2613" s="224"/>
      <c r="V2613" s="224"/>
      <c r="W2613" s="224"/>
      <c r="X2613" s="224"/>
      <c r="Y2613" s="224"/>
      <c r="Z2613" s="213"/>
      <c r="AA2613" s="213"/>
      <c r="AB2613" s="213"/>
      <c r="AC2613" s="213"/>
      <c r="AD2613" s="213"/>
      <c r="AE2613" s="213"/>
      <c r="AF2613" s="213"/>
      <c r="AG2613" s="213" t="s">
        <v>573</v>
      </c>
      <c r="AH2613" s="213">
        <v>0</v>
      </c>
      <c r="AI2613" s="213"/>
      <c r="AJ2613" s="213"/>
      <c r="AK2613" s="213"/>
      <c r="AL2613" s="213"/>
      <c r="AM2613" s="213"/>
      <c r="AN2613" s="213"/>
      <c r="AO2613" s="213"/>
      <c r="AP2613" s="213"/>
      <c r="AQ2613" s="213"/>
      <c r="AR2613" s="213"/>
      <c r="AS2613" s="213"/>
      <c r="AT2613" s="213"/>
      <c r="AU2613" s="213"/>
      <c r="AV2613" s="213"/>
      <c r="AW2613" s="213"/>
      <c r="AX2613" s="213"/>
      <c r="AY2613" s="213"/>
      <c r="AZ2613" s="213"/>
      <c r="BA2613" s="213"/>
      <c r="BB2613" s="213"/>
      <c r="BC2613" s="213"/>
      <c r="BD2613" s="213"/>
      <c r="BE2613" s="213"/>
      <c r="BF2613" s="213"/>
      <c r="BG2613" s="213"/>
      <c r="BH2613" s="213"/>
    </row>
    <row r="2614" spans="1:60" outlineLevel="3" x14ac:dyDescent="0.2">
      <c r="A2614" s="220"/>
      <c r="B2614" s="221"/>
      <c r="C2614" s="275" t="s">
        <v>955</v>
      </c>
      <c r="D2614" s="266"/>
      <c r="E2614" s="267"/>
      <c r="F2614" s="224"/>
      <c r="G2614" s="224"/>
      <c r="H2614" s="224"/>
      <c r="I2614" s="224"/>
      <c r="J2614" s="224"/>
      <c r="K2614" s="224"/>
      <c r="L2614" s="224"/>
      <c r="M2614" s="224"/>
      <c r="N2614" s="223"/>
      <c r="O2614" s="223"/>
      <c r="P2614" s="223"/>
      <c r="Q2614" s="223"/>
      <c r="R2614" s="224"/>
      <c r="S2614" s="224"/>
      <c r="T2614" s="224"/>
      <c r="U2614" s="224"/>
      <c r="V2614" s="224"/>
      <c r="W2614" s="224"/>
      <c r="X2614" s="224"/>
      <c r="Y2614" s="224"/>
      <c r="Z2614" s="213"/>
      <c r="AA2614" s="213"/>
      <c r="AB2614" s="213"/>
      <c r="AC2614" s="213"/>
      <c r="AD2614" s="213"/>
      <c r="AE2614" s="213"/>
      <c r="AF2614" s="213"/>
      <c r="AG2614" s="213" t="s">
        <v>573</v>
      </c>
      <c r="AH2614" s="213"/>
      <c r="AI2614" s="213"/>
      <c r="AJ2614" s="213"/>
      <c r="AK2614" s="213"/>
      <c r="AL2614" s="213"/>
      <c r="AM2614" s="213"/>
      <c r="AN2614" s="213"/>
      <c r="AO2614" s="213"/>
      <c r="AP2614" s="213"/>
      <c r="AQ2614" s="213"/>
      <c r="AR2614" s="213"/>
      <c r="AS2614" s="213"/>
      <c r="AT2614" s="213"/>
      <c r="AU2614" s="213"/>
      <c r="AV2614" s="213"/>
      <c r="AW2614" s="213"/>
      <c r="AX2614" s="213"/>
      <c r="AY2614" s="213"/>
      <c r="AZ2614" s="213"/>
      <c r="BA2614" s="213"/>
      <c r="BB2614" s="213"/>
      <c r="BC2614" s="213"/>
      <c r="BD2614" s="213"/>
      <c r="BE2614" s="213"/>
      <c r="BF2614" s="213"/>
      <c r="BG2614" s="213"/>
      <c r="BH2614" s="213"/>
    </row>
    <row r="2615" spans="1:60" outlineLevel="3" x14ac:dyDescent="0.2">
      <c r="A2615" s="220"/>
      <c r="B2615" s="221"/>
      <c r="C2615" s="276" t="s">
        <v>2240</v>
      </c>
      <c r="D2615" s="266"/>
      <c r="E2615" s="267">
        <v>1.53</v>
      </c>
      <c r="F2615" s="224"/>
      <c r="G2615" s="224"/>
      <c r="H2615" s="224"/>
      <c r="I2615" s="224"/>
      <c r="J2615" s="224"/>
      <c r="K2615" s="224"/>
      <c r="L2615" s="224"/>
      <c r="M2615" s="224"/>
      <c r="N2615" s="223"/>
      <c r="O2615" s="223"/>
      <c r="P2615" s="223"/>
      <c r="Q2615" s="223"/>
      <c r="R2615" s="224"/>
      <c r="S2615" s="224"/>
      <c r="T2615" s="224"/>
      <c r="U2615" s="224"/>
      <c r="V2615" s="224"/>
      <c r="W2615" s="224"/>
      <c r="X2615" s="224"/>
      <c r="Y2615" s="224"/>
      <c r="Z2615" s="213"/>
      <c r="AA2615" s="213"/>
      <c r="AB2615" s="213"/>
      <c r="AC2615" s="213"/>
      <c r="AD2615" s="213"/>
      <c r="AE2615" s="213"/>
      <c r="AF2615" s="213"/>
      <c r="AG2615" s="213" t="s">
        <v>573</v>
      </c>
      <c r="AH2615" s="213">
        <v>2</v>
      </c>
      <c r="AI2615" s="213"/>
      <c r="AJ2615" s="213"/>
      <c r="AK2615" s="213"/>
      <c r="AL2615" s="213"/>
      <c r="AM2615" s="213"/>
      <c r="AN2615" s="213"/>
      <c r="AO2615" s="213"/>
      <c r="AP2615" s="213"/>
      <c r="AQ2615" s="213"/>
      <c r="AR2615" s="213"/>
      <c r="AS2615" s="213"/>
      <c r="AT2615" s="213"/>
      <c r="AU2615" s="213"/>
      <c r="AV2615" s="213"/>
      <c r="AW2615" s="213"/>
      <c r="AX2615" s="213"/>
      <c r="AY2615" s="213"/>
      <c r="AZ2615" s="213"/>
      <c r="BA2615" s="213"/>
      <c r="BB2615" s="213"/>
      <c r="BC2615" s="213"/>
      <c r="BD2615" s="213"/>
      <c r="BE2615" s="213"/>
      <c r="BF2615" s="213"/>
      <c r="BG2615" s="213"/>
      <c r="BH2615" s="213"/>
    </row>
    <row r="2616" spans="1:60" outlineLevel="3" x14ac:dyDescent="0.2">
      <c r="A2616" s="220"/>
      <c r="B2616" s="221"/>
      <c r="C2616" s="276" t="s">
        <v>2536</v>
      </c>
      <c r="D2616" s="266"/>
      <c r="E2616" s="267">
        <v>9.59</v>
      </c>
      <c r="F2616" s="224"/>
      <c r="G2616" s="224"/>
      <c r="H2616" s="224"/>
      <c r="I2616" s="224"/>
      <c r="J2616" s="224"/>
      <c r="K2616" s="224"/>
      <c r="L2616" s="224"/>
      <c r="M2616" s="224"/>
      <c r="N2616" s="223"/>
      <c r="O2616" s="223"/>
      <c r="P2616" s="223"/>
      <c r="Q2616" s="223"/>
      <c r="R2616" s="224"/>
      <c r="S2616" s="224"/>
      <c r="T2616" s="224"/>
      <c r="U2616" s="224"/>
      <c r="V2616" s="224"/>
      <c r="W2616" s="224"/>
      <c r="X2616" s="224"/>
      <c r="Y2616" s="224"/>
      <c r="Z2616" s="213"/>
      <c r="AA2616" s="213"/>
      <c r="AB2616" s="213"/>
      <c r="AC2616" s="213"/>
      <c r="AD2616" s="213"/>
      <c r="AE2616" s="213"/>
      <c r="AF2616" s="213"/>
      <c r="AG2616" s="213" t="s">
        <v>573</v>
      </c>
      <c r="AH2616" s="213">
        <v>2</v>
      </c>
      <c r="AI2616" s="213"/>
      <c r="AJ2616" s="213"/>
      <c r="AK2616" s="213"/>
      <c r="AL2616" s="213"/>
      <c r="AM2616" s="213"/>
      <c r="AN2616" s="213"/>
      <c r="AO2616" s="213"/>
      <c r="AP2616" s="213"/>
      <c r="AQ2616" s="213"/>
      <c r="AR2616" s="213"/>
      <c r="AS2616" s="213"/>
      <c r="AT2616" s="213"/>
      <c r="AU2616" s="213"/>
      <c r="AV2616" s="213"/>
      <c r="AW2616" s="213"/>
      <c r="AX2616" s="213"/>
      <c r="AY2616" s="213"/>
      <c r="AZ2616" s="213"/>
      <c r="BA2616" s="213"/>
      <c r="BB2616" s="213"/>
      <c r="BC2616" s="213"/>
      <c r="BD2616" s="213"/>
      <c r="BE2616" s="213"/>
      <c r="BF2616" s="213"/>
      <c r="BG2616" s="213"/>
      <c r="BH2616" s="213"/>
    </row>
    <row r="2617" spans="1:60" outlineLevel="3" x14ac:dyDescent="0.2">
      <c r="A2617" s="220"/>
      <c r="B2617" s="221"/>
      <c r="C2617" s="276" t="s">
        <v>2255</v>
      </c>
      <c r="D2617" s="266"/>
      <c r="E2617" s="267">
        <v>7.87</v>
      </c>
      <c r="F2617" s="224"/>
      <c r="G2617" s="224"/>
      <c r="H2617" s="224"/>
      <c r="I2617" s="224"/>
      <c r="J2617" s="224"/>
      <c r="K2617" s="224"/>
      <c r="L2617" s="224"/>
      <c r="M2617" s="224"/>
      <c r="N2617" s="223"/>
      <c r="O2617" s="223"/>
      <c r="P2617" s="223"/>
      <c r="Q2617" s="223"/>
      <c r="R2617" s="224"/>
      <c r="S2617" s="224"/>
      <c r="T2617" s="224"/>
      <c r="U2617" s="224"/>
      <c r="V2617" s="224"/>
      <c r="W2617" s="224"/>
      <c r="X2617" s="224"/>
      <c r="Y2617" s="224"/>
      <c r="Z2617" s="213"/>
      <c r="AA2617" s="213"/>
      <c r="AB2617" s="213"/>
      <c r="AC2617" s="213"/>
      <c r="AD2617" s="213"/>
      <c r="AE2617" s="213"/>
      <c r="AF2617" s="213"/>
      <c r="AG2617" s="213" t="s">
        <v>573</v>
      </c>
      <c r="AH2617" s="213">
        <v>2</v>
      </c>
      <c r="AI2617" s="213"/>
      <c r="AJ2617" s="213"/>
      <c r="AK2617" s="213"/>
      <c r="AL2617" s="213"/>
      <c r="AM2617" s="213"/>
      <c r="AN2617" s="213"/>
      <c r="AO2617" s="213"/>
      <c r="AP2617" s="213"/>
      <c r="AQ2617" s="213"/>
      <c r="AR2617" s="213"/>
      <c r="AS2617" s="213"/>
      <c r="AT2617" s="213"/>
      <c r="AU2617" s="213"/>
      <c r="AV2617" s="213"/>
      <c r="AW2617" s="213"/>
      <c r="AX2617" s="213"/>
      <c r="AY2617" s="213"/>
      <c r="AZ2617" s="213"/>
      <c r="BA2617" s="213"/>
      <c r="BB2617" s="213"/>
      <c r="BC2617" s="213"/>
      <c r="BD2617" s="213"/>
      <c r="BE2617" s="213"/>
      <c r="BF2617" s="213"/>
      <c r="BG2617" s="213"/>
      <c r="BH2617" s="213"/>
    </row>
    <row r="2618" spans="1:60" outlineLevel="3" x14ac:dyDescent="0.2">
      <c r="A2618" s="220"/>
      <c r="B2618" s="221"/>
      <c r="C2618" s="276" t="s">
        <v>2537</v>
      </c>
      <c r="D2618" s="266"/>
      <c r="E2618" s="267">
        <v>2.7675000000000001</v>
      </c>
      <c r="F2618" s="224"/>
      <c r="G2618" s="224"/>
      <c r="H2618" s="224"/>
      <c r="I2618" s="224"/>
      <c r="J2618" s="224"/>
      <c r="K2618" s="224"/>
      <c r="L2618" s="224"/>
      <c r="M2618" s="224"/>
      <c r="N2618" s="223"/>
      <c r="O2618" s="223"/>
      <c r="P2618" s="223"/>
      <c r="Q2618" s="223"/>
      <c r="R2618" s="224"/>
      <c r="S2618" s="224"/>
      <c r="T2618" s="224"/>
      <c r="U2618" s="224"/>
      <c r="V2618" s="224"/>
      <c r="W2618" s="224"/>
      <c r="X2618" s="224"/>
      <c r="Y2618" s="224"/>
      <c r="Z2618" s="213"/>
      <c r="AA2618" s="213"/>
      <c r="AB2618" s="213"/>
      <c r="AC2618" s="213"/>
      <c r="AD2618" s="213"/>
      <c r="AE2618" s="213"/>
      <c r="AF2618" s="213"/>
      <c r="AG2618" s="213" t="s">
        <v>573</v>
      </c>
      <c r="AH2618" s="213">
        <v>2</v>
      </c>
      <c r="AI2618" s="213"/>
      <c r="AJ2618" s="213"/>
      <c r="AK2618" s="213"/>
      <c r="AL2618" s="213"/>
      <c r="AM2618" s="213"/>
      <c r="AN2618" s="213"/>
      <c r="AO2618" s="213"/>
      <c r="AP2618" s="213"/>
      <c r="AQ2618" s="213"/>
      <c r="AR2618" s="213"/>
      <c r="AS2618" s="213"/>
      <c r="AT2618" s="213"/>
      <c r="AU2618" s="213"/>
      <c r="AV2618" s="213"/>
      <c r="AW2618" s="213"/>
      <c r="AX2618" s="213"/>
      <c r="AY2618" s="213"/>
      <c r="AZ2618" s="213"/>
      <c r="BA2618" s="213"/>
      <c r="BB2618" s="213"/>
      <c r="BC2618" s="213"/>
      <c r="BD2618" s="213"/>
      <c r="BE2618" s="213"/>
      <c r="BF2618" s="213"/>
      <c r="BG2618" s="213"/>
      <c r="BH2618" s="213"/>
    </row>
    <row r="2619" spans="1:60" outlineLevel="3" x14ac:dyDescent="0.2">
      <c r="A2619" s="220"/>
      <c r="B2619" s="221"/>
      <c r="C2619" s="275" t="s">
        <v>958</v>
      </c>
      <c r="D2619" s="266"/>
      <c r="E2619" s="267"/>
      <c r="F2619" s="224"/>
      <c r="G2619" s="224"/>
      <c r="H2619" s="224"/>
      <c r="I2619" s="224"/>
      <c r="J2619" s="224"/>
      <c r="K2619" s="224"/>
      <c r="L2619" s="224"/>
      <c r="M2619" s="224"/>
      <c r="N2619" s="223"/>
      <c r="O2619" s="223"/>
      <c r="P2619" s="223"/>
      <c r="Q2619" s="223"/>
      <c r="R2619" s="224"/>
      <c r="S2619" s="224"/>
      <c r="T2619" s="224"/>
      <c r="U2619" s="224"/>
      <c r="V2619" s="224"/>
      <c r="W2619" s="224"/>
      <c r="X2619" s="224"/>
      <c r="Y2619" s="224"/>
      <c r="Z2619" s="213"/>
      <c r="AA2619" s="213"/>
      <c r="AB2619" s="213"/>
      <c r="AC2619" s="213"/>
      <c r="AD2619" s="213"/>
      <c r="AE2619" s="213"/>
      <c r="AF2619" s="213"/>
      <c r="AG2619" s="213" t="s">
        <v>573</v>
      </c>
      <c r="AH2619" s="213"/>
      <c r="AI2619" s="213"/>
      <c r="AJ2619" s="213"/>
      <c r="AK2619" s="213"/>
      <c r="AL2619" s="213"/>
      <c r="AM2619" s="213"/>
      <c r="AN2619" s="213"/>
      <c r="AO2619" s="213"/>
      <c r="AP2619" s="213"/>
      <c r="AQ2619" s="213"/>
      <c r="AR2619" s="213"/>
      <c r="AS2619" s="213"/>
      <c r="AT2619" s="213"/>
      <c r="AU2619" s="213"/>
      <c r="AV2619" s="213"/>
      <c r="AW2619" s="213"/>
      <c r="AX2619" s="213"/>
      <c r="AY2619" s="213"/>
      <c r="AZ2619" s="213"/>
      <c r="BA2619" s="213"/>
      <c r="BB2619" s="213"/>
      <c r="BC2619" s="213"/>
      <c r="BD2619" s="213"/>
      <c r="BE2619" s="213"/>
      <c r="BF2619" s="213"/>
      <c r="BG2619" s="213"/>
      <c r="BH2619" s="213"/>
    </row>
    <row r="2620" spans="1:60" outlineLevel="2" x14ac:dyDescent="0.2">
      <c r="A2620" s="220"/>
      <c r="B2620" s="221"/>
      <c r="C2620" s="257"/>
      <c r="D2620" s="250"/>
      <c r="E2620" s="250"/>
      <c r="F2620" s="250"/>
      <c r="G2620" s="250"/>
      <c r="H2620" s="224"/>
      <c r="I2620" s="224"/>
      <c r="J2620" s="224"/>
      <c r="K2620" s="224"/>
      <c r="L2620" s="224"/>
      <c r="M2620" s="224"/>
      <c r="N2620" s="223"/>
      <c r="O2620" s="223"/>
      <c r="P2620" s="223"/>
      <c r="Q2620" s="223"/>
      <c r="R2620" s="224"/>
      <c r="S2620" s="224"/>
      <c r="T2620" s="224"/>
      <c r="U2620" s="224"/>
      <c r="V2620" s="224"/>
      <c r="W2620" s="224"/>
      <c r="X2620" s="224"/>
      <c r="Y2620" s="224"/>
      <c r="Z2620" s="213"/>
      <c r="AA2620" s="213"/>
      <c r="AB2620" s="213"/>
      <c r="AC2620" s="213"/>
      <c r="AD2620" s="213"/>
      <c r="AE2620" s="213"/>
      <c r="AF2620" s="213"/>
      <c r="AG2620" s="213" t="s">
        <v>515</v>
      </c>
      <c r="AH2620" s="213"/>
      <c r="AI2620" s="213"/>
      <c r="AJ2620" s="213"/>
      <c r="AK2620" s="213"/>
      <c r="AL2620" s="213"/>
      <c r="AM2620" s="213"/>
      <c r="AN2620" s="213"/>
      <c r="AO2620" s="213"/>
      <c r="AP2620" s="213"/>
      <c r="AQ2620" s="213"/>
      <c r="AR2620" s="213"/>
      <c r="AS2620" s="213"/>
      <c r="AT2620" s="213"/>
      <c r="AU2620" s="213"/>
      <c r="AV2620" s="213"/>
      <c r="AW2620" s="213"/>
      <c r="AX2620" s="213"/>
      <c r="AY2620" s="213"/>
      <c r="AZ2620" s="213"/>
      <c r="BA2620" s="213"/>
      <c r="BB2620" s="213"/>
      <c r="BC2620" s="213"/>
      <c r="BD2620" s="213"/>
      <c r="BE2620" s="213"/>
      <c r="BF2620" s="213"/>
      <c r="BG2620" s="213"/>
      <c r="BH2620" s="213"/>
    </row>
    <row r="2621" spans="1:60" ht="33.75" outlineLevel="1" x14ac:dyDescent="0.2">
      <c r="A2621" s="242">
        <v>343</v>
      </c>
      <c r="B2621" s="243" t="s">
        <v>2538</v>
      </c>
      <c r="C2621" s="254" t="s">
        <v>2539</v>
      </c>
      <c r="D2621" s="244" t="s">
        <v>1356</v>
      </c>
      <c r="E2621" s="245">
        <v>14.4</v>
      </c>
      <c r="F2621" s="246"/>
      <c r="G2621" s="247">
        <f>ROUND(E2621*F2621,2)</f>
        <v>0</v>
      </c>
      <c r="H2621" s="246"/>
      <c r="I2621" s="247">
        <f>ROUND(E2621*H2621,2)</f>
        <v>0</v>
      </c>
      <c r="J2621" s="246"/>
      <c r="K2621" s="247">
        <f>ROUND(E2621*J2621,2)</f>
        <v>0</v>
      </c>
      <c r="L2621" s="247">
        <v>21</v>
      </c>
      <c r="M2621" s="247">
        <f>G2621*(1+L2621/100)</f>
        <v>0</v>
      </c>
      <c r="N2621" s="245">
        <v>2.3000000000000001E-4</v>
      </c>
      <c r="O2621" s="245">
        <f>ROUND(E2621*N2621,2)</f>
        <v>0</v>
      </c>
      <c r="P2621" s="245">
        <v>0</v>
      </c>
      <c r="Q2621" s="245">
        <f>ROUND(E2621*P2621,2)</f>
        <v>0</v>
      </c>
      <c r="R2621" s="247" t="s">
        <v>2516</v>
      </c>
      <c r="S2621" s="247" t="s">
        <v>511</v>
      </c>
      <c r="T2621" s="248" t="s">
        <v>511</v>
      </c>
      <c r="U2621" s="224">
        <v>0.20805000000000001</v>
      </c>
      <c r="V2621" s="224">
        <f>ROUND(E2621*U2621,2)</f>
        <v>3</v>
      </c>
      <c r="W2621" s="224"/>
      <c r="X2621" s="224" t="s">
        <v>557</v>
      </c>
      <c r="Y2621" s="224" t="s">
        <v>513</v>
      </c>
      <c r="Z2621" s="213"/>
      <c r="AA2621" s="213"/>
      <c r="AB2621" s="213"/>
      <c r="AC2621" s="213"/>
      <c r="AD2621" s="213"/>
      <c r="AE2621" s="213"/>
      <c r="AF2621" s="213"/>
      <c r="AG2621" s="213" t="s">
        <v>571</v>
      </c>
      <c r="AH2621" s="213"/>
      <c r="AI2621" s="213"/>
      <c r="AJ2621" s="213"/>
      <c r="AK2621" s="213"/>
      <c r="AL2621" s="213"/>
      <c r="AM2621" s="213"/>
      <c r="AN2621" s="213"/>
      <c r="AO2621" s="213"/>
      <c r="AP2621" s="213"/>
      <c r="AQ2621" s="213"/>
      <c r="AR2621" s="213"/>
      <c r="AS2621" s="213"/>
      <c r="AT2621" s="213"/>
      <c r="AU2621" s="213"/>
      <c r="AV2621" s="213"/>
      <c r="AW2621" s="213"/>
      <c r="AX2621" s="213"/>
      <c r="AY2621" s="213"/>
      <c r="AZ2621" s="213"/>
      <c r="BA2621" s="213"/>
      <c r="BB2621" s="213"/>
      <c r="BC2621" s="213"/>
      <c r="BD2621" s="213"/>
      <c r="BE2621" s="213"/>
      <c r="BF2621" s="213"/>
      <c r="BG2621" s="213"/>
      <c r="BH2621" s="213"/>
    </row>
    <row r="2622" spans="1:60" outlineLevel="2" x14ac:dyDescent="0.2">
      <c r="A2622" s="220"/>
      <c r="B2622" s="221"/>
      <c r="C2622" s="258" t="s">
        <v>1149</v>
      </c>
      <c r="D2622" s="229"/>
      <c r="E2622" s="230"/>
      <c r="F2622" s="224"/>
      <c r="G2622" s="224"/>
      <c r="H2622" s="224"/>
      <c r="I2622" s="224"/>
      <c r="J2622" s="224"/>
      <c r="K2622" s="224"/>
      <c r="L2622" s="224"/>
      <c r="M2622" s="224"/>
      <c r="N2622" s="223"/>
      <c r="O2622" s="223"/>
      <c r="P2622" s="223"/>
      <c r="Q2622" s="223"/>
      <c r="R2622" s="224"/>
      <c r="S2622" s="224"/>
      <c r="T2622" s="224"/>
      <c r="U2622" s="224"/>
      <c r="V2622" s="224"/>
      <c r="W2622" s="224"/>
      <c r="X2622" s="224"/>
      <c r="Y2622" s="224"/>
      <c r="Z2622" s="213"/>
      <c r="AA2622" s="213"/>
      <c r="AB2622" s="213"/>
      <c r="AC2622" s="213"/>
      <c r="AD2622" s="213"/>
      <c r="AE2622" s="213"/>
      <c r="AF2622" s="213"/>
      <c r="AG2622" s="213" t="s">
        <v>573</v>
      </c>
      <c r="AH2622" s="213">
        <v>0</v>
      </c>
      <c r="AI2622" s="213"/>
      <c r="AJ2622" s="213"/>
      <c r="AK2622" s="213"/>
      <c r="AL2622" s="213"/>
      <c r="AM2622" s="213"/>
      <c r="AN2622" s="213"/>
      <c r="AO2622" s="213"/>
      <c r="AP2622" s="213"/>
      <c r="AQ2622" s="213"/>
      <c r="AR2622" s="213"/>
      <c r="AS2622" s="213"/>
      <c r="AT2622" s="213"/>
      <c r="AU2622" s="213"/>
      <c r="AV2622" s="213"/>
      <c r="AW2622" s="213"/>
      <c r="AX2622" s="213"/>
      <c r="AY2622" s="213"/>
      <c r="AZ2622" s="213"/>
      <c r="BA2622" s="213"/>
      <c r="BB2622" s="213"/>
      <c r="BC2622" s="213"/>
      <c r="BD2622" s="213"/>
      <c r="BE2622" s="213"/>
      <c r="BF2622" s="213"/>
      <c r="BG2622" s="213"/>
      <c r="BH2622" s="213"/>
    </row>
    <row r="2623" spans="1:60" outlineLevel="3" x14ac:dyDescent="0.2">
      <c r="A2623" s="220"/>
      <c r="B2623" s="221"/>
      <c r="C2623" s="258" t="s">
        <v>2540</v>
      </c>
      <c r="D2623" s="229"/>
      <c r="E2623" s="230">
        <v>1.7</v>
      </c>
      <c r="F2623" s="224"/>
      <c r="G2623" s="224"/>
      <c r="H2623" s="224"/>
      <c r="I2623" s="224"/>
      <c r="J2623" s="224"/>
      <c r="K2623" s="224"/>
      <c r="L2623" s="224"/>
      <c r="M2623" s="224"/>
      <c r="N2623" s="223"/>
      <c r="O2623" s="223"/>
      <c r="P2623" s="223"/>
      <c r="Q2623" s="223"/>
      <c r="R2623" s="224"/>
      <c r="S2623" s="224"/>
      <c r="T2623" s="224"/>
      <c r="U2623" s="224"/>
      <c r="V2623" s="224"/>
      <c r="W2623" s="224"/>
      <c r="X2623" s="224"/>
      <c r="Y2623" s="224"/>
      <c r="Z2623" s="213"/>
      <c r="AA2623" s="213"/>
      <c r="AB2623" s="213"/>
      <c r="AC2623" s="213"/>
      <c r="AD2623" s="213"/>
      <c r="AE2623" s="213"/>
      <c r="AF2623" s="213"/>
      <c r="AG2623" s="213" t="s">
        <v>573</v>
      </c>
      <c r="AH2623" s="213">
        <v>0</v>
      </c>
      <c r="AI2623" s="213"/>
      <c r="AJ2623" s="213"/>
      <c r="AK2623" s="213"/>
      <c r="AL2623" s="213"/>
      <c r="AM2623" s="213"/>
      <c r="AN2623" s="213"/>
      <c r="AO2623" s="213"/>
      <c r="AP2623" s="213"/>
      <c r="AQ2623" s="213"/>
      <c r="AR2623" s="213"/>
      <c r="AS2623" s="213"/>
      <c r="AT2623" s="213"/>
      <c r="AU2623" s="213"/>
      <c r="AV2623" s="213"/>
      <c r="AW2623" s="213"/>
      <c r="AX2623" s="213"/>
      <c r="AY2623" s="213"/>
      <c r="AZ2623" s="213"/>
      <c r="BA2623" s="213"/>
      <c r="BB2623" s="213"/>
      <c r="BC2623" s="213"/>
      <c r="BD2623" s="213"/>
      <c r="BE2623" s="213"/>
      <c r="BF2623" s="213"/>
      <c r="BG2623" s="213"/>
      <c r="BH2623" s="213"/>
    </row>
    <row r="2624" spans="1:60" outlineLevel="3" x14ac:dyDescent="0.2">
      <c r="A2624" s="220"/>
      <c r="B2624" s="221"/>
      <c r="C2624" s="275" t="s">
        <v>955</v>
      </c>
      <c r="D2624" s="266"/>
      <c r="E2624" s="267"/>
      <c r="F2624" s="224"/>
      <c r="G2624" s="224"/>
      <c r="H2624" s="224"/>
      <c r="I2624" s="224"/>
      <c r="J2624" s="224"/>
      <c r="K2624" s="224"/>
      <c r="L2624" s="224"/>
      <c r="M2624" s="224"/>
      <c r="N2624" s="223"/>
      <c r="O2624" s="223"/>
      <c r="P2624" s="223"/>
      <c r="Q2624" s="223"/>
      <c r="R2624" s="224"/>
      <c r="S2624" s="224"/>
      <c r="T2624" s="224"/>
      <c r="U2624" s="224"/>
      <c r="V2624" s="224"/>
      <c r="W2624" s="224"/>
      <c r="X2624" s="224"/>
      <c r="Y2624" s="224"/>
      <c r="Z2624" s="213"/>
      <c r="AA2624" s="213"/>
      <c r="AB2624" s="213"/>
      <c r="AC2624" s="213"/>
      <c r="AD2624" s="213"/>
      <c r="AE2624" s="213"/>
      <c r="AF2624" s="213"/>
      <c r="AG2624" s="213" t="s">
        <v>573</v>
      </c>
      <c r="AH2624" s="213"/>
      <c r="AI2624" s="213"/>
      <c r="AJ2624" s="213"/>
      <c r="AK2624" s="213"/>
      <c r="AL2624" s="213"/>
      <c r="AM2624" s="213"/>
      <c r="AN2624" s="213"/>
      <c r="AO2624" s="213"/>
      <c r="AP2624" s="213"/>
      <c r="AQ2624" s="213"/>
      <c r="AR2624" s="213"/>
      <c r="AS2624" s="213"/>
      <c r="AT2624" s="213"/>
      <c r="AU2624" s="213"/>
      <c r="AV2624" s="213"/>
      <c r="AW2624" s="213"/>
      <c r="AX2624" s="213"/>
      <c r="AY2624" s="213"/>
      <c r="AZ2624" s="213"/>
      <c r="BA2624" s="213"/>
      <c r="BB2624" s="213"/>
      <c r="BC2624" s="213"/>
      <c r="BD2624" s="213"/>
      <c r="BE2624" s="213"/>
      <c r="BF2624" s="213"/>
      <c r="BG2624" s="213"/>
      <c r="BH2624" s="213"/>
    </row>
    <row r="2625" spans="1:60" outlineLevel="3" x14ac:dyDescent="0.2">
      <c r="A2625" s="220"/>
      <c r="B2625" s="221"/>
      <c r="C2625" s="276" t="s">
        <v>2541</v>
      </c>
      <c r="D2625" s="266"/>
      <c r="E2625" s="267">
        <v>0.8</v>
      </c>
      <c r="F2625" s="224"/>
      <c r="G2625" s="224"/>
      <c r="H2625" s="224"/>
      <c r="I2625" s="224"/>
      <c r="J2625" s="224"/>
      <c r="K2625" s="224"/>
      <c r="L2625" s="224"/>
      <c r="M2625" s="224"/>
      <c r="N2625" s="223"/>
      <c r="O2625" s="223"/>
      <c r="P2625" s="223"/>
      <c r="Q2625" s="223"/>
      <c r="R2625" s="224"/>
      <c r="S2625" s="224"/>
      <c r="T2625" s="224"/>
      <c r="U2625" s="224"/>
      <c r="V2625" s="224"/>
      <c r="W2625" s="224"/>
      <c r="X2625" s="224"/>
      <c r="Y2625" s="224"/>
      <c r="Z2625" s="213"/>
      <c r="AA2625" s="213"/>
      <c r="AB2625" s="213"/>
      <c r="AC2625" s="213"/>
      <c r="AD2625" s="213"/>
      <c r="AE2625" s="213"/>
      <c r="AF2625" s="213"/>
      <c r="AG2625" s="213" t="s">
        <v>573</v>
      </c>
      <c r="AH2625" s="213">
        <v>2</v>
      </c>
      <c r="AI2625" s="213"/>
      <c r="AJ2625" s="213"/>
      <c r="AK2625" s="213"/>
      <c r="AL2625" s="213"/>
      <c r="AM2625" s="213"/>
      <c r="AN2625" s="213"/>
      <c r="AO2625" s="213"/>
      <c r="AP2625" s="213"/>
      <c r="AQ2625" s="213"/>
      <c r="AR2625" s="213"/>
      <c r="AS2625" s="213"/>
      <c r="AT2625" s="213"/>
      <c r="AU2625" s="213"/>
      <c r="AV2625" s="213"/>
      <c r="AW2625" s="213"/>
      <c r="AX2625" s="213"/>
      <c r="AY2625" s="213"/>
      <c r="AZ2625" s="213"/>
      <c r="BA2625" s="213"/>
      <c r="BB2625" s="213"/>
      <c r="BC2625" s="213"/>
      <c r="BD2625" s="213"/>
      <c r="BE2625" s="213"/>
      <c r="BF2625" s="213"/>
      <c r="BG2625" s="213"/>
      <c r="BH2625" s="213"/>
    </row>
    <row r="2626" spans="1:60" outlineLevel="3" x14ac:dyDescent="0.2">
      <c r="A2626" s="220"/>
      <c r="B2626" s="221"/>
      <c r="C2626" s="276" t="s">
        <v>2542</v>
      </c>
      <c r="D2626" s="266"/>
      <c r="E2626" s="267">
        <v>0.9</v>
      </c>
      <c r="F2626" s="224"/>
      <c r="G2626" s="224"/>
      <c r="H2626" s="224"/>
      <c r="I2626" s="224"/>
      <c r="J2626" s="224"/>
      <c r="K2626" s="224"/>
      <c r="L2626" s="224"/>
      <c r="M2626" s="224"/>
      <c r="N2626" s="223"/>
      <c r="O2626" s="223"/>
      <c r="P2626" s="223"/>
      <c r="Q2626" s="223"/>
      <c r="R2626" s="224"/>
      <c r="S2626" s="224"/>
      <c r="T2626" s="224"/>
      <c r="U2626" s="224"/>
      <c r="V2626" s="224"/>
      <c r="W2626" s="224"/>
      <c r="X2626" s="224"/>
      <c r="Y2626" s="224"/>
      <c r="Z2626" s="213"/>
      <c r="AA2626" s="213"/>
      <c r="AB2626" s="213"/>
      <c r="AC2626" s="213"/>
      <c r="AD2626" s="213"/>
      <c r="AE2626" s="213"/>
      <c r="AF2626" s="213"/>
      <c r="AG2626" s="213" t="s">
        <v>573</v>
      </c>
      <c r="AH2626" s="213">
        <v>2</v>
      </c>
      <c r="AI2626" s="213"/>
      <c r="AJ2626" s="213"/>
      <c r="AK2626" s="213"/>
      <c r="AL2626" s="213"/>
      <c r="AM2626" s="213"/>
      <c r="AN2626" s="213"/>
      <c r="AO2626" s="213"/>
      <c r="AP2626" s="213"/>
      <c r="AQ2626" s="213"/>
      <c r="AR2626" s="213"/>
      <c r="AS2626" s="213"/>
      <c r="AT2626" s="213"/>
      <c r="AU2626" s="213"/>
      <c r="AV2626" s="213"/>
      <c r="AW2626" s="213"/>
      <c r="AX2626" s="213"/>
      <c r="AY2626" s="213"/>
      <c r="AZ2626" s="213"/>
      <c r="BA2626" s="213"/>
      <c r="BB2626" s="213"/>
      <c r="BC2626" s="213"/>
      <c r="BD2626" s="213"/>
      <c r="BE2626" s="213"/>
      <c r="BF2626" s="213"/>
      <c r="BG2626" s="213"/>
      <c r="BH2626" s="213"/>
    </row>
    <row r="2627" spans="1:60" outlineLevel="3" x14ac:dyDescent="0.2">
      <c r="A2627" s="220"/>
      <c r="B2627" s="221"/>
      <c r="C2627" s="275" t="s">
        <v>958</v>
      </c>
      <c r="D2627" s="266"/>
      <c r="E2627" s="267"/>
      <c r="F2627" s="224"/>
      <c r="G2627" s="224"/>
      <c r="H2627" s="224"/>
      <c r="I2627" s="224"/>
      <c r="J2627" s="224"/>
      <c r="K2627" s="224"/>
      <c r="L2627" s="224"/>
      <c r="M2627" s="224"/>
      <c r="N2627" s="223"/>
      <c r="O2627" s="223"/>
      <c r="P2627" s="223"/>
      <c r="Q2627" s="223"/>
      <c r="R2627" s="224"/>
      <c r="S2627" s="224"/>
      <c r="T2627" s="224"/>
      <c r="U2627" s="224"/>
      <c r="V2627" s="224"/>
      <c r="W2627" s="224"/>
      <c r="X2627" s="224"/>
      <c r="Y2627" s="224"/>
      <c r="Z2627" s="213"/>
      <c r="AA2627" s="213"/>
      <c r="AB2627" s="213"/>
      <c r="AC2627" s="213"/>
      <c r="AD2627" s="213"/>
      <c r="AE2627" s="213"/>
      <c r="AF2627" s="213"/>
      <c r="AG2627" s="213" t="s">
        <v>573</v>
      </c>
      <c r="AH2627" s="213"/>
      <c r="AI2627" s="213"/>
      <c r="AJ2627" s="213"/>
      <c r="AK2627" s="213"/>
      <c r="AL2627" s="213"/>
      <c r="AM2627" s="213"/>
      <c r="AN2627" s="213"/>
      <c r="AO2627" s="213"/>
      <c r="AP2627" s="213"/>
      <c r="AQ2627" s="213"/>
      <c r="AR2627" s="213"/>
      <c r="AS2627" s="213"/>
      <c r="AT2627" s="213"/>
      <c r="AU2627" s="213"/>
      <c r="AV2627" s="213"/>
      <c r="AW2627" s="213"/>
      <c r="AX2627" s="213"/>
      <c r="AY2627" s="213"/>
      <c r="AZ2627" s="213"/>
      <c r="BA2627" s="213"/>
      <c r="BB2627" s="213"/>
      <c r="BC2627" s="213"/>
      <c r="BD2627" s="213"/>
      <c r="BE2627" s="213"/>
      <c r="BF2627" s="213"/>
      <c r="BG2627" s="213"/>
      <c r="BH2627" s="213"/>
    </row>
    <row r="2628" spans="1:60" outlineLevel="3" x14ac:dyDescent="0.2">
      <c r="A2628" s="220"/>
      <c r="B2628" s="221"/>
      <c r="C2628" s="258" t="s">
        <v>2543</v>
      </c>
      <c r="D2628" s="229"/>
      <c r="E2628" s="230">
        <v>3.5</v>
      </c>
      <c r="F2628" s="224"/>
      <c r="G2628" s="224"/>
      <c r="H2628" s="224"/>
      <c r="I2628" s="224"/>
      <c r="J2628" s="224"/>
      <c r="K2628" s="224"/>
      <c r="L2628" s="224"/>
      <c r="M2628" s="224"/>
      <c r="N2628" s="223"/>
      <c r="O2628" s="223"/>
      <c r="P2628" s="223"/>
      <c r="Q2628" s="223"/>
      <c r="R2628" s="224"/>
      <c r="S2628" s="224"/>
      <c r="T2628" s="224"/>
      <c r="U2628" s="224"/>
      <c r="V2628" s="224"/>
      <c r="W2628" s="224"/>
      <c r="X2628" s="224"/>
      <c r="Y2628" s="224"/>
      <c r="Z2628" s="213"/>
      <c r="AA2628" s="213"/>
      <c r="AB2628" s="213"/>
      <c r="AC2628" s="213"/>
      <c r="AD2628" s="213"/>
      <c r="AE2628" s="213"/>
      <c r="AF2628" s="213"/>
      <c r="AG2628" s="213" t="s">
        <v>573</v>
      </c>
      <c r="AH2628" s="213">
        <v>0</v>
      </c>
      <c r="AI2628" s="213"/>
      <c r="AJ2628" s="213"/>
      <c r="AK2628" s="213"/>
      <c r="AL2628" s="213"/>
      <c r="AM2628" s="213"/>
      <c r="AN2628" s="213"/>
      <c r="AO2628" s="213"/>
      <c r="AP2628" s="213"/>
      <c r="AQ2628" s="213"/>
      <c r="AR2628" s="213"/>
      <c r="AS2628" s="213"/>
      <c r="AT2628" s="213"/>
      <c r="AU2628" s="213"/>
      <c r="AV2628" s="213"/>
      <c r="AW2628" s="213"/>
      <c r="AX2628" s="213"/>
      <c r="AY2628" s="213"/>
      <c r="AZ2628" s="213"/>
      <c r="BA2628" s="213"/>
      <c r="BB2628" s="213"/>
      <c r="BC2628" s="213"/>
      <c r="BD2628" s="213"/>
      <c r="BE2628" s="213"/>
      <c r="BF2628" s="213"/>
      <c r="BG2628" s="213"/>
      <c r="BH2628" s="213"/>
    </row>
    <row r="2629" spans="1:60" outlineLevel="3" x14ac:dyDescent="0.2">
      <c r="A2629" s="220"/>
      <c r="B2629" s="221"/>
      <c r="C2629" s="275" t="s">
        <v>955</v>
      </c>
      <c r="D2629" s="266"/>
      <c r="E2629" s="267"/>
      <c r="F2629" s="224"/>
      <c r="G2629" s="224"/>
      <c r="H2629" s="224"/>
      <c r="I2629" s="224"/>
      <c r="J2629" s="224"/>
      <c r="K2629" s="224"/>
      <c r="L2629" s="224"/>
      <c r="M2629" s="224"/>
      <c r="N2629" s="223"/>
      <c r="O2629" s="223"/>
      <c r="P2629" s="223"/>
      <c r="Q2629" s="223"/>
      <c r="R2629" s="224"/>
      <c r="S2629" s="224"/>
      <c r="T2629" s="224"/>
      <c r="U2629" s="224"/>
      <c r="V2629" s="224"/>
      <c r="W2629" s="224"/>
      <c r="X2629" s="224"/>
      <c r="Y2629" s="224"/>
      <c r="Z2629" s="213"/>
      <c r="AA2629" s="213"/>
      <c r="AB2629" s="213"/>
      <c r="AC2629" s="213"/>
      <c r="AD2629" s="213"/>
      <c r="AE2629" s="213"/>
      <c r="AF2629" s="213"/>
      <c r="AG2629" s="213" t="s">
        <v>573</v>
      </c>
      <c r="AH2629" s="213"/>
      <c r="AI2629" s="213"/>
      <c r="AJ2629" s="213"/>
      <c r="AK2629" s="213"/>
      <c r="AL2629" s="213"/>
      <c r="AM2629" s="213"/>
      <c r="AN2629" s="213"/>
      <c r="AO2629" s="213"/>
      <c r="AP2629" s="213"/>
      <c r="AQ2629" s="213"/>
      <c r="AR2629" s="213"/>
      <c r="AS2629" s="213"/>
      <c r="AT2629" s="213"/>
      <c r="AU2629" s="213"/>
      <c r="AV2629" s="213"/>
      <c r="AW2629" s="213"/>
      <c r="AX2629" s="213"/>
      <c r="AY2629" s="213"/>
      <c r="AZ2629" s="213"/>
      <c r="BA2629" s="213"/>
      <c r="BB2629" s="213"/>
      <c r="BC2629" s="213"/>
      <c r="BD2629" s="213"/>
      <c r="BE2629" s="213"/>
      <c r="BF2629" s="213"/>
      <c r="BG2629" s="213"/>
      <c r="BH2629" s="213"/>
    </row>
    <row r="2630" spans="1:60" outlineLevel="3" x14ac:dyDescent="0.2">
      <c r="A2630" s="220"/>
      <c r="B2630" s="221"/>
      <c r="C2630" s="276" t="s">
        <v>2544</v>
      </c>
      <c r="D2630" s="266"/>
      <c r="E2630" s="267">
        <v>0.6</v>
      </c>
      <c r="F2630" s="224"/>
      <c r="G2630" s="224"/>
      <c r="H2630" s="224"/>
      <c r="I2630" s="224"/>
      <c r="J2630" s="224"/>
      <c r="K2630" s="224"/>
      <c r="L2630" s="224"/>
      <c r="M2630" s="224"/>
      <c r="N2630" s="223"/>
      <c r="O2630" s="223"/>
      <c r="P2630" s="223"/>
      <c r="Q2630" s="223"/>
      <c r="R2630" s="224"/>
      <c r="S2630" s="224"/>
      <c r="T2630" s="224"/>
      <c r="U2630" s="224"/>
      <c r="V2630" s="224"/>
      <c r="W2630" s="224"/>
      <c r="X2630" s="224"/>
      <c r="Y2630" s="224"/>
      <c r="Z2630" s="213"/>
      <c r="AA2630" s="213"/>
      <c r="AB2630" s="213"/>
      <c r="AC2630" s="213"/>
      <c r="AD2630" s="213"/>
      <c r="AE2630" s="213"/>
      <c r="AF2630" s="213"/>
      <c r="AG2630" s="213" t="s">
        <v>573</v>
      </c>
      <c r="AH2630" s="213">
        <v>2</v>
      </c>
      <c r="AI2630" s="213"/>
      <c r="AJ2630" s="213"/>
      <c r="AK2630" s="213"/>
      <c r="AL2630" s="213"/>
      <c r="AM2630" s="213"/>
      <c r="AN2630" s="213"/>
      <c r="AO2630" s="213"/>
      <c r="AP2630" s="213"/>
      <c r="AQ2630" s="213"/>
      <c r="AR2630" s="213"/>
      <c r="AS2630" s="213"/>
      <c r="AT2630" s="213"/>
      <c r="AU2630" s="213"/>
      <c r="AV2630" s="213"/>
      <c r="AW2630" s="213"/>
      <c r="AX2630" s="213"/>
      <c r="AY2630" s="213"/>
      <c r="AZ2630" s="213"/>
      <c r="BA2630" s="213"/>
      <c r="BB2630" s="213"/>
      <c r="BC2630" s="213"/>
      <c r="BD2630" s="213"/>
      <c r="BE2630" s="213"/>
      <c r="BF2630" s="213"/>
      <c r="BG2630" s="213"/>
      <c r="BH2630" s="213"/>
    </row>
    <row r="2631" spans="1:60" outlineLevel="3" x14ac:dyDescent="0.2">
      <c r="A2631" s="220"/>
      <c r="B2631" s="221"/>
      <c r="C2631" s="276" t="s">
        <v>2545</v>
      </c>
      <c r="D2631" s="266"/>
      <c r="E2631" s="267">
        <v>0.7</v>
      </c>
      <c r="F2631" s="224"/>
      <c r="G2631" s="224"/>
      <c r="H2631" s="224"/>
      <c r="I2631" s="224"/>
      <c r="J2631" s="224"/>
      <c r="K2631" s="224"/>
      <c r="L2631" s="224"/>
      <c r="M2631" s="224"/>
      <c r="N2631" s="223"/>
      <c r="O2631" s="223"/>
      <c r="P2631" s="223"/>
      <c r="Q2631" s="223"/>
      <c r="R2631" s="224"/>
      <c r="S2631" s="224"/>
      <c r="T2631" s="224"/>
      <c r="U2631" s="224"/>
      <c r="V2631" s="224"/>
      <c r="W2631" s="224"/>
      <c r="X2631" s="224"/>
      <c r="Y2631" s="224"/>
      <c r="Z2631" s="213"/>
      <c r="AA2631" s="213"/>
      <c r="AB2631" s="213"/>
      <c r="AC2631" s="213"/>
      <c r="AD2631" s="213"/>
      <c r="AE2631" s="213"/>
      <c r="AF2631" s="213"/>
      <c r="AG2631" s="213" t="s">
        <v>573</v>
      </c>
      <c r="AH2631" s="213">
        <v>2</v>
      </c>
      <c r="AI2631" s="213"/>
      <c r="AJ2631" s="213"/>
      <c r="AK2631" s="213"/>
      <c r="AL2631" s="213"/>
      <c r="AM2631" s="213"/>
      <c r="AN2631" s="213"/>
      <c r="AO2631" s="213"/>
      <c r="AP2631" s="213"/>
      <c r="AQ2631" s="213"/>
      <c r="AR2631" s="213"/>
      <c r="AS2631" s="213"/>
      <c r="AT2631" s="213"/>
      <c r="AU2631" s="213"/>
      <c r="AV2631" s="213"/>
      <c r="AW2631" s="213"/>
      <c r="AX2631" s="213"/>
      <c r="AY2631" s="213"/>
      <c r="AZ2631" s="213"/>
      <c r="BA2631" s="213"/>
      <c r="BB2631" s="213"/>
      <c r="BC2631" s="213"/>
      <c r="BD2631" s="213"/>
      <c r="BE2631" s="213"/>
      <c r="BF2631" s="213"/>
      <c r="BG2631" s="213"/>
      <c r="BH2631" s="213"/>
    </row>
    <row r="2632" spans="1:60" outlineLevel="3" x14ac:dyDescent="0.2">
      <c r="A2632" s="220"/>
      <c r="B2632" s="221"/>
      <c r="C2632" s="276" t="s">
        <v>2546</v>
      </c>
      <c r="D2632" s="266"/>
      <c r="E2632" s="267">
        <v>0.8</v>
      </c>
      <c r="F2632" s="224"/>
      <c r="G2632" s="224"/>
      <c r="H2632" s="224"/>
      <c r="I2632" s="224"/>
      <c r="J2632" s="224"/>
      <c r="K2632" s="224"/>
      <c r="L2632" s="224"/>
      <c r="M2632" s="224"/>
      <c r="N2632" s="223"/>
      <c r="O2632" s="223"/>
      <c r="P2632" s="223"/>
      <c r="Q2632" s="223"/>
      <c r="R2632" s="224"/>
      <c r="S2632" s="224"/>
      <c r="T2632" s="224"/>
      <c r="U2632" s="224"/>
      <c r="V2632" s="224"/>
      <c r="W2632" s="224"/>
      <c r="X2632" s="224"/>
      <c r="Y2632" s="224"/>
      <c r="Z2632" s="213"/>
      <c r="AA2632" s="213"/>
      <c r="AB2632" s="213"/>
      <c r="AC2632" s="213"/>
      <c r="AD2632" s="213"/>
      <c r="AE2632" s="213"/>
      <c r="AF2632" s="213"/>
      <c r="AG2632" s="213" t="s">
        <v>573</v>
      </c>
      <c r="AH2632" s="213">
        <v>2</v>
      </c>
      <c r="AI2632" s="213"/>
      <c r="AJ2632" s="213"/>
      <c r="AK2632" s="213"/>
      <c r="AL2632" s="213"/>
      <c r="AM2632" s="213"/>
      <c r="AN2632" s="213"/>
      <c r="AO2632" s="213"/>
      <c r="AP2632" s="213"/>
      <c r="AQ2632" s="213"/>
      <c r="AR2632" s="213"/>
      <c r="AS2632" s="213"/>
      <c r="AT2632" s="213"/>
      <c r="AU2632" s="213"/>
      <c r="AV2632" s="213"/>
      <c r="AW2632" s="213"/>
      <c r="AX2632" s="213"/>
      <c r="AY2632" s="213"/>
      <c r="AZ2632" s="213"/>
      <c r="BA2632" s="213"/>
      <c r="BB2632" s="213"/>
      <c r="BC2632" s="213"/>
      <c r="BD2632" s="213"/>
      <c r="BE2632" s="213"/>
      <c r="BF2632" s="213"/>
      <c r="BG2632" s="213"/>
      <c r="BH2632" s="213"/>
    </row>
    <row r="2633" spans="1:60" outlineLevel="3" x14ac:dyDescent="0.2">
      <c r="A2633" s="220"/>
      <c r="B2633" s="221"/>
      <c r="C2633" s="276" t="s">
        <v>2547</v>
      </c>
      <c r="D2633" s="266"/>
      <c r="E2633" s="267">
        <v>0.7</v>
      </c>
      <c r="F2633" s="224"/>
      <c r="G2633" s="224"/>
      <c r="H2633" s="224"/>
      <c r="I2633" s="224"/>
      <c r="J2633" s="224"/>
      <c r="K2633" s="224"/>
      <c r="L2633" s="224"/>
      <c r="M2633" s="224"/>
      <c r="N2633" s="223"/>
      <c r="O2633" s="223"/>
      <c r="P2633" s="223"/>
      <c r="Q2633" s="223"/>
      <c r="R2633" s="224"/>
      <c r="S2633" s="224"/>
      <c r="T2633" s="224"/>
      <c r="U2633" s="224"/>
      <c r="V2633" s="224"/>
      <c r="W2633" s="224"/>
      <c r="X2633" s="224"/>
      <c r="Y2633" s="224"/>
      <c r="Z2633" s="213"/>
      <c r="AA2633" s="213"/>
      <c r="AB2633" s="213"/>
      <c r="AC2633" s="213"/>
      <c r="AD2633" s="213"/>
      <c r="AE2633" s="213"/>
      <c r="AF2633" s="213"/>
      <c r="AG2633" s="213" t="s">
        <v>573</v>
      </c>
      <c r="AH2633" s="213">
        <v>2</v>
      </c>
      <c r="AI2633" s="213"/>
      <c r="AJ2633" s="213"/>
      <c r="AK2633" s="213"/>
      <c r="AL2633" s="213"/>
      <c r="AM2633" s="213"/>
      <c r="AN2633" s="213"/>
      <c r="AO2633" s="213"/>
      <c r="AP2633" s="213"/>
      <c r="AQ2633" s="213"/>
      <c r="AR2633" s="213"/>
      <c r="AS2633" s="213"/>
      <c r="AT2633" s="213"/>
      <c r="AU2633" s="213"/>
      <c r="AV2633" s="213"/>
      <c r="AW2633" s="213"/>
      <c r="AX2633" s="213"/>
      <c r="AY2633" s="213"/>
      <c r="AZ2633" s="213"/>
      <c r="BA2633" s="213"/>
      <c r="BB2633" s="213"/>
      <c r="BC2633" s="213"/>
      <c r="BD2633" s="213"/>
      <c r="BE2633" s="213"/>
      <c r="BF2633" s="213"/>
      <c r="BG2633" s="213"/>
      <c r="BH2633" s="213"/>
    </row>
    <row r="2634" spans="1:60" outlineLevel="3" x14ac:dyDescent="0.2">
      <c r="A2634" s="220"/>
      <c r="B2634" s="221"/>
      <c r="C2634" s="276" t="s">
        <v>2548</v>
      </c>
      <c r="D2634" s="266"/>
      <c r="E2634" s="267">
        <v>0.7</v>
      </c>
      <c r="F2634" s="224"/>
      <c r="G2634" s="224"/>
      <c r="H2634" s="224"/>
      <c r="I2634" s="224"/>
      <c r="J2634" s="224"/>
      <c r="K2634" s="224"/>
      <c r="L2634" s="224"/>
      <c r="M2634" s="224"/>
      <c r="N2634" s="223"/>
      <c r="O2634" s="223"/>
      <c r="P2634" s="223"/>
      <c r="Q2634" s="223"/>
      <c r="R2634" s="224"/>
      <c r="S2634" s="224"/>
      <c r="T2634" s="224"/>
      <c r="U2634" s="224"/>
      <c r="V2634" s="224"/>
      <c r="W2634" s="224"/>
      <c r="X2634" s="224"/>
      <c r="Y2634" s="224"/>
      <c r="Z2634" s="213"/>
      <c r="AA2634" s="213"/>
      <c r="AB2634" s="213"/>
      <c r="AC2634" s="213"/>
      <c r="AD2634" s="213"/>
      <c r="AE2634" s="213"/>
      <c r="AF2634" s="213"/>
      <c r="AG2634" s="213" t="s">
        <v>573</v>
      </c>
      <c r="AH2634" s="213">
        <v>2</v>
      </c>
      <c r="AI2634" s="213"/>
      <c r="AJ2634" s="213"/>
      <c r="AK2634" s="213"/>
      <c r="AL2634" s="213"/>
      <c r="AM2634" s="213"/>
      <c r="AN2634" s="213"/>
      <c r="AO2634" s="213"/>
      <c r="AP2634" s="213"/>
      <c r="AQ2634" s="213"/>
      <c r="AR2634" s="213"/>
      <c r="AS2634" s="213"/>
      <c r="AT2634" s="213"/>
      <c r="AU2634" s="213"/>
      <c r="AV2634" s="213"/>
      <c r="AW2634" s="213"/>
      <c r="AX2634" s="213"/>
      <c r="AY2634" s="213"/>
      <c r="AZ2634" s="213"/>
      <c r="BA2634" s="213"/>
      <c r="BB2634" s="213"/>
      <c r="BC2634" s="213"/>
      <c r="BD2634" s="213"/>
      <c r="BE2634" s="213"/>
      <c r="BF2634" s="213"/>
      <c r="BG2634" s="213"/>
      <c r="BH2634" s="213"/>
    </row>
    <row r="2635" spans="1:60" outlineLevel="3" x14ac:dyDescent="0.2">
      <c r="A2635" s="220"/>
      <c r="B2635" s="221"/>
      <c r="C2635" s="275" t="s">
        <v>958</v>
      </c>
      <c r="D2635" s="266"/>
      <c r="E2635" s="267"/>
      <c r="F2635" s="224"/>
      <c r="G2635" s="224"/>
      <c r="H2635" s="224"/>
      <c r="I2635" s="224"/>
      <c r="J2635" s="224"/>
      <c r="K2635" s="224"/>
      <c r="L2635" s="224"/>
      <c r="M2635" s="224"/>
      <c r="N2635" s="223"/>
      <c r="O2635" s="223"/>
      <c r="P2635" s="223"/>
      <c r="Q2635" s="223"/>
      <c r="R2635" s="224"/>
      <c r="S2635" s="224"/>
      <c r="T2635" s="224"/>
      <c r="U2635" s="224"/>
      <c r="V2635" s="224"/>
      <c r="W2635" s="224"/>
      <c r="X2635" s="224"/>
      <c r="Y2635" s="224"/>
      <c r="Z2635" s="213"/>
      <c r="AA2635" s="213"/>
      <c r="AB2635" s="213"/>
      <c r="AC2635" s="213"/>
      <c r="AD2635" s="213"/>
      <c r="AE2635" s="213"/>
      <c r="AF2635" s="213"/>
      <c r="AG2635" s="213" t="s">
        <v>573</v>
      </c>
      <c r="AH2635" s="213"/>
      <c r="AI2635" s="213"/>
      <c r="AJ2635" s="213"/>
      <c r="AK2635" s="213"/>
      <c r="AL2635" s="213"/>
      <c r="AM2635" s="213"/>
      <c r="AN2635" s="213"/>
      <c r="AO2635" s="213"/>
      <c r="AP2635" s="213"/>
      <c r="AQ2635" s="213"/>
      <c r="AR2635" s="213"/>
      <c r="AS2635" s="213"/>
      <c r="AT2635" s="213"/>
      <c r="AU2635" s="213"/>
      <c r="AV2635" s="213"/>
      <c r="AW2635" s="213"/>
      <c r="AX2635" s="213"/>
      <c r="AY2635" s="213"/>
      <c r="AZ2635" s="213"/>
      <c r="BA2635" s="213"/>
      <c r="BB2635" s="213"/>
      <c r="BC2635" s="213"/>
      <c r="BD2635" s="213"/>
      <c r="BE2635" s="213"/>
      <c r="BF2635" s="213"/>
      <c r="BG2635" s="213"/>
      <c r="BH2635" s="213"/>
    </row>
    <row r="2636" spans="1:60" outlineLevel="3" x14ac:dyDescent="0.2">
      <c r="A2636" s="220"/>
      <c r="B2636" s="221"/>
      <c r="C2636" s="258" t="s">
        <v>1746</v>
      </c>
      <c r="D2636" s="229"/>
      <c r="E2636" s="230">
        <v>2</v>
      </c>
      <c r="F2636" s="224"/>
      <c r="G2636" s="224"/>
      <c r="H2636" s="224"/>
      <c r="I2636" s="224"/>
      <c r="J2636" s="224"/>
      <c r="K2636" s="224"/>
      <c r="L2636" s="224"/>
      <c r="M2636" s="224"/>
      <c r="N2636" s="223"/>
      <c r="O2636" s="223"/>
      <c r="P2636" s="223"/>
      <c r="Q2636" s="223"/>
      <c r="R2636" s="224"/>
      <c r="S2636" s="224"/>
      <c r="T2636" s="224"/>
      <c r="U2636" s="224"/>
      <c r="V2636" s="224"/>
      <c r="W2636" s="224"/>
      <c r="X2636" s="224"/>
      <c r="Y2636" s="224"/>
      <c r="Z2636" s="213"/>
      <c r="AA2636" s="213"/>
      <c r="AB2636" s="213"/>
      <c r="AC2636" s="213"/>
      <c r="AD2636" s="213"/>
      <c r="AE2636" s="213"/>
      <c r="AF2636" s="213"/>
      <c r="AG2636" s="213" t="s">
        <v>573</v>
      </c>
      <c r="AH2636" s="213">
        <v>0</v>
      </c>
      <c r="AI2636" s="213"/>
      <c r="AJ2636" s="213"/>
      <c r="AK2636" s="213"/>
      <c r="AL2636" s="213"/>
      <c r="AM2636" s="213"/>
      <c r="AN2636" s="213"/>
      <c r="AO2636" s="213"/>
      <c r="AP2636" s="213"/>
      <c r="AQ2636" s="213"/>
      <c r="AR2636" s="213"/>
      <c r="AS2636" s="213"/>
      <c r="AT2636" s="213"/>
      <c r="AU2636" s="213"/>
      <c r="AV2636" s="213"/>
      <c r="AW2636" s="213"/>
      <c r="AX2636" s="213"/>
      <c r="AY2636" s="213"/>
      <c r="AZ2636" s="213"/>
      <c r="BA2636" s="213"/>
      <c r="BB2636" s="213"/>
      <c r="BC2636" s="213"/>
      <c r="BD2636" s="213"/>
      <c r="BE2636" s="213"/>
      <c r="BF2636" s="213"/>
      <c r="BG2636" s="213"/>
      <c r="BH2636" s="213"/>
    </row>
    <row r="2637" spans="1:60" outlineLevel="3" x14ac:dyDescent="0.2">
      <c r="A2637" s="220"/>
      <c r="B2637" s="221"/>
      <c r="C2637" s="275" t="s">
        <v>955</v>
      </c>
      <c r="D2637" s="266"/>
      <c r="E2637" s="267"/>
      <c r="F2637" s="224"/>
      <c r="G2637" s="224"/>
      <c r="H2637" s="224"/>
      <c r="I2637" s="224"/>
      <c r="J2637" s="224"/>
      <c r="K2637" s="224"/>
      <c r="L2637" s="224"/>
      <c r="M2637" s="224"/>
      <c r="N2637" s="223"/>
      <c r="O2637" s="223"/>
      <c r="P2637" s="223"/>
      <c r="Q2637" s="223"/>
      <c r="R2637" s="224"/>
      <c r="S2637" s="224"/>
      <c r="T2637" s="224"/>
      <c r="U2637" s="224"/>
      <c r="V2637" s="224"/>
      <c r="W2637" s="224"/>
      <c r="X2637" s="224"/>
      <c r="Y2637" s="224"/>
      <c r="Z2637" s="213"/>
      <c r="AA2637" s="213"/>
      <c r="AB2637" s="213"/>
      <c r="AC2637" s="213"/>
      <c r="AD2637" s="213"/>
      <c r="AE2637" s="213"/>
      <c r="AF2637" s="213"/>
      <c r="AG2637" s="213" t="s">
        <v>573</v>
      </c>
      <c r="AH2637" s="213"/>
      <c r="AI2637" s="213"/>
      <c r="AJ2637" s="213"/>
      <c r="AK2637" s="213"/>
      <c r="AL2637" s="213"/>
      <c r="AM2637" s="213"/>
      <c r="AN2637" s="213"/>
      <c r="AO2637" s="213"/>
      <c r="AP2637" s="213"/>
      <c r="AQ2637" s="213"/>
      <c r="AR2637" s="213"/>
      <c r="AS2637" s="213"/>
      <c r="AT2637" s="213"/>
      <c r="AU2637" s="213"/>
      <c r="AV2637" s="213"/>
      <c r="AW2637" s="213"/>
      <c r="AX2637" s="213"/>
      <c r="AY2637" s="213"/>
      <c r="AZ2637" s="213"/>
      <c r="BA2637" s="213"/>
      <c r="BB2637" s="213"/>
      <c r="BC2637" s="213"/>
      <c r="BD2637" s="213"/>
      <c r="BE2637" s="213"/>
      <c r="BF2637" s="213"/>
      <c r="BG2637" s="213"/>
      <c r="BH2637" s="213"/>
    </row>
    <row r="2638" spans="1:60" outlineLevel="3" x14ac:dyDescent="0.2">
      <c r="A2638" s="220"/>
      <c r="B2638" s="221"/>
      <c r="C2638" s="276" t="s">
        <v>1747</v>
      </c>
      <c r="D2638" s="266"/>
      <c r="E2638" s="267">
        <v>2</v>
      </c>
      <c r="F2638" s="224"/>
      <c r="G2638" s="224"/>
      <c r="H2638" s="224"/>
      <c r="I2638" s="224"/>
      <c r="J2638" s="224"/>
      <c r="K2638" s="224"/>
      <c r="L2638" s="224"/>
      <c r="M2638" s="224"/>
      <c r="N2638" s="223"/>
      <c r="O2638" s="223"/>
      <c r="P2638" s="223"/>
      <c r="Q2638" s="223"/>
      <c r="R2638" s="224"/>
      <c r="S2638" s="224"/>
      <c r="T2638" s="224"/>
      <c r="U2638" s="224"/>
      <c r="V2638" s="224"/>
      <c r="W2638" s="224"/>
      <c r="X2638" s="224"/>
      <c r="Y2638" s="224"/>
      <c r="Z2638" s="213"/>
      <c r="AA2638" s="213"/>
      <c r="AB2638" s="213"/>
      <c r="AC2638" s="213"/>
      <c r="AD2638" s="213"/>
      <c r="AE2638" s="213"/>
      <c r="AF2638" s="213"/>
      <c r="AG2638" s="213" t="s">
        <v>573</v>
      </c>
      <c r="AH2638" s="213">
        <v>2</v>
      </c>
      <c r="AI2638" s="213"/>
      <c r="AJ2638" s="213"/>
      <c r="AK2638" s="213"/>
      <c r="AL2638" s="213"/>
      <c r="AM2638" s="213"/>
      <c r="AN2638" s="213"/>
      <c r="AO2638" s="213"/>
      <c r="AP2638" s="213"/>
      <c r="AQ2638" s="213"/>
      <c r="AR2638" s="213"/>
      <c r="AS2638" s="213"/>
      <c r="AT2638" s="213"/>
      <c r="AU2638" s="213"/>
      <c r="AV2638" s="213"/>
      <c r="AW2638" s="213"/>
      <c r="AX2638" s="213"/>
      <c r="AY2638" s="213"/>
      <c r="AZ2638" s="213"/>
      <c r="BA2638" s="213"/>
      <c r="BB2638" s="213"/>
      <c r="BC2638" s="213"/>
      <c r="BD2638" s="213"/>
      <c r="BE2638" s="213"/>
      <c r="BF2638" s="213"/>
      <c r="BG2638" s="213"/>
      <c r="BH2638" s="213"/>
    </row>
    <row r="2639" spans="1:60" outlineLevel="3" x14ac:dyDescent="0.2">
      <c r="A2639" s="220"/>
      <c r="B2639" s="221"/>
      <c r="C2639" s="275" t="s">
        <v>958</v>
      </c>
      <c r="D2639" s="266"/>
      <c r="E2639" s="267"/>
      <c r="F2639" s="224"/>
      <c r="G2639" s="224"/>
      <c r="H2639" s="224"/>
      <c r="I2639" s="224"/>
      <c r="J2639" s="224"/>
      <c r="K2639" s="224"/>
      <c r="L2639" s="224"/>
      <c r="M2639" s="224"/>
      <c r="N2639" s="223"/>
      <c r="O2639" s="223"/>
      <c r="P2639" s="223"/>
      <c r="Q2639" s="223"/>
      <c r="R2639" s="224"/>
      <c r="S2639" s="224"/>
      <c r="T2639" s="224"/>
      <c r="U2639" s="224"/>
      <c r="V2639" s="224"/>
      <c r="W2639" s="224"/>
      <c r="X2639" s="224"/>
      <c r="Y2639" s="224"/>
      <c r="Z2639" s="213"/>
      <c r="AA2639" s="213"/>
      <c r="AB2639" s="213"/>
      <c r="AC2639" s="213"/>
      <c r="AD2639" s="213"/>
      <c r="AE2639" s="213"/>
      <c r="AF2639" s="213"/>
      <c r="AG2639" s="213" t="s">
        <v>573</v>
      </c>
      <c r="AH2639" s="213"/>
      <c r="AI2639" s="213"/>
      <c r="AJ2639" s="213"/>
      <c r="AK2639" s="213"/>
      <c r="AL2639" s="213"/>
      <c r="AM2639" s="213"/>
      <c r="AN2639" s="213"/>
      <c r="AO2639" s="213"/>
      <c r="AP2639" s="213"/>
      <c r="AQ2639" s="213"/>
      <c r="AR2639" s="213"/>
      <c r="AS2639" s="213"/>
      <c r="AT2639" s="213"/>
      <c r="AU2639" s="213"/>
      <c r="AV2639" s="213"/>
      <c r="AW2639" s="213"/>
      <c r="AX2639" s="213"/>
      <c r="AY2639" s="213"/>
      <c r="AZ2639" s="213"/>
      <c r="BA2639" s="213"/>
      <c r="BB2639" s="213"/>
      <c r="BC2639" s="213"/>
      <c r="BD2639" s="213"/>
      <c r="BE2639" s="213"/>
      <c r="BF2639" s="213"/>
      <c r="BG2639" s="213"/>
      <c r="BH2639" s="213"/>
    </row>
    <row r="2640" spans="1:60" outlineLevel="3" x14ac:dyDescent="0.2">
      <c r="A2640" s="220"/>
      <c r="B2640" s="221"/>
      <c r="C2640" s="258" t="s">
        <v>1152</v>
      </c>
      <c r="D2640" s="229"/>
      <c r="E2640" s="230"/>
      <c r="F2640" s="224"/>
      <c r="G2640" s="224"/>
      <c r="H2640" s="224"/>
      <c r="I2640" s="224"/>
      <c r="J2640" s="224"/>
      <c r="K2640" s="224"/>
      <c r="L2640" s="224"/>
      <c r="M2640" s="224"/>
      <c r="N2640" s="223"/>
      <c r="O2640" s="223"/>
      <c r="P2640" s="223"/>
      <c r="Q2640" s="223"/>
      <c r="R2640" s="224"/>
      <c r="S2640" s="224"/>
      <c r="T2640" s="224"/>
      <c r="U2640" s="224"/>
      <c r="V2640" s="224"/>
      <c r="W2640" s="224"/>
      <c r="X2640" s="224"/>
      <c r="Y2640" s="224"/>
      <c r="Z2640" s="213"/>
      <c r="AA2640" s="213"/>
      <c r="AB2640" s="213"/>
      <c r="AC2640" s="213"/>
      <c r="AD2640" s="213"/>
      <c r="AE2640" s="213"/>
      <c r="AF2640" s="213"/>
      <c r="AG2640" s="213" t="s">
        <v>573</v>
      </c>
      <c r="AH2640" s="213">
        <v>0</v>
      </c>
      <c r="AI2640" s="213"/>
      <c r="AJ2640" s="213"/>
      <c r="AK2640" s="213"/>
      <c r="AL2640" s="213"/>
      <c r="AM2640" s="213"/>
      <c r="AN2640" s="213"/>
      <c r="AO2640" s="213"/>
      <c r="AP2640" s="213"/>
      <c r="AQ2640" s="213"/>
      <c r="AR2640" s="213"/>
      <c r="AS2640" s="213"/>
      <c r="AT2640" s="213"/>
      <c r="AU2640" s="213"/>
      <c r="AV2640" s="213"/>
      <c r="AW2640" s="213"/>
      <c r="AX2640" s="213"/>
      <c r="AY2640" s="213"/>
      <c r="AZ2640" s="213"/>
      <c r="BA2640" s="213"/>
      <c r="BB2640" s="213"/>
      <c r="BC2640" s="213"/>
      <c r="BD2640" s="213"/>
      <c r="BE2640" s="213"/>
      <c r="BF2640" s="213"/>
      <c r="BG2640" s="213"/>
      <c r="BH2640" s="213"/>
    </row>
    <row r="2641" spans="1:60" outlineLevel="3" x14ac:dyDescent="0.2">
      <c r="A2641" s="220"/>
      <c r="B2641" s="221"/>
      <c r="C2641" s="258" t="s">
        <v>2549</v>
      </c>
      <c r="D2641" s="229"/>
      <c r="E2641" s="230">
        <v>3.5</v>
      </c>
      <c r="F2641" s="224"/>
      <c r="G2641" s="224"/>
      <c r="H2641" s="224"/>
      <c r="I2641" s="224"/>
      <c r="J2641" s="224"/>
      <c r="K2641" s="224"/>
      <c r="L2641" s="224"/>
      <c r="M2641" s="224"/>
      <c r="N2641" s="223"/>
      <c r="O2641" s="223"/>
      <c r="P2641" s="223"/>
      <c r="Q2641" s="223"/>
      <c r="R2641" s="224"/>
      <c r="S2641" s="224"/>
      <c r="T2641" s="224"/>
      <c r="U2641" s="224"/>
      <c r="V2641" s="224"/>
      <c r="W2641" s="224"/>
      <c r="X2641" s="224"/>
      <c r="Y2641" s="224"/>
      <c r="Z2641" s="213"/>
      <c r="AA2641" s="213"/>
      <c r="AB2641" s="213"/>
      <c r="AC2641" s="213"/>
      <c r="AD2641" s="213"/>
      <c r="AE2641" s="213"/>
      <c r="AF2641" s="213"/>
      <c r="AG2641" s="213" t="s">
        <v>573</v>
      </c>
      <c r="AH2641" s="213">
        <v>0</v>
      </c>
      <c r="AI2641" s="213"/>
      <c r="AJ2641" s="213"/>
      <c r="AK2641" s="213"/>
      <c r="AL2641" s="213"/>
      <c r="AM2641" s="213"/>
      <c r="AN2641" s="213"/>
      <c r="AO2641" s="213"/>
      <c r="AP2641" s="213"/>
      <c r="AQ2641" s="213"/>
      <c r="AR2641" s="213"/>
      <c r="AS2641" s="213"/>
      <c r="AT2641" s="213"/>
      <c r="AU2641" s="213"/>
      <c r="AV2641" s="213"/>
      <c r="AW2641" s="213"/>
      <c r="AX2641" s="213"/>
      <c r="AY2641" s="213"/>
      <c r="AZ2641" s="213"/>
      <c r="BA2641" s="213"/>
      <c r="BB2641" s="213"/>
      <c r="BC2641" s="213"/>
      <c r="BD2641" s="213"/>
      <c r="BE2641" s="213"/>
      <c r="BF2641" s="213"/>
      <c r="BG2641" s="213"/>
      <c r="BH2641" s="213"/>
    </row>
    <row r="2642" spans="1:60" outlineLevel="3" x14ac:dyDescent="0.2">
      <c r="A2642" s="220"/>
      <c r="B2642" s="221"/>
      <c r="C2642" s="275" t="s">
        <v>955</v>
      </c>
      <c r="D2642" s="266"/>
      <c r="E2642" s="267"/>
      <c r="F2642" s="224"/>
      <c r="G2642" s="224"/>
      <c r="H2642" s="224"/>
      <c r="I2642" s="224"/>
      <c r="J2642" s="224"/>
      <c r="K2642" s="224"/>
      <c r="L2642" s="224"/>
      <c r="M2642" s="224"/>
      <c r="N2642" s="223"/>
      <c r="O2642" s="223"/>
      <c r="P2642" s="223"/>
      <c r="Q2642" s="223"/>
      <c r="R2642" s="224"/>
      <c r="S2642" s="224"/>
      <c r="T2642" s="224"/>
      <c r="U2642" s="224"/>
      <c r="V2642" s="224"/>
      <c r="W2642" s="224"/>
      <c r="X2642" s="224"/>
      <c r="Y2642" s="224"/>
      <c r="Z2642" s="213"/>
      <c r="AA2642" s="213"/>
      <c r="AB2642" s="213"/>
      <c r="AC2642" s="213"/>
      <c r="AD2642" s="213"/>
      <c r="AE2642" s="213"/>
      <c r="AF2642" s="213"/>
      <c r="AG2642" s="213" t="s">
        <v>573</v>
      </c>
      <c r="AH2642" s="213"/>
      <c r="AI2642" s="213"/>
      <c r="AJ2642" s="213"/>
      <c r="AK2642" s="213"/>
      <c r="AL2642" s="213"/>
      <c r="AM2642" s="213"/>
      <c r="AN2642" s="213"/>
      <c r="AO2642" s="213"/>
      <c r="AP2642" s="213"/>
      <c r="AQ2642" s="213"/>
      <c r="AR2642" s="213"/>
      <c r="AS2642" s="213"/>
      <c r="AT2642" s="213"/>
      <c r="AU2642" s="213"/>
      <c r="AV2642" s="213"/>
      <c r="AW2642" s="213"/>
      <c r="AX2642" s="213"/>
      <c r="AY2642" s="213"/>
      <c r="AZ2642" s="213"/>
      <c r="BA2642" s="213"/>
      <c r="BB2642" s="213"/>
      <c r="BC2642" s="213"/>
      <c r="BD2642" s="213"/>
      <c r="BE2642" s="213"/>
      <c r="BF2642" s="213"/>
      <c r="BG2642" s="213"/>
      <c r="BH2642" s="213"/>
    </row>
    <row r="2643" spans="1:60" outlineLevel="3" x14ac:dyDescent="0.2">
      <c r="A2643" s="220"/>
      <c r="B2643" s="221"/>
      <c r="C2643" s="276" t="s">
        <v>2550</v>
      </c>
      <c r="D2643" s="266"/>
      <c r="E2643" s="267">
        <v>0.6</v>
      </c>
      <c r="F2643" s="224"/>
      <c r="G2643" s="224"/>
      <c r="H2643" s="224"/>
      <c r="I2643" s="224"/>
      <c r="J2643" s="224"/>
      <c r="K2643" s="224"/>
      <c r="L2643" s="224"/>
      <c r="M2643" s="224"/>
      <c r="N2643" s="223"/>
      <c r="O2643" s="223"/>
      <c r="P2643" s="223"/>
      <c r="Q2643" s="223"/>
      <c r="R2643" s="224"/>
      <c r="S2643" s="224"/>
      <c r="T2643" s="224"/>
      <c r="U2643" s="224"/>
      <c r="V2643" s="224"/>
      <c r="W2643" s="224"/>
      <c r="X2643" s="224"/>
      <c r="Y2643" s="224"/>
      <c r="Z2643" s="213"/>
      <c r="AA2643" s="213"/>
      <c r="AB2643" s="213"/>
      <c r="AC2643" s="213"/>
      <c r="AD2643" s="213"/>
      <c r="AE2643" s="213"/>
      <c r="AF2643" s="213"/>
      <c r="AG2643" s="213" t="s">
        <v>573</v>
      </c>
      <c r="AH2643" s="213">
        <v>2</v>
      </c>
      <c r="AI2643" s="213"/>
      <c r="AJ2643" s="213"/>
      <c r="AK2643" s="213"/>
      <c r="AL2643" s="213"/>
      <c r="AM2643" s="213"/>
      <c r="AN2643" s="213"/>
      <c r="AO2643" s="213"/>
      <c r="AP2643" s="213"/>
      <c r="AQ2643" s="213"/>
      <c r="AR2643" s="213"/>
      <c r="AS2643" s="213"/>
      <c r="AT2643" s="213"/>
      <c r="AU2643" s="213"/>
      <c r="AV2643" s="213"/>
      <c r="AW2643" s="213"/>
      <c r="AX2643" s="213"/>
      <c r="AY2643" s="213"/>
      <c r="AZ2643" s="213"/>
      <c r="BA2643" s="213"/>
      <c r="BB2643" s="213"/>
      <c r="BC2643" s="213"/>
      <c r="BD2643" s="213"/>
      <c r="BE2643" s="213"/>
      <c r="BF2643" s="213"/>
      <c r="BG2643" s="213"/>
      <c r="BH2643" s="213"/>
    </row>
    <row r="2644" spans="1:60" outlineLevel="3" x14ac:dyDescent="0.2">
      <c r="A2644" s="220"/>
      <c r="B2644" s="221"/>
      <c r="C2644" s="276" t="s">
        <v>2551</v>
      </c>
      <c r="D2644" s="266"/>
      <c r="E2644" s="267">
        <v>1.4</v>
      </c>
      <c r="F2644" s="224"/>
      <c r="G2644" s="224"/>
      <c r="H2644" s="224"/>
      <c r="I2644" s="224"/>
      <c r="J2644" s="224"/>
      <c r="K2644" s="224"/>
      <c r="L2644" s="224"/>
      <c r="M2644" s="224"/>
      <c r="N2644" s="223"/>
      <c r="O2644" s="223"/>
      <c r="P2644" s="223"/>
      <c r="Q2644" s="223"/>
      <c r="R2644" s="224"/>
      <c r="S2644" s="224"/>
      <c r="T2644" s="224"/>
      <c r="U2644" s="224"/>
      <c r="V2644" s="224"/>
      <c r="W2644" s="224"/>
      <c r="X2644" s="224"/>
      <c r="Y2644" s="224"/>
      <c r="Z2644" s="213"/>
      <c r="AA2644" s="213"/>
      <c r="AB2644" s="213"/>
      <c r="AC2644" s="213"/>
      <c r="AD2644" s="213"/>
      <c r="AE2644" s="213"/>
      <c r="AF2644" s="213"/>
      <c r="AG2644" s="213" t="s">
        <v>573</v>
      </c>
      <c r="AH2644" s="213">
        <v>2</v>
      </c>
      <c r="AI2644" s="213"/>
      <c r="AJ2644" s="213"/>
      <c r="AK2644" s="213"/>
      <c r="AL2644" s="213"/>
      <c r="AM2644" s="213"/>
      <c r="AN2644" s="213"/>
      <c r="AO2644" s="213"/>
      <c r="AP2644" s="213"/>
      <c r="AQ2644" s="213"/>
      <c r="AR2644" s="213"/>
      <c r="AS2644" s="213"/>
      <c r="AT2644" s="213"/>
      <c r="AU2644" s="213"/>
      <c r="AV2644" s="213"/>
      <c r="AW2644" s="213"/>
      <c r="AX2644" s="213"/>
      <c r="AY2644" s="213"/>
      <c r="AZ2644" s="213"/>
      <c r="BA2644" s="213"/>
      <c r="BB2644" s="213"/>
      <c r="BC2644" s="213"/>
      <c r="BD2644" s="213"/>
      <c r="BE2644" s="213"/>
      <c r="BF2644" s="213"/>
      <c r="BG2644" s="213"/>
      <c r="BH2644" s="213"/>
    </row>
    <row r="2645" spans="1:60" outlineLevel="3" x14ac:dyDescent="0.2">
      <c r="A2645" s="220"/>
      <c r="B2645" s="221"/>
      <c r="C2645" s="276" t="s">
        <v>2552</v>
      </c>
      <c r="D2645" s="266"/>
      <c r="E2645" s="267">
        <v>0.7</v>
      </c>
      <c r="F2645" s="224"/>
      <c r="G2645" s="224"/>
      <c r="H2645" s="224"/>
      <c r="I2645" s="224"/>
      <c r="J2645" s="224"/>
      <c r="K2645" s="224"/>
      <c r="L2645" s="224"/>
      <c r="M2645" s="224"/>
      <c r="N2645" s="223"/>
      <c r="O2645" s="223"/>
      <c r="P2645" s="223"/>
      <c r="Q2645" s="223"/>
      <c r="R2645" s="224"/>
      <c r="S2645" s="224"/>
      <c r="T2645" s="224"/>
      <c r="U2645" s="224"/>
      <c r="V2645" s="224"/>
      <c r="W2645" s="224"/>
      <c r="X2645" s="224"/>
      <c r="Y2645" s="224"/>
      <c r="Z2645" s="213"/>
      <c r="AA2645" s="213"/>
      <c r="AB2645" s="213"/>
      <c r="AC2645" s="213"/>
      <c r="AD2645" s="213"/>
      <c r="AE2645" s="213"/>
      <c r="AF2645" s="213"/>
      <c r="AG2645" s="213" t="s">
        <v>573</v>
      </c>
      <c r="AH2645" s="213">
        <v>2</v>
      </c>
      <c r="AI2645" s="213"/>
      <c r="AJ2645" s="213"/>
      <c r="AK2645" s="213"/>
      <c r="AL2645" s="213"/>
      <c r="AM2645" s="213"/>
      <c r="AN2645" s="213"/>
      <c r="AO2645" s="213"/>
      <c r="AP2645" s="213"/>
      <c r="AQ2645" s="213"/>
      <c r="AR2645" s="213"/>
      <c r="AS2645" s="213"/>
      <c r="AT2645" s="213"/>
      <c r="AU2645" s="213"/>
      <c r="AV2645" s="213"/>
      <c r="AW2645" s="213"/>
      <c r="AX2645" s="213"/>
      <c r="AY2645" s="213"/>
      <c r="AZ2645" s="213"/>
      <c r="BA2645" s="213"/>
      <c r="BB2645" s="213"/>
      <c r="BC2645" s="213"/>
      <c r="BD2645" s="213"/>
      <c r="BE2645" s="213"/>
      <c r="BF2645" s="213"/>
      <c r="BG2645" s="213"/>
      <c r="BH2645" s="213"/>
    </row>
    <row r="2646" spans="1:60" outlineLevel="3" x14ac:dyDescent="0.2">
      <c r="A2646" s="220"/>
      <c r="B2646" s="221"/>
      <c r="C2646" s="276" t="s">
        <v>2553</v>
      </c>
      <c r="D2646" s="266"/>
      <c r="E2646" s="267">
        <v>0.8</v>
      </c>
      <c r="F2646" s="224"/>
      <c r="G2646" s="224"/>
      <c r="H2646" s="224"/>
      <c r="I2646" s="224"/>
      <c r="J2646" s="224"/>
      <c r="K2646" s="224"/>
      <c r="L2646" s="224"/>
      <c r="M2646" s="224"/>
      <c r="N2646" s="223"/>
      <c r="O2646" s="223"/>
      <c r="P2646" s="223"/>
      <c r="Q2646" s="223"/>
      <c r="R2646" s="224"/>
      <c r="S2646" s="224"/>
      <c r="T2646" s="224"/>
      <c r="U2646" s="224"/>
      <c r="V2646" s="224"/>
      <c r="W2646" s="224"/>
      <c r="X2646" s="224"/>
      <c r="Y2646" s="224"/>
      <c r="Z2646" s="213"/>
      <c r="AA2646" s="213"/>
      <c r="AB2646" s="213"/>
      <c r="AC2646" s="213"/>
      <c r="AD2646" s="213"/>
      <c r="AE2646" s="213"/>
      <c r="AF2646" s="213"/>
      <c r="AG2646" s="213" t="s">
        <v>573</v>
      </c>
      <c r="AH2646" s="213">
        <v>2</v>
      </c>
      <c r="AI2646" s="213"/>
      <c r="AJ2646" s="213"/>
      <c r="AK2646" s="213"/>
      <c r="AL2646" s="213"/>
      <c r="AM2646" s="213"/>
      <c r="AN2646" s="213"/>
      <c r="AO2646" s="213"/>
      <c r="AP2646" s="213"/>
      <c r="AQ2646" s="213"/>
      <c r="AR2646" s="213"/>
      <c r="AS2646" s="213"/>
      <c r="AT2646" s="213"/>
      <c r="AU2646" s="213"/>
      <c r="AV2646" s="213"/>
      <c r="AW2646" s="213"/>
      <c r="AX2646" s="213"/>
      <c r="AY2646" s="213"/>
      <c r="AZ2646" s="213"/>
      <c r="BA2646" s="213"/>
      <c r="BB2646" s="213"/>
      <c r="BC2646" s="213"/>
      <c r="BD2646" s="213"/>
      <c r="BE2646" s="213"/>
      <c r="BF2646" s="213"/>
      <c r="BG2646" s="213"/>
      <c r="BH2646" s="213"/>
    </row>
    <row r="2647" spans="1:60" outlineLevel="3" x14ac:dyDescent="0.2">
      <c r="A2647" s="220"/>
      <c r="B2647" s="221"/>
      <c r="C2647" s="275" t="s">
        <v>958</v>
      </c>
      <c r="D2647" s="266"/>
      <c r="E2647" s="267"/>
      <c r="F2647" s="224"/>
      <c r="G2647" s="224"/>
      <c r="H2647" s="224"/>
      <c r="I2647" s="224"/>
      <c r="J2647" s="224"/>
      <c r="K2647" s="224"/>
      <c r="L2647" s="224"/>
      <c r="M2647" s="224"/>
      <c r="N2647" s="223"/>
      <c r="O2647" s="223"/>
      <c r="P2647" s="223"/>
      <c r="Q2647" s="223"/>
      <c r="R2647" s="224"/>
      <c r="S2647" s="224"/>
      <c r="T2647" s="224"/>
      <c r="U2647" s="224"/>
      <c r="V2647" s="224"/>
      <c r="W2647" s="224"/>
      <c r="X2647" s="224"/>
      <c r="Y2647" s="224"/>
      <c r="Z2647" s="213"/>
      <c r="AA2647" s="213"/>
      <c r="AB2647" s="213"/>
      <c r="AC2647" s="213"/>
      <c r="AD2647" s="213"/>
      <c r="AE2647" s="213"/>
      <c r="AF2647" s="213"/>
      <c r="AG2647" s="213" t="s">
        <v>573</v>
      </c>
      <c r="AH2647" s="213"/>
      <c r="AI2647" s="213"/>
      <c r="AJ2647" s="213"/>
      <c r="AK2647" s="213"/>
      <c r="AL2647" s="213"/>
      <c r="AM2647" s="213"/>
      <c r="AN2647" s="213"/>
      <c r="AO2647" s="213"/>
      <c r="AP2647" s="213"/>
      <c r="AQ2647" s="213"/>
      <c r="AR2647" s="213"/>
      <c r="AS2647" s="213"/>
      <c r="AT2647" s="213"/>
      <c r="AU2647" s="213"/>
      <c r="AV2647" s="213"/>
      <c r="AW2647" s="213"/>
      <c r="AX2647" s="213"/>
      <c r="AY2647" s="213"/>
      <c r="AZ2647" s="213"/>
      <c r="BA2647" s="213"/>
      <c r="BB2647" s="213"/>
      <c r="BC2647" s="213"/>
      <c r="BD2647" s="213"/>
      <c r="BE2647" s="213"/>
      <c r="BF2647" s="213"/>
      <c r="BG2647" s="213"/>
      <c r="BH2647" s="213"/>
    </row>
    <row r="2648" spans="1:60" outlineLevel="3" x14ac:dyDescent="0.2">
      <c r="A2648" s="220"/>
      <c r="B2648" s="221"/>
      <c r="C2648" s="258" t="s">
        <v>1765</v>
      </c>
      <c r="D2648" s="229"/>
      <c r="E2648" s="230">
        <v>3.7</v>
      </c>
      <c r="F2648" s="224"/>
      <c r="G2648" s="224"/>
      <c r="H2648" s="224"/>
      <c r="I2648" s="224"/>
      <c r="J2648" s="224"/>
      <c r="K2648" s="224"/>
      <c r="L2648" s="224"/>
      <c r="M2648" s="224"/>
      <c r="N2648" s="223"/>
      <c r="O2648" s="223"/>
      <c r="P2648" s="223"/>
      <c r="Q2648" s="223"/>
      <c r="R2648" s="224"/>
      <c r="S2648" s="224"/>
      <c r="T2648" s="224"/>
      <c r="U2648" s="224"/>
      <c r="V2648" s="224"/>
      <c r="W2648" s="224"/>
      <c r="X2648" s="224"/>
      <c r="Y2648" s="224"/>
      <c r="Z2648" s="213"/>
      <c r="AA2648" s="213"/>
      <c r="AB2648" s="213"/>
      <c r="AC2648" s="213"/>
      <c r="AD2648" s="213"/>
      <c r="AE2648" s="213"/>
      <c r="AF2648" s="213"/>
      <c r="AG2648" s="213" t="s">
        <v>573</v>
      </c>
      <c r="AH2648" s="213">
        <v>0</v>
      </c>
      <c r="AI2648" s="213"/>
      <c r="AJ2648" s="213"/>
      <c r="AK2648" s="213"/>
      <c r="AL2648" s="213"/>
      <c r="AM2648" s="213"/>
      <c r="AN2648" s="213"/>
      <c r="AO2648" s="213"/>
      <c r="AP2648" s="213"/>
      <c r="AQ2648" s="213"/>
      <c r="AR2648" s="213"/>
      <c r="AS2648" s="213"/>
      <c r="AT2648" s="213"/>
      <c r="AU2648" s="213"/>
      <c r="AV2648" s="213"/>
      <c r="AW2648" s="213"/>
      <c r="AX2648" s="213"/>
      <c r="AY2648" s="213"/>
      <c r="AZ2648" s="213"/>
      <c r="BA2648" s="213"/>
      <c r="BB2648" s="213"/>
      <c r="BC2648" s="213"/>
      <c r="BD2648" s="213"/>
      <c r="BE2648" s="213"/>
      <c r="BF2648" s="213"/>
      <c r="BG2648" s="213"/>
      <c r="BH2648" s="213"/>
    </row>
    <row r="2649" spans="1:60" outlineLevel="3" x14ac:dyDescent="0.2">
      <c r="A2649" s="220"/>
      <c r="B2649" s="221"/>
      <c r="C2649" s="275" t="s">
        <v>955</v>
      </c>
      <c r="D2649" s="266"/>
      <c r="E2649" s="267"/>
      <c r="F2649" s="224"/>
      <c r="G2649" s="224"/>
      <c r="H2649" s="224"/>
      <c r="I2649" s="224"/>
      <c r="J2649" s="224"/>
      <c r="K2649" s="224"/>
      <c r="L2649" s="224"/>
      <c r="M2649" s="224"/>
      <c r="N2649" s="223"/>
      <c r="O2649" s="223"/>
      <c r="P2649" s="223"/>
      <c r="Q2649" s="223"/>
      <c r="R2649" s="224"/>
      <c r="S2649" s="224"/>
      <c r="T2649" s="224"/>
      <c r="U2649" s="224"/>
      <c r="V2649" s="224"/>
      <c r="W2649" s="224"/>
      <c r="X2649" s="224"/>
      <c r="Y2649" s="224"/>
      <c r="Z2649" s="213"/>
      <c r="AA2649" s="213"/>
      <c r="AB2649" s="213"/>
      <c r="AC2649" s="213"/>
      <c r="AD2649" s="213"/>
      <c r="AE2649" s="213"/>
      <c r="AF2649" s="213"/>
      <c r="AG2649" s="213" t="s">
        <v>573</v>
      </c>
      <c r="AH2649" s="213"/>
      <c r="AI2649" s="213"/>
      <c r="AJ2649" s="213"/>
      <c r="AK2649" s="213"/>
      <c r="AL2649" s="213"/>
      <c r="AM2649" s="213"/>
      <c r="AN2649" s="213"/>
      <c r="AO2649" s="213"/>
      <c r="AP2649" s="213"/>
      <c r="AQ2649" s="213"/>
      <c r="AR2649" s="213"/>
      <c r="AS2649" s="213"/>
      <c r="AT2649" s="213"/>
      <c r="AU2649" s="213"/>
      <c r="AV2649" s="213"/>
      <c r="AW2649" s="213"/>
      <c r="AX2649" s="213"/>
      <c r="AY2649" s="213"/>
      <c r="AZ2649" s="213"/>
      <c r="BA2649" s="213"/>
      <c r="BB2649" s="213"/>
      <c r="BC2649" s="213"/>
      <c r="BD2649" s="213"/>
      <c r="BE2649" s="213"/>
      <c r="BF2649" s="213"/>
      <c r="BG2649" s="213"/>
      <c r="BH2649" s="213"/>
    </row>
    <row r="2650" spans="1:60" outlineLevel="3" x14ac:dyDescent="0.2">
      <c r="A2650" s="220"/>
      <c r="B2650" s="221"/>
      <c r="C2650" s="276" t="s">
        <v>1766</v>
      </c>
      <c r="D2650" s="266"/>
      <c r="E2650" s="267">
        <v>2</v>
      </c>
      <c r="F2650" s="224"/>
      <c r="G2650" s="224"/>
      <c r="H2650" s="224"/>
      <c r="I2650" s="224"/>
      <c r="J2650" s="224"/>
      <c r="K2650" s="224"/>
      <c r="L2650" s="224"/>
      <c r="M2650" s="224"/>
      <c r="N2650" s="223"/>
      <c r="O2650" s="223"/>
      <c r="P2650" s="223"/>
      <c r="Q2650" s="223"/>
      <c r="R2650" s="224"/>
      <c r="S2650" s="224"/>
      <c r="T2650" s="224"/>
      <c r="U2650" s="224"/>
      <c r="V2650" s="224"/>
      <c r="W2650" s="224"/>
      <c r="X2650" s="224"/>
      <c r="Y2650" s="224"/>
      <c r="Z2650" s="213"/>
      <c r="AA2650" s="213"/>
      <c r="AB2650" s="213"/>
      <c r="AC2650" s="213"/>
      <c r="AD2650" s="213"/>
      <c r="AE2650" s="213"/>
      <c r="AF2650" s="213"/>
      <c r="AG2650" s="213" t="s">
        <v>573</v>
      </c>
      <c r="AH2650" s="213">
        <v>2</v>
      </c>
      <c r="AI2650" s="213"/>
      <c r="AJ2650" s="213"/>
      <c r="AK2650" s="213"/>
      <c r="AL2650" s="213"/>
      <c r="AM2650" s="213"/>
      <c r="AN2650" s="213"/>
      <c r="AO2650" s="213"/>
      <c r="AP2650" s="213"/>
      <c r="AQ2650" s="213"/>
      <c r="AR2650" s="213"/>
      <c r="AS2650" s="213"/>
      <c r="AT2650" s="213"/>
      <c r="AU2650" s="213"/>
      <c r="AV2650" s="213"/>
      <c r="AW2650" s="213"/>
      <c r="AX2650" s="213"/>
      <c r="AY2650" s="213"/>
      <c r="AZ2650" s="213"/>
      <c r="BA2650" s="213"/>
      <c r="BB2650" s="213"/>
      <c r="BC2650" s="213"/>
      <c r="BD2650" s="213"/>
      <c r="BE2650" s="213"/>
      <c r="BF2650" s="213"/>
      <c r="BG2650" s="213"/>
      <c r="BH2650" s="213"/>
    </row>
    <row r="2651" spans="1:60" outlineLevel="3" x14ac:dyDescent="0.2">
      <c r="A2651" s="220"/>
      <c r="B2651" s="221"/>
      <c r="C2651" s="276" t="s">
        <v>1767</v>
      </c>
      <c r="D2651" s="266"/>
      <c r="E2651" s="267">
        <v>1.7</v>
      </c>
      <c r="F2651" s="224"/>
      <c r="G2651" s="224"/>
      <c r="H2651" s="224"/>
      <c r="I2651" s="224"/>
      <c r="J2651" s="224"/>
      <c r="K2651" s="224"/>
      <c r="L2651" s="224"/>
      <c r="M2651" s="224"/>
      <c r="N2651" s="223"/>
      <c r="O2651" s="223"/>
      <c r="P2651" s="223"/>
      <c r="Q2651" s="223"/>
      <c r="R2651" s="224"/>
      <c r="S2651" s="224"/>
      <c r="T2651" s="224"/>
      <c r="U2651" s="224"/>
      <c r="V2651" s="224"/>
      <c r="W2651" s="224"/>
      <c r="X2651" s="224"/>
      <c r="Y2651" s="224"/>
      <c r="Z2651" s="213"/>
      <c r="AA2651" s="213"/>
      <c r="AB2651" s="213"/>
      <c r="AC2651" s="213"/>
      <c r="AD2651" s="213"/>
      <c r="AE2651" s="213"/>
      <c r="AF2651" s="213"/>
      <c r="AG2651" s="213" t="s">
        <v>573</v>
      </c>
      <c r="AH2651" s="213">
        <v>2</v>
      </c>
      <c r="AI2651" s="213"/>
      <c r="AJ2651" s="213"/>
      <c r="AK2651" s="213"/>
      <c r="AL2651" s="213"/>
      <c r="AM2651" s="213"/>
      <c r="AN2651" s="213"/>
      <c r="AO2651" s="213"/>
      <c r="AP2651" s="213"/>
      <c r="AQ2651" s="213"/>
      <c r="AR2651" s="213"/>
      <c r="AS2651" s="213"/>
      <c r="AT2651" s="213"/>
      <c r="AU2651" s="213"/>
      <c r="AV2651" s="213"/>
      <c r="AW2651" s="213"/>
      <c r="AX2651" s="213"/>
      <c r="AY2651" s="213"/>
      <c r="AZ2651" s="213"/>
      <c r="BA2651" s="213"/>
      <c r="BB2651" s="213"/>
      <c r="BC2651" s="213"/>
      <c r="BD2651" s="213"/>
      <c r="BE2651" s="213"/>
      <c r="BF2651" s="213"/>
      <c r="BG2651" s="213"/>
      <c r="BH2651" s="213"/>
    </row>
    <row r="2652" spans="1:60" outlineLevel="3" x14ac:dyDescent="0.2">
      <c r="A2652" s="220"/>
      <c r="B2652" s="221"/>
      <c r="C2652" s="275" t="s">
        <v>958</v>
      </c>
      <c r="D2652" s="266"/>
      <c r="E2652" s="267"/>
      <c r="F2652" s="224"/>
      <c r="G2652" s="224"/>
      <c r="H2652" s="224"/>
      <c r="I2652" s="224"/>
      <c r="J2652" s="224"/>
      <c r="K2652" s="224"/>
      <c r="L2652" s="224"/>
      <c r="M2652" s="224"/>
      <c r="N2652" s="223"/>
      <c r="O2652" s="223"/>
      <c r="P2652" s="223"/>
      <c r="Q2652" s="223"/>
      <c r="R2652" s="224"/>
      <c r="S2652" s="224"/>
      <c r="T2652" s="224"/>
      <c r="U2652" s="224"/>
      <c r="V2652" s="224"/>
      <c r="W2652" s="224"/>
      <c r="X2652" s="224"/>
      <c r="Y2652" s="224"/>
      <c r="Z2652" s="213"/>
      <c r="AA2652" s="213"/>
      <c r="AB2652" s="213"/>
      <c r="AC2652" s="213"/>
      <c r="AD2652" s="213"/>
      <c r="AE2652" s="213"/>
      <c r="AF2652" s="213"/>
      <c r="AG2652" s="213" t="s">
        <v>573</v>
      </c>
      <c r="AH2652" s="213"/>
      <c r="AI2652" s="213"/>
      <c r="AJ2652" s="213"/>
      <c r="AK2652" s="213"/>
      <c r="AL2652" s="213"/>
      <c r="AM2652" s="213"/>
      <c r="AN2652" s="213"/>
      <c r="AO2652" s="213"/>
      <c r="AP2652" s="213"/>
      <c r="AQ2652" s="213"/>
      <c r="AR2652" s="213"/>
      <c r="AS2652" s="213"/>
      <c r="AT2652" s="213"/>
      <c r="AU2652" s="213"/>
      <c r="AV2652" s="213"/>
      <c r="AW2652" s="213"/>
      <c r="AX2652" s="213"/>
      <c r="AY2652" s="213"/>
      <c r="AZ2652" s="213"/>
      <c r="BA2652" s="213"/>
      <c r="BB2652" s="213"/>
      <c r="BC2652" s="213"/>
      <c r="BD2652" s="213"/>
      <c r="BE2652" s="213"/>
      <c r="BF2652" s="213"/>
      <c r="BG2652" s="213"/>
      <c r="BH2652" s="213"/>
    </row>
    <row r="2653" spans="1:60" outlineLevel="2" x14ac:dyDescent="0.2">
      <c r="A2653" s="220"/>
      <c r="B2653" s="221"/>
      <c r="C2653" s="257"/>
      <c r="D2653" s="250"/>
      <c r="E2653" s="250"/>
      <c r="F2653" s="250"/>
      <c r="G2653" s="250"/>
      <c r="H2653" s="224"/>
      <c r="I2653" s="224"/>
      <c r="J2653" s="224"/>
      <c r="K2653" s="224"/>
      <c r="L2653" s="224"/>
      <c r="M2653" s="224"/>
      <c r="N2653" s="223"/>
      <c r="O2653" s="223"/>
      <c r="P2653" s="223"/>
      <c r="Q2653" s="223"/>
      <c r="R2653" s="224"/>
      <c r="S2653" s="224"/>
      <c r="T2653" s="224"/>
      <c r="U2653" s="224"/>
      <c r="V2653" s="224"/>
      <c r="W2653" s="224"/>
      <c r="X2653" s="224"/>
      <c r="Y2653" s="224"/>
      <c r="Z2653" s="213"/>
      <c r="AA2653" s="213"/>
      <c r="AB2653" s="213"/>
      <c r="AC2653" s="213"/>
      <c r="AD2653" s="213"/>
      <c r="AE2653" s="213"/>
      <c r="AF2653" s="213"/>
      <c r="AG2653" s="213" t="s">
        <v>515</v>
      </c>
      <c r="AH2653" s="213"/>
      <c r="AI2653" s="213"/>
      <c r="AJ2653" s="213"/>
      <c r="AK2653" s="213"/>
      <c r="AL2653" s="213"/>
      <c r="AM2653" s="213"/>
      <c r="AN2653" s="213"/>
      <c r="AO2653" s="213"/>
      <c r="AP2653" s="213"/>
      <c r="AQ2653" s="213"/>
      <c r="AR2653" s="213"/>
      <c r="AS2653" s="213"/>
      <c r="AT2653" s="213"/>
      <c r="AU2653" s="213"/>
      <c r="AV2653" s="213"/>
      <c r="AW2653" s="213"/>
      <c r="AX2653" s="213"/>
      <c r="AY2653" s="213"/>
      <c r="AZ2653" s="213"/>
      <c r="BA2653" s="213"/>
      <c r="BB2653" s="213"/>
      <c r="BC2653" s="213"/>
      <c r="BD2653" s="213"/>
      <c r="BE2653" s="213"/>
      <c r="BF2653" s="213"/>
      <c r="BG2653" s="213"/>
      <c r="BH2653" s="213"/>
    </row>
    <row r="2654" spans="1:60" outlineLevel="1" x14ac:dyDescent="0.2">
      <c r="A2654" s="242">
        <v>344</v>
      </c>
      <c r="B2654" s="243" t="s">
        <v>2554</v>
      </c>
      <c r="C2654" s="254" t="s">
        <v>2555</v>
      </c>
      <c r="D2654" s="244" t="s">
        <v>1356</v>
      </c>
      <c r="E2654" s="245">
        <v>14.66</v>
      </c>
      <c r="F2654" s="246"/>
      <c r="G2654" s="247">
        <f>ROUND(E2654*F2654,2)</f>
        <v>0</v>
      </c>
      <c r="H2654" s="246"/>
      <c r="I2654" s="247">
        <f>ROUND(E2654*H2654,2)</f>
        <v>0</v>
      </c>
      <c r="J2654" s="246"/>
      <c r="K2654" s="247">
        <f>ROUND(E2654*J2654,2)</f>
        <v>0</v>
      </c>
      <c r="L2654" s="247">
        <v>21</v>
      </c>
      <c r="M2654" s="247">
        <f>G2654*(1+L2654/100)</f>
        <v>0</v>
      </c>
      <c r="N2654" s="245">
        <v>4.0000000000000003E-5</v>
      </c>
      <c r="O2654" s="245">
        <f>ROUND(E2654*N2654,2)</f>
        <v>0</v>
      </c>
      <c r="P2654" s="245">
        <v>0</v>
      </c>
      <c r="Q2654" s="245">
        <f>ROUND(E2654*P2654,2)</f>
        <v>0</v>
      </c>
      <c r="R2654" s="247" t="s">
        <v>2516</v>
      </c>
      <c r="S2654" s="247" t="s">
        <v>511</v>
      </c>
      <c r="T2654" s="248" t="s">
        <v>511</v>
      </c>
      <c r="U2654" s="224">
        <v>7.0000000000000007E-2</v>
      </c>
      <c r="V2654" s="224">
        <f>ROUND(E2654*U2654,2)</f>
        <v>1.03</v>
      </c>
      <c r="W2654" s="224"/>
      <c r="X2654" s="224" t="s">
        <v>557</v>
      </c>
      <c r="Y2654" s="224" t="s">
        <v>513</v>
      </c>
      <c r="Z2654" s="213"/>
      <c r="AA2654" s="213"/>
      <c r="AB2654" s="213"/>
      <c r="AC2654" s="213"/>
      <c r="AD2654" s="213"/>
      <c r="AE2654" s="213"/>
      <c r="AF2654" s="213"/>
      <c r="AG2654" s="213" t="s">
        <v>571</v>
      </c>
      <c r="AH2654" s="213"/>
      <c r="AI2654" s="213"/>
      <c r="AJ2654" s="213"/>
      <c r="AK2654" s="213"/>
      <c r="AL2654" s="213"/>
      <c r="AM2654" s="213"/>
      <c r="AN2654" s="213"/>
      <c r="AO2654" s="213"/>
      <c r="AP2654" s="213"/>
      <c r="AQ2654" s="213"/>
      <c r="AR2654" s="213"/>
      <c r="AS2654" s="213"/>
      <c r="AT2654" s="213"/>
      <c r="AU2654" s="213"/>
      <c r="AV2654" s="213"/>
      <c r="AW2654" s="213"/>
      <c r="AX2654" s="213"/>
      <c r="AY2654" s="213"/>
      <c r="AZ2654" s="213"/>
      <c r="BA2654" s="213"/>
      <c r="BB2654" s="213"/>
      <c r="BC2654" s="213"/>
      <c r="BD2654" s="213"/>
      <c r="BE2654" s="213"/>
      <c r="BF2654" s="213"/>
      <c r="BG2654" s="213"/>
      <c r="BH2654" s="213"/>
    </row>
    <row r="2655" spans="1:60" outlineLevel="2" x14ac:dyDescent="0.2">
      <c r="A2655" s="220"/>
      <c r="B2655" s="221"/>
      <c r="C2655" s="258" t="s">
        <v>2556</v>
      </c>
      <c r="D2655" s="229"/>
      <c r="E2655" s="230">
        <v>14.66</v>
      </c>
      <c r="F2655" s="224"/>
      <c r="G2655" s="224"/>
      <c r="H2655" s="224"/>
      <c r="I2655" s="224"/>
      <c r="J2655" s="224"/>
      <c r="K2655" s="224"/>
      <c r="L2655" s="224"/>
      <c r="M2655" s="224"/>
      <c r="N2655" s="223"/>
      <c r="O2655" s="223"/>
      <c r="P2655" s="223"/>
      <c r="Q2655" s="223"/>
      <c r="R2655" s="224"/>
      <c r="S2655" s="224"/>
      <c r="T2655" s="224"/>
      <c r="U2655" s="224"/>
      <c r="V2655" s="224"/>
      <c r="W2655" s="224"/>
      <c r="X2655" s="224"/>
      <c r="Y2655" s="224"/>
      <c r="Z2655" s="213"/>
      <c r="AA2655" s="213"/>
      <c r="AB2655" s="213"/>
      <c r="AC2655" s="213"/>
      <c r="AD2655" s="213"/>
      <c r="AE2655" s="213"/>
      <c r="AF2655" s="213"/>
      <c r="AG2655" s="213" t="s">
        <v>573</v>
      </c>
      <c r="AH2655" s="213">
        <v>5</v>
      </c>
      <c r="AI2655" s="213"/>
      <c r="AJ2655" s="213"/>
      <c r="AK2655" s="213"/>
      <c r="AL2655" s="213"/>
      <c r="AM2655" s="213"/>
      <c r="AN2655" s="213"/>
      <c r="AO2655" s="213"/>
      <c r="AP2655" s="213"/>
      <c r="AQ2655" s="213"/>
      <c r="AR2655" s="213"/>
      <c r="AS2655" s="213"/>
      <c r="AT2655" s="213"/>
      <c r="AU2655" s="213"/>
      <c r="AV2655" s="213"/>
      <c r="AW2655" s="213"/>
      <c r="AX2655" s="213"/>
      <c r="AY2655" s="213"/>
      <c r="AZ2655" s="213"/>
      <c r="BA2655" s="213"/>
      <c r="BB2655" s="213"/>
      <c r="BC2655" s="213"/>
      <c r="BD2655" s="213"/>
      <c r="BE2655" s="213"/>
      <c r="BF2655" s="213"/>
      <c r="BG2655" s="213"/>
      <c r="BH2655" s="213"/>
    </row>
    <row r="2656" spans="1:60" outlineLevel="2" x14ac:dyDescent="0.2">
      <c r="A2656" s="220"/>
      <c r="B2656" s="221"/>
      <c r="C2656" s="257"/>
      <c r="D2656" s="250"/>
      <c r="E2656" s="250"/>
      <c r="F2656" s="250"/>
      <c r="G2656" s="250"/>
      <c r="H2656" s="224"/>
      <c r="I2656" s="224"/>
      <c r="J2656" s="224"/>
      <c r="K2656" s="224"/>
      <c r="L2656" s="224"/>
      <c r="M2656" s="224"/>
      <c r="N2656" s="223"/>
      <c r="O2656" s="223"/>
      <c r="P2656" s="223"/>
      <c r="Q2656" s="223"/>
      <c r="R2656" s="224"/>
      <c r="S2656" s="224"/>
      <c r="T2656" s="224"/>
      <c r="U2656" s="224"/>
      <c r="V2656" s="224"/>
      <c r="W2656" s="224"/>
      <c r="X2656" s="224"/>
      <c r="Y2656" s="224"/>
      <c r="Z2656" s="213"/>
      <c r="AA2656" s="213"/>
      <c r="AB2656" s="213"/>
      <c r="AC2656" s="213"/>
      <c r="AD2656" s="213"/>
      <c r="AE2656" s="213"/>
      <c r="AF2656" s="213"/>
      <c r="AG2656" s="213" t="s">
        <v>515</v>
      </c>
      <c r="AH2656" s="213"/>
      <c r="AI2656" s="213"/>
      <c r="AJ2656" s="213"/>
      <c r="AK2656" s="213"/>
      <c r="AL2656" s="213"/>
      <c r="AM2656" s="213"/>
      <c r="AN2656" s="213"/>
      <c r="AO2656" s="213"/>
      <c r="AP2656" s="213"/>
      <c r="AQ2656" s="213"/>
      <c r="AR2656" s="213"/>
      <c r="AS2656" s="213"/>
      <c r="AT2656" s="213"/>
      <c r="AU2656" s="213"/>
      <c r="AV2656" s="213"/>
      <c r="AW2656" s="213"/>
      <c r="AX2656" s="213"/>
      <c r="AY2656" s="213"/>
      <c r="AZ2656" s="213"/>
      <c r="BA2656" s="213"/>
      <c r="BB2656" s="213"/>
      <c r="BC2656" s="213"/>
      <c r="BD2656" s="213"/>
      <c r="BE2656" s="213"/>
      <c r="BF2656" s="213"/>
      <c r="BG2656" s="213"/>
      <c r="BH2656" s="213"/>
    </row>
    <row r="2657" spans="1:60" ht="22.5" outlineLevel="1" x14ac:dyDescent="0.2">
      <c r="A2657" s="242">
        <v>345</v>
      </c>
      <c r="B2657" s="243" t="s">
        <v>2557</v>
      </c>
      <c r="C2657" s="254" t="s">
        <v>2558</v>
      </c>
      <c r="D2657" s="244" t="s">
        <v>974</v>
      </c>
      <c r="E2657" s="245">
        <v>14.81</v>
      </c>
      <c r="F2657" s="246"/>
      <c r="G2657" s="247">
        <f>ROUND(E2657*F2657,2)</f>
        <v>0</v>
      </c>
      <c r="H2657" s="246"/>
      <c r="I2657" s="247">
        <f>ROUND(E2657*H2657,2)</f>
        <v>0</v>
      </c>
      <c r="J2657" s="246"/>
      <c r="K2657" s="247">
        <f>ROUND(E2657*J2657,2)</f>
        <v>0</v>
      </c>
      <c r="L2657" s="247">
        <v>21</v>
      </c>
      <c r="M2657" s="247">
        <f>G2657*(1+L2657/100)</f>
        <v>0</v>
      </c>
      <c r="N2657" s="245">
        <v>0</v>
      </c>
      <c r="O2657" s="245">
        <f>ROUND(E2657*N2657,2)</f>
        <v>0</v>
      </c>
      <c r="P2657" s="245">
        <v>0</v>
      </c>
      <c r="Q2657" s="245">
        <f>ROUND(E2657*P2657,2)</f>
        <v>0</v>
      </c>
      <c r="R2657" s="247" t="s">
        <v>2516</v>
      </c>
      <c r="S2657" s="247" t="s">
        <v>511</v>
      </c>
      <c r="T2657" s="248" t="s">
        <v>511</v>
      </c>
      <c r="U2657" s="224">
        <v>0.03</v>
      </c>
      <c r="V2657" s="224">
        <f>ROUND(E2657*U2657,2)</f>
        <v>0.44</v>
      </c>
      <c r="W2657" s="224"/>
      <c r="X2657" s="224" t="s">
        <v>557</v>
      </c>
      <c r="Y2657" s="224" t="s">
        <v>513</v>
      </c>
      <c r="Z2657" s="213"/>
      <c r="AA2657" s="213"/>
      <c r="AB2657" s="213"/>
      <c r="AC2657" s="213"/>
      <c r="AD2657" s="213"/>
      <c r="AE2657" s="213"/>
      <c r="AF2657" s="213"/>
      <c r="AG2657" s="213" t="s">
        <v>571</v>
      </c>
      <c r="AH2657" s="213"/>
      <c r="AI2657" s="213"/>
      <c r="AJ2657" s="213"/>
      <c r="AK2657" s="213"/>
      <c r="AL2657" s="213"/>
      <c r="AM2657" s="213"/>
      <c r="AN2657" s="213"/>
      <c r="AO2657" s="213"/>
      <c r="AP2657" s="213"/>
      <c r="AQ2657" s="213"/>
      <c r="AR2657" s="213"/>
      <c r="AS2657" s="213"/>
      <c r="AT2657" s="213"/>
      <c r="AU2657" s="213"/>
      <c r="AV2657" s="213"/>
      <c r="AW2657" s="213"/>
      <c r="AX2657" s="213"/>
      <c r="AY2657" s="213"/>
      <c r="AZ2657" s="213"/>
      <c r="BA2657" s="213"/>
      <c r="BB2657" s="213"/>
      <c r="BC2657" s="213"/>
      <c r="BD2657" s="213"/>
      <c r="BE2657" s="213"/>
      <c r="BF2657" s="213"/>
      <c r="BG2657" s="213"/>
      <c r="BH2657" s="213"/>
    </row>
    <row r="2658" spans="1:60" outlineLevel="2" x14ac:dyDescent="0.2">
      <c r="A2658" s="220"/>
      <c r="B2658" s="221"/>
      <c r="C2658" s="258" t="s">
        <v>1149</v>
      </c>
      <c r="D2658" s="229"/>
      <c r="E2658" s="230"/>
      <c r="F2658" s="224"/>
      <c r="G2658" s="224"/>
      <c r="H2658" s="224"/>
      <c r="I2658" s="224"/>
      <c r="J2658" s="224"/>
      <c r="K2658" s="224"/>
      <c r="L2658" s="224"/>
      <c r="M2658" s="224"/>
      <c r="N2658" s="223"/>
      <c r="O2658" s="223"/>
      <c r="P2658" s="223"/>
      <c r="Q2658" s="223"/>
      <c r="R2658" s="224"/>
      <c r="S2658" s="224"/>
      <c r="T2658" s="224"/>
      <c r="U2658" s="224"/>
      <c r="V2658" s="224"/>
      <c r="W2658" s="224"/>
      <c r="X2658" s="224"/>
      <c r="Y2658" s="224"/>
      <c r="Z2658" s="213"/>
      <c r="AA2658" s="213"/>
      <c r="AB2658" s="213"/>
      <c r="AC2658" s="213"/>
      <c r="AD2658" s="213"/>
      <c r="AE2658" s="213"/>
      <c r="AF2658" s="213"/>
      <c r="AG2658" s="213" t="s">
        <v>573</v>
      </c>
      <c r="AH2658" s="213">
        <v>0</v>
      </c>
      <c r="AI2658" s="213"/>
      <c r="AJ2658" s="213"/>
      <c r="AK2658" s="213"/>
      <c r="AL2658" s="213"/>
      <c r="AM2658" s="213"/>
      <c r="AN2658" s="213"/>
      <c r="AO2658" s="213"/>
      <c r="AP2658" s="213"/>
      <c r="AQ2658" s="213"/>
      <c r="AR2658" s="213"/>
      <c r="AS2658" s="213"/>
      <c r="AT2658" s="213"/>
      <c r="AU2658" s="213"/>
      <c r="AV2658" s="213"/>
      <c r="AW2658" s="213"/>
      <c r="AX2658" s="213"/>
      <c r="AY2658" s="213"/>
      <c r="AZ2658" s="213"/>
      <c r="BA2658" s="213"/>
      <c r="BB2658" s="213"/>
      <c r="BC2658" s="213"/>
      <c r="BD2658" s="213"/>
      <c r="BE2658" s="213"/>
      <c r="BF2658" s="213"/>
      <c r="BG2658" s="213"/>
      <c r="BH2658" s="213"/>
    </row>
    <row r="2659" spans="1:60" outlineLevel="3" x14ac:dyDescent="0.2">
      <c r="A2659" s="220"/>
      <c r="B2659" s="221"/>
      <c r="C2659" s="258" t="s">
        <v>2559</v>
      </c>
      <c r="D2659" s="229"/>
      <c r="E2659" s="230">
        <v>3.9</v>
      </c>
      <c r="F2659" s="224"/>
      <c r="G2659" s="224"/>
      <c r="H2659" s="224"/>
      <c r="I2659" s="224"/>
      <c r="J2659" s="224"/>
      <c r="K2659" s="224"/>
      <c r="L2659" s="224"/>
      <c r="M2659" s="224"/>
      <c r="N2659" s="223"/>
      <c r="O2659" s="223"/>
      <c r="P2659" s="223"/>
      <c r="Q2659" s="223"/>
      <c r="R2659" s="224"/>
      <c r="S2659" s="224"/>
      <c r="T2659" s="224"/>
      <c r="U2659" s="224"/>
      <c r="V2659" s="224"/>
      <c r="W2659" s="224"/>
      <c r="X2659" s="224"/>
      <c r="Y2659" s="224"/>
      <c r="Z2659" s="213"/>
      <c r="AA2659" s="213"/>
      <c r="AB2659" s="213"/>
      <c r="AC2659" s="213"/>
      <c r="AD2659" s="213"/>
      <c r="AE2659" s="213"/>
      <c r="AF2659" s="213"/>
      <c r="AG2659" s="213" t="s">
        <v>573</v>
      </c>
      <c r="AH2659" s="213">
        <v>0</v>
      </c>
      <c r="AI2659" s="213"/>
      <c r="AJ2659" s="213"/>
      <c r="AK2659" s="213"/>
      <c r="AL2659" s="213"/>
      <c r="AM2659" s="213"/>
      <c r="AN2659" s="213"/>
      <c r="AO2659" s="213"/>
      <c r="AP2659" s="213"/>
      <c r="AQ2659" s="213"/>
      <c r="AR2659" s="213"/>
      <c r="AS2659" s="213"/>
      <c r="AT2659" s="213"/>
      <c r="AU2659" s="213"/>
      <c r="AV2659" s="213"/>
      <c r="AW2659" s="213"/>
      <c r="AX2659" s="213"/>
      <c r="AY2659" s="213"/>
      <c r="AZ2659" s="213"/>
      <c r="BA2659" s="213"/>
      <c r="BB2659" s="213"/>
      <c r="BC2659" s="213"/>
      <c r="BD2659" s="213"/>
      <c r="BE2659" s="213"/>
      <c r="BF2659" s="213"/>
      <c r="BG2659" s="213"/>
      <c r="BH2659" s="213"/>
    </row>
    <row r="2660" spans="1:60" outlineLevel="3" x14ac:dyDescent="0.2">
      <c r="A2660" s="220"/>
      <c r="B2660" s="221"/>
      <c r="C2660" s="275" t="s">
        <v>955</v>
      </c>
      <c r="D2660" s="266"/>
      <c r="E2660" s="267"/>
      <c r="F2660" s="224"/>
      <c r="G2660" s="224"/>
      <c r="H2660" s="224"/>
      <c r="I2660" s="224"/>
      <c r="J2660" s="224"/>
      <c r="K2660" s="224"/>
      <c r="L2660" s="224"/>
      <c r="M2660" s="224"/>
      <c r="N2660" s="223"/>
      <c r="O2660" s="223"/>
      <c r="P2660" s="223"/>
      <c r="Q2660" s="223"/>
      <c r="R2660" s="224"/>
      <c r="S2660" s="224"/>
      <c r="T2660" s="224"/>
      <c r="U2660" s="224"/>
      <c r="V2660" s="224"/>
      <c r="W2660" s="224"/>
      <c r="X2660" s="224"/>
      <c r="Y2660" s="224"/>
      <c r="Z2660" s="213"/>
      <c r="AA2660" s="213"/>
      <c r="AB2660" s="213"/>
      <c r="AC2660" s="213"/>
      <c r="AD2660" s="213"/>
      <c r="AE2660" s="213"/>
      <c r="AF2660" s="213"/>
      <c r="AG2660" s="213" t="s">
        <v>573</v>
      </c>
      <c r="AH2660" s="213"/>
      <c r="AI2660" s="213"/>
      <c r="AJ2660" s="213"/>
      <c r="AK2660" s="213"/>
      <c r="AL2660" s="213"/>
      <c r="AM2660" s="213"/>
      <c r="AN2660" s="213"/>
      <c r="AO2660" s="213"/>
      <c r="AP2660" s="213"/>
      <c r="AQ2660" s="213"/>
      <c r="AR2660" s="213"/>
      <c r="AS2660" s="213"/>
      <c r="AT2660" s="213"/>
      <c r="AU2660" s="213"/>
      <c r="AV2660" s="213"/>
      <c r="AW2660" s="213"/>
      <c r="AX2660" s="213"/>
      <c r="AY2660" s="213"/>
      <c r="AZ2660" s="213"/>
      <c r="BA2660" s="213"/>
      <c r="BB2660" s="213"/>
      <c r="BC2660" s="213"/>
      <c r="BD2660" s="213"/>
      <c r="BE2660" s="213"/>
      <c r="BF2660" s="213"/>
      <c r="BG2660" s="213"/>
      <c r="BH2660" s="213"/>
    </row>
    <row r="2661" spans="1:60" outlineLevel="3" x14ac:dyDescent="0.2">
      <c r="A2661" s="220"/>
      <c r="B2661" s="221"/>
      <c r="C2661" s="276" t="s">
        <v>1167</v>
      </c>
      <c r="D2661" s="266"/>
      <c r="E2661" s="267">
        <v>3.9</v>
      </c>
      <c r="F2661" s="224"/>
      <c r="G2661" s="224"/>
      <c r="H2661" s="224"/>
      <c r="I2661" s="224"/>
      <c r="J2661" s="224"/>
      <c r="K2661" s="224"/>
      <c r="L2661" s="224"/>
      <c r="M2661" s="224"/>
      <c r="N2661" s="223"/>
      <c r="O2661" s="223"/>
      <c r="P2661" s="223"/>
      <c r="Q2661" s="223"/>
      <c r="R2661" s="224"/>
      <c r="S2661" s="224"/>
      <c r="T2661" s="224"/>
      <c r="U2661" s="224"/>
      <c r="V2661" s="224"/>
      <c r="W2661" s="224"/>
      <c r="X2661" s="224"/>
      <c r="Y2661" s="224"/>
      <c r="Z2661" s="213"/>
      <c r="AA2661" s="213"/>
      <c r="AB2661" s="213"/>
      <c r="AC2661" s="213"/>
      <c r="AD2661" s="213"/>
      <c r="AE2661" s="213"/>
      <c r="AF2661" s="213"/>
      <c r="AG2661" s="213" t="s">
        <v>573</v>
      </c>
      <c r="AH2661" s="213">
        <v>2</v>
      </c>
      <c r="AI2661" s="213"/>
      <c r="AJ2661" s="213"/>
      <c r="AK2661" s="213"/>
      <c r="AL2661" s="213"/>
      <c r="AM2661" s="213"/>
      <c r="AN2661" s="213"/>
      <c r="AO2661" s="213"/>
      <c r="AP2661" s="213"/>
      <c r="AQ2661" s="213"/>
      <c r="AR2661" s="213"/>
      <c r="AS2661" s="213"/>
      <c r="AT2661" s="213"/>
      <c r="AU2661" s="213"/>
      <c r="AV2661" s="213"/>
      <c r="AW2661" s="213"/>
      <c r="AX2661" s="213"/>
      <c r="AY2661" s="213"/>
      <c r="AZ2661" s="213"/>
      <c r="BA2661" s="213"/>
      <c r="BB2661" s="213"/>
      <c r="BC2661" s="213"/>
      <c r="BD2661" s="213"/>
      <c r="BE2661" s="213"/>
      <c r="BF2661" s="213"/>
      <c r="BG2661" s="213"/>
      <c r="BH2661" s="213"/>
    </row>
    <row r="2662" spans="1:60" outlineLevel="3" x14ac:dyDescent="0.2">
      <c r="A2662" s="220"/>
      <c r="B2662" s="221"/>
      <c r="C2662" s="275" t="s">
        <v>958</v>
      </c>
      <c r="D2662" s="266"/>
      <c r="E2662" s="267"/>
      <c r="F2662" s="224"/>
      <c r="G2662" s="224"/>
      <c r="H2662" s="224"/>
      <c r="I2662" s="224"/>
      <c r="J2662" s="224"/>
      <c r="K2662" s="224"/>
      <c r="L2662" s="224"/>
      <c r="M2662" s="224"/>
      <c r="N2662" s="223"/>
      <c r="O2662" s="223"/>
      <c r="P2662" s="223"/>
      <c r="Q2662" s="223"/>
      <c r="R2662" s="224"/>
      <c r="S2662" s="224"/>
      <c r="T2662" s="224"/>
      <c r="U2662" s="224"/>
      <c r="V2662" s="224"/>
      <c r="W2662" s="224"/>
      <c r="X2662" s="224"/>
      <c r="Y2662" s="224"/>
      <c r="Z2662" s="213"/>
      <c r="AA2662" s="213"/>
      <c r="AB2662" s="213"/>
      <c r="AC2662" s="213"/>
      <c r="AD2662" s="213"/>
      <c r="AE2662" s="213"/>
      <c r="AF2662" s="213"/>
      <c r="AG2662" s="213" t="s">
        <v>573</v>
      </c>
      <c r="AH2662" s="213"/>
      <c r="AI2662" s="213"/>
      <c r="AJ2662" s="213"/>
      <c r="AK2662" s="213"/>
      <c r="AL2662" s="213"/>
      <c r="AM2662" s="213"/>
      <c r="AN2662" s="213"/>
      <c r="AO2662" s="213"/>
      <c r="AP2662" s="213"/>
      <c r="AQ2662" s="213"/>
      <c r="AR2662" s="213"/>
      <c r="AS2662" s="213"/>
      <c r="AT2662" s="213"/>
      <c r="AU2662" s="213"/>
      <c r="AV2662" s="213"/>
      <c r="AW2662" s="213"/>
      <c r="AX2662" s="213"/>
      <c r="AY2662" s="213"/>
      <c r="AZ2662" s="213"/>
      <c r="BA2662" s="213"/>
      <c r="BB2662" s="213"/>
      <c r="BC2662" s="213"/>
      <c r="BD2662" s="213"/>
      <c r="BE2662" s="213"/>
      <c r="BF2662" s="213"/>
      <c r="BG2662" s="213"/>
      <c r="BH2662" s="213"/>
    </row>
    <row r="2663" spans="1:60" outlineLevel="3" x14ac:dyDescent="0.2">
      <c r="A2663" s="220"/>
      <c r="B2663" s="221"/>
      <c r="C2663" s="258" t="s">
        <v>2560</v>
      </c>
      <c r="D2663" s="229"/>
      <c r="E2663" s="230">
        <v>3.89</v>
      </c>
      <c r="F2663" s="224"/>
      <c r="G2663" s="224"/>
      <c r="H2663" s="224"/>
      <c r="I2663" s="224"/>
      <c r="J2663" s="224"/>
      <c r="K2663" s="224"/>
      <c r="L2663" s="224"/>
      <c r="M2663" s="224"/>
      <c r="N2663" s="223"/>
      <c r="O2663" s="223"/>
      <c r="P2663" s="223"/>
      <c r="Q2663" s="223"/>
      <c r="R2663" s="224"/>
      <c r="S2663" s="224"/>
      <c r="T2663" s="224"/>
      <c r="U2663" s="224"/>
      <c r="V2663" s="224"/>
      <c r="W2663" s="224"/>
      <c r="X2663" s="224"/>
      <c r="Y2663" s="224"/>
      <c r="Z2663" s="213"/>
      <c r="AA2663" s="213"/>
      <c r="AB2663" s="213"/>
      <c r="AC2663" s="213"/>
      <c r="AD2663" s="213"/>
      <c r="AE2663" s="213"/>
      <c r="AF2663" s="213"/>
      <c r="AG2663" s="213" t="s">
        <v>573</v>
      </c>
      <c r="AH2663" s="213">
        <v>0</v>
      </c>
      <c r="AI2663" s="213"/>
      <c r="AJ2663" s="213"/>
      <c r="AK2663" s="213"/>
      <c r="AL2663" s="213"/>
      <c r="AM2663" s="213"/>
      <c r="AN2663" s="213"/>
      <c r="AO2663" s="213"/>
      <c r="AP2663" s="213"/>
      <c r="AQ2663" s="213"/>
      <c r="AR2663" s="213"/>
      <c r="AS2663" s="213"/>
      <c r="AT2663" s="213"/>
      <c r="AU2663" s="213"/>
      <c r="AV2663" s="213"/>
      <c r="AW2663" s="213"/>
      <c r="AX2663" s="213"/>
      <c r="AY2663" s="213"/>
      <c r="AZ2663" s="213"/>
      <c r="BA2663" s="213"/>
      <c r="BB2663" s="213"/>
      <c r="BC2663" s="213"/>
      <c r="BD2663" s="213"/>
      <c r="BE2663" s="213"/>
      <c r="BF2663" s="213"/>
      <c r="BG2663" s="213"/>
      <c r="BH2663" s="213"/>
    </row>
    <row r="2664" spans="1:60" outlineLevel="3" x14ac:dyDescent="0.2">
      <c r="A2664" s="220"/>
      <c r="B2664" s="221"/>
      <c r="C2664" s="275" t="s">
        <v>955</v>
      </c>
      <c r="D2664" s="266"/>
      <c r="E2664" s="267"/>
      <c r="F2664" s="224"/>
      <c r="G2664" s="224"/>
      <c r="H2664" s="224"/>
      <c r="I2664" s="224"/>
      <c r="J2664" s="224"/>
      <c r="K2664" s="224"/>
      <c r="L2664" s="224"/>
      <c r="M2664" s="224"/>
      <c r="N2664" s="223"/>
      <c r="O2664" s="223"/>
      <c r="P2664" s="223"/>
      <c r="Q2664" s="223"/>
      <c r="R2664" s="224"/>
      <c r="S2664" s="224"/>
      <c r="T2664" s="224"/>
      <c r="U2664" s="224"/>
      <c r="V2664" s="224"/>
      <c r="W2664" s="224"/>
      <c r="X2664" s="224"/>
      <c r="Y2664" s="224"/>
      <c r="Z2664" s="213"/>
      <c r="AA2664" s="213"/>
      <c r="AB2664" s="213"/>
      <c r="AC2664" s="213"/>
      <c r="AD2664" s="213"/>
      <c r="AE2664" s="213"/>
      <c r="AF2664" s="213"/>
      <c r="AG2664" s="213" t="s">
        <v>573</v>
      </c>
      <c r="AH2664" s="213"/>
      <c r="AI2664" s="213"/>
      <c r="AJ2664" s="213"/>
      <c r="AK2664" s="213"/>
      <c r="AL2664" s="213"/>
      <c r="AM2664" s="213"/>
      <c r="AN2664" s="213"/>
      <c r="AO2664" s="213"/>
      <c r="AP2664" s="213"/>
      <c r="AQ2664" s="213"/>
      <c r="AR2664" s="213"/>
      <c r="AS2664" s="213"/>
      <c r="AT2664" s="213"/>
      <c r="AU2664" s="213"/>
      <c r="AV2664" s="213"/>
      <c r="AW2664" s="213"/>
      <c r="AX2664" s="213"/>
      <c r="AY2664" s="213"/>
      <c r="AZ2664" s="213"/>
      <c r="BA2664" s="213"/>
      <c r="BB2664" s="213"/>
      <c r="BC2664" s="213"/>
      <c r="BD2664" s="213"/>
      <c r="BE2664" s="213"/>
      <c r="BF2664" s="213"/>
      <c r="BG2664" s="213"/>
      <c r="BH2664" s="213"/>
    </row>
    <row r="2665" spans="1:60" outlineLevel="3" x14ac:dyDescent="0.2">
      <c r="A2665" s="220"/>
      <c r="B2665" s="221"/>
      <c r="C2665" s="276" t="s">
        <v>1722</v>
      </c>
      <c r="D2665" s="266"/>
      <c r="E2665" s="267">
        <v>1.55</v>
      </c>
      <c r="F2665" s="224"/>
      <c r="G2665" s="224"/>
      <c r="H2665" s="224"/>
      <c r="I2665" s="224"/>
      <c r="J2665" s="224"/>
      <c r="K2665" s="224"/>
      <c r="L2665" s="224"/>
      <c r="M2665" s="224"/>
      <c r="N2665" s="223"/>
      <c r="O2665" s="223"/>
      <c r="P2665" s="223"/>
      <c r="Q2665" s="223"/>
      <c r="R2665" s="224"/>
      <c r="S2665" s="224"/>
      <c r="T2665" s="224"/>
      <c r="U2665" s="224"/>
      <c r="V2665" s="224"/>
      <c r="W2665" s="224"/>
      <c r="X2665" s="224"/>
      <c r="Y2665" s="224"/>
      <c r="Z2665" s="213"/>
      <c r="AA2665" s="213"/>
      <c r="AB2665" s="213"/>
      <c r="AC2665" s="213"/>
      <c r="AD2665" s="213"/>
      <c r="AE2665" s="213"/>
      <c r="AF2665" s="213"/>
      <c r="AG2665" s="213" t="s">
        <v>573</v>
      </c>
      <c r="AH2665" s="213">
        <v>2</v>
      </c>
      <c r="AI2665" s="213"/>
      <c r="AJ2665" s="213"/>
      <c r="AK2665" s="213"/>
      <c r="AL2665" s="213"/>
      <c r="AM2665" s="213"/>
      <c r="AN2665" s="213"/>
      <c r="AO2665" s="213"/>
      <c r="AP2665" s="213"/>
      <c r="AQ2665" s="213"/>
      <c r="AR2665" s="213"/>
      <c r="AS2665" s="213"/>
      <c r="AT2665" s="213"/>
      <c r="AU2665" s="213"/>
      <c r="AV2665" s="213"/>
      <c r="AW2665" s="213"/>
      <c r="AX2665" s="213"/>
      <c r="AY2665" s="213"/>
      <c r="AZ2665" s="213"/>
      <c r="BA2665" s="213"/>
      <c r="BB2665" s="213"/>
      <c r="BC2665" s="213"/>
      <c r="BD2665" s="213"/>
      <c r="BE2665" s="213"/>
      <c r="BF2665" s="213"/>
      <c r="BG2665" s="213"/>
      <c r="BH2665" s="213"/>
    </row>
    <row r="2666" spans="1:60" outlineLevel="3" x14ac:dyDescent="0.2">
      <c r="A2666" s="220"/>
      <c r="B2666" s="221"/>
      <c r="C2666" s="276" t="s">
        <v>1723</v>
      </c>
      <c r="D2666" s="266"/>
      <c r="E2666" s="267">
        <v>2.34</v>
      </c>
      <c r="F2666" s="224"/>
      <c r="G2666" s="224"/>
      <c r="H2666" s="224"/>
      <c r="I2666" s="224"/>
      <c r="J2666" s="224"/>
      <c r="K2666" s="224"/>
      <c r="L2666" s="224"/>
      <c r="M2666" s="224"/>
      <c r="N2666" s="223"/>
      <c r="O2666" s="223"/>
      <c r="P2666" s="223"/>
      <c r="Q2666" s="223"/>
      <c r="R2666" s="224"/>
      <c r="S2666" s="224"/>
      <c r="T2666" s="224"/>
      <c r="U2666" s="224"/>
      <c r="V2666" s="224"/>
      <c r="W2666" s="224"/>
      <c r="X2666" s="224"/>
      <c r="Y2666" s="224"/>
      <c r="Z2666" s="213"/>
      <c r="AA2666" s="213"/>
      <c r="AB2666" s="213"/>
      <c r="AC2666" s="213"/>
      <c r="AD2666" s="213"/>
      <c r="AE2666" s="213"/>
      <c r="AF2666" s="213"/>
      <c r="AG2666" s="213" t="s">
        <v>573</v>
      </c>
      <c r="AH2666" s="213">
        <v>2</v>
      </c>
      <c r="AI2666" s="213"/>
      <c r="AJ2666" s="213"/>
      <c r="AK2666" s="213"/>
      <c r="AL2666" s="213"/>
      <c r="AM2666" s="213"/>
      <c r="AN2666" s="213"/>
      <c r="AO2666" s="213"/>
      <c r="AP2666" s="213"/>
      <c r="AQ2666" s="213"/>
      <c r="AR2666" s="213"/>
      <c r="AS2666" s="213"/>
      <c r="AT2666" s="213"/>
      <c r="AU2666" s="213"/>
      <c r="AV2666" s="213"/>
      <c r="AW2666" s="213"/>
      <c r="AX2666" s="213"/>
      <c r="AY2666" s="213"/>
      <c r="AZ2666" s="213"/>
      <c r="BA2666" s="213"/>
      <c r="BB2666" s="213"/>
      <c r="BC2666" s="213"/>
      <c r="BD2666" s="213"/>
      <c r="BE2666" s="213"/>
      <c r="BF2666" s="213"/>
      <c r="BG2666" s="213"/>
      <c r="BH2666" s="213"/>
    </row>
    <row r="2667" spans="1:60" outlineLevel="3" x14ac:dyDescent="0.2">
      <c r="A2667" s="220"/>
      <c r="B2667" s="221"/>
      <c r="C2667" s="275" t="s">
        <v>958</v>
      </c>
      <c r="D2667" s="266"/>
      <c r="E2667" s="267"/>
      <c r="F2667" s="224"/>
      <c r="G2667" s="224"/>
      <c r="H2667" s="224"/>
      <c r="I2667" s="224"/>
      <c r="J2667" s="224"/>
      <c r="K2667" s="224"/>
      <c r="L2667" s="224"/>
      <c r="M2667" s="224"/>
      <c r="N2667" s="223"/>
      <c r="O2667" s="223"/>
      <c r="P2667" s="223"/>
      <c r="Q2667" s="223"/>
      <c r="R2667" s="224"/>
      <c r="S2667" s="224"/>
      <c r="T2667" s="224"/>
      <c r="U2667" s="224"/>
      <c r="V2667" s="224"/>
      <c r="W2667" s="224"/>
      <c r="X2667" s="224"/>
      <c r="Y2667" s="224"/>
      <c r="Z2667" s="213"/>
      <c r="AA2667" s="213"/>
      <c r="AB2667" s="213"/>
      <c r="AC2667" s="213"/>
      <c r="AD2667" s="213"/>
      <c r="AE2667" s="213"/>
      <c r="AF2667" s="213"/>
      <c r="AG2667" s="213" t="s">
        <v>573</v>
      </c>
      <c r="AH2667" s="213"/>
      <c r="AI2667" s="213"/>
      <c r="AJ2667" s="213"/>
      <c r="AK2667" s="213"/>
      <c r="AL2667" s="213"/>
      <c r="AM2667" s="213"/>
      <c r="AN2667" s="213"/>
      <c r="AO2667" s="213"/>
      <c r="AP2667" s="213"/>
      <c r="AQ2667" s="213"/>
      <c r="AR2667" s="213"/>
      <c r="AS2667" s="213"/>
      <c r="AT2667" s="213"/>
      <c r="AU2667" s="213"/>
      <c r="AV2667" s="213"/>
      <c r="AW2667" s="213"/>
      <c r="AX2667" s="213"/>
      <c r="AY2667" s="213"/>
      <c r="AZ2667" s="213"/>
      <c r="BA2667" s="213"/>
      <c r="BB2667" s="213"/>
      <c r="BC2667" s="213"/>
      <c r="BD2667" s="213"/>
      <c r="BE2667" s="213"/>
      <c r="BF2667" s="213"/>
      <c r="BG2667" s="213"/>
      <c r="BH2667" s="213"/>
    </row>
    <row r="2668" spans="1:60" outlineLevel="3" x14ac:dyDescent="0.2">
      <c r="A2668" s="220"/>
      <c r="B2668" s="221"/>
      <c r="C2668" s="258" t="s">
        <v>1579</v>
      </c>
      <c r="D2668" s="229"/>
      <c r="E2668" s="230">
        <v>1</v>
      </c>
      <c r="F2668" s="224"/>
      <c r="G2668" s="224"/>
      <c r="H2668" s="224"/>
      <c r="I2668" s="224"/>
      <c r="J2668" s="224"/>
      <c r="K2668" s="224"/>
      <c r="L2668" s="224"/>
      <c r="M2668" s="224"/>
      <c r="N2668" s="223"/>
      <c r="O2668" s="223"/>
      <c r="P2668" s="223"/>
      <c r="Q2668" s="223"/>
      <c r="R2668" s="224"/>
      <c r="S2668" s="224"/>
      <c r="T2668" s="224"/>
      <c r="U2668" s="224"/>
      <c r="V2668" s="224"/>
      <c r="W2668" s="224"/>
      <c r="X2668" s="224"/>
      <c r="Y2668" s="224"/>
      <c r="Z2668" s="213"/>
      <c r="AA2668" s="213"/>
      <c r="AB2668" s="213"/>
      <c r="AC2668" s="213"/>
      <c r="AD2668" s="213"/>
      <c r="AE2668" s="213"/>
      <c r="AF2668" s="213"/>
      <c r="AG2668" s="213" t="s">
        <v>573</v>
      </c>
      <c r="AH2668" s="213">
        <v>0</v>
      </c>
      <c r="AI2668" s="213"/>
      <c r="AJ2668" s="213"/>
      <c r="AK2668" s="213"/>
      <c r="AL2668" s="213"/>
      <c r="AM2668" s="213"/>
      <c r="AN2668" s="213"/>
      <c r="AO2668" s="213"/>
      <c r="AP2668" s="213"/>
      <c r="AQ2668" s="213"/>
      <c r="AR2668" s="213"/>
      <c r="AS2668" s="213"/>
      <c r="AT2668" s="213"/>
      <c r="AU2668" s="213"/>
      <c r="AV2668" s="213"/>
      <c r="AW2668" s="213"/>
      <c r="AX2668" s="213"/>
      <c r="AY2668" s="213"/>
      <c r="AZ2668" s="213"/>
      <c r="BA2668" s="213"/>
      <c r="BB2668" s="213"/>
      <c r="BC2668" s="213"/>
      <c r="BD2668" s="213"/>
      <c r="BE2668" s="213"/>
      <c r="BF2668" s="213"/>
      <c r="BG2668" s="213"/>
      <c r="BH2668" s="213"/>
    </row>
    <row r="2669" spans="1:60" outlineLevel="3" x14ac:dyDescent="0.2">
      <c r="A2669" s="220"/>
      <c r="B2669" s="221"/>
      <c r="C2669" s="275" t="s">
        <v>955</v>
      </c>
      <c r="D2669" s="266"/>
      <c r="E2669" s="267"/>
      <c r="F2669" s="224"/>
      <c r="G2669" s="224"/>
      <c r="H2669" s="224"/>
      <c r="I2669" s="224"/>
      <c r="J2669" s="224"/>
      <c r="K2669" s="224"/>
      <c r="L2669" s="224"/>
      <c r="M2669" s="224"/>
      <c r="N2669" s="223"/>
      <c r="O2669" s="223"/>
      <c r="P2669" s="223"/>
      <c r="Q2669" s="223"/>
      <c r="R2669" s="224"/>
      <c r="S2669" s="224"/>
      <c r="T2669" s="224"/>
      <c r="U2669" s="224"/>
      <c r="V2669" s="224"/>
      <c r="W2669" s="224"/>
      <c r="X2669" s="224"/>
      <c r="Y2669" s="224"/>
      <c r="Z2669" s="213"/>
      <c r="AA2669" s="213"/>
      <c r="AB2669" s="213"/>
      <c r="AC2669" s="213"/>
      <c r="AD2669" s="213"/>
      <c r="AE2669" s="213"/>
      <c r="AF2669" s="213"/>
      <c r="AG2669" s="213" t="s">
        <v>573</v>
      </c>
      <c r="AH2669" s="213"/>
      <c r="AI2669" s="213"/>
      <c r="AJ2669" s="213"/>
      <c r="AK2669" s="213"/>
      <c r="AL2669" s="213"/>
      <c r="AM2669" s="213"/>
      <c r="AN2669" s="213"/>
      <c r="AO2669" s="213"/>
      <c r="AP2669" s="213"/>
      <c r="AQ2669" s="213"/>
      <c r="AR2669" s="213"/>
      <c r="AS2669" s="213"/>
      <c r="AT2669" s="213"/>
      <c r="AU2669" s="213"/>
      <c r="AV2669" s="213"/>
      <c r="AW2669" s="213"/>
      <c r="AX2669" s="213"/>
      <c r="AY2669" s="213"/>
      <c r="AZ2669" s="213"/>
      <c r="BA2669" s="213"/>
      <c r="BB2669" s="213"/>
      <c r="BC2669" s="213"/>
      <c r="BD2669" s="213"/>
      <c r="BE2669" s="213"/>
      <c r="BF2669" s="213"/>
      <c r="BG2669" s="213"/>
      <c r="BH2669" s="213"/>
    </row>
    <row r="2670" spans="1:60" outlineLevel="3" x14ac:dyDescent="0.2">
      <c r="A2670" s="220"/>
      <c r="B2670" s="221"/>
      <c r="C2670" s="276" t="s">
        <v>1726</v>
      </c>
      <c r="D2670" s="266"/>
      <c r="E2670" s="267">
        <v>1</v>
      </c>
      <c r="F2670" s="224"/>
      <c r="G2670" s="224"/>
      <c r="H2670" s="224"/>
      <c r="I2670" s="224"/>
      <c r="J2670" s="224"/>
      <c r="K2670" s="224"/>
      <c r="L2670" s="224"/>
      <c r="M2670" s="224"/>
      <c r="N2670" s="223"/>
      <c r="O2670" s="223"/>
      <c r="P2670" s="223"/>
      <c r="Q2670" s="223"/>
      <c r="R2670" s="224"/>
      <c r="S2670" s="224"/>
      <c r="T2670" s="224"/>
      <c r="U2670" s="224"/>
      <c r="V2670" s="224"/>
      <c r="W2670" s="224"/>
      <c r="X2670" s="224"/>
      <c r="Y2670" s="224"/>
      <c r="Z2670" s="213"/>
      <c r="AA2670" s="213"/>
      <c r="AB2670" s="213"/>
      <c r="AC2670" s="213"/>
      <c r="AD2670" s="213"/>
      <c r="AE2670" s="213"/>
      <c r="AF2670" s="213"/>
      <c r="AG2670" s="213" t="s">
        <v>573</v>
      </c>
      <c r="AH2670" s="213">
        <v>2</v>
      </c>
      <c r="AI2670" s="213"/>
      <c r="AJ2670" s="213"/>
      <c r="AK2670" s="213"/>
      <c r="AL2670" s="213"/>
      <c r="AM2670" s="213"/>
      <c r="AN2670" s="213"/>
      <c r="AO2670" s="213"/>
      <c r="AP2670" s="213"/>
      <c r="AQ2670" s="213"/>
      <c r="AR2670" s="213"/>
      <c r="AS2670" s="213"/>
      <c r="AT2670" s="213"/>
      <c r="AU2670" s="213"/>
      <c r="AV2670" s="213"/>
      <c r="AW2670" s="213"/>
      <c r="AX2670" s="213"/>
      <c r="AY2670" s="213"/>
      <c r="AZ2670" s="213"/>
      <c r="BA2670" s="213"/>
      <c r="BB2670" s="213"/>
      <c r="BC2670" s="213"/>
      <c r="BD2670" s="213"/>
      <c r="BE2670" s="213"/>
      <c r="BF2670" s="213"/>
      <c r="BG2670" s="213"/>
      <c r="BH2670" s="213"/>
    </row>
    <row r="2671" spans="1:60" outlineLevel="3" x14ac:dyDescent="0.2">
      <c r="A2671" s="220"/>
      <c r="B2671" s="221"/>
      <c r="C2671" s="275" t="s">
        <v>958</v>
      </c>
      <c r="D2671" s="266"/>
      <c r="E2671" s="267"/>
      <c r="F2671" s="224"/>
      <c r="G2671" s="224"/>
      <c r="H2671" s="224"/>
      <c r="I2671" s="224"/>
      <c r="J2671" s="224"/>
      <c r="K2671" s="224"/>
      <c r="L2671" s="224"/>
      <c r="M2671" s="224"/>
      <c r="N2671" s="223"/>
      <c r="O2671" s="223"/>
      <c r="P2671" s="223"/>
      <c r="Q2671" s="223"/>
      <c r="R2671" s="224"/>
      <c r="S2671" s="224"/>
      <c r="T2671" s="224"/>
      <c r="U2671" s="224"/>
      <c r="V2671" s="224"/>
      <c r="W2671" s="224"/>
      <c r="X2671" s="224"/>
      <c r="Y2671" s="224"/>
      <c r="Z2671" s="213"/>
      <c r="AA2671" s="213"/>
      <c r="AB2671" s="213"/>
      <c r="AC2671" s="213"/>
      <c r="AD2671" s="213"/>
      <c r="AE2671" s="213"/>
      <c r="AF2671" s="213"/>
      <c r="AG2671" s="213" t="s">
        <v>573</v>
      </c>
      <c r="AH2671" s="213"/>
      <c r="AI2671" s="213"/>
      <c r="AJ2671" s="213"/>
      <c r="AK2671" s="213"/>
      <c r="AL2671" s="213"/>
      <c r="AM2671" s="213"/>
      <c r="AN2671" s="213"/>
      <c r="AO2671" s="213"/>
      <c r="AP2671" s="213"/>
      <c r="AQ2671" s="213"/>
      <c r="AR2671" s="213"/>
      <c r="AS2671" s="213"/>
      <c r="AT2671" s="213"/>
      <c r="AU2671" s="213"/>
      <c r="AV2671" s="213"/>
      <c r="AW2671" s="213"/>
      <c r="AX2671" s="213"/>
      <c r="AY2671" s="213"/>
      <c r="AZ2671" s="213"/>
      <c r="BA2671" s="213"/>
      <c r="BB2671" s="213"/>
      <c r="BC2671" s="213"/>
      <c r="BD2671" s="213"/>
      <c r="BE2671" s="213"/>
      <c r="BF2671" s="213"/>
      <c r="BG2671" s="213"/>
      <c r="BH2671" s="213"/>
    </row>
    <row r="2672" spans="1:60" outlineLevel="3" x14ac:dyDescent="0.2">
      <c r="A2672" s="220"/>
      <c r="B2672" s="221"/>
      <c r="C2672" s="258" t="s">
        <v>1152</v>
      </c>
      <c r="D2672" s="229"/>
      <c r="E2672" s="230"/>
      <c r="F2672" s="224"/>
      <c r="G2672" s="224"/>
      <c r="H2672" s="224"/>
      <c r="I2672" s="224"/>
      <c r="J2672" s="224"/>
      <c r="K2672" s="224"/>
      <c r="L2672" s="224"/>
      <c r="M2672" s="224"/>
      <c r="N2672" s="223"/>
      <c r="O2672" s="223"/>
      <c r="P2672" s="223"/>
      <c r="Q2672" s="223"/>
      <c r="R2672" s="224"/>
      <c r="S2672" s="224"/>
      <c r="T2672" s="224"/>
      <c r="U2672" s="224"/>
      <c r="V2672" s="224"/>
      <c r="W2672" s="224"/>
      <c r="X2672" s="224"/>
      <c r="Y2672" s="224"/>
      <c r="Z2672" s="213"/>
      <c r="AA2672" s="213"/>
      <c r="AB2672" s="213"/>
      <c r="AC2672" s="213"/>
      <c r="AD2672" s="213"/>
      <c r="AE2672" s="213"/>
      <c r="AF2672" s="213"/>
      <c r="AG2672" s="213" t="s">
        <v>573</v>
      </c>
      <c r="AH2672" s="213">
        <v>0</v>
      </c>
      <c r="AI2672" s="213"/>
      <c r="AJ2672" s="213"/>
      <c r="AK2672" s="213"/>
      <c r="AL2672" s="213"/>
      <c r="AM2672" s="213"/>
      <c r="AN2672" s="213"/>
      <c r="AO2672" s="213"/>
      <c r="AP2672" s="213"/>
      <c r="AQ2672" s="213"/>
      <c r="AR2672" s="213"/>
      <c r="AS2672" s="213"/>
      <c r="AT2672" s="213"/>
      <c r="AU2672" s="213"/>
      <c r="AV2672" s="213"/>
      <c r="AW2672" s="213"/>
      <c r="AX2672" s="213"/>
      <c r="AY2672" s="213"/>
      <c r="AZ2672" s="213"/>
      <c r="BA2672" s="213"/>
      <c r="BB2672" s="213"/>
      <c r="BC2672" s="213"/>
      <c r="BD2672" s="213"/>
      <c r="BE2672" s="213"/>
      <c r="BF2672" s="213"/>
      <c r="BG2672" s="213"/>
      <c r="BH2672" s="213"/>
    </row>
    <row r="2673" spans="1:60" outlineLevel="3" x14ac:dyDescent="0.2">
      <c r="A2673" s="220"/>
      <c r="B2673" s="221"/>
      <c r="C2673" s="258" t="s">
        <v>2561</v>
      </c>
      <c r="D2673" s="229"/>
      <c r="E2673" s="230">
        <v>4.2975000000000003</v>
      </c>
      <c r="F2673" s="224"/>
      <c r="G2673" s="224"/>
      <c r="H2673" s="224"/>
      <c r="I2673" s="224"/>
      <c r="J2673" s="224"/>
      <c r="K2673" s="224"/>
      <c r="L2673" s="224"/>
      <c r="M2673" s="224"/>
      <c r="N2673" s="223"/>
      <c r="O2673" s="223"/>
      <c r="P2673" s="223"/>
      <c r="Q2673" s="223"/>
      <c r="R2673" s="224"/>
      <c r="S2673" s="224"/>
      <c r="T2673" s="224"/>
      <c r="U2673" s="224"/>
      <c r="V2673" s="224"/>
      <c r="W2673" s="224"/>
      <c r="X2673" s="224"/>
      <c r="Y2673" s="224"/>
      <c r="Z2673" s="213"/>
      <c r="AA2673" s="213"/>
      <c r="AB2673" s="213"/>
      <c r="AC2673" s="213"/>
      <c r="AD2673" s="213"/>
      <c r="AE2673" s="213"/>
      <c r="AF2673" s="213"/>
      <c r="AG2673" s="213" t="s">
        <v>573</v>
      </c>
      <c r="AH2673" s="213">
        <v>0</v>
      </c>
      <c r="AI2673" s="213"/>
      <c r="AJ2673" s="213"/>
      <c r="AK2673" s="213"/>
      <c r="AL2673" s="213"/>
      <c r="AM2673" s="213"/>
      <c r="AN2673" s="213"/>
      <c r="AO2673" s="213"/>
      <c r="AP2673" s="213"/>
      <c r="AQ2673" s="213"/>
      <c r="AR2673" s="213"/>
      <c r="AS2673" s="213"/>
      <c r="AT2673" s="213"/>
      <c r="AU2673" s="213"/>
      <c r="AV2673" s="213"/>
      <c r="AW2673" s="213"/>
      <c r="AX2673" s="213"/>
      <c r="AY2673" s="213"/>
      <c r="AZ2673" s="213"/>
      <c r="BA2673" s="213"/>
      <c r="BB2673" s="213"/>
      <c r="BC2673" s="213"/>
      <c r="BD2673" s="213"/>
      <c r="BE2673" s="213"/>
      <c r="BF2673" s="213"/>
      <c r="BG2673" s="213"/>
      <c r="BH2673" s="213"/>
    </row>
    <row r="2674" spans="1:60" outlineLevel="3" x14ac:dyDescent="0.2">
      <c r="A2674" s="220"/>
      <c r="B2674" s="221"/>
      <c r="C2674" s="275" t="s">
        <v>955</v>
      </c>
      <c r="D2674" s="266"/>
      <c r="E2674" s="267"/>
      <c r="F2674" s="224"/>
      <c r="G2674" s="224"/>
      <c r="H2674" s="224"/>
      <c r="I2674" s="224"/>
      <c r="J2674" s="224"/>
      <c r="K2674" s="224"/>
      <c r="L2674" s="224"/>
      <c r="M2674" s="224"/>
      <c r="N2674" s="223"/>
      <c r="O2674" s="223"/>
      <c r="P2674" s="223"/>
      <c r="Q2674" s="223"/>
      <c r="R2674" s="224"/>
      <c r="S2674" s="224"/>
      <c r="T2674" s="224"/>
      <c r="U2674" s="224"/>
      <c r="V2674" s="224"/>
      <c r="W2674" s="224"/>
      <c r="X2674" s="224"/>
      <c r="Y2674" s="224"/>
      <c r="Z2674" s="213"/>
      <c r="AA2674" s="213"/>
      <c r="AB2674" s="213"/>
      <c r="AC2674" s="213"/>
      <c r="AD2674" s="213"/>
      <c r="AE2674" s="213"/>
      <c r="AF2674" s="213"/>
      <c r="AG2674" s="213" t="s">
        <v>573</v>
      </c>
      <c r="AH2674" s="213"/>
      <c r="AI2674" s="213"/>
      <c r="AJ2674" s="213"/>
      <c r="AK2674" s="213"/>
      <c r="AL2674" s="213"/>
      <c r="AM2674" s="213"/>
      <c r="AN2674" s="213"/>
      <c r="AO2674" s="213"/>
      <c r="AP2674" s="213"/>
      <c r="AQ2674" s="213"/>
      <c r="AR2674" s="213"/>
      <c r="AS2674" s="213"/>
      <c r="AT2674" s="213"/>
      <c r="AU2674" s="213"/>
      <c r="AV2674" s="213"/>
      <c r="AW2674" s="213"/>
      <c r="AX2674" s="213"/>
      <c r="AY2674" s="213"/>
      <c r="AZ2674" s="213"/>
      <c r="BA2674" s="213"/>
      <c r="BB2674" s="213"/>
      <c r="BC2674" s="213"/>
      <c r="BD2674" s="213"/>
      <c r="BE2674" s="213"/>
      <c r="BF2674" s="213"/>
      <c r="BG2674" s="213"/>
      <c r="BH2674" s="213"/>
    </row>
    <row r="2675" spans="1:60" outlineLevel="3" x14ac:dyDescent="0.2">
      <c r="A2675" s="220"/>
      <c r="B2675" s="221"/>
      <c r="C2675" s="276" t="s">
        <v>2240</v>
      </c>
      <c r="D2675" s="266"/>
      <c r="E2675" s="267">
        <v>1.53</v>
      </c>
      <c r="F2675" s="224"/>
      <c r="G2675" s="224"/>
      <c r="H2675" s="224"/>
      <c r="I2675" s="224"/>
      <c r="J2675" s="224"/>
      <c r="K2675" s="224"/>
      <c r="L2675" s="224"/>
      <c r="M2675" s="224"/>
      <c r="N2675" s="223"/>
      <c r="O2675" s="223"/>
      <c r="P2675" s="223"/>
      <c r="Q2675" s="223"/>
      <c r="R2675" s="224"/>
      <c r="S2675" s="224"/>
      <c r="T2675" s="224"/>
      <c r="U2675" s="224"/>
      <c r="V2675" s="224"/>
      <c r="W2675" s="224"/>
      <c r="X2675" s="224"/>
      <c r="Y2675" s="224"/>
      <c r="Z2675" s="213"/>
      <c r="AA2675" s="213"/>
      <c r="AB2675" s="213"/>
      <c r="AC2675" s="213"/>
      <c r="AD2675" s="213"/>
      <c r="AE2675" s="213"/>
      <c r="AF2675" s="213"/>
      <c r="AG2675" s="213" t="s">
        <v>573</v>
      </c>
      <c r="AH2675" s="213">
        <v>2</v>
      </c>
      <c r="AI2675" s="213"/>
      <c r="AJ2675" s="213"/>
      <c r="AK2675" s="213"/>
      <c r="AL2675" s="213"/>
      <c r="AM2675" s="213"/>
      <c r="AN2675" s="213"/>
      <c r="AO2675" s="213"/>
      <c r="AP2675" s="213"/>
      <c r="AQ2675" s="213"/>
      <c r="AR2675" s="213"/>
      <c r="AS2675" s="213"/>
      <c r="AT2675" s="213"/>
      <c r="AU2675" s="213"/>
      <c r="AV2675" s="213"/>
      <c r="AW2675" s="213"/>
      <c r="AX2675" s="213"/>
      <c r="AY2675" s="213"/>
      <c r="AZ2675" s="213"/>
      <c r="BA2675" s="213"/>
      <c r="BB2675" s="213"/>
      <c r="BC2675" s="213"/>
      <c r="BD2675" s="213"/>
      <c r="BE2675" s="213"/>
      <c r="BF2675" s="213"/>
      <c r="BG2675" s="213"/>
      <c r="BH2675" s="213"/>
    </row>
    <row r="2676" spans="1:60" outlineLevel="3" x14ac:dyDescent="0.2">
      <c r="A2676" s="220"/>
      <c r="B2676" s="221"/>
      <c r="C2676" s="276" t="s">
        <v>2537</v>
      </c>
      <c r="D2676" s="266"/>
      <c r="E2676" s="267">
        <v>2.7675000000000001</v>
      </c>
      <c r="F2676" s="224"/>
      <c r="G2676" s="224"/>
      <c r="H2676" s="224"/>
      <c r="I2676" s="224"/>
      <c r="J2676" s="224"/>
      <c r="K2676" s="224"/>
      <c r="L2676" s="224"/>
      <c r="M2676" s="224"/>
      <c r="N2676" s="223"/>
      <c r="O2676" s="223"/>
      <c r="P2676" s="223"/>
      <c r="Q2676" s="223"/>
      <c r="R2676" s="224"/>
      <c r="S2676" s="224"/>
      <c r="T2676" s="224"/>
      <c r="U2676" s="224"/>
      <c r="V2676" s="224"/>
      <c r="W2676" s="224"/>
      <c r="X2676" s="224"/>
      <c r="Y2676" s="224"/>
      <c r="Z2676" s="213"/>
      <c r="AA2676" s="213"/>
      <c r="AB2676" s="213"/>
      <c r="AC2676" s="213"/>
      <c r="AD2676" s="213"/>
      <c r="AE2676" s="213"/>
      <c r="AF2676" s="213"/>
      <c r="AG2676" s="213" t="s">
        <v>573</v>
      </c>
      <c r="AH2676" s="213">
        <v>2</v>
      </c>
      <c r="AI2676" s="213"/>
      <c r="AJ2676" s="213"/>
      <c r="AK2676" s="213"/>
      <c r="AL2676" s="213"/>
      <c r="AM2676" s="213"/>
      <c r="AN2676" s="213"/>
      <c r="AO2676" s="213"/>
      <c r="AP2676" s="213"/>
      <c r="AQ2676" s="213"/>
      <c r="AR2676" s="213"/>
      <c r="AS2676" s="213"/>
      <c r="AT2676" s="213"/>
      <c r="AU2676" s="213"/>
      <c r="AV2676" s="213"/>
      <c r="AW2676" s="213"/>
      <c r="AX2676" s="213"/>
      <c r="AY2676" s="213"/>
      <c r="AZ2676" s="213"/>
      <c r="BA2676" s="213"/>
      <c r="BB2676" s="213"/>
      <c r="BC2676" s="213"/>
      <c r="BD2676" s="213"/>
      <c r="BE2676" s="213"/>
      <c r="BF2676" s="213"/>
      <c r="BG2676" s="213"/>
      <c r="BH2676" s="213"/>
    </row>
    <row r="2677" spans="1:60" outlineLevel="3" x14ac:dyDescent="0.2">
      <c r="A2677" s="220"/>
      <c r="B2677" s="221"/>
      <c r="C2677" s="275" t="s">
        <v>958</v>
      </c>
      <c r="D2677" s="266"/>
      <c r="E2677" s="267"/>
      <c r="F2677" s="224"/>
      <c r="G2677" s="224"/>
      <c r="H2677" s="224"/>
      <c r="I2677" s="224"/>
      <c r="J2677" s="224"/>
      <c r="K2677" s="224"/>
      <c r="L2677" s="224"/>
      <c r="M2677" s="224"/>
      <c r="N2677" s="223"/>
      <c r="O2677" s="223"/>
      <c r="P2677" s="223"/>
      <c r="Q2677" s="223"/>
      <c r="R2677" s="224"/>
      <c r="S2677" s="224"/>
      <c r="T2677" s="224"/>
      <c r="U2677" s="224"/>
      <c r="V2677" s="224"/>
      <c r="W2677" s="224"/>
      <c r="X2677" s="224"/>
      <c r="Y2677" s="224"/>
      <c r="Z2677" s="213"/>
      <c r="AA2677" s="213"/>
      <c r="AB2677" s="213"/>
      <c r="AC2677" s="213"/>
      <c r="AD2677" s="213"/>
      <c r="AE2677" s="213"/>
      <c r="AF2677" s="213"/>
      <c r="AG2677" s="213" t="s">
        <v>573</v>
      </c>
      <c r="AH2677" s="213"/>
      <c r="AI2677" s="213"/>
      <c r="AJ2677" s="213"/>
      <c r="AK2677" s="213"/>
      <c r="AL2677" s="213"/>
      <c r="AM2677" s="213"/>
      <c r="AN2677" s="213"/>
      <c r="AO2677" s="213"/>
      <c r="AP2677" s="213"/>
      <c r="AQ2677" s="213"/>
      <c r="AR2677" s="213"/>
      <c r="AS2677" s="213"/>
      <c r="AT2677" s="213"/>
      <c r="AU2677" s="213"/>
      <c r="AV2677" s="213"/>
      <c r="AW2677" s="213"/>
      <c r="AX2677" s="213"/>
      <c r="AY2677" s="213"/>
      <c r="AZ2677" s="213"/>
      <c r="BA2677" s="213"/>
      <c r="BB2677" s="213"/>
      <c r="BC2677" s="213"/>
      <c r="BD2677" s="213"/>
      <c r="BE2677" s="213"/>
      <c r="BF2677" s="213"/>
      <c r="BG2677" s="213"/>
      <c r="BH2677" s="213"/>
    </row>
    <row r="2678" spans="1:60" outlineLevel="3" x14ac:dyDescent="0.2">
      <c r="A2678" s="220"/>
      <c r="B2678" s="221"/>
      <c r="C2678" s="258" t="s">
        <v>1581</v>
      </c>
      <c r="D2678" s="229"/>
      <c r="E2678" s="230">
        <v>1.7224999999999999</v>
      </c>
      <c r="F2678" s="224"/>
      <c r="G2678" s="224"/>
      <c r="H2678" s="224"/>
      <c r="I2678" s="224"/>
      <c r="J2678" s="224"/>
      <c r="K2678" s="224"/>
      <c r="L2678" s="224"/>
      <c r="M2678" s="224"/>
      <c r="N2678" s="223"/>
      <c r="O2678" s="223"/>
      <c r="P2678" s="223"/>
      <c r="Q2678" s="223"/>
      <c r="R2678" s="224"/>
      <c r="S2678" s="224"/>
      <c r="T2678" s="224"/>
      <c r="U2678" s="224"/>
      <c r="V2678" s="224"/>
      <c r="W2678" s="224"/>
      <c r="X2678" s="224"/>
      <c r="Y2678" s="224"/>
      <c r="Z2678" s="213"/>
      <c r="AA2678" s="213"/>
      <c r="AB2678" s="213"/>
      <c r="AC2678" s="213"/>
      <c r="AD2678" s="213"/>
      <c r="AE2678" s="213"/>
      <c r="AF2678" s="213"/>
      <c r="AG2678" s="213" t="s">
        <v>573</v>
      </c>
      <c r="AH2678" s="213">
        <v>0</v>
      </c>
      <c r="AI2678" s="213"/>
      <c r="AJ2678" s="213"/>
      <c r="AK2678" s="213"/>
      <c r="AL2678" s="213"/>
      <c r="AM2678" s="213"/>
      <c r="AN2678" s="213"/>
      <c r="AO2678" s="213"/>
      <c r="AP2678" s="213"/>
      <c r="AQ2678" s="213"/>
      <c r="AR2678" s="213"/>
      <c r="AS2678" s="213"/>
      <c r="AT2678" s="213"/>
      <c r="AU2678" s="213"/>
      <c r="AV2678" s="213"/>
      <c r="AW2678" s="213"/>
      <c r="AX2678" s="213"/>
      <c r="AY2678" s="213"/>
      <c r="AZ2678" s="213"/>
      <c r="BA2678" s="213"/>
      <c r="BB2678" s="213"/>
      <c r="BC2678" s="213"/>
      <c r="BD2678" s="213"/>
      <c r="BE2678" s="213"/>
      <c r="BF2678" s="213"/>
      <c r="BG2678" s="213"/>
      <c r="BH2678" s="213"/>
    </row>
    <row r="2679" spans="1:60" outlineLevel="3" x14ac:dyDescent="0.2">
      <c r="A2679" s="220"/>
      <c r="B2679" s="221"/>
      <c r="C2679" s="275" t="s">
        <v>955</v>
      </c>
      <c r="D2679" s="266"/>
      <c r="E2679" s="267"/>
      <c r="F2679" s="224"/>
      <c r="G2679" s="224"/>
      <c r="H2679" s="224"/>
      <c r="I2679" s="224"/>
      <c r="J2679" s="224"/>
      <c r="K2679" s="224"/>
      <c r="L2679" s="224"/>
      <c r="M2679" s="224"/>
      <c r="N2679" s="223"/>
      <c r="O2679" s="223"/>
      <c r="P2679" s="223"/>
      <c r="Q2679" s="223"/>
      <c r="R2679" s="224"/>
      <c r="S2679" s="224"/>
      <c r="T2679" s="224"/>
      <c r="U2679" s="224"/>
      <c r="V2679" s="224"/>
      <c r="W2679" s="224"/>
      <c r="X2679" s="224"/>
      <c r="Y2679" s="224"/>
      <c r="Z2679" s="213"/>
      <c r="AA2679" s="213"/>
      <c r="AB2679" s="213"/>
      <c r="AC2679" s="213"/>
      <c r="AD2679" s="213"/>
      <c r="AE2679" s="213"/>
      <c r="AF2679" s="213"/>
      <c r="AG2679" s="213" t="s">
        <v>573</v>
      </c>
      <c r="AH2679" s="213"/>
      <c r="AI2679" s="213"/>
      <c r="AJ2679" s="213"/>
      <c r="AK2679" s="213"/>
      <c r="AL2679" s="213"/>
      <c r="AM2679" s="213"/>
      <c r="AN2679" s="213"/>
      <c r="AO2679" s="213"/>
      <c r="AP2679" s="213"/>
      <c r="AQ2679" s="213"/>
      <c r="AR2679" s="213"/>
      <c r="AS2679" s="213"/>
      <c r="AT2679" s="213"/>
      <c r="AU2679" s="213"/>
      <c r="AV2679" s="213"/>
      <c r="AW2679" s="213"/>
      <c r="AX2679" s="213"/>
      <c r="AY2679" s="213"/>
      <c r="AZ2679" s="213"/>
      <c r="BA2679" s="213"/>
      <c r="BB2679" s="213"/>
      <c r="BC2679" s="213"/>
      <c r="BD2679" s="213"/>
      <c r="BE2679" s="213"/>
      <c r="BF2679" s="213"/>
      <c r="BG2679" s="213"/>
      <c r="BH2679" s="213"/>
    </row>
    <row r="2680" spans="1:60" outlineLevel="3" x14ac:dyDescent="0.2">
      <c r="A2680" s="220"/>
      <c r="B2680" s="221"/>
      <c r="C2680" s="276" t="s">
        <v>2529</v>
      </c>
      <c r="D2680" s="266"/>
      <c r="E2680" s="267">
        <v>1</v>
      </c>
      <c r="F2680" s="224"/>
      <c r="G2680" s="224"/>
      <c r="H2680" s="224"/>
      <c r="I2680" s="224"/>
      <c r="J2680" s="224"/>
      <c r="K2680" s="224"/>
      <c r="L2680" s="224"/>
      <c r="M2680" s="224"/>
      <c r="N2680" s="223"/>
      <c r="O2680" s="223"/>
      <c r="P2680" s="223"/>
      <c r="Q2680" s="223"/>
      <c r="R2680" s="224"/>
      <c r="S2680" s="224"/>
      <c r="T2680" s="224"/>
      <c r="U2680" s="224"/>
      <c r="V2680" s="224"/>
      <c r="W2680" s="224"/>
      <c r="X2680" s="224"/>
      <c r="Y2680" s="224"/>
      <c r="Z2680" s="213"/>
      <c r="AA2680" s="213"/>
      <c r="AB2680" s="213"/>
      <c r="AC2680" s="213"/>
      <c r="AD2680" s="213"/>
      <c r="AE2680" s="213"/>
      <c r="AF2680" s="213"/>
      <c r="AG2680" s="213" t="s">
        <v>573</v>
      </c>
      <c r="AH2680" s="213">
        <v>2</v>
      </c>
      <c r="AI2680" s="213"/>
      <c r="AJ2680" s="213"/>
      <c r="AK2680" s="213"/>
      <c r="AL2680" s="213"/>
      <c r="AM2680" s="213"/>
      <c r="AN2680" s="213"/>
      <c r="AO2680" s="213"/>
      <c r="AP2680" s="213"/>
      <c r="AQ2680" s="213"/>
      <c r="AR2680" s="213"/>
      <c r="AS2680" s="213"/>
      <c r="AT2680" s="213"/>
      <c r="AU2680" s="213"/>
      <c r="AV2680" s="213"/>
      <c r="AW2680" s="213"/>
      <c r="AX2680" s="213"/>
      <c r="AY2680" s="213"/>
      <c r="AZ2680" s="213"/>
      <c r="BA2680" s="213"/>
      <c r="BB2680" s="213"/>
      <c r="BC2680" s="213"/>
      <c r="BD2680" s="213"/>
      <c r="BE2680" s="213"/>
      <c r="BF2680" s="213"/>
      <c r="BG2680" s="213"/>
      <c r="BH2680" s="213"/>
    </row>
    <row r="2681" spans="1:60" outlineLevel="3" x14ac:dyDescent="0.2">
      <c r="A2681" s="220"/>
      <c r="B2681" s="221"/>
      <c r="C2681" s="276" t="s">
        <v>2530</v>
      </c>
      <c r="D2681" s="266"/>
      <c r="E2681" s="267">
        <v>0.72250000000000003</v>
      </c>
      <c r="F2681" s="224"/>
      <c r="G2681" s="224"/>
      <c r="H2681" s="224"/>
      <c r="I2681" s="224"/>
      <c r="J2681" s="224"/>
      <c r="K2681" s="224"/>
      <c r="L2681" s="224"/>
      <c r="M2681" s="224"/>
      <c r="N2681" s="223"/>
      <c r="O2681" s="223"/>
      <c r="P2681" s="223"/>
      <c r="Q2681" s="223"/>
      <c r="R2681" s="224"/>
      <c r="S2681" s="224"/>
      <c r="T2681" s="224"/>
      <c r="U2681" s="224"/>
      <c r="V2681" s="224"/>
      <c r="W2681" s="224"/>
      <c r="X2681" s="224"/>
      <c r="Y2681" s="224"/>
      <c r="Z2681" s="213"/>
      <c r="AA2681" s="213"/>
      <c r="AB2681" s="213"/>
      <c r="AC2681" s="213"/>
      <c r="AD2681" s="213"/>
      <c r="AE2681" s="213"/>
      <c r="AF2681" s="213"/>
      <c r="AG2681" s="213" t="s">
        <v>573</v>
      </c>
      <c r="AH2681" s="213">
        <v>2</v>
      </c>
      <c r="AI2681" s="213"/>
      <c r="AJ2681" s="213"/>
      <c r="AK2681" s="213"/>
      <c r="AL2681" s="213"/>
      <c r="AM2681" s="213"/>
      <c r="AN2681" s="213"/>
      <c r="AO2681" s="213"/>
      <c r="AP2681" s="213"/>
      <c r="AQ2681" s="213"/>
      <c r="AR2681" s="213"/>
      <c r="AS2681" s="213"/>
      <c r="AT2681" s="213"/>
      <c r="AU2681" s="213"/>
      <c r="AV2681" s="213"/>
      <c r="AW2681" s="213"/>
      <c r="AX2681" s="213"/>
      <c r="AY2681" s="213"/>
      <c r="AZ2681" s="213"/>
      <c r="BA2681" s="213"/>
      <c r="BB2681" s="213"/>
      <c r="BC2681" s="213"/>
      <c r="BD2681" s="213"/>
      <c r="BE2681" s="213"/>
      <c r="BF2681" s="213"/>
      <c r="BG2681" s="213"/>
      <c r="BH2681" s="213"/>
    </row>
    <row r="2682" spans="1:60" outlineLevel="3" x14ac:dyDescent="0.2">
      <c r="A2682" s="220"/>
      <c r="B2682" s="221"/>
      <c r="C2682" s="275" t="s">
        <v>958</v>
      </c>
      <c r="D2682" s="266"/>
      <c r="E2682" s="267"/>
      <c r="F2682" s="224"/>
      <c r="G2682" s="224"/>
      <c r="H2682" s="224"/>
      <c r="I2682" s="224"/>
      <c r="J2682" s="224"/>
      <c r="K2682" s="224"/>
      <c r="L2682" s="224"/>
      <c r="M2682" s="224"/>
      <c r="N2682" s="223"/>
      <c r="O2682" s="223"/>
      <c r="P2682" s="223"/>
      <c r="Q2682" s="223"/>
      <c r="R2682" s="224"/>
      <c r="S2682" s="224"/>
      <c r="T2682" s="224"/>
      <c r="U2682" s="224"/>
      <c r="V2682" s="224"/>
      <c r="W2682" s="224"/>
      <c r="X2682" s="224"/>
      <c r="Y2682" s="224"/>
      <c r="Z2682" s="213"/>
      <c r="AA2682" s="213"/>
      <c r="AB2682" s="213"/>
      <c r="AC2682" s="213"/>
      <c r="AD2682" s="213"/>
      <c r="AE2682" s="213"/>
      <c r="AF2682" s="213"/>
      <c r="AG2682" s="213" t="s">
        <v>573</v>
      </c>
      <c r="AH2682" s="213"/>
      <c r="AI2682" s="213"/>
      <c r="AJ2682" s="213"/>
      <c r="AK2682" s="213"/>
      <c r="AL2682" s="213"/>
      <c r="AM2682" s="213"/>
      <c r="AN2682" s="213"/>
      <c r="AO2682" s="213"/>
      <c r="AP2682" s="213"/>
      <c r="AQ2682" s="213"/>
      <c r="AR2682" s="213"/>
      <c r="AS2682" s="213"/>
      <c r="AT2682" s="213"/>
      <c r="AU2682" s="213"/>
      <c r="AV2682" s="213"/>
      <c r="AW2682" s="213"/>
      <c r="AX2682" s="213"/>
      <c r="AY2682" s="213"/>
      <c r="AZ2682" s="213"/>
      <c r="BA2682" s="213"/>
      <c r="BB2682" s="213"/>
      <c r="BC2682" s="213"/>
      <c r="BD2682" s="213"/>
      <c r="BE2682" s="213"/>
      <c r="BF2682" s="213"/>
      <c r="BG2682" s="213"/>
      <c r="BH2682" s="213"/>
    </row>
    <row r="2683" spans="1:60" outlineLevel="2" x14ac:dyDescent="0.2">
      <c r="A2683" s="220"/>
      <c r="B2683" s="221"/>
      <c r="C2683" s="257"/>
      <c r="D2683" s="250"/>
      <c r="E2683" s="250"/>
      <c r="F2683" s="250"/>
      <c r="G2683" s="250"/>
      <c r="H2683" s="224"/>
      <c r="I2683" s="224"/>
      <c r="J2683" s="224"/>
      <c r="K2683" s="224"/>
      <c r="L2683" s="224"/>
      <c r="M2683" s="224"/>
      <c r="N2683" s="223"/>
      <c r="O2683" s="223"/>
      <c r="P2683" s="223"/>
      <c r="Q2683" s="223"/>
      <c r="R2683" s="224"/>
      <c r="S2683" s="224"/>
      <c r="T2683" s="224"/>
      <c r="U2683" s="224"/>
      <c r="V2683" s="224"/>
      <c r="W2683" s="224"/>
      <c r="X2683" s="224"/>
      <c r="Y2683" s="224"/>
      <c r="Z2683" s="213"/>
      <c r="AA2683" s="213"/>
      <c r="AB2683" s="213"/>
      <c r="AC2683" s="213"/>
      <c r="AD2683" s="213"/>
      <c r="AE2683" s="213"/>
      <c r="AF2683" s="213"/>
      <c r="AG2683" s="213" t="s">
        <v>515</v>
      </c>
      <c r="AH2683" s="213"/>
      <c r="AI2683" s="213"/>
      <c r="AJ2683" s="213"/>
      <c r="AK2683" s="213"/>
      <c r="AL2683" s="213"/>
      <c r="AM2683" s="213"/>
      <c r="AN2683" s="213"/>
      <c r="AO2683" s="213"/>
      <c r="AP2683" s="213"/>
      <c r="AQ2683" s="213"/>
      <c r="AR2683" s="213"/>
      <c r="AS2683" s="213"/>
      <c r="AT2683" s="213"/>
      <c r="AU2683" s="213"/>
      <c r="AV2683" s="213"/>
      <c r="AW2683" s="213"/>
      <c r="AX2683" s="213"/>
      <c r="AY2683" s="213"/>
      <c r="AZ2683" s="213"/>
      <c r="BA2683" s="213"/>
      <c r="BB2683" s="213"/>
      <c r="BC2683" s="213"/>
      <c r="BD2683" s="213"/>
      <c r="BE2683" s="213"/>
      <c r="BF2683" s="213"/>
      <c r="BG2683" s="213"/>
      <c r="BH2683" s="213"/>
    </row>
    <row r="2684" spans="1:60" ht="22.5" outlineLevel="1" x14ac:dyDescent="0.2">
      <c r="A2684" s="242">
        <v>346</v>
      </c>
      <c r="B2684" s="243" t="s">
        <v>2562</v>
      </c>
      <c r="C2684" s="254" t="s">
        <v>2563</v>
      </c>
      <c r="D2684" s="244" t="s">
        <v>974</v>
      </c>
      <c r="E2684" s="245">
        <v>14.81</v>
      </c>
      <c r="F2684" s="246"/>
      <c r="G2684" s="247">
        <f>ROUND(E2684*F2684,2)</f>
        <v>0</v>
      </c>
      <c r="H2684" s="246"/>
      <c r="I2684" s="247">
        <f>ROUND(E2684*H2684,2)</f>
        <v>0</v>
      </c>
      <c r="J2684" s="246"/>
      <c r="K2684" s="247">
        <f>ROUND(E2684*J2684,2)</f>
        <v>0</v>
      </c>
      <c r="L2684" s="247">
        <v>21</v>
      </c>
      <c r="M2684" s="247">
        <f>G2684*(1+L2684/100)</f>
        <v>0</v>
      </c>
      <c r="N2684" s="245">
        <v>0</v>
      </c>
      <c r="O2684" s="245">
        <f>ROUND(E2684*N2684,2)</f>
        <v>0</v>
      </c>
      <c r="P2684" s="245">
        <v>0</v>
      </c>
      <c r="Q2684" s="245">
        <f>ROUND(E2684*P2684,2)</f>
        <v>0</v>
      </c>
      <c r="R2684" s="247" t="s">
        <v>2516</v>
      </c>
      <c r="S2684" s="247" t="s">
        <v>511</v>
      </c>
      <c r="T2684" s="248" t="s">
        <v>511</v>
      </c>
      <c r="U2684" s="224">
        <v>0.16600000000000001</v>
      </c>
      <c r="V2684" s="224">
        <f>ROUND(E2684*U2684,2)</f>
        <v>2.46</v>
      </c>
      <c r="W2684" s="224"/>
      <c r="X2684" s="224" t="s">
        <v>557</v>
      </c>
      <c r="Y2684" s="224" t="s">
        <v>513</v>
      </c>
      <c r="Z2684" s="213"/>
      <c r="AA2684" s="213"/>
      <c r="AB2684" s="213"/>
      <c r="AC2684" s="213"/>
      <c r="AD2684" s="213"/>
      <c r="AE2684" s="213"/>
      <c r="AF2684" s="213"/>
      <c r="AG2684" s="213" t="s">
        <v>571</v>
      </c>
      <c r="AH2684" s="213"/>
      <c r="AI2684" s="213"/>
      <c r="AJ2684" s="213"/>
      <c r="AK2684" s="213"/>
      <c r="AL2684" s="213"/>
      <c r="AM2684" s="213"/>
      <c r="AN2684" s="213"/>
      <c r="AO2684" s="213"/>
      <c r="AP2684" s="213"/>
      <c r="AQ2684" s="213"/>
      <c r="AR2684" s="213"/>
      <c r="AS2684" s="213"/>
      <c r="AT2684" s="213"/>
      <c r="AU2684" s="213"/>
      <c r="AV2684" s="213"/>
      <c r="AW2684" s="213"/>
      <c r="AX2684" s="213"/>
      <c r="AY2684" s="213"/>
      <c r="AZ2684" s="213"/>
      <c r="BA2684" s="213"/>
      <c r="BB2684" s="213"/>
      <c r="BC2684" s="213"/>
      <c r="BD2684" s="213"/>
      <c r="BE2684" s="213"/>
      <c r="BF2684" s="213"/>
      <c r="BG2684" s="213"/>
      <c r="BH2684" s="213"/>
    </row>
    <row r="2685" spans="1:60" outlineLevel="2" x14ac:dyDescent="0.2">
      <c r="A2685" s="220"/>
      <c r="B2685" s="221"/>
      <c r="C2685" s="258" t="s">
        <v>2564</v>
      </c>
      <c r="D2685" s="229"/>
      <c r="E2685" s="230">
        <v>14.81</v>
      </c>
      <c r="F2685" s="224"/>
      <c r="G2685" s="224"/>
      <c r="H2685" s="224"/>
      <c r="I2685" s="224"/>
      <c r="J2685" s="224"/>
      <c r="K2685" s="224"/>
      <c r="L2685" s="224"/>
      <c r="M2685" s="224"/>
      <c r="N2685" s="223"/>
      <c r="O2685" s="223"/>
      <c r="P2685" s="223"/>
      <c r="Q2685" s="223"/>
      <c r="R2685" s="224"/>
      <c r="S2685" s="224"/>
      <c r="T2685" s="224"/>
      <c r="U2685" s="224"/>
      <c r="V2685" s="224"/>
      <c r="W2685" s="224"/>
      <c r="X2685" s="224"/>
      <c r="Y2685" s="224"/>
      <c r="Z2685" s="213"/>
      <c r="AA2685" s="213"/>
      <c r="AB2685" s="213"/>
      <c r="AC2685" s="213"/>
      <c r="AD2685" s="213"/>
      <c r="AE2685" s="213"/>
      <c r="AF2685" s="213"/>
      <c r="AG2685" s="213" t="s">
        <v>573</v>
      </c>
      <c r="AH2685" s="213">
        <v>5</v>
      </c>
      <c r="AI2685" s="213"/>
      <c r="AJ2685" s="213"/>
      <c r="AK2685" s="213"/>
      <c r="AL2685" s="213"/>
      <c r="AM2685" s="213"/>
      <c r="AN2685" s="213"/>
      <c r="AO2685" s="213"/>
      <c r="AP2685" s="213"/>
      <c r="AQ2685" s="213"/>
      <c r="AR2685" s="213"/>
      <c r="AS2685" s="213"/>
      <c r="AT2685" s="213"/>
      <c r="AU2685" s="213"/>
      <c r="AV2685" s="213"/>
      <c r="AW2685" s="213"/>
      <c r="AX2685" s="213"/>
      <c r="AY2685" s="213"/>
      <c r="AZ2685" s="213"/>
      <c r="BA2685" s="213"/>
      <c r="BB2685" s="213"/>
      <c r="BC2685" s="213"/>
      <c r="BD2685" s="213"/>
      <c r="BE2685" s="213"/>
      <c r="BF2685" s="213"/>
      <c r="BG2685" s="213"/>
      <c r="BH2685" s="213"/>
    </row>
    <row r="2686" spans="1:60" outlineLevel="2" x14ac:dyDescent="0.2">
      <c r="A2686" s="220"/>
      <c r="B2686" s="221"/>
      <c r="C2686" s="257"/>
      <c r="D2686" s="250"/>
      <c r="E2686" s="250"/>
      <c r="F2686" s="250"/>
      <c r="G2686" s="250"/>
      <c r="H2686" s="224"/>
      <c r="I2686" s="224"/>
      <c r="J2686" s="224"/>
      <c r="K2686" s="224"/>
      <c r="L2686" s="224"/>
      <c r="M2686" s="224"/>
      <c r="N2686" s="223"/>
      <c r="O2686" s="223"/>
      <c r="P2686" s="223"/>
      <c r="Q2686" s="223"/>
      <c r="R2686" s="224"/>
      <c r="S2686" s="224"/>
      <c r="T2686" s="224"/>
      <c r="U2686" s="224"/>
      <c r="V2686" s="224"/>
      <c r="W2686" s="224"/>
      <c r="X2686" s="224"/>
      <c r="Y2686" s="224"/>
      <c r="Z2686" s="213"/>
      <c r="AA2686" s="213"/>
      <c r="AB2686" s="213"/>
      <c r="AC2686" s="213"/>
      <c r="AD2686" s="213"/>
      <c r="AE2686" s="213"/>
      <c r="AF2686" s="213"/>
      <c r="AG2686" s="213" t="s">
        <v>515</v>
      </c>
      <c r="AH2686" s="213"/>
      <c r="AI2686" s="213"/>
      <c r="AJ2686" s="213"/>
      <c r="AK2686" s="213"/>
      <c r="AL2686" s="213"/>
      <c r="AM2686" s="213"/>
      <c r="AN2686" s="213"/>
      <c r="AO2686" s="213"/>
      <c r="AP2686" s="213"/>
      <c r="AQ2686" s="213"/>
      <c r="AR2686" s="213"/>
      <c r="AS2686" s="213"/>
      <c r="AT2686" s="213"/>
      <c r="AU2686" s="213"/>
      <c r="AV2686" s="213"/>
      <c r="AW2686" s="213"/>
      <c r="AX2686" s="213"/>
      <c r="AY2686" s="213"/>
      <c r="AZ2686" s="213"/>
      <c r="BA2686" s="213"/>
      <c r="BB2686" s="213"/>
      <c r="BC2686" s="213"/>
      <c r="BD2686" s="213"/>
      <c r="BE2686" s="213"/>
      <c r="BF2686" s="213"/>
      <c r="BG2686" s="213"/>
      <c r="BH2686" s="213"/>
    </row>
    <row r="2687" spans="1:60" outlineLevel="1" x14ac:dyDescent="0.2">
      <c r="A2687" s="242">
        <v>347</v>
      </c>
      <c r="B2687" s="243" t="s">
        <v>2565</v>
      </c>
      <c r="C2687" s="254" t="s">
        <v>2566</v>
      </c>
      <c r="D2687" s="244" t="s">
        <v>974</v>
      </c>
      <c r="E2687" s="245">
        <v>2.7225000000000001</v>
      </c>
      <c r="F2687" s="246"/>
      <c r="G2687" s="247">
        <f>ROUND(E2687*F2687,2)</f>
        <v>0</v>
      </c>
      <c r="H2687" s="246"/>
      <c r="I2687" s="247">
        <f>ROUND(E2687*H2687,2)</f>
        <v>0</v>
      </c>
      <c r="J2687" s="246"/>
      <c r="K2687" s="247">
        <f>ROUND(E2687*J2687,2)</f>
        <v>0</v>
      </c>
      <c r="L2687" s="247">
        <v>21</v>
      </c>
      <c r="M2687" s="247">
        <f>G2687*(1+L2687/100)</f>
        <v>0</v>
      </c>
      <c r="N2687" s="245">
        <v>3.4000000000000002E-4</v>
      </c>
      <c r="O2687" s="245">
        <f>ROUND(E2687*N2687,2)</f>
        <v>0</v>
      </c>
      <c r="P2687" s="245">
        <v>0</v>
      </c>
      <c r="Q2687" s="245">
        <f>ROUND(E2687*P2687,2)</f>
        <v>0</v>
      </c>
      <c r="R2687" s="247"/>
      <c r="S2687" s="247" t="s">
        <v>527</v>
      </c>
      <c r="T2687" s="248" t="s">
        <v>512</v>
      </c>
      <c r="U2687" s="224">
        <v>0</v>
      </c>
      <c r="V2687" s="224">
        <f>ROUND(E2687*U2687,2)</f>
        <v>0</v>
      </c>
      <c r="W2687" s="224"/>
      <c r="X2687" s="224" t="s">
        <v>557</v>
      </c>
      <c r="Y2687" s="224" t="s">
        <v>513</v>
      </c>
      <c r="Z2687" s="213"/>
      <c r="AA2687" s="213"/>
      <c r="AB2687" s="213"/>
      <c r="AC2687" s="213"/>
      <c r="AD2687" s="213"/>
      <c r="AE2687" s="213"/>
      <c r="AF2687" s="213"/>
      <c r="AG2687" s="213" t="s">
        <v>571</v>
      </c>
      <c r="AH2687" s="213"/>
      <c r="AI2687" s="213"/>
      <c r="AJ2687" s="213"/>
      <c r="AK2687" s="213"/>
      <c r="AL2687" s="213"/>
      <c r="AM2687" s="213"/>
      <c r="AN2687" s="213"/>
      <c r="AO2687" s="213"/>
      <c r="AP2687" s="213"/>
      <c r="AQ2687" s="213"/>
      <c r="AR2687" s="213"/>
      <c r="AS2687" s="213"/>
      <c r="AT2687" s="213"/>
      <c r="AU2687" s="213"/>
      <c r="AV2687" s="213"/>
      <c r="AW2687" s="213"/>
      <c r="AX2687" s="213"/>
      <c r="AY2687" s="213"/>
      <c r="AZ2687" s="213"/>
      <c r="BA2687" s="213"/>
      <c r="BB2687" s="213"/>
      <c r="BC2687" s="213"/>
      <c r="BD2687" s="213"/>
      <c r="BE2687" s="213"/>
      <c r="BF2687" s="213"/>
      <c r="BG2687" s="213"/>
      <c r="BH2687" s="213"/>
    </row>
    <row r="2688" spans="1:60" outlineLevel="2" x14ac:dyDescent="0.2">
      <c r="A2688" s="220"/>
      <c r="B2688" s="221"/>
      <c r="C2688" s="258" t="s">
        <v>2519</v>
      </c>
      <c r="D2688" s="229"/>
      <c r="E2688" s="230">
        <v>2.7225000000000001</v>
      </c>
      <c r="F2688" s="224"/>
      <c r="G2688" s="224"/>
      <c r="H2688" s="224"/>
      <c r="I2688" s="224"/>
      <c r="J2688" s="224"/>
      <c r="K2688" s="224"/>
      <c r="L2688" s="224"/>
      <c r="M2688" s="224"/>
      <c r="N2688" s="223"/>
      <c r="O2688" s="223"/>
      <c r="P2688" s="223"/>
      <c r="Q2688" s="223"/>
      <c r="R2688" s="224"/>
      <c r="S2688" s="224"/>
      <c r="T2688" s="224"/>
      <c r="U2688" s="224"/>
      <c r="V2688" s="224"/>
      <c r="W2688" s="224"/>
      <c r="X2688" s="224"/>
      <c r="Y2688" s="224"/>
      <c r="Z2688" s="213"/>
      <c r="AA2688" s="213"/>
      <c r="AB2688" s="213"/>
      <c r="AC2688" s="213"/>
      <c r="AD2688" s="213"/>
      <c r="AE2688" s="213"/>
      <c r="AF2688" s="213"/>
      <c r="AG2688" s="213" t="s">
        <v>573</v>
      </c>
      <c r="AH2688" s="213">
        <v>5</v>
      </c>
      <c r="AI2688" s="213"/>
      <c r="AJ2688" s="213"/>
      <c r="AK2688" s="213"/>
      <c r="AL2688" s="213"/>
      <c r="AM2688" s="213"/>
      <c r="AN2688" s="213"/>
      <c r="AO2688" s="213"/>
      <c r="AP2688" s="213"/>
      <c r="AQ2688" s="213"/>
      <c r="AR2688" s="213"/>
      <c r="AS2688" s="213"/>
      <c r="AT2688" s="213"/>
      <c r="AU2688" s="213"/>
      <c r="AV2688" s="213"/>
      <c r="AW2688" s="213"/>
      <c r="AX2688" s="213"/>
      <c r="AY2688" s="213"/>
      <c r="AZ2688" s="213"/>
      <c r="BA2688" s="213"/>
      <c r="BB2688" s="213"/>
      <c r="BC2688" s="213"/>
      <c r="BD2688" s="213"/>
      <c r="BE2688" s="213"/>
      <c r="BF2688" s="213"/>
      <c r="BG2688" s="213"/>
      <c r="BH2688" s="213"/>
    </row>
    <row r="2689" spans="1:60" outlineLevel="2" x14ac:dyDescent="0.2">
      <c r="A2689" s="220"/>
      <c r="B2689" s="221"/>
      <c r="C2689" s="257"/>
      <c r="D2689" s="250"/>
      <c r="E2689" s="250"/>
      <c r="F2689" s="250"/>
      <c r="G2689" s="250"/>
      <c r="H2689" s="224"/>
      <c r="I2689" s="224"/>
      <c r="J2689" s="224"/>
      <c r="K2689" s="224"/>
      <c r="L2689" s="224"/>
      <c r="M2689" s="224"/>
      <c r="N2689" s="223"/>
      <c r="O2689" s="223"/>
      <c r="P2689" s="223"/>
      <c r="Q2689" s="223"/>
      <c r="R2689" s="224"/>
      <c r="S2689" s="224"/>
      <c r="T2689" s="224"/>
      <c r="U2689" s="224"/>
      <c r="V2689" s="224"/>
      <c r="W2689" s="224"/>
      <c r="X2689" s="224"/>
      <c r="Y2689" s="224"/>
      <c r="Z2689" s="213"/>
      <c r="AA2689" s="213"/>
      <c r="AB2689" s="213"/>
      <c r="AC2689" s="213"/>
      <c r="AD2689" s="213"/>
      <c r="AE2689" s="213"/>
      <c r="AF2689" s="213"/>
      <c r="AG2689" s="213" t="s">
        <v>515</v>
      </c>
      <c r="AH2689" s="213"/>
      <c r="AI2689" s="213"/>
      <c r="AJ2689" s="213"/>
      <c r="AK2689" s="213"/>
      <c r="AL2689" s="213"/>
      <c r="AM2689" s="213"/>
      <c r="AN2689" s="213"/>
      <c r="AO2689" s="213"/>
      <c r="AP2689" s="213"/>
      <c r="AQ2689" s="213"/>
      <c r="AR2689" s="213"/>
      <c r="AS2689" s="213"/>
      <c r="AT2689" s="213"/>
      <c r="AU2689" s="213"/>
      <c r="AV2689" s="213"/>
      <c r="AW2689" s="213"/>
      <c r="AX2689" s="213"/>
      <c r="AY2689" s="213"/>
      <c r="AZ2689" s="213"/>
      <c r="BA2689" s="213"/>
      <c r="BB2689" s="213"/>
      <c r="BC2689" s="213"/>
      <c r="BD2689" s="213"/>
      <c r="BE2689" s="213"/>
      <c r="BF2689" s="213"/>
      <c r="BG2689" s="213"/>
      <c r="BH2689" s="213"/>
    </row>
    <row r="2690" spans="1:60" ht="22.5" outlineLevel="1" x14ac:dyDescent="0.2">
      <c r="A2690" s="242">
        <v>348</v>
      </c>
      <c r="B2690" s="243" t="s">
        <v>2567</v>
      </c>
      <c r="C2690" s="254" t="s">
        <v>2568</v>
      </c>
      <c r="D2690" s="244" t="s">
        <v>974</v>
      </c>
      <c r="E2690" s="245">
        <v>3</v>
      </c>
      <c r="F2690" s="246"/>
      <c r="G2690" s="247">
        <f>ROUND(E2690*F2690,2)</f>
        <v>0</v>
      </c>
      <c r="H2690" s="246"/>
      <c r="I2690" s="247">
        <f>ROUND(E2690*H2690,2)</f>
        <v>0</v>
      </c>
      <c r="J2690" s="246"/>
      <c r="K2690" s="247">
        <f>ROUND(E2690*J2690,2)</f>
        <v>0</v>
      </c>
      <c r="L2690" s="247">
        <v>21</v>
      </c>
      <c r="M2690" s="247">
        <f>G2690*(1+L2690/100)</f>
        <v>0</v>
      </c>
      <c r="N2690" s="245">
        <v>1.9199999999999998E-2</v>
      </c>
      <c r="O2690" s="245">
        <f>ROUND(E2690*N2690,2)</f>
        <v>0.06</v>
      </c>
      <c r="P2690" s="245">
        <v>0</v>
      </c>
      <c r="Q2690" s="245">
        <f>ROUND(E2690*P2690,2)</f>
        <v>0</v>
      </c>
      <c r="R2690" s="247" t="s">
        <v>970</v>
      </c>
      <c r="S2690" s="247" t="s">
        <v>511</v>
      </c>
      <c r="T2690" s="248" t="s">
        <v>511</v>
      </c>
      <c r="U2690" s="224">
        <v>0</v>
      </c>
      <c r="V2690" s="224">
        <f>ROUND(E2690*U2690,2)</f>
        <v>0</v>
      </c>
      <c r="W2690" s="224"/>
      <c r="X2690" s="224" t="s">
        <v>531</v>
      </c>
      <c r="Y2690" s="224" t="s">
        <v>513</v>
      </c>
      <c r="Z2690" s="213"/>
      <c r="AA2690" s="213"/>
      <c r="AB2690" s="213"/>
      <c r="AC2690" s="213"/>
      <c r="AD2690" s="213"/>
      <c r="AE2690" s="213"/>
      <c r="AF2690" s="213"/>
      <c r="AG2690" s="213" t="s">
        <v>541</v>
      </c>
      <c r="AH2690" s="213"/>
      <c r="AI2690" s="213"/>
      <c r="AJ2690" s="213"/>
      <c r="AK2690" s="213"/>
      <c r="AL2690" s="213"/>
      <c r="AM2690" s="213"/>
      <c r="AN2690" s="213"/>
      <c r="AO2690" s="213"/>
      <c r="AP2690" s="213"/>
      <c r="AQ2690" s="213"/>
      <c r="AR2690" s="213"/>
      <c r="AS2690" s="213"/>
      <c r="AT2690" s="213"/>
      <c r="AU2690" s="213"/>
      <c r="AV2690" s="213"/>
      <c r="AW2690" s="213"/>
      <c r="AX2690" s="213"/>
      <c r="AY2690" s="213"/>
      <c r="AZ2690" s="213"/>
      <c r="BA2690" s="213"/>
      <c r="BB2690" s="213"/>
      <c r="BC2690" s="213"/>
      <c r="BD2690" s="213"/>
      <c r="BE2690" s="213"/>
      <c r="BF2690" s="213"/>
      <c r="BG2690" s="213"/>
      <c r="BH2690" s="213"/>
    </row>
    <row r="2691" spans="1:60" outlineLevel="2" x14ac:dyDescent="0.2">
      <c r="A2691" s="220"/>
      <c r="B2691" s="221"/>
      <c r="C2691" s="275" t="s">
        <v>955</v>
      </c>
      <c r="D2691" s="266"/>
      <c r="E2691" s="267"/>
      <c r="F2691" s="224"/>
      <c r="G2691" s="224"/>
      <c r="H2691" s="224"/>
      <c r="I2691" s="224"/>
      <c r="J2691" s="224"/>
      <c r="K2691" s="224"/>
      <c r="L2691" s="224"/>
      <c r="M2691" s="224"/>
      <c r="N2691" s="223"/>
      <c r="O2691" s="223"/>
      <c r="P2691" s="223"/>
      <c r="Q2691" s="223"/>
      <c r="R2691" s="224"/>
      <c r="S2691" s="224"/>
      <c r="T2691" s="224"/>
      <c r="U2691" s="224"/>
      <c r="V2691" s="224"/>
      <c r="W2691" s="224"/>
      <c r="X2691" s="224"/>
      <c r="Y2691" s="224"/>
      <c r="Z2691" s="213"/>
      <c r="AA2691" s="213"/>
      <c r="AB2691" s="213"/>
      <c r="AC2691" s="213"/>
      <c r="AD2691" s="213"/>
      <c r="AE2691" s="213"/>
      <c r="AF2691" s="213"/>
      <c r="AG2691" s="213" t="s">
        <v>573</v>
      </c>
      <c r="AH2691" s="213"/>
      <c r="AI2691" s="213"/>
      <c r="AJ2691" s="213"/>
      <c r="AK2691" s="213"/>
      <c r="AL2691" s="213"/>
      <c r="AM2691" s="213"/>
      <c r="AN2691" s="213"/>
      <c r="AO2691" s="213"/>
      <c r="AP2691" s="213"/>
      <c r="AQ2691" s="213"/>
      <c r="AR2691" s="213"/>
      <c r="AS2691" s="213"/>
      <c r="AT2691" s="213"/>
      <c r="AU2691" s="213"/>
      <c r="AV2691" s="213"/>
      <c r="AW2691" s="213"/>
      <c r="AX2691" s="213"/>
      <c r="AY2691" s="213"/>
      <c r="AZ2691" s="213"/>
      <c r="BA2691" s="213"/>
      <c r="BB2691" s="213"/>
      <c r="BC2691" s="213"/>
      <c r="BD2691" s="213"/>
      <c r="BE2691" s="213"/>
      <c r="BF2691" s="213"/>
      <c r="BG2691" s="213"/>
      <c r="BH2691" s="213"/>
    </row>
    <row r="2692" spans="1:60" outlineLevel="3" x14ac:dyDescent="0.2">
      <c r="A2692" s="220"/>
      <c r="B2692" s="221"/>
      <c r="C2692" s="276" t="s">
        <v>2569</v>
      </c>
      <c r="D2692" s="266"/>
      <c r="E2692" s="267">
        <v>3942214.5</v>
      </c>
      <c r="F2692" s="224"/>
      <c r="G2692" s="224"/>
      <c r="H2692" s="224"/>
      <c r="I2692" s="224"/>
      <c r="J2692" s="224"/>
      <c r="K2692" s="224"/>
      <c r="L2692" s="224"/>
      <c r="M2692" s="224"/>
      <c r="N2692" s="223"/>
      <c r="O2692" s="223"/>
      <c r="P2692" s="223"/>
      <c r="Q2692" s="223"/>
      <c r="R2692" s="224"/>
      <c r="S2692" s="224"/>
      <c r="T2692" s="224"/>
      <c r="U2692" s="224"/>
      <c r="V2692" s="224"/>
      <c r="W2692" s="224"/>
      <c r="X2692" s="224"/>
      <c r="Y2692" s="224"/>
      <c r="Z2692" s="213"/>
      <c r="AA2692" s="213"/>
      <c r="AB2692" s="213"/>
      <c r="AC2692" s="213"/>
      <c r="AD2692" s="213"/>
      <c r="AE2692" s="213"/>
      <c r="AF2692" s="213"/>
      <c r="AG2692" s="213" t="s">
        <v>573</v>
      </c>
      <c r="AH2692" s="213">
        <v>2</v>
      </c>
      <c r="AI2692" s="213"/>
      <c r="AJ2692" s="213"/>
      <c r="AK2692" s="213"/>
      <c r="AL2692" s="213"/>
      <c r="AM2692" s="213"/>
      <c r="AN2692" s="213"/>
      <c r="AO2692" s="213"/>
      <c r="AP2692" s="213"/>
      <c r="AQ2692" s="213"/>
      <c r="AR2692" s="213"/>
      <c r="AS2692" s="213"/>
      <c r="AT2692" s="213"/>
      <c r="AU2692" s="213"/>
      <c r="AV2692" s="213"/>
      <c r="AW2692" s="213"/>
      <c r="AX2692" s="213"/>
      <c r="AY2692" s="213"/>
      <c r="AZ2692" s="213"/>
      <c r="BA2692" s="213"/>
      <c r="BB2692" s="213"/>
      <c r="BC2692" s="213"/>
      <c r="BD2692" s="213"/>
      <c r="BE2692" s="213"/>
      <c r="BF2692" s="213"/>
      <c r="BG2692" s="213"/>
      <c r="BH2692" s="213"/>
    </row>
    <row r="2693" spans="1:60" outlineLevel="3" x14ac:dyDescent="0.2">
      <c r="A2693" s="220"/>
      <c r="B2693" s="221"/>
      <c r="C2693" s="275" t="s">
        <v>958</v>
      </c>
      <c r="D2693" s="266"/>
      <c r="E2693" s="267"/>
      <c r="F2693" s="224"/>
      <c r="G2693" s="224"/>
      <c r="H2693" s="224"/>
      <c r="I2693" s="224"/>
      <c r="J2693" s="224"/>
      <c r="K2693" s="224"/>
      <c r="L2693" s="224"/>
      <c r="M2693" s="224"/>
      <c r="N2693" s="223"/>
      <c r="O2693" s="223"/>
      <c r="P2693" s="223"/>
      <c r="Q2693" s="223"/>
      <c r="R2693" s="224"/>
      <c r="S2693" s="224"/>
      <c r="T2693" s="224"/>
      <c r="U2693" s="224"/>
      <c r="V2693" s="224"/>
      <c r="W2693" s="224"/>
      <c r="X2693" s="224"/>
      <c r="Y2693" s="224"/>
      <c r="Z2693" s="213"/>
      <c r="AA2693" s="213"/>
      <c r="AB2693" s="213"/>
      <c r="AC2693" s="213"/>
      <c r="AD2693" s="213"/>
      <c r="AE2693" s="213"/>
      <c r="AF2693" s="213"/>
      <c r="AG2693" s="213" t="s">
        <v>573</v>
      </c>
      <c r="AH2693" s="213"/>
      <c r="AI2693" s="213"/>
      <c r="AJ2693" s="213"/>
      <c r="AK2693" s="213"/>
      <c r="AL2693" s="213"/>
      <c r="AM2693" s="213"/>
      <c r="AN2693" s="213"/>
      <c r="AO2693" s="213"/>
      <c r="AP2693" s="213"/>
      <c r="AQ2693" s="213"/>
      <c r="AR2693" s="213"/>
      <c r="AS2693" s="213"/>
      <c r="AT2693" s="213"/>
      <c r="AU2693" s="213"/>
      <c r="AV2693" s="213"/>
      <c r="AW2693" s="213"/>
      <c r="AX2693" s="213"/>
      <c r="AY2693" s="213"/>
      <c r="AZ2693" s="213"/>
      <c r="BA2693" s="213"/>
      <c r="BB2693" s="213"/>
      <c r="BC2693" s="213"/>
      <c r="BD2693" s="213"/>
      <c r="BE2693" s="213"/>
      <c r="BF2693" s="213"/>
      <c r="BG2693" s="213"/>
      <c r="BH2693" s="213"/>
    </row>
    <row r="2694" spans="1:60" outlineLevel="3" x14ac:dyDescent="0.2">
      <c r="A2694" s="220"/>
      <c r="B2694" s="221"/>
      <c r="C2694" s="258" t="s">
        <v>2570</v>
      </c>
      <c r="D2694" s="229"/>
      <c r="E2694" s="230">
        <v>3</v>
      </c>
      <c r="F2694" s="224"/>
      <c r="G2694" s="224"/>
      <c r="H2694" s="224"/>
      <c r="I2694" s="224"/>
      <c r="J2694" s="224"/>
      <c r="K2694" s="224"/>
      <c r="L2694" s="224"/>
      <c r="M2694" s="224"/>
      <c r="N2694" s="223"/>
      <c r="O2694" s="223"/>
      <c r="P2694" s="223"/>
      <c r="Q2694" s="223"/>
      <c r="R2694" s="224"/>
      <c r="S2694" s="224"/>
      <c r="T2694" s="224"/>
      <c r="U2694" s="224"/>
      <c r="V2694" s="224"/>
      <c r="W2694" s="224"/>
      <c r="X2694" s="224"/>
      <c r="Y2694" s="224"/>
      <c r="Z2694" s="213"/>
      <c r="AA2694" s="213"/>
      <c r="AB2694" s="213"/>
      <c r="AC2694" s="213"/>
      <c r="AD2694" s="213"/>
      <c r="AE2694" s="213"/>
      <c r="AF2694" s="213"/>
      <c r="AG2694" s="213" t="s">
        <v>573</v>
      </c>
      <c r="AH2694" s="213">
        <v>0</v>
      </c>
      <c r="AI2694" s="213"/>
      <c r="AJ2694" s="213"/>
      <c r="AK2694" s="213"/>
      <c r="AL2694" s="213"/>
      <c r="AM2694" s="213"/>
      <c r="AN2694" s="213"/>
      <c r="AO2694" s="213"/>
      <c r="AP2694" s="213"/>
      <c r="AQ2694" s="213"/>
      <c r="AR2694" s="213"/>
      <c r="AS2694" s="213"/>
      <c r="AT2694" s="213"/>
      <c r="AU2694" s="213"/>
      <c r="AV2694" s="213"/>
      <c r="AW2694" s="213"/>
      <c r="AX2694" s="213"/>
      <c r="AY2694" s="213"/>
      <c r="AZ2694" s="213"/>
      <c r="BA2694" s="213"/>
      <c r="BB2694" s="213"/>
      <c r="BC2694" s="213"/>
      <c r="BD2694" s="213"/>
      <c r="BE2694" s="213"/>
      <c r="BF2694" s="213"/>
      <c r="BG2694" s="213"/>
      <c r="BH2694" s="213"/>
    </row>
    <row r="2695" spans="1:60" outlineLevel="2" x14ac:dyDescent="0.2">
      <c r="A2695" s="220"/>
      <c r="B2695" s="221"/>
      <c r="C2695" s="257"/>
      <c r="D2695" s="250"/>
      <c r="E2695" s="250"/>
      <c r="F2695" s="250"/>
      <c r="G2695" s="250"/>
      <c r="H2695" s="224"/>
      <c r="I2695" s="224"/>
      <c r="J2695" s="224"/>
      <c r="K2695" s="224"/>
      <c r="L2695" s="224"/>
      <c r="M2695" s="224"/>
      <c r="N2695" s="223"/>
      <c r="O2695" s="223"/>
      <c r="P2695" s="223"/>
      <c r="Q2695" s="223"/>
      <c r="R2695" s="224"/>
      <c r="S2695" s="224"/>
      <c r="T2695" s="224"/>
      <c r="U2695" s="224"/>
      <c r="V2695" s="224"/>
      <c r="W2695" s="224"/>
      <c r="X2695" s="224"/>
      <c r="Y2695" s="224"/>
      <c r="Z2695" s="213"/>
      <c r="AA2695" s="213"/>
      <c r="AB2695" s="213"/>
      <c r="AC2695" s="213"/>
      <c r="AD2695" s="213"/>
      <c r="AE2695" s="213"/>
      <c r="AF2695" s="213"/>
      <c r="AG2695" s="213" t="s">
        <v>515</v>
      </c>
      <c r="AH2695" s="213"/>
      <c r="AI2695" s="213"/>
      <c r="AJ2695" s="213"/>
      <c r="AK2695" s="213"/>
      <c r="AL2695" s="213"/>
      <c r="AM2695" s="213"/>
      <c r="AN2695" s="213"/>
      <c r="AO2695" s="213"/>
      <c r="AP2695" s="213"/>
      <c r="AQ2695" s="213"/>
      <c r="AR2695" s="213"/>
      <c r="AS2695" s="213"/>
      <c r="AT2695" s="213"/>
      <c r="AU2695" s="213"/>
      <c r="AV2695" s="213"/>
      <c r="AW2695" s="213"/>
      <c r="AX2695" s="213"/>
      <c r="AY2695" s="213"/>
      <c r="AZ2695" s="213"/>
      <c r="BA2695" s="213"/>
      <c r="BB2695" s="213"/>
      <c r="BC2695" s="213"/>
      <c r="BD2695" s="213"/>
      <c r="BE2695" s="213"/>
      <c r="BF2695" s="213"/>
      <c r="BG2695" s="213"/>
      <c r="BH2695" s="213"/>
    </row>
    <row r="2696" spans="1:60" ht="22.5" outlineLevel="1" x14ac:dyDescent="0.2">
      <c r="A2696" s="242">
        <v>349</v>
      </c>
      <c r="B2696" s="243" t="s">
        <v>2567</v>
      </c>
      <c r="C2696" s="254" t="s">
        <v>2568</v>
      </c>
      <c r="D2696" s="244" t="s">
        <v>974</v>
      </c>
      <c r="E2696" s="245">
        <v>51.678379999999997</v>
      </c>
      <c r="F2696" s="246"/>
      <c r="G2696" s="247">
        <f>ROUND(E2696*F2696,2)</f>
        <v>0</v>
      </c>
      <c r="H2696" s="246"/>
      <c r="I2696" s="247">
        <f>ROUND(E2696*H2696,2)</f>
        <v>0</v>
      </c>
      <c r="J2696" s="246"/>
      <c r="K2696" s="247">
        <f>ROUND(E2696*J2696,2)</f>
        <v>0</v>
      </c>
      <c r="L2696" s="247">
        <v>21</v>
      </c>
      <c r="M2696" s="247">
        <f>G2696*(1+L2696/100)</f>
        <v>0</v>
      </c>
      <c r="N2696" s="245">
        <v>1.9199999999999998E-2</v>
      </c>
      <c r="O2696" s="245">
        <f>ROUND(E2696*N2696,2)</f>
        <v>0.99</v>
      </c>
      <c r="P2696" s="245">
        <v>0</v>
      </c>
      <c r="Q2696" s="245">
        <f>ROUND(E2696*P2696,2)</f>
        <v>0</v>
      </c>
      <c r="R2696" s="247" t="s">
        <v>970</v>
      </c>
      <c r="S2696" s="247" t="s">
        <v>511</v>
      </c>
      <c r="T2696" s="248" t="s">
        <v>511</v>
      </c>
      <c r="U2696" s="224">
        <v>0</v>
      </c>
      <c r="V2696" s="224">
        <f>ROUND(E2696*U2696,2)</f>
        <v>0</v>
      </c>
      <c r="W2696" s="224"/>
      <c r="X2696" s="224" t="s">
        <v>531</v>
      </c>
      <c r="Y2696" s="224" t="s">
        <v>513</v>
      </c>
      <c r="Z2696" s="213"/>
      <c r="AA2696" s="213"/>
      <c r="AB2696" s="213"/>
      <c r="AC2696" s="213"/>
      <c r="AD2696" s="213"/>
      <c r="AE2696" s="213"/>
      <c r="AF2696" s="213"/>
      <c r="AG2696" s="213" t="s">
        <v>541</v>
      </c>
      <c r="AH2696" s="213"/>
      <c r="AI2696" s="213"/>
      <c r="AJ2696" s="213"/>
      <c r="AK2696" s="213"/>
      <c r="AL2696" s="213"/>
      <c r="AM2696" s="213"/>
      <c r="AN2696" s="213"/>
      <c r="AO2696" s="213"/>
      <c r="AP2696" s="213"/>
      <c r="AQ2696" s="213"/>
      <c r="AR2696" s="213"/>
      <c r="AS2696" s="213"/>
      <c r="AT2696" s="213"/>
      <c r="AU2696" s="213"/>
      <c r="AV2696" s="213"/>
      <c r="AW2696" s="213"/>
      <c r="AX2696" s="213"/>
      <c r="AY2696" s="213"/>
      <c r="AZ2696" s="213"/>
      <c r="BA2696" s="213"/>
      <c r="BB2696" s="213"/>
      <c r="BC2696" s="213"/>
      <c r="BD2696" s="213"/>
      <c r="BE2696" s="213"/>
      <c r="BF2696" s="213"/>
      <c r="BG2696" s="213"/>
      <c r="BH2696" s="213"/>
    </row>
    <row r="2697" spans="1:60" outlineLevel="2" x14ac:dyDescent="0.2">
      <c r="A2697" s="220"/>
      <c r="B2697" s="221"/>
      <c r="C2697" s="258" t="s">
        <v>2571</v>
      </c>
      <c r="D2697" s="229"/>
      <c r="E2697" s="230">
        <v>51.678379999999997</v>
      </c>
      <c r="F2697" s="224"/>
      <c r="G2697" s="224"/>
      <c r="H2697" s="224"/>
      <c r="I2697" s="224"/>
      <c r="J2697" s="224"/>
      <c r="K2697" s="224"/>
      <c r="L2697" s="224"/>
      <c r="M2697" s="224"/>
      <c r="N2697" s="223"/>
      <c r="O2697" s="223"/>
      <c r="P2697" s="223"/>
      <c r="Q2697" s="223"/>
      <c r="R2697" s="224"/>
      <c r="S2697" s="224"/>
      <c r="T2697" s="224"/>
      <c r="U2697" s="224"/>
      <c r="V2697" s="224"/>
      <c r="W2697" s="224"/>
      <c r="X2697" s="224"/>
      <c r="Y2697" s="224"/>
      <c r="Z2697" s="213"/>
      <c r="AA2697" s="213"/>
      <c r="AB2697" s="213"/>
      <c r="AC2697" s="213"/>
      <c r="AD2697" s="213"/>
      <c r="AE2697" s="213"/>
      <c r="AF2697" s="213"/>
      <c r="AG2697" s="213" t="s">
        <v>573</v>
      </c>
      <c r="AH2697" s="213">
        <v>5</v>
      </c>
      <c r="AI2697" s="213"/>
      <c r="AJ2697" s="213"/>
      <c r="AK2697" s="213"/>
      <c r="AL2697" s="213"/>
      <c r="AM2697" s="213"/>
      <c r="AN2697" s="213"/>
      <c r="AO2697" s="213"/>
      <c r="AP2697" s="213"/>
      <c r="AQ2697" s="213"/>
      <c r="AR2697" s="213"/>
      <c r="AS2697" s="213"/>
      <c r="AT2697" s="213"/>
      <c r="AU2697" s="213"/>
      <c r="AV2697" s="213"/>
      <c r="AW2697" s="213"/>
      <c r="AX2697" s="213"/>
      <c r="AY2697" s="213"/>
      <c r="AZ2697" s="213"/>
      <c r="BA2697" s="213"/>
      <c r="BB2697" s="213"/>
      <c r="BC2697" s="213"/>
      <c r="BD2697" s="213"/>
      <c r="BE2697" s="213"/>
      <c r="BF2697" s="213"/>
      <c r="BG2697" s="213"/>
      <c r="BH2697" s="213"/>
    </row>
    <row r="2698" spans="1:60" outlineLevel="2" x14ac:dyDescent="0.2">
      <c r="A2698" s="220"/>
      <c r="B2698" s="221"/>
      <c r="C2698" s="257"/>
      <c r="D2698" s="250"/>
      <c r="E2698" s="250"/>
      <c r="F2698" s="250"/>
      <c r="G2698" s="250"/>
      <c r="H2698" s="224"/>
      <c r="I2698" s="224"/>
      <c r="J2698" s="224"/>
      <c r="K2698" s="224"/>
      <c r="L2698" s="224"/>
      <c r="M2698" s="224"/>
      <c r="N2698" s="223"/>
      <c r="O2698" s="223"/>
      <c r="P2698" s="223"/>
      <c r="Q2698" s="223"/>
      <c r="R2698" s="224"/>
      <c r="S2698" s="224"/>
      <c r="T2698" s="224"/>
      <c r="U2698" s="224"/>
      <c r="V2698" s="224"/>
      <c r="W2698" s="224"/>
      <c r="X2698" s="224"/>
      <c r="Y2698" s="224"/>
      <c r="Z2698" s="213"/>
      <c r="AA2698" s="213"/>
      <c r="AB2698" s="213"/>
      <c r="AC2698" s="213"/>
      <c r="AD2698" s="213"/>
      <c r="AE2698" s="213"/>
      <c r="AF2698" s="213"/>
      <c r="AG2698" s="213" t="s">
        <v>515</v>
      </c>
      <c r="AH2698" s="213"/>
      <c r="AI2698" s="213"/>
      <c r="AJ2698" s="213"/>
      <c r="AK2698" s="213"/>
      <c r="AL2698" s="213"/>
      <c r="AM2698" s="213"/>
      <c r="AN2698" s="213"/>
      <c r="AO2698" s="213"/>
      <c r="AP2698" s="213"/>
      <c r="AQ2698" s="213"/>
      <c r="AR2698" s="213"/>
      <c r="AS2698" s="213"/>
      <c r="AT2698" s="213"/>
      <c r="AU2698" s="213"/>
      <c r="AV2698" s="213"/>
      <c r="AW2698" s="213"/>
      <c r="AX2698" s="213"/>
      <c r="AY2698" s="213"/>
      <c r="AZ2698" s="213"/>
      <c r="BA2698" s="213"/>
      <c r="BB2698" s="213"/>
      <c r="BC2698" s="213"/>
      <c r="BD2698" s="213"/>
      <c r="BE2698" s="213"/>
      <c r="BF2698" s="213"/>
      <c r="BG2698" s="213"/>
      <c r="BH2698" s="213"/>
    </row>
    <row r="2699" spans="1:60" ht="22.5" outlineLevel="1" x14ac:dyDescent="0.2">
      <c r="A2699" s="242">
        <v>350</v>
      </c>
      <c r="B2699" s="243" t="s">
        <v>2572</v>
      </c>
      <c r="C2699" s="254" t="s">
        <v>2573</v>
      </c>
      <c r="D2699" s="244" t="s">
        <v>974</v>
      </c>
      <c r="E2699" s="245">
        <v>16.47476</v>
      </c>
      <c r="F2699" s="246"/>
      <c r="G2699" s="247">
        <f>ROUND(E2699*F2699,2)</f>
        <v>0</v>
      </c>
      <c r="H2699" s="246"/>
      <c r="I2699" s="247">
        <f>ROUND(E2699*H2699,2)</f>
        <v>0</v>
      </c>
      <c r="J2699" s="246"/>
      <c r="K2699" s="247">
        <f>ROUND(E2699*J2699,2)</f>
        <v>0</v>
      </c>
      <c r="L2699" s="247">
        <v>21</v>
      </c>
      <c r="M2699" s="247">
        <f>G2699*(1+L2699/100)</f>
        <v>0</v>
      </c>
      <c r="N2699" s="245">
        <v>1.9199999999999998E-2</v>
      </c>
      <c r="O2699" s="245">
        <f>ROUND(E2699*N2699,2)</f>
        <v>0.32</v>
      </c>
      <c r="P2699" s="245">
        <v>0</v>
      </c>
      <c r="Q2699" s="245">
        <f>ROUND(E2699*P2699,2)</f>
        <v>0</v>
      </c>
      <c r="R2699" s="247" t="s">
        <v>970</v>
      </c>
      <c r="S2699" s="247" t="s">
        <v>511</v>
      </c>
      <c r="T2699" s="248" t="s">
        <v>511</v>
      </c>
      <c r="U2699" s="224">
        <v>0</v>
      </c>
      <c r="V2699" s="224">
        <f>ROUND(E2699*U2699,2)</f>
        <v>0</v>
      </c>
      <c r="W2699" s="224"/>
      <c r="X2699" s="224" t="s">
        <v>531</v>
      </c>
      <c r="Y2699" s="224" t="s">
        <v>513</v>
      </c>
      <c r="Z2699" s="213"/>
      <c r="AA2699" s="213"/>
      <c r="AB2699" s="213"/>
      <c r="AC2699" s="213"/>
      <c r="AD2699" s="213"/>
      <c r="AE2699" s="213"/>
      <c r="AF2699" s="213"/>
      <c r="AG2699" s="213" t="s">
        <v>541</v>
      </c>
      <c r="AH2699" s="213"/>
      <c r="AI2699" s="213"/>
      <c r="AJ2699" s="213"/>
      <c r="AK2699" s="213"/>
      <c r="AL2699" s="213"/>
      <c r="AM2699" s="213"/>
      <c r="AN2699" s="213"/>
      <c r="AO2699" s="213"/>
      <c r="AP2699" s="213"/>
      <c r="AQ2699" s="213"/>
      <c r="AR2699" s="213"/>
      <c r="AS2699" s="213"/>
      <c r="AT2699" s="213"/>
      <c r="AU2699" s="213"/>
      <c r="AV2699" s="213"/>
      <c r="AW2699" s="213"/>
      <c r="AX2699" s="213"/>
      <c r="AY2699" s="213"/>
      <c r="AZ2699" s="213"/>
      <c r="BA2699" s="213"/>
      <c r="BB2699" s="213"/>
      <c r="BC2699" s="213"/>
      <c r="BD2699" s="213"/>
      <c r="BE2699" s="213"/>
      <c r="BF2699" s="213"/>
      <c r="BG2699" s="213"/>
      <c r="BH2699" s="213"/>
    </row>
    <row r="2700" spans="1:60" outlineLevel="2" x14ac:dyDescent="0.2">
      <c r="A2700" s="220"/>
      <c r="B2700" s="221"/>
      <c r="C2700" s="258" t="s">
        <v>2574</v>
      </c>
      <c r="D2700" s="229"/>
      <c r="E2700" s="230">
        <v>16.47476</v>
      </c>
      <c r="F2700" s="224"/>
      <c r="G2700" s="224"/>
      <c r="H2700" s="224"/>
      <c r="I2700" s="224"/>
      <c r="J2700" s="224"/>
      <c r="K2700" s="224"/>
      <c r="L2700" s="224"/>
      <c r="M2700" s="224"/>
      <c r="N2700" s="223"/>
      <c r="O2700" s="223"/>
      <c r="P2700" s="223"/>
      <c r="Q2700" s="223"/>
      <c r="R2700" s="224"/>
      <c r="S2700" s="224"/>
      <c r="T2700" s="224"/>
      <c r="U2700" s="224"/>
      <c r="V2700" s="224"/>
      <c r="W2700" s="224"/>
      <c r="X2700" s="224"/>
      <c r="Y2700" s="224"/>
      <c r="Z2700" s="213"/>
      <c r="AA2700" s="213"/>
      <c r="AB2700" s="213"/>
      <c r="AC2700" s="213"/>
      <c r="AD2700" s="213"/>
      <c r="AE2700" s="213"/>
      <c r="AF2700" s="213"/>
      <c r="AG2700" s="213" t="s">
        <v>573</v>
      </c>
      <c r="AH2700" s="213">
        <v>5</v>
      </c>
      <c r="AI2700" s="213"/>
      <c r="AJ2700" s="213"/>
      <c r="AK2700" s="213"/>
      <c r="AL2700" s="213"/>
      <c r="AM2700" s="213"/>
      <c r="AN2700" s="213"/>
      <c r="AO2700" s="213"/>
      <c r="AP2700" s="213"/>
      <c r="AQ2700" s="213"/>
      <c r="AR2700" s="213"/>
      <c r="AS2700" s="213"/>
      <c r="AT2700" s="213"/>
      <c r="AU2700" s="213"/>
      <c r="AV2700" s="213"/>
      <c r="AW2700" s="213"/>
      <c r="AX2700" s="213"/>
      <c r="AY2700" s="213"/>
      <c r="AZ2700" s="213"/>
      <c r="BA2700" s="213"/>
      <c r="BB2700" s="213"/>
      <c r="BC2700" s="213"/>
      <c r="BD2700" s="213"/>
      <c r="BE2700" s="213"/>
      <c r="BF2700" s="213"/>
      <c r="BG2700" s="213"/>
      <c r="BH2700" s="213"/>
    </row>
    <row r="2701" spans="1:60" outlineLevel="2" x14ac:dyDescent="0.2">
      <c r="A2701" s="220"/>
      <c r="B2701" s="221"/>
      <c r="C2701" s="257"/>
      <c r="D2701" s="250"/>
      <c r="E2701" s="250"/>
      <c r="F2701" s="250"/>
      <c r="G2701" s="250"/>
      <c r="H2701" s="224"/>
      <c r="I2701" s="224"/>
      <c r="J2701" s="224"/>
      <c r="K2701" s="224"/>
      <c r="L2701" s="224"/>
      <c r="M2701" s="224"/>
      <c r="N2701" s="223"/>
      <c r="O2701" s="223"/>
      <c r="P2701" s="223"/>
      <c r="Q2701" s="223"/>
      <c r="R2701" s="224"/>
      <c r="S2701" s="224"/>
      <c r="T2701" s="224"/>
      <c r="U2701" s="224"/>
      <c r="V2701" s="224"/>
      <c r="W2701" s="224"/>
      <c r="X2701" s="224"/>
      <c r="Y2701" s="224"/>
      <c r="Z2701" s="213"/>
      <c r="AA2701" s="213"/>
      <c r="AB2701" s="213"/>
      <c r="AC2701" s="213"/>
      <c r="AD2701" s="213"/>
      <c r="AE2701" s="213"/>
      <c r="AF2701" s="213"/>
      <c r="AG2701" s="213" t="s">
        <v>515</v>
      </c>
      <c r="AH2701" s="213"/>
      <c r="AI2701" s="213"/>
      <c r="AJ2701" s="213"/>
      <c r="AK2701" s="213"/>
      <c r="AL2701" s="213"/>
      <c r="AM2701" s="213"/>
      <c r="AN2701" s="213"/>
      <c r="AO2701" s="213"/>
      <c r="AP2701" s="213"/>
      <c r="AQ2701" s="213"/>
      <c r="AR2701" s="213"/>
      <c r="AS2701" s="213"/>
      <c r="AT2701" s="213"/>
      <c r="AU2701" s="213"/>
      <c r="AV2701" s="213"/>
      <c r="AW2701" s="213"/>
      <c r="AX2701" s="213"/>
      <c r="AY2701" s="213"/>
      <c r="AZ2701" s="213"/>
      <c r="BA2701" s="213"/>
      <c r="BB2701" s="213"/>
      <c r="BC2701" s="213"/>
      <c r="BD2701" s="213"/>
      <c r="BE2701" s="213"/>
      <c r="BF2701" s="213"/>
      <c r="BG2701" s="213"/>
      <c r="BH2701" s="213"/>
    </row>
    <row r="2702" spans="1:60" ht="22.5" outlineLevel="1" x14ac:dyDescent="0.2">
      <c r="A2702" s="242">
        <v>351</v>
      </c>
      <c r="B2702" s="243" t="s">
        <v>2575</v>
      </c>
      <c r="C2702" s="254" t="s">
        <v>2576</v>
      </c>
      <c r="D2702" s="244" t="s">
        <v>582</v>
      </c>
      <c r="E2702" s="245">
        <v>27</v>
      </c>
      <c r="F2702" s="246"/>
      <c r="G2702" s="247">
        <f>ROUND(E2702*F2702,2)</f>
        <v>0</v>
      </c>
      <c r="H2702" s="246"/>
      <c r="I2702" s="247">
        <f>ROUND(E2702*H2702,2)</f>
        <v>0</v>
      </c>
      <c r="J2702" s="246"/>
      <c r="K2702" s="247">
        <f>ROUND(E2702*J2702,2)</f>
        <v>0</v>
      </c>
      <c r="L2702" s="247">
        <v>21</v>
      </c>
      <c r="M2702" s="247">
        <f>G2702*(1+L2702/100)</f>
        <v>0</v>
      </c>
      <c r="N2702" s="245">
        <v>1.2199999999999999E-3</v>
      </c>
      <c r="O2702" s="245">
        <f>ROUND(E2702*N2702,2)</f>
        <v>0.03</v>
      </c>
      <c r="P2702" s="245">
        <v>0</v>
      </c>
      <c r="Q2702" s="245">
        <f>ROUND(E2702*P2702,2)</f>
        <v>0</v>
      </c>
      <c r="R2702" s="247" t="s">
        <v>970</v>
      </c>
      <c r="S2702" s="247" t="s">
        <v>511</v>
      </c>
      <c r="T2702" s="248" t="s">
        <v>511</v>
      </c>
      <c r="U2702" s="224">
        <v>0</v>
      </c>
      <c r="V2702" s="224">
        <f>ROUND(E2702*U2702,2)</f>
        <v>0</v>
      </c>
      <c r="W2702" s="224"/>
      <c r="X2702" s="224" t="s">
        <v>531</v>
      </c>
      <c r="Y2702" s="224" t="s">
        <v>513</v>
      </c>
      <c r="Z2702" s="213"/>
      <c r="AA2702" s="213"/>
      <c r="AB2702" s="213"/>
      <c r="AC2702" s="213"/>
      <c r="AD2702" s="213"/>
      <c r="AE2702" s="213"/>
      <c r="AF2702" s="213"/>
      <c r="AG2702" s="213" t="s">
        <v>541</v>
      </c>
      <c r="AH2702" s="213"/>
      <c r="AI2702" s="213"/>
      <c r="AJ2702" s="213"/>
      <c r="AK2702" s="213"/>
      <c r="AL2702" s="213"/>
      <c r="AM2702" s="213"/>
      <c r="AN2702" s="213"/>
      <c r="AO2702" s="213"/>
      <c r="AP2702" s="213"/>
      <c r="AQ2702" s="213"/>
      <c r="AR2702" s="213"/>
      <c r="AS2702" s="213"/>
      <c r="AT2702" s="213"/>
      <c r="AU2702" s="213"/>
      <c r="AV2702" s="213"/>
      <c r="AW2702" s="213"/>
      <c r="AX2702" s="213"/>
      <c r="AY2702" s="213"/>
      <c r="AZ2702" s="213"/>
      <c r="BA2702" s="213"/>
      <c r="BB2702" s="213"/>
      <c r="BC2702" s="213"/>
      <c r="BD2702" s="213"/>
      <c r="BE2702" s="213"/>
      <c r="BF2702" s="213"/>
      <c r="BG2702" s="213"/>
      <c r="BH2702" s="213"/>
    </row>
    <row r="2703" spans="1:60" outlineLevel="2" x14ac:dyDescent="0.2">
      <c r="A2703" s="220"/>
      <c r="B2703" s="221"/>
      <c r="C2703" s="258" t="s">
        <v>1149</v>
      </c>
      <c r="D2703" s="229"/>
      <c r="E2703" s="230"/>
      <c r="F2703" s="224"/>
      <c r="G2703" s="224"/>
      <c r="H2703" s="224"/>
      <c r="I2703" s="224"/>
      <c r="J2703" s="224"/>
      <c r="K2703" s="224"/>
      <c r="L2703" s="224"/>
      <c r="M2703" s="224"/>
      <c r="N2703" s="223"/>
      <c r="O2703" s="223"/>
      <c r="P2703" s="223"/>
      <c r="Q2703" s="223"/>
      <c r="R2703" s="224"/>
      <c r="S2703" s="224"/>
      <c r="T2703" s="224"/>
      <c r="U2703" s="224"/>
      <c r="V2703" s="224"/>
      <c r="W2703" s="224"/>
      <c r="X2703" s="224"/>
      <c r="Y2703" s="224"/>
      <c r="Z2703" s="213"/>
      <c r="AA2703" s="213"/>
      <c r="AB2703" s="213"/>
      <c r="AC2703" s="213"/>
      <c r="AD2703" s="213"/>
      <c r="AE2703" s="213"/>
      <c r="AF2703" s="213"/>
      <c r="AG2703" s="213" t="s">
        <v>573</v>
      </c>
      <c r="AH2703" s="213">
        <v>0</v>
      </c>
      <c r="AI2703" s="213"/>
      <c r="AJ2703" s="213"/>
      <c r="AK2703" s="213"/>
      <c r="AL2703" s="213"/>
      <c r="AM2703" s="213"/>
      <c r="AN2703" s="213"/>
      <c r="AO2703" s="213"/>
      <c r="AP2703" s="213"/>
      <c r="AQ2703" s="213"/>
      <c r="AR2703" s="213"/>
      <c r="AS2703" s="213"/>
      <c r="AT2703" s="213"/>
      <c r="AU2703" s="213"/>
      <c r="AV2703" s="213"/>
      <c r="AW2703" s="213"/>
      <c r="AX2703" s="213"/>
      <c r="AY2703" s="213"/>
      <c r="AZ2703" s="213"/>
      <c r="BA2703" s="213"/>
      <c r="BB2703" s="213"/>
      <c r="BC2703" s="213"/>
      <c r="BD2703" s="213"/>
      <c r="BE2703" s="213"/>
      <c r="BF2703" s="213"/>
      <c r="BG2703" s="213"/>
      <c r="BH2703" s="213"/>
    </row>
    <row r="2704" spans="1:60" outlineLevel="3" x14ac:dyDescent="0.2">
      <c r="A2704" s="220"/>
      <c r="B2704" s="221"/>
      <c r="C2704" s="258" t="s">
        <v>2577</v>
      </c>
      <c r="D2704" s="229"/>
      <c r="E2704" s="230">
        <v>27</v>
      </c>
      <c r="F2704" s="224"/>
      <c r="G2704" s="224"/>
      <c r="H2704" s="224"/>
      <c r="I2704" s="224"/>
      <c r="J2704" s="224"/>
      <c r="K2704" s="224"/>
      <c r="L2704" s="224"/>
      <c r="M2704" s="224"/>
      <c r="N2704" s="223"/>
      <c r="O2704" s="223"/>
      <c r="P2704" s="223"/>
      <c r="Q2704" s="223"/>
      <c r="R2704" s="224"/>
      <c r="S2704" s="224"/>
      <c r="T2704" s="224"/>
      <c r="U2704" s="224"/>
      <c r="V2704" s="224"/>
      <c r="W2704" s="224"/>
      <c r="X2704" s="224"/>
      <c r="Y2704" s="224"/>
      <c r="Z2704" s="213"/>
      <c r="AA2704" s="213"/>
      <c r="AB2704" s="213"/>
      <c r="AC2704" s="213"/>
      <c r="AD2704" s="213"/>
      <c r="AE2704" s="213"/>
      <c r="AF2704" s="213"/>
      <c r="AG2704" s="213" t="s">
        <v>573</v>
      </c>
      <c r="AH2704" s="213">
        <v>0</v>
      </c>
      <c r="AI2704" s="213"/>
      <c r="AJ2704" s="213"/>
      <c r="AK2704" s="213"/>
      <c r="AL2704" s="213"/>
      <c r="AM2704" s="213"/>
      <c r="AN2704" s="213"/>
      <c r="AO2704" s="213"/>
      <c r="AP2704" s="213"/>
      <c r="AQ2704" s="213"/>
      <c r="AR2704" s="213"/>
      <c r="AS2704" s="213"/>
      <c r="AT2704" s="213"/>
      <c r="AU2704" s="213"/>
      <c r="AV2704" s="213"/>
      <c r="AW2704" s="213"/>
      <c r="AX2704" s="213"/>
      <c r="AY2704" s="213"/>
      <c r="AZ2704" s="213"/>
      <c r="BA2704" s="213"/>
      <c r="BB2704" s="213"/>
      <c r="BC2704" s="213"/>
      <c r="BD2704" s="213"/>
      <c r="BE2704" s="213"/>
      <c r="BF2704" s="213"/>
      <c r="BG2704" s="213"/>
      <c r="BH2704" s="213"/>
    </row>
    <row r="2705" spans="1:60" outlineLevel="3" x14ac:dyDescent="0.2">
      <c r="A2705" s="220"/>
      <c r="B2705" s="221"/>
      <c r="C2705" s="275" t="s">
        <v>955</v>
      </c>
      <c r="D2705" s="266"/>
      <c r="E2705" s="267"/>
      <c r="F2705" s="224"/>
      <c r="G2705" s="224"/>
      <c r="H2705" s="224"/>
      <c r="I2705" s="224"/>
      <c r="J2705" s="224"/>
      <c r="K2705" s="224"/>
      <c r="L2705" s="224"/>
      <c r="M2705" s="224"/>
      <c r="N2705" s="223"/>
      <c r="O2705" s="223"/>
      <c r="P2705" s="223"/>
      <c r="Q2705" s="223"/>
      <c r="R2705" s="224"/>
      <c r="S2705" s="224"/>
      <c r="T2705" s="224"/>
      <c r="U2705" s="224"/>
      <c r="V2705" s="224"/>
      <c r="W2705" s="224"/>
      <c r="X2705" s="224"/>
      <c r="Y2705" s="224"/>
      <c r="Z2705" s="213"/>
      <c r="AA2705" s="213"/>
      <c r="AB2705" s="213"/>
      <c r="AC2705" s="213"/>
      <c r="AD2705" s="213"/>
      <c r="AE2705" s="213"/>
      <c r="AF2705" s="213"/>
      <c r="AG2705" s="213" t="s">
        <v>573</v>
      </c>
      <c r="AH2705" s="213"/>
      <c r="AI2705" s="213"/>
      <c r="AJ2705" s="213"/>
      <c r="AK2705" s="213"/>
      <c r="AL2705" s="213"/>
      <c r="AM2705" s="213"/>
      <c r="AN2705" s="213"/>
      <c r="AO2705" s="213"/>
      <c r="AP2705" s="213"/>
      <c r="AQ2705" s="213"/>
      <c r="AR2705" s="213"/>
      <c r="AS2705" s="213"/>
      <c r="AT2705" s="213"/>
      <c r="AU2705" s="213"/>
      <c r="AV2705" s="213"/>
      <c r="AW2705" s="213"/>
      <c r="AX2705" s="213"/>
      <c r="AY2705" s="213"/>
      <c r="AZ2705" s="213"/>
      <c r="BA2705" s="213"/>
      <c r="BB2705" s="213"/>
      <c r="BC2705" s="213"/>
      <c r="BD2705" s="213"/>
      <c r="BE2705" s="213"/>
      <c r="BF2705" s="213"/>
      <c r="BG2705" s="213"/>
      <c r="BH2705" s="213"/>
    </row>
    <row r="2706" spans="1:60" outlineLevel="3" x14ac:dyDescent="0.2">
      <c r="A2706" s="220"/>
      <c r="B2706" s="221"/>
      <c r="C2706" s="276" t="s">
        <v>2578</v>
      </c>
      <c r="D2706" s="266"/>
      <c r="E2706" s="267">
        <v>26.876670000000001</v>
      </c>
      <c r="F2706" s="224"/>
      <c r="G2706" s="224"/>
      <c r="H2706" s="224"/>
      <c r="I2706" s="224"/>
      <c r="J2706" s="224"/>
      <c r="K2706" s="224"/>
      <c r="L2706" s="224"/>
      <c r="M2706" s="224"/>
      <c r="N2706" s="223"/>
      <c r="O2706" s="223"/>
      <c r="P2706" s="223"/>
      <c r="Q2706" s="223"/>
      <c r="R2706" s="224"/>
      <c r="S2706" s="224"/>
      <c r="T2706" s="224"/>
      <c r="U2706" s="224"/>
      <c r="V2706" s="224"/>
      <c r="W2706" s="224"/>
      <c r="X2706" s="224"/>
      <c r="Y2706" s="224"/>
      <c r="Z2706" s="213"/>
      <c r="AA2706" s="213"/>
      <c r="AB2706" s="213"/>
      <c r="AC2706" s="213"/>
      <c r="AD2706" s="213"/>
      <c r="AE2706" s="213"/>
      <c r="AF2706" s="213"/>
      <c r="AG2706" s="213" t="s">
        <v>573</v>
      </c>
      <c r="AH2706" s="213">
        <v>2</v>
      </c>
      <c r="AI2706" s="213"/>
      <c r="AJ2706" s="213"/>
      <c r="AK2706" s="213"/>
      <c r="AL2706" s="213"/>
      <c r="AM2706" s="213"/>
      <c r="AN2706" s="213"/>
      <c r="AO2706" s="213"/>
      <c r="AP2706" s="213"/>
      <c r="AQ2706" s="213"/>
      <c r="AR2706" s="213"/>
      <c r="AS2706" s="213"/>
      <c r="AT2706" s="213"/>
      <c r="AU2706" s="213"/>
      <c r="AV2706" s="213"/>
      <c r="AW2706" s="213"/>
      <c r="AX2706" s="213"/>
      <c r="AY2706" s="213"/>
      <c r="AZ2706" s="213"/>
      <c r="BA2706" s="213"/>
      <c r="BB2706" s="213"/>
      <c r="BC2706" s="213"/>
      <c r="BD2706" s="213"/>
      <c r="BE2706" s="213"/>
      <c r="BF2706" s="213"/>
      <c r="BG2706" s="213"/>
      <c r="BH2706" s="213"/>
    </row>
    <row r="2707" spans="1:60" outlineLevel="3" x14ac:dyDescent="0.2">
      <c r="A2707" s="220"/>
      <c r="B2707" s="221"/>
      <c r="C2707" s="275" t="s">
        <v>958</v>
      </c>
      <c r="D2707" s="266"/>
      <c r="E2707" s="267"/>
      <c r="F2707" s="224"/>
      <c r="G2707" s="224"/>
      <c r="H2707" s="224"/>
      <c r="I2707" s="224"/>
      <c r="J2707" s="224"/>
      <c r="K2707" s="224"/>
      <c r="L2707" s="224"/>
      <c r="M2707" s="224"/>
      <c r="N2707" s="223"/>
      <c r="O2707" s="223"/>
      <c r="P2707" s="223"/>
      <c r="Q2707" s="223"/>
      <c r="R2707" s="224"/>
      <c r="S2707" s="224"/>
      <c r="T2707" s="224"/>
      <c r="U2707" s="224"/>
      <c r="V2707" s="224"/>
      <c r="W2707" s="224"/>
      <c r="X2707" s="224"/>
      <c r="Y2707" s="224"/>
      <c r="Z2707" s="213"/>
      <c r="AA2707" s="213"/>
      <c r="AB2707" s="213"/>
      <c r="AC2707" s="213"/>
      <c r="AD2707" s="213"/>
      <c r="AE2707" s="213"/>
      <c r="AF2707" s="213"/>
      <c r="AG2707" s="213" t="s">
        <v>573</v>
      </c>
      <c r="AH2707" s="213"/>
      <c r="AI2707" s="213"/>
      <c r="AJ2707" s="213"/>
      <c r="AK2707" s="213"/>
      <c r="AL2707" s="213"/>
      <c r="AM2707" s="213"/>
      <c r="AN2707" s="213"/>
      <c r="AO2707" s="213"/>
      <c r="AP2707" s="213"/>
      <c r="AQ2707" s="213"/>
      <c r="AR2707" s="213"/>
      <c r="AS2707" s="213"/>
      <c r="AT2707" s="213"/>
      <c r="AU2707" s="213"/>
      <c r="AV2707" s="213"/>
      <c r="AW2707" s="213"/>
      <c r="AX2707" s="213"/>
      <c r="AY2707" s="213"/>
      <c r="AZ2707" s="213"/>
      <c r="BA2707" s="213"/>
      <c r="BB2707" s="213"/>
      <c r="BC2707" s="213"/>
      <c r="BD2707" s="213"/>
      <c r="BE2707" s="213"/>
      <c r="BF2707" s="213"/>
      <c r="BG2707" s="213"/>
      <c r="BH2707" s="213"/>
    </row>
    <row r="2708" spans="1:60" outlineLevel="2" x14ac:dyDescent="0.2">
      <c r="A2708" s="220"/>
      <c r="B2708" s="221"/>
      <c r="C2708" s="257"/>
      <c r="D2708" s="250"/>
      <c r="E2708" s="250"/>
      <c r="F2708" s="250"/>
      <c r="G2708" s="250"/>
      <c r="H2708" s="224"/>
      <c r="I2708" s="224"/>
      <c r="J2708" s="224"/>
      <c r="K2708" s="224"/>
      <c r="L2708" s="224"/>
      <c r="M2708" s="224"/>
      <c r="N2708" s="223"/>
      <c r="O2708" s="223"/>
      <c r="P2708" s="223"/>
      <c r="Q2708" s="223"/>
      <c r="R2708" s="224"/>
      <c r="S2708" s="224"/>
      <c r="T2708" s="224"/>
      <c r="U2708" s="224"/>
      <c r="V2708" s="224"/>
      <c r="W2708" s="224"/>
      <c r="X2708" s="224"/>
      <c r="Y2708" s="224"/>
      <c r="Z2708" s="213"/>
      <c r="AA2708" s="213"/>
      <c r="AB2708" s="213"/>
      <c r="AC2708" s="213"/>
      <c r="AD2708" s="213"/>
      <c r="AE2708" s="213"/>
      <c r="AF2708" s="213"/>
      <c r="AG2708" s="213" t="s">
        <v>515</v>
      </c>
      <c r="AH2708" s="213"/>
      <c r="AI2708" s="213"/>
      <c r="AJ2708" s="213"/>
      <c r="AK2708" s="213"/>
      <c r="AL2708" s="213"/>
      <c r="AM2708" s="213"/>
      <c r="AN2708" s="213"/>
      <c r="AO2708" s="213"/>
      <c r="AP2708" s="213"/>
      <c r="AQ2708" s="213"/>
      <c r="AR2708" s="213"/>
      <c r="AS2708" s="213"/>
      <c r="AT2708" s="213"/>
      <c r="AU2708" s="213"/>
      <c r="AV2708" s="213"/>
      <c r="AW2708" s="213"/>
      <c r="AX2708" s="213"/>
      <c r="AY2708" s="213"/>
      <c r="AZ2708" s="213"/>
      <c r="BA2708" s="213"/>
      <c r="BB2708" s="213"/>
      <c r="BC2708" s="213"/>
      <c r="BD2708" s="213"/>
      <c r="BE2708" s="213"/>
      <c r="BF2708" s="213"/>
      <c r="BG2708" s="213"/>
      <c r="BH2708" s="213"/>
    </row>
    <row r="2709" spans="1:60" ht="22.5" outlineLevel="1" x14ac:dyDescent="0.2">
      <c r="A2709" s="242">
        <v>352</v>
      </c>
      <c r="B2709" s="243" t="s">
        <v>2579</v>
      </c>
      <c r="C2709" s="254" t="s">
        <v>2580</v>
      </c>
      <c r="D2709" s="244" t="s">
        <v>582</v>
      </c>
      <c r="E2709" s="245">
        <v>1</v>
      </c>
      <c r="F2709" s="246"/>
      <c r="G2709" s="247">
        <f>ROUND(E2709*F2709,2)</f>
        <v>0</v>
      </c>
      <c r="H2709" s="246"/>
      <c r="I2709" s="247">
        <f>ROUND(E2709*H2709,2)</f>
        <v>0</v>
      </c>
      <c r="J2709" s="246"/>
      <c r="K2709" s="247">
        <f>ROUND(E2709*J2709,2)</f>
        <v>0</v>
      </c>
      <c r="L2709" s="247">
        <v>21</v>
      </c>
      <c r="M2709" s="247">
        <f>G2709*(1+L2709/100)</f>
        <v>0</v>
      </c>
      <c r="N2709" s="245">
        <v>2.0000000000000002E-5</v>
      </c>
      <c r="O2709" s="245">
        <f>ROUND(E2709*N2709,2)</f>
        <v>0</v>
      </c>
      <c r="P2709" s="245">
        <v>0</v>
      </c>
      <c r="Q2709" s="245">
        <f>ROUND(E2709*P2709,2)</f>
        <v>0</v>
      </c>
      <c r="R2709" s="247" t="s">
        <v>970</v>
      </c>
      <c r="S2709" s="247" t="s">
        <v>511</v>
      </c>
      <c r="T2709" s="248" t="s">
        <v>511</v>
      </c>
      <c r="U2709" s="224">
        <v>0</v>
      </c>
      <c r="V2709" s="224">
        <f>ROUND(E2709*U2709,2)</f>
        <v>0</v>
      </c>
      <c r="W2709" s="224"/>
      <c r="X2709" s="224" t="s">
        <v>531</v>
      </c>
      <c r="Y2709" s="224" t="s">
        <v>513</v>
      </c>
      <c r="Z2709" s="213"/>
      <c r="AA2709" s="213"/>
      <c r="AB2709" s="213"/>
      <c r="AC2709" s="213"/>
      <c r="AD2709" s="213"/>
      <c r="AE2709" s="213"/>
      <c r="AF2709" s="213"/>
      <c r="AG2709" s="213" t="s">
        <v>541</v>
      </c>
      <c r="AH2709" s="213"/>
      <c r="AI2709" s="213"/>
      <c r="AJ2709" s="213"/>
      <c r="AK2709" s="213"/>
      <c r="AL2709" s="213"/>
      <c r="AM2709" s="213"/>
      <c r="AN2709" s="213"/>
      <c r="AO2709" s="213"/>
      <c r="AP2709" s="213"/>
      <c r="AQ2709" s="213"/>
      <c r="AR2709" s="213"/>
      <c r="AS2709" s="213"/>
      <c r="AT2709" s="213"/>
      <c r="AU2709" s="213"/>
      <c r="AV2709" s="213"/>
      <c r="AW2709" s="213"/>
      <c r="AX2709" s="213"/>
      <c r="AY2709" s="213"/>
      <c r="AZ2709" s="213"/>
      <c r="BA2709" s="213"/>
      <c r="BB2709" s="213"/>
      <c r="BC2709" s="213"/>
      <c r="BD2709" s="213"/>
      <c r="BE2709" s="213"/>
      <c r="BF2709" s="213"/>
      <c r="BG2709" s="213"/>
      <c r="BH2709" s="213"/>
    </row>
    <row r="2710" spans="1:60" outlineLevel="2" x14ac:dyDescent="0.2">
      <c r="A2710" s="220"/>
      <c r="B2710" s="221"/>
      <c r="C2710" s="258" t="s">
        <v>1149</v>
      </c>
      <c r="D2710" s="229"/>
      <c r="E2710" s="230"/>
      <c r="F2710" s="224"/>
      <c r="G2710" s="224"/>
      <c r="H2710" s="224"/>
      <c r="I2710" s="224"/>
      <c r="J2710" s="224"/>
      <c r="K2710" s="224"/>
      <c r="L2710" s="224"/>
      <c r="M2710" s="224"/>
      <c r="N2710" s="223"/>
      <c r="O2710" s="223"/>
      <c r="P2710" s="223"/>
      <c r="Q2710" s="223"/>
      <c r="R2710" s="224"/>
      <c r="S2710" s="224"/>
      <c r="T2710" s="224"/>
      <c r="U2710" s="224"/>
      <c r="V2710" s="224"/>
      <c r="W2710" s="224"/>
      <c r="X2710" s="224"/>
      <c r="Y2710" s="224"/>
      <c r="Z2710" s="213"/>
      <c r="AA2710" s="213"/>
      <c r="AB2710" s="213"/>
      <c r="AC2710" s="213"/>
      <c r="AD2710" s="213"/>
      <c r="AE2710" s="213"/>
      <c r="AF2710" s="213"/>
      <c r="AG2710" s="213" t="s">
        <v>573</v>
      </c>
      <c r="AH2710" s="213">
        <v>0</v>
      </c>
      <c r="AI2710" s="213"/>
      <c r="AJ2710" s="213"/>
      <c r="AK2710" s="213"/>
      <c r="AL2710" s="213"/>
      <c r="AM2710" s="213"/>
      <c r="AN2710" s="213"/>
      <c r="AO2710" s="213"/>
      <c r="AP2710" s="213"/>
      <c r="AQ2710" s="213"/>
      <c r="AR2710" s="213"/>
      <c r="AS2710" s="213"/>
      <c r="AT2710" s="213"/>
      <c r="AU2710" s="213"/>
      <c r="AV2710" s="213"/>
      <c r="AW2710" s="213"/>
      <c r="AX2710" s="213"/>
      <c r="AY2710" s="213"/>
      <c r="AZ2710" s="213"/>
      <c r="BA2710" s="213"/>
      <c r="BB2710" s="213"/>
      <c r="BC2710" s="213"/>
      <c r="BD2710" s="213"/>
      <c r="BE2710" s="213"/>
      <c r="BF2710" s="213"/>
      <c r="BG2710" s="213"/>
      <c r="BH2710" s="213"/>
    </row>
    <row r="2711" spans="1:60" outlineLevel="3" x14ac:dyDescent="0.2">
      <c r="A2711" s="220"/>
      <c r="B2711" s="221"/>
      <c r="C2711" s="258" t="s">
        <v>2581</v>
      </c>
      <c r="D2711" s="229"/>
      <c r="E2711" s="230">
        <v>1</v>
      </c>
      <c r="F2711" s="224"/>
      <c r="G2711" s="224"/>
      <c r="H2711" s="224"/>
      <c r="I2711" s="224"/>
      <c r="J2711" s="224"/>
      <c r="K2711" s="224"/>
      <c r="L2711" s="224"/>
      <c r="M2711" s="224"/>
      <c r="N2711" s="223"/>
      <c r="O2711" s="223"/>
      <c r="P2711" s="223"/>
      <c r="Q2711" s="223"/>
      <c r="R2711" s="224"/>
      <c r="S2711" s="224"/>
      <c r="T2711" s="224"/>
      <c r="U2711" s="224"/>
      <c r="V2711" s="224"/>
      <c r="W2711" s="224"/>
      <c r="X2711" s="224"/>
      <c r="Y2711" s="224"/>
      <c r="Z2711" s="213"/>
      <c r="AA2711" s="213"/>
      <c r="AB2711" s="213"/>
      <c r="AC2711" s="213"/>
      <c r="AD2711" s="213"/>
      <c r="AE2711" s="213"/>
      <c r="AF2711" s="213"/>
      <c r="AG2711" s="213" t="s">
        <v>573</v>
      </c>
      <c r="AH2711" s="213">
        <v>0</v>
      </c>
      <c r="AI2711" s="213"/>
      <c r="AJ2711" s="213"/>
      <c r="AK2711" s="213"/>
      <c r="AL2711" s="213"/>
      <c r="AM2711" s="213"/>
      <c r="AN2711" s="213"/>
      <c r="AO2711" s="213"/>
      <c r="AP2711" s="213"/>
      <c r="AQ2711" s="213"/>
      <c r="AR2711" s="213"/>
      <c r="AS2711" s="213"/>
      <c r="AT2711" s="213"/>
      <c r="AU2711" s="213"/>
      <c r="AV2711" s="213"/>
      <c r="AW2711" s="213"/>
      <c r="AX2711" s="213"/>
      <c r="AY2711" s="213"/>
      <c r="AZ2711" s="213"/>
      <c r="BA2711" s="213"/>
      <c r="BB2711" s="213"/>
      <c r="BC2711" s="213"/>
      <c r="BD2711" s="213"/>
      <c r="BE2711" s="213"/>
      <c r="BF2711" s="213"/>
      <c r="BG2711" s="213"/>
      <c r="BH2711" s="213"/>
    </row>
    <row r="2712" spans="1:60" outlineLevel="3" x14ac:dyDescent="0.2">
      <c r="A2712" s="220"/>
      <c r="B2712" s="221"/>
      <c r="C2712" s="275" t="s">
        <v>955</v>
      </c>
      <c r="D2712" s="266"/>
      <c r="E2712" s="267"/>
      <c r="F2712" s="224"/>
      <c r="G2712" s="224"/>
      <c r="H2712" s="224"/>
      <c r="I2712" s="224"/>
      <c r="J2712" s="224"/>
      <c r="K2712" s="224"/>
      <c r="L2712" s="224"/>
      <c r="M2712" s="224"/>
      <c r="N2712" s="223"/>
      <c r="O2712" s="223"/>
      <c r="P2712" s="223"/>
      <c r="Q2712" s="223"/>
      <c r="R2712" s="224"/>
      <c r="S2712" s="224"/>
      <c r="T2712" s="224"/>
      <c r="U2712" s="224"/>
      <c r="V2712" s="224"/>
      <c r="W2712" s="224"/>
      <c r="X2712" s="224"/>
      <c r="Y2712" s="224"/>
      <c r="Z2712" s="213"/>
      <c r="AA2712" s="213"/>
      <c r="AB2712" s="213"/>
      <c r="AC2712" s="213"/>
      <c r="AD2712" s="213"/>
      <c r="AE2712" s="213"/>
      <c r="AF2712" s="213"/>
      <c r="AG2712" s="213" t="s">
        <v>573</v>
      </c>
      <c r="AH2712" s="213"/>
      <c r="AI2712" s="213"/>
      <c r="AJ2712" s="213"/>
      <c r="AK2712" s="213"/>
      <c r="AL2712" s="213"/>
      <c r="AM2712" s="213"/>
      <c r="AN2712" s="213"/>
      <c r="AO2712" s="213"/>
      <c r="AP2712" s="213"/>
      <c r="AQ2712" s="213"/>
      <c r="AR2712" s="213"/>
      <c r="AS2712" s="213"/>
      <c r="AT2712" s="213"/>
      <c r="AU2712" s="213"/>
      <c r="AV2712" s="213"/>
      <c r="AW2712" s="213"/>
      <c r="AX2712" s="213"/>
      <c r="AY2712" s="213"/>
      <c r="AZ2712" s="213"/>
      <c r="BA2712" s="213"/>
      <c r="BB2712" s="213"/>
      <c r="BC2712" s="213"/>
      <c r="BD2712" s="213"/>
      <c r="BE2712" s="213"/>
      <c r="BF2712" s="213"/>
      <c r="BG2712" s="213"/>
      <c r="BH2712" s="213"/>
    </row>
    <row r="2713" spans="1:60" outlineLevel="3" x14ac:dyDescent="0.2">
      <c r="A2713" s="220"/>
      <c r="B2713" s="221"/>
      <c r="C2713" s="276" t="s">
        <v>2582</v>
      </c>
      <c r="D2713" s="266"/>
      <c r="E2713" s="267">
        <v>1</v>
      </c>
      <c r="F2713" s="224"/>
      <c r="G2713" s="224"/>
      <c r="H2713" s="224"/>
      <c r="I2713" s="224"/>
      <c r="J2713" s="224"/>
      <c r="K2713" s="224"/>
      <c r="L2713" s="224"/>
      <c r="M2713" s="224"/>
      <c r="N2713" s="223"/>
      <c r="O2713" s="223"/>
      <c r="P2713" s="223"/>
      <c r="Q2713" s="223"/>
      <c r="R2713" s="224"/>
      <c r="S2713" s="224"/>
      <c r="T2713" s="224"/>
      <c r="U2713" s="224"/>
      <c r="V2713" s="224"/>
      <c r="W2713" s="224"/>
      <c r="X2713" s="224"/>
      <c r="Y2713" s="224"/>
      <c r="Z2713" s="213"/>
      <c r="AA2713" s="213"/>
      <c r="AB2713" s="213"/>
      <c r="AC2713" s="213"/>
      <c r="AD2713" s="213"/>
      <c r="AE2713" s="213"/>
      <c r="AF2713" s="213"/>
      <c r="AG2713" s="213" t="s">
        <v>573</v>
      </c>
      <c r="AH2713" s="213">
        <v>2</v>
      </c>
      <c r="AI2713" s="213"/>
      <c r="AJ2713" s="213"/>
      <c r="AK2713" s="213"/>
      <c r="AL2713" s="213"/>
      <c r="AM2713" s="213"/>
      <c r="AN2713" s="213"/>
      <c r="AO2713" s="213"/>
      <c r="AP2713" s="213"/>
      <c r="AQ2713" s="213"/>
      <c r="AR2713" s="213"/>
      <c r="AS2713" s="213"/>
      <c r="AT2713" s="213"/>
      <c r="AU2713" s="213"/>
      <c r="AV2713" s="213"/>
      <c r="AW2713" s="213"/>
      <c r="AX2713" s="213"/>
      <c r="AY2713" s="213"/>
      <c r="AZ2713" s="213"/>
      <c r="BA2713" s="213"/>
      <c r="BB2713" s="213"/>
      <c r="BC2713" s="213"/>
      <c r="BD2713" s="213"/>
      <c r="BE2713" s="213"/>
      <c r="BF2713" s="213"/>
      <c r="BG2713" s="213"/>
      <c r="BH2713" s="213"/>
    </row>
    <row r="2714" spans="1:60" outlineLevel="3" x14ac:dyDescent="0.2">
      <c r="A2714" s="220"/>
      <c r="B2714" s="221"/>
      <c r="C2714" s="275" t="s">
        <v>958</v>
      </c>
      <c r="D2714" s="266"/>
      <c r="E2714" s="267"/>
      <c r="F2714" s="224"/>
      <c r="G2714" s="224"/>
      <c r="H2714" s="224"/>
      <c r="I2714" s="224"/>
      <c r="J2714" s="224"/>
      <c r="K2714" s="224"/>
      <c r="L2714" s="224"/>
      <c r="M2714" s="224"/>
      <c r="N2714" s="223"/>
      <c r="O2714" s="223"/>
      <c r="P2714" s="223"/>
      <c r="Q2714" s="223"/>
      <c r="R2714" s="224"/>
      <c r="S2714" s="224"/>
      <c r="T2714" s="224"/>
      <c r="U2714" s="224"/>
      <c r="V2714" s="224"/>
      <c r="W2714" s="224"/>
      <c r="X2714" s="224"/>
      <c r="Y2714" s="224"/>
      <c r="Z2714" s="213"/>
      <c r="AA2714" s="213"/>
      <c r="AB2714" s="213"/>
      <c r="AC2714" s="213"/>
      <c r="AD2714" s="213"/>
      <c r="AE2714" s="213"/>
      <c r="AF2714" s="213"/>
      <c r="AG2714" s="213" t="s">
        <v>573</v>
      </c>
      <c r="AH2714" s="213"/>
      <c r="AI2714" s="213"/>
      <c r="AJ2714" s="213"/>
      <c r="AK2714" s="213"/>
      <c r="AL2714" s="213"/>
      <c r="AM2714" s="213"/>
      <c r="AN2714" s="213"/>
      <c r="AO2714" s="213"/>
      <c r="AP2714" s="213"/>
      <c r="AQ2714" s="213"/>
      <c r="AR2714" s="213"/>
      <c r="AS2714" s="213"/>
      <c r="AT2714" s="213"/>
      <c r="AU2714" s="213"/>
      <c r="AV2714" s="213"/>
      <c r="AW2714" s="213"/>
      <c r="AX2714" s="213"/>
      <c r="AY2714" s="213"/>
      <c r="AZ2714" s="213"/>
      <c r="BA2714" s="213"/>
      <c r="BB2714" s="213"/>
      <c r="BC2714" s="213"/>
      <c r="BD2714" s="213"/>
      <c r="BE2714" s="213"/>
      <c r="BF2714" s="213"/>
      <c r="BG2714" s="213"/>
      <c r="BH2714" s="213"/>
    </row>
    <row r="2715" spans="1:60" outlineLevel="2" x14ac:dyDescent="0.2">
      <c r="A2715" s="220"/>
      <c r="B2715" s="221"/>
      <c r="C2715" s="257"/>
      <c r="D2715" s="250"/>
      <c r="E2715" s="250"/>
      <c r="F2715" s="250"/>
      <c r="G2715" s="250"/>
      <c r="H2715" s="224"/>
      <c r="I2715" s="224"/>
      <c r="J2715" s="224"/>
      <c r="K2715" s="224"/>
      <c r="L2715" s="224"/>
      <c r="M2715" s="224"/>
      <c r="N2715" s="223"/>
      <c r="O2715" s="223"/>
      <c r="P2715" s="223"/>
      <c r="Q2715" s="223"/>
      <c r="R2715" s="224"/>
      <c r="S2715" s="224"/>
      <c r="T2715" s="224"/>
      <c r="U2715" s="224"/>
      <c r="V2715" s="224"/>
      <c r="W2715" s="224"/>
      <c r="X2715" s="224"/>
      <c r="Y2715" s="224"/>
      <c r="Z2715" s="213"/>
      <c r="AA2715" s="213"/>
      <c r="AB2715" s="213"/>
      <c r="AC2715" s="213"/>
      <c r="AD2715" s="213"/>
      <c r="AE2715" s="213"/>
      <c r="AF2715" s="213"/>
      <c r="AG2715" s="213" t="s">
        <v>515</v>
      </c>
      <c r="AH2715" s="213"/>
      <c r="AI2715" s="213"/>
      <c r="AJ2715" s="213"/>
      <c r="AK2715" s="213"/>
      <c r="AL2715" s="213"/>
      <c r="AM2715" s="213"/>
      <c r="AN2715" s="213"/>
      <c r="AO2715" s="213"/>
      <c r="AP2715" s="213"/>
      <c r="AQ2715" s="213"/>
      <c r="AR2715" s="213"/>
      <c r="AS2715" s="213"/>
      <c r="AT2715" s="213"/>
      <c r="AU2715" s="213"/>
      <c r="AV2715" s="213"/>
      <c r="AW2715" s="213"/>
      <c r="AX2715" s="213"/>
      <c r="AY2715" s="213"/>
      <c r="AZ2715" s="213"/>
      <c r="BA2715" s="213"/>
      <c r="BB2715" s="213"/>
      <c r="BC2715" s="213"/>
      <c r="BD2715" s="213"/>
      <c r="BE2715" s="213"/>
      <c r="BF2715" s="213"/>
      <c r="BG2715" s="213"/>
      <c r="BH2715" s="213"/>
    </row>
    <row r="2716" spans="1:60" ht="22.5" outlineLevel="1" x14ac:dyDescent="0.2">
      <c r="A2716" s="242">
        <v>353</v>
      </c>
      <c r="B2716" s="243" t="s">
        <v>2583</v>
      </c>
      <c r="C2716" s="254" t="s">
        <v>2584</v>
      </c>
      <c r="D2716" s="244" t="s">
        <v>582</v>
      </c>
      <c r="E2716" s="245">
        <v>4</v>
      </c>
      <c r="F2716" s="246"/>
      <c r="G2716" s="247">
        <f>ROUND(E2716*F2716,2)</f>
        <v>0</v>
      </c>
      <c r="H2716" s="246"/>
      <c r="I2716" s="247">
        <f>ROUND(E2716*H2716,2)</f>
        <v>0</v>
      </c>
      <c r="J2716" s="246"/>
      <c r="K2716" s="247">
        <f>ROUND(E2716*J2716,2)</f>
        <v>0</v>
      </c>
      <c r="L2716" s="247">
        <v>21</v>
      </c>
      <c r="M2716" s="247">
        <f>G2716*(1+L2716/100)</f>
        <v>0</v>
      </c>
      <c r="N2716" s="245">
        <v>2.0000000000000002E-5</v>
      </c>
      <c r="O2716" s="245">
        <f>ROUND(E2716*N2716,2)</f>
        <v>0</v>
      </c>
      <c r="P2716" s="245">
        <v>0</v>
      </c>
      <c r="Q2716" s="245">
        <f>ROUND(E2716*P2716,2)</f>
        <v>0</v>
      </c>
      <c r="R2716" s="247" t="s">
        <v>970</v>
      </c>
      <c r="S2716" s="247" t="s">
        <v>511</v>
      </c>
      <c r="T2716" s="248" t="s">
        <v>511</v>
      </c>
      <c r="U2716" s="224">
        <v>0</v>
      </c>
      <c r="V2716" s="224">
        <f>ROUND(E2716*U2716,2)</f>
        <v>0</v>
      </c>
      <c r="W2716" s="224"/>
      <c r="X2716" s="224" t="s">
        <v>531</v>
      </c>
      <c r="Y2716" s="224" t="s">
        <v>513</v>
      </c>
      <c r="Z2716" s="213"/>
      <c r="AA2716" s="213"/>
      <c r="AB2716" s="213"/>
      <c r="AC2716" s="213"/>
      <c r="AD2716" s="213"/>
      <c r="AE2716" s="213"/>
      <c r="AF2716" s="213"/>
      <c r="AG2716" s="213" t="s">
        <v>541</v>
      </c>
      <c r="AH2716" s="213"/>
      <c r="AI2716" s="213"/>
      <c r="AJ2716" s="213"/>
      <c r="AK2716" s="213"/>
      <c r="AL2716" s="213"/>
      <c r="AM2716" s="213"/>
      <c r="AN2716" s="213"/>
      <c r="AO2716" s="213"/>
      <c r="AP2716" s="213"/>
      <c r="AQ2716" s="213"/>
      <c r="AR2716" s="213"/>
      <c r="AS2716" s="213"/>
      <c r="AT2716" s="213"/>
      <c r="AU2716" s="213"/>
      <c r="AV2716" s="213"/>
      <c r="AW2716" s="213"/>
      <c r="AX2716" s="213"/>
      <c r="AY2716" s="213"/>
      <c r="AZ2716" s="213"/>
      <c r="BA2716" s="213"/>
      <c r="BB2716" s="213"/>
      <c r="BC2716" s="213"/>
      <c r="BD2716" s="213"/>
      <c r="BE2716" s="213"/>
      <c r="BF2716" s="213"/>
      <c r="BG2716" s="213"/>
      <c r="BH2716" s="213"/>
    </row>
    <row r="2717" spans="1:60" outlineLevel="2" x14ac:dyDescent="0.2">
      <c r="A2717" s="220"/>
      <c r="B2717" s="221"/>
      <c r="C2717" s="258" t="s">
        <v>1149</v>
      </c>
      <c r="D2717" s="229"/>
      <c r="E2717" s="230"/>
      <c r="F2717" s="224"/>
      <c r="G2717" s="224"/>
      <c r="H2717" s="224"/>
      <c r="I2717" s="224"/>
      <c r="J2717" s="224"/>
      <c r="K2717" s="224"/>
      <c r="L2717" s="224"/>
      <c r="M2717" s="224"/>
      <c r="N2717" s="223"/>
      <c r="O2717" s="223"/>
      <c r="P2717" s="223"/>
      <c r="Q2717" s="223"/>
      <c r="R2717" s="224"/>
      <c r="S2717" s="224"/>
      <c r="T2717" s="224"/>
      <c r="U2717" s="224"/>
      <c r="V2717" s="224"/>
      <c r="W2717" s="224"/>
      <c r="X2717" s="224"/>
      <c r="Y2717" s="224"/>
      <c r="Z2717" s="213"/>
      <c r="AA2717" s="213"/>
      <c r="AB2717" s="213"/>
      <c r="AC2717" s="213"/>
      <c r="AD2717" s="213"/>
      <c r="AE2717" s="213"/>
      <c r="AF2717" s="213"/>
      <c r="AG2717" s="213" t="s">
        <v>573</v>
      </c>
      <c r="AH2717" s="213">
        <v>0</v>
      </c>
      <c r="AI2717" s="213"/>
      <c r="AJ2717" s="213"/>
      <c r="AK2717" s="213"/>
      <c r="AL2717" s="213"/>
      <c r="AM2717" s="213"/>
      <c r="AN2717" s="213"/>
      <c r="AO2717" s="213"/>
      <c r="AP2717" s="213"/>
      <c r="AQ2717" s="213"/>
      <c r="AR2717" s="213"/>
      <c r="AS2717" s="213"/>
      <c r="AT2717" s="213"/>
      <c r="AU2717" s="213"/>
      <c r="AV2717" s="213"/>
      <c r="AW2717" s="213"/>
      <c r="AX2717" s="213"/>
      <c r="AY2717" s="213"/>
      <c r="AZ2717" s="213"/>
      <c r="BA2717" s="213"/>
      <c r="BB2717" s="213"/>
      <c r="BC2717" s="213"/>
      <c r="BD2717" s="213"/>
      <c r="BE2717" s="213"/>
      <c r="BF2717" s="213"/>
      <c r="BG2717" s="213"/>
      <c r="BH2717" s="213"/>
    </row>
    <row r="2718" spans="1:60" outlineLevel="3" x14ac:dyDescent="0.2">
      <c r="A2718" s="220"/>
      <c r="B2718" s="221"/>
      <c r="C2718" s="258" t="s">
        <v>2585</v>
      </c>
      <c r="D2718" s="229"/>
      <c r="E2718" s="230">
        <v>4</v>
      </c>
      <c r="F2718" s="224"/>
      <c r="G2718" s="224"/>
      <c r="H2718" s="224"/>
      <c r="I2718" s="224"/>
      <c r="J2718" s="224"/>
      <c r="K2718" s="224"/>
      <c r="L2718" s="224"/>
      <c r="M2718" s="224"/>
      <c r="N2718" s="223"/>
      <c r="O2718" s="223"/>
      <c r="P2718" s="223"/>
      <c r="Q2718" s="223"/>
      <c r="R2718" s="224"/>
      <c r="S2718" s="224"/>
      <c r="T2718" s="224"/>
      <c r="U2718" s="224"/>
      <c r="V2718" s="224"/>
      <c r="W2718" s="224"/>
      <c r="X2718" s="224"/>
      <c r="Y2718" s="224"/>
      <c r="Z2718" s="213"/>
      <c r="AA2718" s="213"/>
      <c r="AB2718" s="213"/>
      <c r="AC2718" s="213"/>
      <c r="AD2718" s="213"/>
      <c r="AE2718" s="213"/>
      <c r="AF2718" s="213"/>
      <c r="AG2718" s="213" t="s">
        <v>573</v>
      </c>
      <c r="AH2718" s="213">
        <v>0</v>
      </c>
      <c r="AI2718" s="213"/>
      <c r="AJ2718" s="213"/>
      <c r="AK2718" s="213"/>
      <c r="AL2718" s="213"/>
      <c r="AM2718" s="213"/>
      <c r="AN2718" s="213"/>
      <c r="AO2718" s="213"/>
      <c r="AP2718" s="213"/>
      <c r="AQ2718" s="213"/>
      <c r="AR2718" s="213"/>
      <c r="AS2718" s="213"/>
      <c r="AT2718" s="213"/>
      <c r="AU2718" s="213"/>
      <c r="AV2718" s="213"/>
      <c r="AW2718" s="213"/>
      <c r="AX2718" s="213"/>
      <c r="AY2718" s="213"/>
      <c r="AZ2718" s="213"/>
      <c r="BA2718" s="213"/>
      <c r="BB2718" s="213"/>
      <c r="BC2718" s="213"/>
      <c r="BD2718" s="213"/>
      <c r="BE2718" s="213"/>
      <c r="BF2718" s="213"/>
      <c r="BG2718" s="213"/>
      <c r="BH2718" s="213"/>
    </row>
    <row r="2719" spans="1:60" outlineLevel="3" x14ac:dyDescent="0.2">
      <c r="A2719" s="220"/>
      <c r="B2719" s="221"/>
      <c r="C2719" s="275" t="s">
        <v>955</v>
      </c>
      <c r="D2719" s="266"/>
      <c r="E2719" s="267"/>
      <c r="F2719" s="224"/>
      <c r="G2719" s="224"/>
      <c r="H2719" s="224"/>
      <c r="I2719" s="224"/>
      <c r="J2719" s="224"/>
      <c r="K2719" s="224"/>
      <c r="L2719" s="224"/>
      <c r="M2719" s="224"/>
      <c r="N2719" s="223"/>
      <c r="O2719" s="223"/>
      <c r="P2719" s="223"/>
      <c r="Q2719" s="223"/>
      <c r="R2719" s="224"/>
      <c r="S2719" s="224"/>
      <c r="T2719" s="224"/>
      <c r="U2719" s="224"/>
      <c r="V2719" s="224"/>
      <c r="W2719" s="224"/>
      <c r="X2719" s="224"/>
      <c r="Y2719" s="224"/>
      <c r="Z2719" s="213"/>
      <c r="AA2719" s="213"/>
      <c r="AB2719" s="213"/>
      <c r="AC2719" s="213"/>
      <c r="AD2719" s="213"/>
      <c r="AE2719" s="213"/>
      <c r="AF2719" s="213"/>
      <c r="AG2719" s="213" t="s">
        <v>573</v>
      </c>
      <c r="AH2719" s="213"/>
      <c r="AI2719" s="213"/>
      <c r="AJ2719" s="213"/>
      <c r="AK2719" s="213"/>
      <c r="AL2719" s="213"/>
      <c r="AM2719" s="213"/>
      <c r="AN2719" s="213"/>
      <c r="AO2719" s="213"/>
      <c r="AP2719" s="213"/>
      <c r="AQ2719" s="213"/>
      <c r="AR2719" s="213"/>
      <c r="AS2719" s="213"/>
      <c r="AT2719" s="213"/>
      <c r="AU2719" s="213"/>
      <c r="AV2719" s="213"/>
      <c r="AW2719" s="213"/>
      <c r="AX2719" s="213"/>
      <c r="AY2719" s="213"/>
      <c r="AZ2719" s="213"/>
      <c r="BA2719" s="213"/>
      <c r="BB2719" s="213"/>
      <c r="BC2719" s="213"/>
      <c r="BD2719" s="213"/>
      <c r="BE2719" s="213"/>
      <c r="BF2719" s="213"/>
      <c r="BG2719" s="213"/>
      <c r="BH2719" s="213"/>
    </row>
    <row r="2720" spans="1:60" outlineLevel="3" x14ac:dyDescent="0.2">
      <c r="A2720" s="220"/>
      <c r="B2720" s="221"/>
      <c r="C2720" s="276" t="s">
        <v>2586</v>
      </c>
      <c r="D2720" s="266"/>
      <c r="E2720" s="267">
        <v>4</v>
      </c>
      <c r="F2720" s="224"/>
      <c r="G2720" s="224"/>
      <c r="H2720" s="224"/>
      <c r="I2720" s="224"/>
      <c r="J2720" s="224"/>
      <c r="K2720" s="224"/>
      <c r="L2720" s="224"/>
      <c r="M2720" s="224"/>
      <c r="N2720" s="223"/>
      <c r="O2720" s="223"/>
      <c r="P2720" s="223"/>
      <c r="Q2720" s="223"/>
      <c r="R2720" s="224"/>
      <c r="S2720" s="224"/>
      <c r="T2720" s="224"/>
      <c r="U2720" s="224"/>
      <c r="V2720" s="224"/>
      <c r="W2720" s="224"/>
      <c r="X2720" s="224"/>
      <c r="Y2720" s="224"/>
      <c r="Z2720" s="213"/>
      <c r="AA2720" s="213"/>
      <c r="AB2720" s="213"/>
      <c r="AC2720" s="213"/>
      <c r="AD2720" s="213"/>
      <c r="AE2720" s="213"/>
      <c r="AF2720" s="213"/>
      <c r="AG2720" s="213" t="s">
        <v>573</v>
      </c>
      <c r="AH2720" s="213">
        <v>2</v>
      </c>
      <c r="AI2720" s="213"/>
      <c r="AJ2720" s="213"/>
      <c r="AK2720" s="213"/>
      <c r="AL2720" s="213"/>
      <c r="AM2720" s="213"/>
      <c r="AN2720" s="213"/>
      <c r="AO2720" s="213"/>
      <c r="AP2720" s="213"/>
      <c r="AQ2720" s="213"/>
      <c r="AR2720" s="213"/>
      <c r="AS2720" s="213"/>
      <c r="AT2720" s="213"/>
      <c r="AU2720" s="213"/>
      <c r="AV2720" s="213"/>
      <c r="AW2720" s="213"/>
      <c r="AX2720" s="213"/>
      <c r="AY2720" s="213"/>
      <c r="AZ2720" s="213"/>
      <c r="BA2720" s="213"/>
      <c r="BB2720" s="213"/>
      <c r="BC2720" s="213"/>
      <c r="BD2720" s="213"/>
      <c r="BE2720" s="213"/>
      <c r="BF2720" s="213"/>
      <c r="BG2720" s="213"/>
      <c r="BH2720" s="213"/>
    </row>
    <row r="2721" spans="1:60" outlineLevel="3" x14ac:dyDescent="0.2">
      <c r="A2721" s="220"/>
      <c r="B2721" s="221"/>
      <c r="C2721" s="275" t="s">
        <v>958</v>
      </c>
      <c r="D2721" s="266"/>
      <c r="E2721" s="267"/>
      <c r="F2721" s="224"/>
      <c r="G2721" s="224"/>
      <c r="H2721" s="224"/>
      <c r="I2721" s="224"/>
      <c r="J2721" s="224"/>
      <c r="K2721" s="224"/>
      <c r="L2721" s="224"/>
      <c r="M2721" s="224"/>
      <c r="N2721" s="223"/>
      <c r="O2721" s="223"/>
      <c r="P2721" s="223"/>
      <c r="Q2721" s="223"/>
      <c r="R2721" s="224"/>
      <c r="S2721" s="224"/>
      <c r="T2721" s="224"/>
      <c r="U2721" s="224"/>
      <c r="V2721" s="224"/>
      <c r="W2721" s="224"/>
      <c r="X2721" s="224"/>
      <c r="Y2721" s="224"/>
      <c r="Z2721" s="213"/>
      <c r="AA2721" s="213"/>
      <c r="AB2721" s="213"/>
      <c r="AC2721" s="213"/>
      <c r="AD2721" s="213"/>
      <c r="AE2721" s="213"/>
      <c r="AF2721" s="213"/>
      <c r="AG2721" s="213" t="s">
        <v>573</v>
      </c>
      <c r="AH2721" s="213"/>
      <c r="AI2721" s="213"/>
      <c r="AJ2721" s="213"/>
      <c r="AK2721" s="213"/>
      <c r="AL2721" s="213"/>
      <c r="AM2721" s="213"/>
      <c r="AN2721" s="213"/>
      <c r="AO2721" s="213"/>
      <c r="AP2721" s="213"/>
      <c r="AQ2721" s="213"/>
      <c r="AR2721" s="213"/>
      <c r="AS2721" s="213"/>
      <c r="AT2721" s="213"/>
      <c r="AU2721" s="213"/>
      <c r="AV2721" s="213"/>
      <c r="AW2721" s="213"/>
      <c r="AX2721" s="213"/>
      <c r="AY2721" s="213"/>
      <c r="AZ2721" s="213"/>
      <c r="BA2721" s="213"/>
      <c r="BB2721" s="213"/>
      <c r="BC2721" s="213"/>
      <c r="BD2721" s="213"/>
      <c r="BE2721" s="213"/>
      <c r="BF2721" s="213"/>
      <c r="BG2721" s="213"/>
      <c r="BH2721" s="213"/>
    </row>
    <row r="2722" spans="1:60" outlineLevel="2" x14ac:dyDescent="0.2">
      <c r="A2722" s="220"/>
      <c r="B2722" s="221"/>
      <c r="C2722" s="257"/>
      <c r="D2722" s="250"/>
      <c r="E2722" s="250"/>
      <c r="F2722" s="250"/>
      <c r="G2722" s="250"/>
      <c r="H2722" s="224"/>
      <c r="I2722" s="224"/>
      <c r="J2722" s="224"/>
      <c r="K2722" s="224"/>
      <c r="L2722" s="224"/>
      <c r="M2722" s="224"/>
      <c r="N2722" s="223"/>
      <c r="O2722" s="223"/>
      <c r="P2722" s="223"/>
      <c r="Q2722" s="223"/>
      <c r="R2722" s="224"/>
      <c r="S2722" s="224"/>
      <c r="T2722" s="224"/>
      <c r="U2722" s="224"/>
      <c r="V2722" s="224"/>
      <c r="W2722" s="224"/>
      <c r="X2722" s="224"/>
      <c r="Y2722" s="224"/>
      <c r="Z2722" s="213"/>
      <c r="AA2722" s="213"/>
      <c r="AB2722" s="213"/>
      <c r="AC2722" s="213"/>
      <c r="AD2722" s="213"/>
      <c r="AE2722" s="213"/>
      <c r="AF2722" s="213"/>
      <c r="AG2722" s="213" t="s">
        <v>515</v>
      </c>
      <c r="AH2722" s="213"/>
      <c r="AI2722" s="213"/>
      <c r="AJ2722" s="213"/>
      <c r="AK2722" s="213"/>
      <c r="AL2722" s="213"/>
      <c r="AM2722" s="213"/>
      <c r="AN2722" s="213"/>
      <c r="AO2722" s="213"/>
      <c r="AP2722" s="213"/>
      <c r="AQ2722" s="213"/>
      <c r="AR2722" s="213"/>
      <c r="AS2722" s="213"/>
      <c r="AT2722" s="213"/>
      <c r="AU2722" s="213"/>
      <c r="AV2722" s="213"/>
      <c r="AW2722" s="213"/>
      <c r="AX2722" s="213"/>
      <c r="AY2722" s="213"/>
      <c r="AZ2722" s="213"/>
      <c r="BA2722" s="213"/>
      <c r="BB2722" s="213"/>
      <c r="BC2722" s="213"/>
      <c r="BD2722" s="213"/>
      <c r="BE2722" s="213"/>
      <c r="BF2722" s="213"/>
      <c r="BG2722" s="213"/>
      <c r="BH2722" s="213"/>
    </row>
    <row r="2723" spans="1:60" outlineLevel="1" x14ac:dyDescent="0.2">
      <c r="A2723" s="220">
        <v>354</v>
      </c>
      <c r="B2723" s="221" t="s">
        <v>2587</v>
      </c>
      <c r="C2723" s="279" t="s">
        <v>2588</v>
      </c>
      <c r="D2723" s="222" t="s">
        <v>0</v>
      </c>
      <c r="E2723" s="249"/>
      <c r="F2723" s="225"/>
      <c r="G2723" s="224">
        <f>ROUND(E2723*F2723,2)</f>
        <v>0</v>
      </c>
      <c r="H2723" s="225"/>
      <c r="I2723" s="224">
        <f>ROUND(E2723*H2723,2)</f>
        <v>0</v>
      </c>
      <c r="J2723" s="225"/>
      <c r="K2723" s="224">
        <f>ROUND(E2723*J2723,2)</f>
        <v>0</v>
      </c>
      <c r="L2723" s="224">
        <v>21</v>
      </c>
      <c r="M2723" s="224">
        <f>G2723*(1+L2723/100)</f>
        <v>0</v>
      </c>
      <c r="N2723" s="223">
        <v>0</v>
      </c>
      <c r="O2723" s="223">
        <f>ROUND(E2723*N2723,2)</f>
        <v>0</v>
      </c>
      <c r="P2723" s="223">
        <v>0</v>
      </c>
      <c r="Q2723" s="223">
        <f>ROUND(E2723*P2723,2)</f>
        <v>0</v>
      </c>
      <c r="R2723" s="224" t="s">
        <v>2516</v>
      </c>
      <c r="S2723" s="224" t="s">
        <v>511</v>
      </c>
      <c r="T2723" s="224" t="s">
        <v>511</v>
      </c>
      <c r="U2723" s="224">
        <v>0</v>
      </c>
      <c r="V2723" s="224">
        <f>ROUND(E2723*U2723,2)</f>
        <v>0</v>
      </c>
      <c r="W2723" s="224"/>
      <c r="X2723" s="224" t="s">
        <v>353</v>
      </c>
      <c r="Y2723" s="224" t="s">
        <v>513</v>
      </c>
      <c r="Z2723" s="213"/>
      <c r="AA2723" s="213"/>
      <c r="AB2723" s="213"/>
      <c r="AC2723" s="213"/>
      <c r="AD2723" s="213"/>
      <c r="AE2723" s="213"/>
      <c r="AF2723" s="213"/>
      <c r="AG2723" s="213" t="s">
        <v>1593</v>
      </c>
      <c r="AH2723" s="213"/>
      <c r="AI2723" s="213"/>
      <c r="AJ2723" s="213"/>
      <c r="AK2723" s="213"/>
      <c r="AL2723" s="213"/>
      <c r="AM2723" s="213"/>
      <c r="AN2723" s="213"/>
      <c r="AO2723" s="213"/>
      <c r="AP2723" s="213"/>
      <c r="AQ2723" s="213"/>
      <c r="AR2723" s="213"/>
      <c r="AS2723" s="213"/>
      <c r="AT2723" s="213"/>
      <c r="AU2723" s="213"/>
      <c r="AV2723" s="213"/>
      <c r="AW2723" s="213"/>
      <c r="AX2723" s="213"/>
      <c r="AY2723" s="213"/>
      <c r="AZ2723" s="213"/>
      <c r="BA2723" s="213"/>
      <c r="BB2723" s="213"/>
      <c r="BC2723" s="213"/>
      <c r="BD2723" s="213"/>
      <c r="BE2723" s="213"/>
      <c r="BF2723" s="213"/>
      <c r="BG2723" s="213"/>
      <c r="BH2723" s="213"/>
    </row>
    <row r="2724" spans="1:60" outlineLevel="2" x14ac:dyDescent="0.2">
      <c r="A2724" s="220"/>
      <c r="B2724" s="221"/>
      <c r="C2724" s="277" t="s">
        <v>1698</v>
      </c>
      <c r="D2724" s="273"/>
      <c r="E2724" s="273"/>
      <c r="F2724" s="273"/>
      <c r="G2724" s="273"/>
      <c r="H2724" s="224"/>
      <c r="I2724" s="224"/>
      <c r="J2724" s="224"/>
      <c r="K2724" s="224"/>
      <c r="L2724" s="224"/>
      <c r="M2724" s="224"/>
      <c r="N2724" s="223"/>
      <c r="O2724" s="223"/>
      <c r="P2724" s="223"/>
      <c r="Q2724" s="223"/>
      <c r="R2724" s="224"/>
      <c r="S2724" s="224"/>
      <c r="T2724" s="224"/>
      <c r="U2724" s="224"/>
      <c r="V2724" s="224"/>
      <c r="W2724" s="224"/>
      <c r="X2724" s="224"/>
      <c r="Y2724" s="224"/>
      <c r="Z2724" s="213"/>
      <c r="AA2724" s="213"/>
      <c r="AB2724" s="213"/>
      <c r="AC2724" s="213"/>
      <c r="AD2724" s="213"/>
      <c r="AE2724" s="213"/>
      <c r="AF2724" s="213"/>
      <c r="AG2724" s="213" t="s">
        <v>921</v>
      </c>
      <c r="AH2724" s="213"/>
      <c r="AI2724" s="213"/>
      <c r="AJ2724" s="213"/>
      <c r="AK2724" s="213"/>
      <c r="AL2724" s="213"/>
      <c r="AM2724" s="213"/>
      <c r="AN2724" s="213"/>
      <c r="AO2724" s="213"/>
      <c r="AP2724" s="213"/>
      <c r="AQ2724" s="213"/>
      <c r="AR2724" s="213"/>
      <c r="AS2724" s="213"/>
      <c r="AT2724" s="213"/>
      <c r="AU2724" s="213"/>
      <c r="AV2724" s="213"/>
      <c r="AW2724" s="213"/>
      <c r="AX2724" s="213"/>
      <c r="AY2724" s="213"/>
      <c r="AZ2724" s="213"/>
      <c r="BA2724" s="213"/>
      <c r="BB2724" s="213"/>
      <c r="BC2724" s="213"/>
      <c r="BD2724" s="213"/>
      <c r="BE2724" s="213"/>
      <c r="BF2724" s="213"/>
      <c r="BG2724" s="213"/>
      <c r="BH2724" s="213"/>
    </row>
    <row r="2725" spans="1:60" outlineLevel="2" x14ac:dyDescent="0.2">
      <c r="A2725" s="220"/>
      <c r="B2725" s="221"/>
      <c r="C2725" s="257"/>
      <c r="D2725" s="250"/>
      <c r="E2725" s="250"/>
      <c r="F2725" s="250"/>
      <c r="G2725" s="250"/>
      <c r="H2725" s="224"/>
      <c r="I2725" s="224"/>
      <c r="J2725" s="224"/>
      <c r="K2725" s="224"/>
      <c r="L2725" s="224"/>
      <c r="M2725" s="224"/>
      <c r="N2725" s="223"/>
      <c r="O2725" s="223"/>
      <c r="P2725" s="223"/>
      <c r="Q2725" s="223"/>
      <c r="R2725" s="224"/>
      <c r="S2725" s="224"/>
      <c r="T2725" s="224"/>
      <c r="U2725" s="224"/>
      <c r="V2725" s="224"/>
      <c r="W2725" s="224"/>
      <c r="X2725" s="224"/>
      <c r="Y2725" s="224"/>
      <c r="Z2725" s="213"/>
      <c r="AA2725" s="213"/>
      <c r="AB2725" s="213"/>
      <c r="AC2725" s="213"/>
      <c r="AD2725" s="213"/>
      <c r="AE2725" s="213"/>
      <c r="AF2725" s="213"/>
      <c r="AG2725" s="213" t="s">
        <v>515</v>
      </c>
      <c r="AH2725" s="213"/>
      <c r="AI2725" s="213"/>
      <c r="AJ2725" s="213"/>
      <c r="AK2725" s="213"/>
      <c r="AL2725" s="213"/>
      <c r="AM2725" s="213"/>
      <c r="AN2725" s="213"/>
      <c r="AO2725" s="213"/>
      <c r="AP2725" s="213"/>
      <c r="AQ2725" s="213"/>
      <c r="AR2725" s="213"/>
      <c r="AS2725" s="213"/>
      <c r="AT2725" s="213"/>
      <c r="AU2725" s="213"/>
      <c r="AV2725" s="213"/>
      <c r="AW2725" s="213"/>
      <c r="AX2725" s="213"/>
      <c r="AY2725" s="213"/>
      <c r="AZ2725" s="213"/>
      <c r="BA2725" s="213"/>
      <c r="BB2725" s="213"/>
      <c r="BC2725" s="213"/>
      <c r="BD2725" s="213"/>
      <c r="BE2725" s="213"/>
      <c r="BF2725" s="213"/>
      <c r="BG2725" s="213"/>
      <c r="BH2725" s="213"/>
    </row>
    <row r="2726" spans="1:60" x14ac:dyDescent="0.2">
      <c r="A2726" s="232" t="s">
        <v>506</v>
      </c>
      <c r="B2726" s="233" t="s">
        <v>410</v>
      </c>
      <c r="C2726" s="253" t="s">
        <v>411</v>
      </c>
      <c r="D2726" s="234"/>
      <c r="E2726" s="235"/>
      <c r="F2726" s="236"/>
      <c r="G2726" s="236">
        <f>SUMIF(AG2727:AG2870,"&lt;&gt;NOR",G2727:G2870)</f>
        <v>0</v>
      </c>
      <c r="H2726" s="236"/>
      <c r="I2726" s="236">
        <f>SUM(I2727:I2870)</f>
        <v>0</v>
      </c>
      <c r="J2726" s="236"/>
      <c r="K2726" s="236">
        <f>SUM(K2727:K2870)</f>
        <v>0</v>
      </c>
      <c r="L2726" s="236"/>
      <c r="M2726" s="236">
        <f>SUM(M2727:M2870)</f>
        <v>0</v>
      </c>
      <c r="N2726" s="235"/>
      <c r="O2726" s="235">
        <f>SUM(O2727:O2870)</f>
        <v>1.7499999999999998</v>
      </c>
      <c r="P2726" s="235"/>
      <c r="Q2726" s="235">
        <f>SUM(Q2727:Q2870)</f>
        <v>0</v>
      </c>
      <c r="R2726" s="236"/>
      <c r="S2726" s="236"/>
      <c r="T2726" s="237"/>
      <c r="U2726" s="231"/>
      <c r="V2726" s="231">
        <f>SUM(V2727:V2870)</f>
        <v>256.60000000000002</v>
      </c>
      <c r="W2726" s="231"/>
      <c r="X2726" s="231"/>
      <c r="Y2726" s="231"/>
      <c r="AG2726" t="s">
        <v>507</v>
      </c>
    </row>
    <row r="2727" spans="1:60" outlineLevel="1" x14ac:dyDescent="0.2">
      <c r="A2727" s="242">
        <v>355</v>
      </c>
      <c r="B2727" s="243" t="s">
        <v>2589</v>
      </c>
      <c r="C2727" s="254" t="s">
        <v>2590</v>
      </c>
      <c r="D2727" s="244" t="s">
        <v>974</v>
      </c>
      <c r="E2727" s="245">
        <v>367.09724999999997</v>
      </c>
      <c r="F2727" s="246"/>
      <c r="G2727" s="247">
        <f>ROUND(E2727*F2727,2)</f>
        <v>0</v>
      </c>
      <c r="H2727" s="246"/>
      <c r="I2727" s="247">
        <f>ROUND(E2727*H2727,2)</f>
        <v>0</v>
      </c>
      <c r="J2727" s="246"/>
      <c r="K2727" s="247">
        <f>ROUND(E2727*J2727,2)</f>
        <v>0</v>
      </c>
      <c r="L2727" s="247">
        <v>21</v>
      </c>
      <c r="M2727" s="247">
        <f>G2727*(1+L2727/100)</f>
        <v>0</v>
      </c>
      <c r="N2727" s="245">
        <v>0</v>
      </c>
      <c r="O2727" s="245">
        <f>ROUND(E2727*N2727,2)</f>
        <v>0</v>
      </c>
      <c r="P2727" s="245">
        <v>0</v>
      </c>
      <c r="Q2727" s="245">
        <f>ROUND(E2727*P2727,2)</f>
        <v>0</v>
      </c>
      <c r="R2727" s="247" t="s">
        <v>2591</v>
      </c>
      <c r="S2727" s="247" t="s">
        <v>511</v>
      </c>
      <c r="T2727" s="248" t="s">
        <v>511</v>
      </c>
      <c r="U2727" s="224">
        <v>1.6E-2</v>
      </c>
      <c r="V2727" s="224">
        <f>ROUND(E2727*U2727,2)</f>
        <v>5.87</v>
      </c>
      <c r="W2727" s="224"/>
      <c r="X2727" s="224" t="s">
        <v>557</v>
      </c>
      <c r="Y2727" s="224" t="s">
        <v>513</v>
      </c>
      <c r="Z2727" s="213"/>
      <c r="AA2727" s="213"/>
      <c r="AB2727" s="213"/>
      <c r="AC2727" s="213"/>
      <c r="AD2727" s="213"/>
      <c r="AE2727" s="213"/>
      <c r="AF2727" s="213"/>
      <c r="AG2727" s="213" t="s">
        <v>571</v>
      </c>
      <c r="AH2727" s="213"/>
      <c r="AI2727" s="213"/>
      <c r="AJ2727" s="213"/>
      <c r="AK2727" s="213"/>
      <c r="AL2727" s="213"/>
      <c r="AM2727" s="213"/>
      <c r="AN2727" s="213"/>
      <c r="AO2727" s="213"/>
      <c r="AP2727" s="213"/>
      <c r="AQ2727" s="213"/>
      <c r="AR2727" s="213"/>
      <c r="AS2727" s="213"/>
      <c r="AT2727" s="213"/>
      <c r="AU2727" s="213"/>
      <c r="AV2727" s="213"/>
      <c r="AW2727" s="213"/>
      <c r="AX2727" s="213"/>
      <c r="AY2727" s="213"/>
      <c r="AZ2727" s="213"/>
      <c r="BA2727" s="213"/>
      <c r="BB2727" s="213"/>
      <c r="BC2727" s="213"/>
      <c r="BD2727" s="213"/>
      <c r="BE2727" s="213"/>
      <c r="BF2727" s="213"/>
      <c r="BG2727" s="213"/>
      <c r="BH2727" s="213"/>
    </row>
    <row r="2728" spans="1:60" outlineLevel="2" x14ac:dyDescent="0.2">
      <c r="A2728" s="220"/>
      <c r="B2728" s="221"/>
      <c r="C2728" s="274" t="s">
        <v>2592</v>
      </c>
      <c r="D2728" s="272"/>
      <c r="E2728" s="272"/>
      <c r="F2728" s="272"/>
      <c r="G2728" s="272"/>
      <c r="H2728" s="224"/>
      <c r="I2728" s="224"/>
      <c r="J2728" s="224"/>
      <c r="K2728" s="224"/>
      <c r="L2728" s="224"/>
      <c r="M2728" s="224"/>
      <c r="N2728" s="223"/>
      <c r="O2728" s="223"/>
      <c r="P2728" s="223"/>
      <c r="Q2728" s="223"/>
      <c r="R2728" s="224"/>
      <c r="S2728" s="224"/>
      <c r="T2728" s="224"/>
      <c r="U2728" s="224"/>
      <c r="V2728" s="224"/>
      <c r="W2728" s="224"/>
      <c r="X2728" s="224"/>
      <c r="Y2728" s="224"/>
      <c r="Z2728" s="213"/>
      <c r="AA2728" s="213"/>
      <c r="AB2728" s="213"/>
      <c r="AC2728" s="213"/>
      <c r="AD2728" s="213"/>
      <c r="AE2728" s="213"/>
      <c r="AF2728" s="213"/>
      <c r="AG2728" s="213" t="s">
        <v>921</v>
      </c>
      <c r="AH2728" s="213"/>
      <c r="AI2728" s="213"/>
      <c r="AJ2728" s="213"/>
      <c r="AK2728" s="213"/>
      <c r="AL2728" s="213"/>
      <c r="AM2728" s="213"/>
      <c r="AN2728" s="213"/>
      <c r="AO2728" s="213"/>
      <c r="AP2728" s="213"/>
      <c r="AQ2728" s="213"/>
      <c r="AR2728" s="213"/>
      <c r="AS2728" s="213"/>
      <c r="AT2728" s="213"/>
      <c r="AU2728" s="213"/>
      <c r="AV2728" s="213"/>
      <c r="AW2728" s="213"/>
      <c r="AX2728" s="213"/>
      <c r="AY2728" s="213"/>
      <c r="AZ2728" s="213"/>
      <c r="BA2728" s="213"/>
      <c r="BB2728" s="213"/>
      <c r="BC2728" s="213"/>
      <c r="BD2728" s="213"/>
      <c r="BE2728" s="213"/>
      <c r="BF2728" s="213"/>
      <c r="BG2728" s="213"/>
      <c r="BH2728" s="213"/>
    </row>
    <row r="2729" spans="1:60" outlineLevel="2" x14ac:dyDescent="0.2">
      <c r="A2729" s="220"/>
      <c r="B2729" s="221"/>
      <c r="C2729" s="258" t="s">
        <v>2593</v>
      </c>
      <c r="D2729" s="229"/>
      <c r="E2729" s="230">
        <v>361.13724999999999</v>
      </c>
      <c r="F2729" s="224"/>
      <c r="G2729" s="224"/>
      <c r="H2729" s="224"/>
      <c r="I2729" s="224"/>
      <c r="J2729" s="224"/>
      <c r="K2729" s="224"/>
      <c r="L2729" s="224"/>
      <c r="M2729" s="224"/>
      <c r="N2729" s="223"/>
      <c r="O2729" s="223"/>
      <c r="P2729" s="223"/>
      <c r="Q2729" s="223"/>
      <c r="R2729" s="224"/>
      <c r="S2729" s="224"/>
      <c r="T2729" s="224"/>
      <c r="U2729" s="224"/>
      <c r="V2729" s="224"/>
      <c r="W2729" s="224"/>
      <c r="X2729" s="224"/>
      <c r="Y2729" s="224"/>
      <c r="Z2729" s="213"/>
      <c r="AA2729" s="213"/>
      <c r="AB2729" s="213"/>
      <c r="AC2729" s="213"/>
      <c r="AD2729" s="213"/>
      <c r="AE2729" s="213"/>
      <c r="AF2729" s="213"/>
      <c r="AG2729" s="213" t="s">
        <v>573</v>
      </c>
      <c r="AH2729" s="213">
        <v>5</v>
      </c>
      <c r="AI2729" s="213"/>
      <c r="AJ2729" s="213"/>
      <c r="AK2729" s="213"/>
      <c r="AL2729" s="213"/>
      <c r="AM2729" s="213"/>
      <c r="AN2729" s="213"/>
      <c r="AO2729" s="213"/>
      <c r="AP2729" s="213"/>
      <c r="AQ2729" s="213"/>
      <c r="AR2729" s="213"/>
      <c r="AS2729" s="213"/>
      <c r="AT2729" s="213"/>
      <c r="AU2729" s="213"/>
      <c r="AV2729" s="213"/>
      <c r="AW2729" s="213"/>
      <c r="AX2729" s="213"/>
      <c r="AY2729" s="213"/>
      <c r="AZ2729" s="213"/>
      <c r="BA2729" s="213"/>
      <c r="BB2729" s="213"/>
      <c r="BC2729" s="213"/>
      <c r="BD2729" s="213"/>
      <c r="BE2729" s="213"/>
      <c r="BF2729" s="213"/>
      <c r="BG2729" s="213"/>
      <c r="BH2729" s="213"/>
    </row>
    <row r="2730" spans="1:60" outlineLevel="3" x14ac:dyDescent="0.2">
      <c r="A2730" s="220"/>
      <c r="B2730" s="221"/>
      <c r="C2730" s="258" t="s">
        <v>2594</v>
      </c>
      <c r="D2730" s="229"/>
      <c r="E2730" s="230">
        <v>5.96</v>
      </c>
      <c r="F2730" s="224"/>
      <c r="G2730" s="224"/>
      <c r="H2730" s="224"/>
      <c r="I2730" s="224"/>
      <c r="J2730" s="224"/>
      <c r="K2730" s="224"/>
      <c r="L2730" s="224"/>
      <c r="M2730" s="224"/>
      <c r="N2730" s="223"/>
      <c r="O2730" s="223"/>
      <c r="P2730" s="223"/>
      <c r="Q2730" s="223"/>
      <c r="R2730" s="224"/>
      <c r="S2730" s="224"/>
      <c r="T2730" s="224"/>
      <c r="U2730" s="224"/>
      <c r="V2730" s="224"/>
      <c r="W2730" s="224"/>
      <c r="X2730" s="224"/>
      <c r="Y2730" s="224"/>
      <c r="Z2730" s="213"/>
      <c r="AA2730" s="213"/>
      <c r="AB2730" s="213"/>
      <c r="AC2730" s="213"/>
      <c r="AD2730" s="213"/>
      <c r="AE2730" s="213"/>
      <c r="AF2730" s="213"/>
      <c r="AG2730" s="213" t="s">
        <v>573</v>
      </c>
      <c r="AH2730" s="213">
        <v>5</v>
      </c>
      <c r="AI2730" s="213"/>
      <c r="AJ2730" s="213"/>
      <c r="AK2730" s="213"/>
      <c r="AL2730" s="213"/>
      <c r="AM2730" s="213"/>
      <c r="AN2730" s="213"/>
      <c r="AO2730" s="213"/>
      <c r="AP2730" s="213"/>
      <c r="AQ2730" s="213"/>
      <c r="AR2730" s="213"/>
      <c r="AS2730" s="213"/>
      <c r="AT2730" s="213"/>
      <c r="AU2730" s="213"/>
      <c r="AV2730" s="213"/>
      <c r="AW2730" s="213"/>
      <c r="AX2730" s="213"/>
      <c r="AY2730" s="213"/>
      <c r="AZ2730" s="213"/>
      <c r="BA2730" s="213"/>
      <c r="BB2730" s="213"/>
      <c r="BC2730" s="213"/>
      <c r="BD2730" s="213"/>
      <c r="BE2730" s="213"/>
      <c r="BF2730" s="213"/>
      <c r="BG2730" s="213"/>
      <c r="BH2730" s="213"/>
    </row>
    <row r="2731" spans="1:60" outlineLevel="2" x14ac:dyDescent="0.2">
      <c r="A2731" s="220"/>
      <c r="B2731" s="221"/>
      <c r="C2731" s="257"/>
      <c r="D2731" s="250"/>
      <c r="E2731" s="250"/>
      <c r="F2731" s="250"/>
      <c r="G2731" s="250"/>
      <c r="H2731" s="224"/>
      <c r="I2731" s="224"/>
      <c r="J2731" s="224"/>
      <c r="K2731" s="224"/>
      <c r="L2731" s="224"/>
      <c r="M2731" s="224"/>
      <c r="N2731" s="223"/>
      <c r="O2731" s="223"/>
      <c r="P2731" s="223"/>
      <c r="Q2731" s="223"/>
      <c r="R2731" s="224"/>
      <c r="S2731" s="224"/>
      <c r="T2731" s="224"/>
      <c r="U2731" s="224"/>
      <c r="V2731" s="224"/>
      <c r="W2731" s="224"/>
      <c r="X2731" s="224"/>
      <c r="Y2731" s="224"/>
      <c r="Z2731" s="213"/>
      <c r="AA2731" s="213"/>
      <c r="AB2731" s="213"/>
      <c r="AC2731" s="213"/>
      <c r="AD2731" s="213"/>
      <c r="AE2731" s="213"/>
      <c r="AF2731" s="213"/>
      <c r="AG2731" s="213" t="s">
        <v>515</v>
      </c>
      <c r="AH2731" s="213"/>
      <c r="AI2731" s="213"/>
      <c r="AJ2731" s="213"/>
      <c r="AK2731" s="213"/>
      <c r="AL2731" s="213"/>
      <c r="AM2731" s="213"/>
      <c r="AN2731" s="213"/>
      <c r="AO2731" s="213"/>
      <c r="AP2731" s="213"/>
      <c r="AQ2731" s="213"/>
      <c r="AR2731" s="213"/>
      <c r="AS2731" s="213"/>
      <c r="AT2731" s="213"/>
      <c r="AU2731" s="213"/>
      <c r="AV2731" s="213"/>
      <c r="AW2731" s="213"/>
      <c r="AX2731" s="213"/>
      <c r="AY2731" s="213"/>
      <c r="AZ2731" s="213"/>
      <c r="BA2731" s="213"/>
      <c r="BB2731" s="213"/>
      <c r="BC2731" s="213"/>
      <c r="BD2731" s="213"/>
      <c r="BE2731" s="213"/>
      <c r="BF2731" s="213"/>
      <c r="BG2731" s="213"/>
      <c r="BH2731" s="213"/>
    </row>
    <row r="2732" spans="1:60" outlineLevel="1" x14ac:dyDescent="0.2">
      <c r="A2732" s="242">
        <v>356</v>
      </c>
      <c r="B2732" s="243" t="s">
        <v>2595</v>
      </c>
      <c r="C2732" s="254" t="s">
        <v>2596</v>
      </c>
      <c r="D2732" s="244" t="s">
        <v>974</v>
      </c>
      <c r="E2732" s="245">
        <v>363.33625000000001</v>
      </c>
      <c r="F2732" s="246"/>
      <c r="G2732" s="247">
        <f>ROUND(E2732*F2732,2)</f>
        <v>0</v>
      </c>
      <c r="H2732" s="246"/>
      <c r="I2732" s="247">
        <f>ROUND(E2732*H2732,2)</f>
        <v>0</v>
      </c>
      <c r="J2732" s="246"/>
      <c r="K2732" s="247">
        <f>ROUND(E2732*J2732,2)</f>
        <v>0</v>
      </c>
      <c r="L2732" s="247">
        <v>21</v>
      </c>
      <c r="M2732" s="247">
        <f>G2732*(1+L2732/100)</f>
        <v>0</v>
      </c>
      <c r="N2732" s="245">
        <v>0</v>
      </c>
      <c r="O2732" s="245">
        <f>ROUND(E2732*N2732,2)</f>
        <v>0</v>
      </c>
      <c r="P2732" s="245">
        <v>0</v>
      </c>
      <c r="Q2732" s="245">
        <f>ROUND(E2732*P2732,2)</f>
        <v>0</v>
      </c>
      <c r="R2732" s="247" t="s">
        <v>2591</v>
      </c>
      <c r="S2732" s="247" t="s">
        <v>511</v>
      </c>
      <c r="T2732" s="248" t="s">
        <v>511</v>
      </c>
      <c r="U2732" s="224">
        <v>4.5999999999999999E-2</v>
      </c>
      <c r="V2732" s="224">
        <f>ROUND(E2732*U2732,2)</f>
        <v>16.71</v>
      </c>
      <c r="W2732" s="224"/>
      <c r="X2732" s="224" t="s">
        <v>557</v>
      </c>
      <c r="Y2732" s="224" t="s">
        <v>513</v>
      </c>
      <c r="Z2732" s="213"/>
      <c r="AA2732" s="213"/>
      <c r="AB2732" s="213"/>
      <c r="AC2732" s="213"/>
      <c r="AD2732" s="213"/>
      <c r="AE2732" s="213"/>
      <c r="AF2732" s="213"/>
      <c r="AG2732" s="213" t="s">
        <v>571</v>
      </c>
      <c r="AH2732" s="213"/>
      <c r="AI2732" s="213"/>
      <c r="AJ2732" s="213"/>
      <c r="AK2732" s="213"/>
      <c r="AL2732" s="213"/>
      <c r="AM2732" s="213"/>
      <c r="AN2732" s="213"/>
      <c r="AO2732" s="213"/>
      <c r="AP2732" s="213"/>
      <c r="AQ2732" s="213"/>
      <c r="AR2732" s="213"/>
      <c r="AS2732" s="213"/>
      <c r="AT2732" s="213"/>
      <c r="AU2732" s="213"/>
      <c r="AV2732" s="213"/>
      <c r="AW2732" s="213"/>
      <c r="AX2732" s="213"/>
      <c r="AY2732" s="213"/>
      <c r="AZ2732" s="213"/>
      <c r="BA2732" s="213"/>
      <c r="BB2732" s="213"/>
      <c r="BC2732" s="213"/>
      <c r="BD2732" s="213"/>
      <c r="BE2732" s="213"/>
      <c r="BF2732" s="213"/>
      <c r="BG2732" s="213"/>
      <c r="BH2732" s="213"/>
    </row>
    <row r="2733" spans="1:60" outlineLevel="2" x14ac:dyDescent="0.2">
      <c r="A2733" s="220"/>
      <c r="B2733" s="221"/>
      <c r="C2733" s="274" t="s">
        <v>2592</v>
      </c>
      <c r="D2733" s="272"/>
      <c r="E2733" s="272"/>
      <c r="F2733" s="272"/>
      <c r="G2733" s="272"/>
      <c r="H2733" s="224"/>
      <c r="I2733" s="224"/>
      <c r="J2733" s="224"/>
      <c r="K2733" s="224"/>
      <c r="L2733" s="224"/>
      <c r="M2733" s="224"/>
      <c r="N2733" s="223"/>
      <c r="O2733" s="223"/>
      <c r="P2733" s="223"/>
      <c r="Q2733" s="223"/>
      <c r="R2733" s="224"/>
      <c r="S2733" s="224"/>
      <c r="T2733" s="224"/>
      <c r="U2733" s="224"/>
      <c r="V2733" s="224"/>
      <c r="W2733" s="224"/>
      <c r="X2733" s="224"/>
      <c r="Y2733" s="224"/>
      <c r="Z2733" s="213"/>
      <c r="AA2733" s="213"/>
      <c r="AB2733" s="213"/>
      <c r="AC2733" s="213"/>
      <c r="AD2733" s="213"/>
      <c r="AE2733" s="213"/>
      <c r="AF2733" s="213"/>
      <c r="AG2733" s="213" t="s">
        <v>921</v>
      </c>
      <c r="AH2733" s="213"/>
      <c r="AI2733" s="213"/>
      <c r="AJ2733" s="213"/>
      <c r="AK2733" s="213"/>
      <c r="AL2733" s="213"/>
      <c r="AM2733" s="213"/>
      <c r="AN2733" s="213"/>
      <c r="AO2733" s="213"/>
      <c r="AP2733" s="213"/>
      <c r="AQ2733" s="213"/>
      <c r="AR2733" s="213"/>
      <c r="AS2733" s="213"/>
      <c r="AT2733" s="213"/>
      <c r="AU2733" s="213"/>
      <c r="AV2733" s="213"/>
      <c r="AW2733" s="213"/>
      <c r="AX2733" s="213"/>
      <c r="AY2733" s="213"/>
      <c r="AZ2733" s="213"/>
      <c r="BA2733" s="213"/>
      <c r="BB2733" s="213"/>
      <c r="BC2733" s="213"/>
      <c r="BD2733" s="213"/>
      <c r="BE2733" s="213"/>
      <c r="BF2733" s="213"/>
      <c r="BG2733" s="213"/>
      <c r="BH2733" s="213"/>
    </row>
    <row r="2734" spans="1:60" outlineLevel="2" x14ac:dyDescent="0.2">
      <c r="A2734" s="220"/>
      <c r="B2734" s="221"/>
      <c r="C2734" s="258" t="s">
        <v>2593</v>
      </c>
      <c r="D2734" s="229"/>
      <c r="E2734" s="230">
        <v>361.13724999999999</v>
      </c>
      <c r="F2734" s="224"/>
      <c r="G2734" s="224"/>
      <c r="H2734" s="224"/>
      <c r="I2734" s="224"/>
      <c r="J2734" s="224"/>
      <c r="K2734" s="224"/>
      <c r="L2734" s="224"/>
      <c r="M2734" s="224"/>
      <c r="N2734" s="223"/>
      <c r="O2734" s="223"/>
      <c r="P2734" s="223"/>
      <c r="Q2734" s="223"/>
      <c r="R2734" s="224"/>
      <c r="S2734" s="224"/>
      <c r="T2734" s="224"/>
      <c r="U2734" s="224"/>
      <c r="V2734" s="224"/>
      <c r="W2734" s="224"/>
      <c r="X2734" s="224"/>
      <c r="Y2734" s="224"/>
      <c r="Z2734" s="213"/>
      <c r="AA2734" s="213"/>
      <c r="AB2734" s="213"/>
      <c r="AC2734" s="213"/>
      <c r="AD2734" s="213"/>
      <c r="AE2734" s="213"/>
      <c r="AF2734" s="213"/>
      <c r="AG2734" s="213" t="s">
        <v>573</v>
      </c>
      <c r="AH2734" s="213">
        <v>5</v>
      </c>
      <c r="AI2734" s="213"/>
      <c r="AJ2734" s="213"/>
      <c r="AK2734" s="213"/>
      <c r="AL2734" s="213"/>
      <c r="AM2734" s="213"/>
      <c r="AN2734" s="213"/>
      <c r="AO2734" s="213"/>
      <c r="AP2734" s="213"/>
      <c r="AQ2734" s="213"/>
      <c r="AR2734" s="213"/>
      <c r="AS2734" s="213"/>
      <c r="AT2734" s="213"/>
      <c r="AU2734" s="213"/>
      <c r="AV2734" s="213"/>
      <c r="AW2734" s="213"/>
      <c r="AX2734" s="213"/>
      <c r="AY2734" s="213"/>
      <c r="AZ2734" s="213"/>
      <c r="BA2734" s="213"/>
      <c r="BB2734" s="213"/>
      <c r="BC2734" s="213"/>
      <c r="BD2734" s="213"/>
      <c r="BE2734" s="213"/>
      <c r="BF2734" s="213"/>
      <c r="BG2734" s="213"/>
      <c r="BH2734" s="213"/>
    </row>
    <row r="2735" spans="1:60" outlineLevel="3" x14ac:dyDescent="0.2">
      <c r="A2735" s="220"/>
      <c r="B2735" s="221"/>
      <c r="C2735" s="258" t="s">
        <v>2597</v>
      </c>
      <c r="D2735" s="229"/>
      <c r="E2735" s="230">
        <v>2.1989999999999998</v>
      </c>
      <c r="F2735" s="224"/>
      <c r="G2735" s="224"/>
      <c r="H2735" s="224"/>
      <c r="I2735" s="224"/>
      <c r="J2735" s="224"/>
      <c r="K2735" s="224"/>
      <c r="L2735" s="224"/>
      <c r="M2735" s="224"/>
      <c r="N2735" s="223"/>
      <c r="O2735" s="223"/>
      <c r="P2735" s="223"/>
      <c r="Q2735" s="223"/>
      <c r="R2735" s="224"/>
      <c r="S2735" s="224"/>
      <c r="T2735" s="224"/>
      <c r="U2735" s="224"/>
      <c r="V2735" s="224"/>
      <c r="W2735" s="224"/>
      <c r="X2735" s="224"/>
      <c r="Y2735" s="224"/>
      <c r="Z2735" s="213"/>
      <c r="AA2735" s="213"/>
      <c r="AB2735" s="213"/>
      <c r="AC2735" s="213"/>
      <c r="AD2735" s="213"/>
      <c r="AE2735" s="213"/>
      <c r="AF2735" s="213"/>
      <c r="AG2735" s="213" t="s">
        <v>573</v>
      </c>
      <c r="AH2735" s="213">
        <v>5</v>
      </c>
      <c r="AI2735" s="213"/>
      <c r="AJ2735" s="213"/>
      <c r="AK2735" s="213"/>
      <c r="AL2735" s="213"/>
      <c r="AM2735" s="213"/>
      <c r="AN2735" s="213"/>
      <c r="AO2735" s="213"/>
      <c r="AP2735" s="213"/>
      <c r="AQ2735" s="213"/>
      <c r="AR2735" s="213"/>
      <c r="AS2735" s="213"/>
      <c r="AT2735" s="213"/>
      <c r="AU2735" s="213"/>
      <c r="AV2735" s="213"/>
      <c r="AW2735" s="213"/>
      <c r="AX2735" s="213"/>
      <c r="AY2735" s="213"/>
      <c r="AZ2735" s="213"/>
      <c r="BA2735" s="213"/>
      <c r="BB2735" s="213"/>
      <c r="BC2735" s="213"/>
      <c r="BD2735" s="213"/>
      <c r="BE2735" s="213"/>
      <c r="BF2735" s="213"/>
      <c r="BG2735" s="213"/>
      <c r="BH2735" s="213"/>
    </row>
    <row r="2736" spans="1:60" outlineLevel="2" x14ac:dyDescent="0.2">
      <c r="A2736" s="220"/>
      <c r="B2736" s="221"/>
      <c r="C2736" s="257"/>
      <c r="D2736" s="250"/>
      <c r="E2736" s="250"/>
      <c r="F2736" s="250"/>
      <c r="G2736" s="250"/>
      <c r="H2736" s="224"/>
      <c r="I2736" s="224"/>
      <c r="J2736" s="224"/>
      <c r="K2736" s="224"/>
      <c r="L2736" s="224"/>
      <c r="M2736" s="224"/>
      <c r="N2736" s="223"/>
      <c r="O2736" s="223"/>
      <c r="P2736" s="223"/>
      <c r="Q2736" s="223"/>
      <c r="R2736" s="224"/>
      <c r="S2736" s="224"/>
      <c r="T2736" s="224"/>
      <c r="U2736" s="224"/>
      <c r="V2736" s="224"/>
      <c r="W2736" s="224"/>
      <c r="X2736" s="224"/>
      <c r="Y2736" s="224"/>
      <c r="Z2736" s="213"/>
      <c r="AA2736" s="213"/>
      <c r="AB2736" s="213"/>
      <c r="AC2736" s="213"/>
      <c r="AD2736" s="213"/>
      <c r="AE2736" s="213"/>
      <c r="AF2736" s="213"/>
      <c r="AG2736" s="213" t="s">
        <v>515</v>
      </c>
      <c r="AH2736" s="213"/>
      <c r="AI2736" s="213"/>
      <c r="AJ2736" s="213"/>
      <c r="AK2736" s="213"/>
      <c r="AL2736" s="213"/>
      <c r="AM2736" s="213"/>
      <c r="AN2736" s="213"/>
      <c r="AO2736" s="213"/>
      <c r="AP2736" s="213"/>
      <c r="AQ2736" s="213"/>
      <c r="AR2736" s="213"/>
      <c r="AS2736" s="213"/>
      <c r="AT2736" s="213"/>
      <c r="AU2736" s="213"/>
      <c r="AV2736" s="213"/>
      <c r="AW2736" s="213"/>
      <c r="AX2736" s="213"/>
      <c r="AY2736" s="213"/>
      <c r="AZ2736" s="213"/>
      <c r="BA2736" s="213"/>
      <c r="BB2736" s="213"/>
      <c r="BC2736" s="213"/>
      <c r="BD2736" s="213"/>
      <c r="BE2736" s="213"/>
      <c r="BF2736" s="213"/>
      <c r="BG2736" s="213"/>
      <c r="BH2736" s="213"/>
    </row>
    <row r="2737" spans="1:60" ht="22.5" outlineLevel="1" x14ac:dyDescent="0.2">
      <c r="A2737" s="242">
        <v>357</v>
      </c>
      <c r="B2737" s="243" t="s">
        <v>2598</v>
      </c>
      <c r="C2737" s="254" t="s">
        <v>2599</v>
      </c>
      <c r="D2737" s="244" t="s">
        <v>1356</v>
      </c>
      <c r="E2737" s="245">
        <v>219.69</v>
      </c>
      <c r="F2737" s="246"/>
      <c r="G2737" s="247">
        <f>ROUND(E2737*F2737,2)</f>
        <v>0</v>
      </c>
      <c r="H2737" s="246"/>
      <c r="I2737" s="247">
        <f>ROUND(E2737*H2737,2)</f>
        <v>0</v>
      </c>
      <c r="J2737" s="246"/>
      <c r="K2737" s="247">
        <f>ROUND(E2737*J2737,2)</f>
        <v>0</v>
      </c>
      <c r="L2737" s="247">
        <v>21</v>
      </c>
      <c r="M2737" s="247">
        <f>G2737*(1+L2737/100)</f>
        <v>0</v>
      </c>
      <c r="N2737" s="245">
        <v>1E-4</v>
      </c>
      <c r="O2737" s="245">
        <f>ROUND(E2737*N2737,2)</f>
        <v>0.02</v>
      </c>
      <c r="P2737" s="245">
        <v>0</v>
      </c>
      <c r="Q2737" s="245">
        <f>ROUND(E2737*P2737,2)</f>
        <v>0</v>
      </c>
      <c r="R2737" s="247" t="s">
        <v>2591</v>
      </c>
      <c r="S2737" s="247" t="s">
        <v>511</v>
      </c>
      <c r="T2737" s="248" t="s">
        <v>511</v>
      </c>
      <c r="U2737" s="224">
        <v>8.7999999999999995E-2</v>
      </c>
      <c r="V2737" s="224">
        <f>ROUND(E2737*U2737,2)</f>
        <v>19.329999999999998</v>
      </c>
      <c r="W2737" s="224"/>
      <c r="X2737" s="224" t="s">
        <v>557</v>
      </c>
      <c r="Y2737" s="224" t="s">
        <v>513</v>
      </c>
      <c r="Z2737" s="213"/>
      <c r="AA2737" s="213"/>
      <c r="AB2737" s="213"/>
      <c r="AC2737" s="213"/>
      <c r="AD2737" s="213"/>
      <c r="AE2737" s="213"/>
      <c r="AF2737" s="213"/>
      <c r="AG2737" s="213" t="s">
        <v>571</v>
      </c>
      <c r="AH2737" s="213"/>
      <c r="AI2737" s="213"/>
      <c r="AJ2737" s="213"/>
      <c r="AK2737" s="213"/>
      <c r="AL2737" s="213"/>
      <c r="AM2737" s="213"/>
      <c r="AN2737" s="213"/>
      <c r="AO2737" s="213"/>
      <c r="AP2737" s="213"/>
      <c r="AQ2737" s="213"/>
      <c r="AR2737" s="213"/>
      <c r="AS2737" s="213"/>
      <c r="AT2737" s="213"/>
      <c r="AU2737" s="213"/>
      <c r="AV2737" s="213"/>
      <c r="AW2737" s="213"/>
      <c r="AX2737" s="213"/>
      <c r="AY2737" s="213"/>
      <c r="AZ2737" s="213"/>
      <c r="BA2737" s="213"/>
      <c r="BB2737" s="213"/>
      <c r="BC2737" s="213"/>
      <c r="BD2737" s="213"/>
      <c r="BE2737" s="213"/>
      <c r="BF2737" s="213"/>
      <c r="BG2737" s="213"/>
      <c r="BH2737" s="213"/>
    </row>
    <row r="2738" spans="1:60" outlineLevel="2" x14ac:dyDescent="0.2">
      <c r="A2738" s="220"/>
      <c r="B2738" s="221"/>
      <c r="C2738" s="258" t="s">
        <v>2600</v>
      </c>
      <c r="D2738" s="229"/>
      <c r="E2738" s="230">
        <v>219.69</v>
      </c>
      <c r="F2738" s="224"/>
      <c r="G2738" s="224"/>
      <c r="H2738" s="224"/>
      <c r="I2738" s="224"/>
      <c r="J2738" s="224"/>
      <c r="K2738" s="224"/>
      <c r="L2738" s="224"/>
      <c r="M2738" s="224"/>
      <c r="N2738" s="223"/>
      <c r="O2738" s="223"/>
      <c r="P2738" s="223"/>
      <c r="Q2738" s="223"/>
      <c r="R2738" s="224"/>
      <c r="S2738" s="224"/>
      <c r="T2738" s="224"/>
      <c r="U2738" s="224"/>
      <c r="V2738" s="224"/>
      <c r="W2738" s="224"/>
      <c r="X2738" s="224"/>
      <c r="Y2738" s="224"/>
      <c r="Z2738" s="213"/>
      <c r="AA2738" s="213"/>
      <c r="AB2738" s="213"/>
      <c r="AC2738" s="213"/>
      <c r="AD2738" s="213"/>
      <c r="AE2738" s="213"/>
      <c r="AF2738" s="213"/>
      <c r="AG2738" s="213" t="s">
        <v>573</v>
      </c>
      <c r="AH2738" s="213">
        <v>5</v>
      </c>
      <c r="AI2738" s="213"/>
      <c r="AJ2738" s="213"/>
      <c r="AK2738" s="213"/>
      <c r="AL2738" s="213"/>
      <c r="AM2738" s="213"/>
      <c r="AN2738" s="213"/>
      <c r="AO2738" s="213"/>
      <c r="AP2738" s="213"/>
      <c r="AQ2738" s="213"/>
      <c r="AR2738" s="213"/>
      <c r="AS2738" s="213"/>
      <c r="AT2738" s="213"/>
      <c r="AU2738" s="213"/>
      <c r="AV2738" s="213"/>
      <c r="AW2738" s="213"/>
      <c r="AX2738" s="213"/>
      <c r="AY2738" s="213"/>
      <c r="AZ2738" s="213"/>
      <c r="BA2738" s="213"/>
      <c r="BB2738" s="213"/>
      <c r="BC2738" s="213"/>
      <c r="BD2738" s="213"/>
      <c r="BE2738" s="213"/>
      <c r="BF2738" s="213"/>
      <c r="BG2738" s="213"/>
      <c r="BH2738" s="213"/>
    </row>
    <row r="2739" spans="1:60" outlineLevel="2" x14ac:dyDescent="0.2">
      <c r="A2739" s="220"/>
      <c r="B2739" s="221"/>
      <c r="C2739" s="257"/>
      <c r="D2739" s="250"/>
      <c r="E2739" s="250"/>
      <c r="F2739" s="250"/>
      <c r="G2739" s="250"/>
      <c r="H2739" s="224"/>
      <c r="I2739" s="224"/>
      <c r="J2739" s="224"/>
      <c r="K2739" s="224"/>
      <c r="L2739" s="224"/>
      <c r="M2739" s="224"/>
      <c r="N2739" s="223"/>
      <c r="O2739" s="223"/>
      <c r="P2739" s="223"/>
      <c r="Q2739" s="223"/>
      <c r="R2739" s="224"/>
      <c r="S2739" s="224"/>
      <c r="T2739" s="224"/>
      <c r="U2739" s="224"/>
      <c r="V2739" s="224"/>
      <c r="W2739" s="224"/>
      <c r="X2739" s="224"/>
      <c r="Y2739" s="224"/>
      <c r="Z2739" s="213"/>
      <c r="AA2739" s="213"/>
      <c r="AB2739" s="213"/>
      <c r="AC2739" s="213"/>
      <c r="AD2739" s="213"/>
      <c r="AE2739" s="213"/>
      <c r="AF2739" s="213"/>
      <c r="AG2739" s="213" t="s">
        <v>515</v>
      </c>
      <c r="AH2739" s="213"/>
      <c r="AI2739" s="213"/>
      <c r="AJ2739" s="213"/>
      <c r="AK2739" s="213"/>
      <c r="AL2739" s="213"/>
      <c r="AM2739" s="213"/>
      <c r="AN2739" s="213"/>
      <c r="AO2739" s="213"/>
      <c r="AP2739" s="213"/>
      <c r="AQ2739" s="213"/>
      <c r="AR2739" s="213"/>
      <c r="AS2739" s="213"/>
      <c r="AT2739" s="213"/>
      <c r="AU2739" s="213"/>
      <c r="AV2739" s="213"/>
      <c r="AW2739" s="213"/>
      <c r="AX2739" s="213"/>
      <c r="AY2739" s="213"/>
      <c r="AZ2739" s="213"/>
      <c r="BA2739" s="213"/>
      <c r="BB2739" s="213"/>
      <c r="BC2739" s="213"/>
      <c r="BD2739" s="213"/>
      <c r="BE2739" s="213"/>
      <c r="BF2739" s="213"/>
      <c r="BG2739" s="213"/>
      <c r="BH2739" s="213"/>
    </row>
    <row r="2740" spans="1:60" outlineLevel="1" x14ac:dyDescent="0.2">
      <c r="A2740" s="242">
        <v>358</v>
      </c>
      <c r="B2740" s="243" t="s">
        <v>2601</v>
      </c>
      <c r="C2740" s="254" t="s">
        <v>2602</v>
      </c>
      <c r="D2740" s="244" t="s">
        <v>582</v>
      </c>
      <c r="E2740" s="245">
        <v>62</v>
      </c>
      <c r="F2740" s="246"/>
      <c r="G2740" s="247">
        <f>ROUND(E2740*F2740,2)</f>
        <v>0</v>
      </c>
      <c r="H2740" s="246"/>
      <c r="I2740" s="247">
        <f>ROUND(E2740*H2740,2)</f>
        <v>0</v>
      </c>
      <c r="J2740" s="246"/>
      <c r="K2740" s="247">
        <f>ROUND(E2740*J2740,2)</f>
        <v>0</v>
      </c>
      <c r="L2740" s="247">
        <v>21</v>
      </c>
      <c r="M2740" s="247">
        <f>G2740*(1+L2740/100)</f>
        <v>0</v>
      </c>
      <c r="N2740" s="245">
        <v>0</v>
      </c>
      <c r="O2740" s="245">
        <f>ROUND(E2740*N2740,2)</f>
        <v>0</v>
      </c>
      <c r="P2740" s="245">
        <v>0</v>
      </c>
      <c r="Q2740" s="245">
        <f>ROUND(E2740*P2740,2)</f>
        <v>0</v>
      </c>
      <c r="R2740" s="247" t="s">
        <v>2591</v>
      </c>
      <c r="S2740" s="247" t="s">
        <v>511</v>
      </c>
      <c r="T2740" s="248" t="s">
        <v>511</v>
      </c>
      <c r="U2740" s="224">
        <v>0.23</v>
      </c>
      <c r="V2740" s="224">
        <f>ROUND(E2740*U2740,2)</f>
        <v>14.26</v>
      </c>
      <c r="W2740" s="224"/>
      <c r="X2740" s="224" t="s">
        <v>557</v>
      </c>
      <c r="Y2740" s="224" t="s">
        <v>513</v>
      </c>
      <c r="Z2740" s="213"/>
      <c r="AA2740" s="213"/>
      <c r="AB2740" s="213"/>
      <c r="AC2740" s="213"/>
      <c r="AD2740" s="213"/>
      <c r="AE2740" s="213"/>
      <c r="AF2740" s="213"/>
      <c r="AG2740" s="213" t="s">
        <v>571</v>
      </c>
      <c r="AH2740" s="213"/>
      <c r="AI2740" s="213"/>
      <c r="AJ2740" s="213"/>
      <c r="AK2740" s="213"/>
      <c r="AL2740" s="213"/>
      <c r="AM2740" s="213"/>
      <c r="AN2740" s="213"/>
      <c r="AO2740" s="213"/>
      <c r="AP2740" s="213"/>
      <c r="AQ2740" s="213"/>
      <c r="AR2740" s="213"/>
      <c r="AS2740" s="213"/>
      <c r="AT2740" s="213"/>
      <c r="AU2740" s="213"/>
      <c r="AV2740" s="213"/>
      <c r="AW2740" s="213"/>
      <c r="AX2740" s="213"/>
      <c r="AY2740" s="213"/>
      <c r="AZ2740" s="213"/>
      <c r="BA2740" s="213"/>
      <c r="BB2740" s="213"/>
      <c r="BC2740" s="213"/>
      <c r="BD2740" s="213"/>
      <c r="BE2740" s="213"/>
      <c r="BF2740" s="213"/>
      <c r="BG2740" s="213"/>
      <c r="BH2740" s="213"/>
    </row>
    <row r="2741" spans="1:60" outlineLevel="2" x14ac:dyDescent="0.2">
      <c r="A2741" s="220"/>
      <c r="B2741" s="221"/>
      <c r="C2741" s="258" t="s">
        <v>1149</v>
      </c>
      <c r="D2741" s="229"/>
      <c r="E2741" s="230"/>
      <c r="F2741" s="224"/>
      <c r="G2741" s="224"/>
      <c r="H2741" s="224"/>
      <c r="I2741" s="224"/>
      <c r="J2741" s="224"/>
      <c r="K2741" s="224"/>
      <c r="L2741" s="224"/>
      <c r="M2741" s="224"/>
      <c r="N2741" s="223"/>
      <c r="O2741" s="223"/>
      <c r="P2741" s="223"/>
      <c r="Q2741" s="223"/>
      <c r="R2741" s="224"/>
      <c r="S2741" s="224"/>
      <c r="T2741" s="224"/>
      <c r="U2741" s="224"/>
      <c r="V2741" s="224"/>
      <c r="W2741" s="224"/>
      <c r="X2741" s="224"/>
      <c r="Y2741" s="224"/>
      <c r="Z2741" s="213"/>
      <c r="AA2741" s="213"/>
      <c r="AB2741" s="213"/>
      <c r="AC2741" s="213"/>
      <c r="AD2741" s="213"/>
      <c r="AE2741" s="213"/>
      <c r="AF2741" s="213"/>
      <c r="AG2741" s="213" t="s">
        <v>573</v>
      </c>
      <c r="AH2741" s="213">
        <v>0</v>
      </c>
      <c r="AI2741" s="213"/>
      <c r="AJ2741" s="213"/>
      <c r="AK2741" s="213"/>
      <c r="AL2741" s="213"/>
      <c r="AM2741" s="213"/>
      <c r="AN2741" s="213"/>
      <c r="AO2741" s="213"/>
      <c r="AP2741" s="213"/>
      <c r="AQ2741" s="213"/>
      <c r="AR2741" s="213"/>
      <c r="AS2741" s="213"/>
      <c r="AT2741" s="213"/>
      <c r="AU2741" s="213"/>
      <c r="AV2741" s="213"/>
      <c r="AW2741" s="213"/>
      <c r="AX2741" s="213"/>
      <c r="AY2741" s="213"/>
      <c r="AZ2741" s="213"/>
      <c r="BA2741" s="213"/>
      <c r="BB2741" s="213"/>
      <c r="BC2741" s="213"/>
      <c r="BD2741" s="213"/>
      <c r="BE2741" s="213"/>
      <c r="BF2741" s="213"/>
      <c r="BG2741" s="213"/>
      <c r="BH2741" s="213"/>
    </row>
    <row r="2742" spans="1:60" outlineLevel="3" x14ac:dyDescent="0.2">
      <c r="A2742" s="220"/>
      <c r="B2742" s="221"/>
      <c r="C2742" s="258" t="s">
        <v>2603</v>
      </c>
      <c r="D2742" s="229"/>
      <c r="E2742" s="230">
        <v>6</v>
      </c>
      <c r="F2742" s="224"/>
      <c r="G2742" s="224"/>
      <c r="H2742" s="224"/>
      <c r="I2742" s="224"/>
      <c r="J2742" s="224"/>
      <c r="K2742" s="224"/>
      <c r="L2742" s="224"/>
      <c r="M2742" s="224"/>
      <c r="N2742" s="223"/>
      <c r="O2742" s="223"/>
      <c r="P2742" s="223"/>
      <c r="Q2742" s="223"/>
      <c r="R2742" s="224"/>
      <c r="S2742" s="224"/>
      <c r="T2742" s="224"/>
      <c r="U2742" s="224"/>
      <c r="V2742" s="224"/>
      <c r="W2742" s="224"/>
      <c r="X2742" s="224"/>
      <c r="Y2742" s="224"/>
      <c r="Z2742" s="213"/>
      <c r="AA2742" s="213"/>
      <c r="AB2742" s="213"/>
      <c r="AC2742" s="213"/>
      <c r="AD2742" s="213"/>
      <c r="AE2742" s="213"/>
      <c r="AF2742" s="213"/>
      <c r="AG2742" s="213" t="s">
        <v>573</v>
      </c>
      <c r="AH2742" s="213">
        <v>0</v>
      </c>
      <c r="AI2742" s="213"/>
      <c r="AJ2742" s="213"/>
      <c r="AK2742" s="213"/>
      <c r="AL2742" s="213"/>
      <c r="AM2742" s="213"/>
      <c r="AN2742" s="213"/>
      <c r="AO2742" s="213"/>
      <c r="AP2742" s="213"/>
      <c r="AQ2742" s="213"/>
      <c r="AR2742" s="213"/>
      <c r="AS2742" s="213"/>
      <c r="AT2742" s="213"/>
      <c r="AU2742" s="213"/>
      <c r="AV2742" s="213"/>
      <c r="AW2742" s="213"/>
      <c r="AX2742" s="213"/>
      <c r="AY2742" s="213"/>
      <c r="AZ2742" s="213"/>
      <c r="BA2742" s="213"/>
      <c r="BB2742" s="213"/>
      <c r="BC2742" s="213"/>
      <c r="BD2742" s="213"/>
      <c r="BE2742" s="213"/>
      <c r="BF2742" s="213"/>
      <c r="BG2742" s="213"/>
      <c r="BH2742" s="213"/>
    </row>
    <row r="2743" spans="1:60" outlineLevel="3" x14ac:dyDescent="0.2">
      <c r="A2743" s="220"/>
      <c r="B2743" s="221"/>
      <c r="C2743" s="258" t="s">
        <v>2604</v>
      </c>
      <c r="D2743" s="229"/>
      <c r="E2743" s="230">
        <v>18</v>
      </c>
      <c r="F2743" s="224"/>
      <c r="G2743" s="224"/>
      <c r="H2743" s="224"/>
      <c r="I2743" s="224"/>
      <c r="J2743" s="224"/>
      <c r="K2743" s="224"/>
      <c r="L2743" s="224"/>
      <c r="M2743" s="224"/>
      <c r="N2743" s="223"/>
      <c r="O2743" s="223"/>
      <c r="P2743" s="223"/>
      <c r="Q2743" s="223"/>
      <c r="R2743" s="224"/>
      <c r="S2743" s="224"/>
      <c r="T2743" s="224"/>
      <c r="U2743" s="224"/>
      <c r="V2743" s="224"/>
      <c r="W2743" s="224"/>
      <c r="X2743" s="224"/>
      <c r="Y2743" s="224"/>
      <c r="Z2743" s="213"/>
      <c r="AA2743" s="213"/>
      <c r="AB2743" s="213"/>
      <c r="AC2743" s="213"/>
      <c r="AD2743" s="213"/>
      <c r="AE2743" s="213"/>
      <c r="AF2743" s="213"/>
      <c r="AG2743" s="213" t="s">
        <v>573</v>
      </c>
      <c r="AH2743" s="213">
        <v>0</v>
      </c>
      <c r="AI2743" s="213"/>
      <c r="AJ2743" s="213"/>
      <c r="AK2743" s="213"/>
      <c r="AL2743" s="213"/>
      <c r="AM2743" s="213"/>
      <c r="AN2743" s="213"/>
      <c r="AO2743" s="213"/>
      <c r="AP2743" s="213"/>
      <c r="AQ2743" s="213"/>
      <c r="AR2743" s="213"/>
      <c r="AS2743" s="213"/>
      <c r="AT2743" s="213"/>
      <c r="AU2743" s="213"/>
      <c r="AV2743" s="213"/>
      <c r="AW2743" s="213"/>
      <c r="AX2743" s="213"/>
      <c r="AY2743" s="213"/>
      <c r="AZ2743" s="213"/>
      <c r="BA2743" s="213"/>
      <c r="BB2743" s="213"/>
      <c r="BC2743" s="213"/>
      <c r="BD2743" s="213"/>
      <c r="BE2743" s="213"/>
      <c r="BF2743" s="213"/>
      <c r="BG2743" s="213"/>
      <c r="BH2743" s="213"/>
    </row>
    <row r="2744" spans="1:60" outlineLevel="3" x14ac:dyDescent="0.2">
      <c r="A2744" s="220"/>
      <c r="B2744" s="221"/>
      <c r="C2744" s="258" t="s">
        <v>2605</v>
      </c>
      <c r="D2744" s="229"/>
      <c r="E2744" s="230">
        <v>2</v>
      </c>
      <c r="F2744" s="224"/>
      <c r="G2744" s="224"/>
      <c r="H2744" s="224"/>
      <c r="I2744" s="224"/>
      <c r="J2744" s="224"/>
      <c r="K2744" s="224"/>
      <c r="L2744" s="224"/>
      <c r="M2744" s="224"/>
      <c r="N2744" s="223"/>
      <c r="O2744" s="223"/>
      <c r="P2744" s="223"/>
      <c r="Q2744" s="223"/>
      <c r="R2744" s="224"/>
      <c r="S2744" s="224"/>
      <c r="T2744" s="224"/>
      <c r="U2744" s="224"/>
      <c r="V2744" s="224"/>
      <c r="W2744" s="224"/>
      <c r="X2744" s="224"/>
      <c r="Y2744" s="224"/>
      <c r="Z2744" s="213"/>
      <c r="AA2744" s="213"/>
      <c r="AB2744" s="213"/>
      <c r="AC2744" s="213"/>
      <c r="AD2744" s="213"/>
      <c r="AE2744" s="213"/>
      <c r="AF2744" s="213"/>
      <c r="AG2744" s="213" t="s">
        <v>573</v>
      </c>
      <c r="AH2744" s="213">
        <v>0</v>
      </c>
      <c r="AI2744" s="213"/>
      <c r="AJ2744" s="213"/>
      <c r="AK2744" s="213"/>
      <c r="AL2744" s="213"/>
      <c r="AM2744" s="213"/>
      <c r="AN2744" s="213"/>
      <c r="AO2744" s="213"/>
      <c r="AP2744" s="213"/>
      <c r="AQ2744" s="213"/>
      <c r="AR2744" s="213"/>
      <c r="AS2744" s="213"/>
      <c r="AT2744" s="213"/>
      <c r="AU2744" s="213"/>
      <c r="AV2744" s="213"/>
      <c r="AW2744" s="213"/>
      <c r="AX2744" s="213"/>
      <c r="AY2744" s="213"/>
      <c r="AZ2744" s="213"/>
      <c r="BA2744" s="213"/>
      <c r="BB2744" s="213"/>
      <c r="BC2744" s="213"/>
      <c r="BD2744" s="213"/>
      <c r="BE2744" s="213"/>
      <c r="BF2744" s="213"/>
      <c r="BG2744" s="213"/>
      <c r="BH2744" s="213"/>
    </row>
    <row r="2745" spans="1:60" outlineLevel="3" x14ac:dyDescent="0.2">
      <c r="A2745" s="220"/>
      <c r="B2745" s="221"/>
      <c r="C2745" s="258" t="s">
        <v>1152</v>
      </c>
      <c r="D2745" s="229"/>
      <c r="E2745" s="230"/>
      <c r="F2745" s="224"/>
      <c r="G2745" s="224"/>
      <c r="H2745" s="224"/>
      <c r="I2745" s="224"/>
      <c r="J2745" s="224"/>
      <c r="K2745" s="224"/>
      <c r="L2745" s="224"/>
      <c r="M2745" s="224"/>
      <c r="N2745" s="223"/>
      <c r="O2745" s="223"/>
      <c r="P2745" s="223"/>
      <c r="Q2745" s="223"/>
      <c r="R2745" s="224"/>
      <c r="S2745" s="224"/>
      <c r="T2745" s="224"/>
      <c r="U2745" s="224"/>
      <c r="V2745" s="224"/>
      <c r="W2745" s="224"/>
      <c r="X2745" s="224"/>
      <c r="Y2745" s="224"/>
      <c r="Z2745" s="213"/>
      <c r="AA2745" s="213"/>
      <c r="AB2745" s="213"/>
      <c r="AC2745" s="213"/>
      <c r="AD2745" s="213"/>
      <c r="AE2745" s="213"/>
      <c r="AF2745" s="213"/>
      <c r="AG2745" s="213" t="s">
        <v>573</v>
      </c>
      <c r="AH2745" s="213">
        <v>0</v>
      </c>
      <c r="AI2745" s="213"/>
      <c r="AJ2745" s="213"/>
      <c r="AK2745" s="213"/>
      <c r="AL2745" s="213"/>
      <c r="AM2745" s="213"/>
      <c r="AN2745" s="213"/>
      <c r="AO2745" s="213"/>
      <c r="AP2745" s="213"/>
      <c r="AQ2745" s="213"/>
      <c r="AR2745" s="213"/>
      <c r="AS2745" s="213"/>
      <c r="AT2745" s="213"/>
      <c r="AU2745" s="213"/>
      <c r="AV2745" s="213"/>
      <c r="AW2745" s="213"/>
      <c r="AX2745" s="213"/>
      <c r="AY2745" s="213"/>
      <c r="AZ2745" s="213"/>
      <c r="BA2745" s="213"/>
      <c r="BB2745" s="213"/>
      <c r="BC2745" s="213"/>
      <c r="BD2745" s="213"/>
      <c r="BE2745" s="213"/>
      <c r="BF2745" s="213"/>
      <c r="BG2745" s="213"/>
      <c r="BH2745" s="213"/>
    </row>
    <row r="2746" spans="1:60" outlineLevel="3" x14ac:dyDescent="0.2">
      <c r="A2746" s="220"/>
      <c r="B2746" s="221"/>
      <c r="C2746" s="258" t="s">
        <v>2606</v>
      </c>
      <c r="D2746" s="229"/>
      <c r="E2746" s="230">
        <v>8</v>
      </c>
      <c r="F2746" s="224"/>
      <c r="G2746" s="224"/>
      <c r="H2746" s="224"/>
      <c r="I2746" s="224"/>
      <c r="J2746" s="224"/>
      <c r="K2746" s="224"/>
      <c r="L2746" s="224"/>
      <c r="M2746" s="224"/>
      <c r="N2746" s="223"/>
      <c r="O2746" s="223"/>
      <c r="P2746" s="223"/>
      <c r="Q2746" s="223"/>
      <c r="R2746" s="224"/>
      <c r="S2746" s="224"/>
      <c r="T2746" s="224"/>
      <c r="U2746" s="224"/>
      <c r="V2746" s="224"/>
      <c r="W2746" s="224"/>
      <c r="X2746" s="224"/>
      <c r="Y2746" s="224"/>
      <c r="Z2746" s="213"/>
      <c r="AA2746" s="213"/>
      <c r="AB2746" s="213"/>
      <c r="AC2746" s="213"/>
      <c r="AD2746" s="213"/>
      <c r="AE2746" s="213"/>
      <c r="AF2746" s="213"/>
      <c r="AG2746" s="213" t="s">
        <v>573</v>
      </c>
      <c r="AH2746" s="213">
        <v>0</v>
      </c>
      <c r="AI2746" s="213"/>
      <c r="AJ2746" s="213"/>
      <c r="AK2746" s="213"/>
      <c r="AL2746" s="213"/>
      <c r="AM2746" s="213"/>
      <c r="AN2746" s="213"/>
      <c r="AO2746" s="213"/>
      <c r="AP2746" s="213"/>
      <c r="AQ2746" s="213"/>
      <c r="AR2746" s="213"/>
      <c r="AS2746" s="213"/>
      <c r="AT2746" s="213"/>
      <c r="AU2746" s="213"/>
      <c r="AV2746" s="213"/>
      <c r="AW2746" s="213"/>
      <c r="AX2746" s="213"/>
      <c r="AY2746" s="213"/>
      <c r="AZ2746" s="213"/>
      <c r="BA2746" s="213"/>
      <c r="BB2746" s="213"/>
      <c r="BC2746" s="213"/>
      <c r="BD2746" s="213"/>
      <c r="BE2746" s="213"/>
      <c r="BF2746" s="213"/>
      <c r="BG2746" s="213"/>
      <c r="BH2746" s="213"/>
    </row>
    <row r="2747" spans="1:60" outlineLevel="3" x14ac:dyDescent="0.2">
      <c r="A2747" s="220"/>
      <c r="B2747" s="221"/>
      <c r="C2747" s="258" t="s">
        <v>2607</v>
      </c>
      <c r="D2747" s="229"/>
      <c r="E2747" s="230">
        <v>28</v>
      </c>
      <c r="F2747" s="224"/>
      <c r="G2747" s="224"/>
      <c r="H2747" s="224"/>
      <c r="I2747" s="224"/>
      <c r="J2747" s="224"/>
      <c r="K2747" s="224"/>
      <c r="L2747" s="224"/>
      <c r="M2747" s="224"/>
      <c r="N2747" s="223"/>
      <c r="O2747" s="223"/>
      <c r="P2747" s="223"/>
      <c r="Q2747" s="223"/>
      <c r="R2747" s="224"/>
      <c r="S2747" s="224"/>
      <c r="T2747" s="224"/>
      <c r="U2747" s="224"/>
      <c r="V2747" s="224"/>
      <c r="W2747" s="224"/>
      <c r="X2747" s="224"/>
      <c r="Y2747" s="224"/>
      <c r="Z2747" s="213"/>
      <c r="AA2747" s="213"/>
      <c r="AB2747" s="213"/>
      <c r="AC2747" s="213"/>
      <c r="AD2747" s="213"/>
      <c r="AE2747" s="213"/>
      <c r="AF2747" s="213"/>
      <c r="AG2747" s="213" t="s">
        <v>573</v>
      </c>
      <c r="AH2747" s="213">
        <v>0</v>
      </c>
      <c r="AI2747" s="213"/>
      <c r="AJ2747" s="213"/>
      <c r="AK2747" s="213"/>
      <c r="AL2747" s="213"/>
      <c r="AM2747" s="213"/>
      <c r="AN2747" s="213"/>
      <c r="AO2747" s="213"/>
      <c r="AP2747" s="213"/>
      <c r="AQ2747" s="213"/>
      <c r="AR2747" s="213"/>
      <c r="AS2747" s="213"/>
      <c r="AT2747" s="213"/>
      <c r="AU2747" s="213"/>
      <c r="AV2747" s="213"/>
      <c r="AW2747" s="213"/>
      <c r="AX2747" s="213"/>
      <c r="AY2747" s="213"/>
      <c r="AZ2747" s="213"/>
      <c r="BA2747" s="213"/>
      <c r="BB2747" s="213"/>
      <c r="BC2747" s="213"/>
      <c r="BD2747" s="213"/>
      <c r="BE2747" s="213"/>
      <c r="BF2747" s="213"/>
      <c r="BG2747" s="213"/>
      <c r="BH2747" s="213"/>
    </row>
    <row r="2748" spans="1:60" outlineLevel="2" x14ac:dyDescent="0.2">
      <c r="A2748" s="220"/>
      <c r="B2748" s="221"/>
      <c r="C2748" s="257"/>
      <c r="D2748" s="250"/>
      <c r="E2748" s="250"/>
      <c r="F2748" s="250"/>
      <c r="G2748" s="250"/>
      <c r="H2748" s="224"/>
      <c r="I2748" s="224"/>
      <c r="J2748" s="224"/>
      <c r="K2748" s="224"/>
      <c r="L2748" s="224"/>
      <c r="M2748" s="224"/>
      <c r="N2748" s="223"/>
      <c r="O2748" s="223"/>
      <c r="P2748" s="223"/>
      <c r="Q2748" s="223"/>
      <c r="R2748" s="224"/>
      <c r="S2748" s="224"/>
      <c r="T2748" s="224"/>
      <c r="U2748" s="224"/>
      <c r="V2748" s="224"/>
      <c r="W2748" s="224"/>
      <c r="X2748" s="224"/>
      <c r="Y2748" s="224"/>
      <c r="Z2748" s="213"/>
      <c r="AA2748" s="213"/>
      <c r="AB2748" s="213"/>
      <c r="AC2748" s="213"/>
      <c r="AD2748" s="213"/>
      <c r="AE2748" s="213"/>
      <c r="AF2748" s="213"/>
      <c r="AG2748" s="213" t="s">
        <v>515</v>
      </c>
      <c r="AH2748" s="213"/>
      <c r="AI2748" s="213"/>
      <c r="AJ2748" s="213"/>
      <c r="AK2748" s="213"/>
      <c r="AL2748" s="213"/>
      <c r="AM2748" s="213"/>
      <c r="AN2748" s="213"/>
      <c r="AO2748" s="213"/>
      <c r="AP2748" s="213"/>
      <c r="AQ2748" s="213"/>
      <c r="AR2748" s="213"/>
      <c r="AS2748" s="213"/>
      <c r="AT2748" s="213"/>
      <c r="AU2748" s="213"/>
      <c r="AV2748" s="213"/>
      <c r="AW2748" s="213"/>
      <c r="AX2748" s="213"/>
      <c r="AY2748" s="213"/>
      <c r="AZ2748" s="213"/>
      <c r="BA2748" s="213"/>
      <c r="BB2748" s="213"/>
      <c r="BC2748" s="213"/>
      <c r="BD2748" s="213"/>
      <c r="BE2748" s="213"/>
      <c r="BF2748" s="213"/>
      <c r="BG2748" s="213"/>
      <c r="BH2748" s="213"/>
    </row>
    <row r="2749" spans="1:60" ht="22.5" outlineLevel="1" x14ac:dyDescent="0.2">
      <c r="A2749" s="242">
        <v>359</v>
      </c>
      <c r="B2749" s="243" t="s">
        <v>2608</v>
      </c>
      <c r="C2749" s="254" t="s">
        <v>2609</v>
      </c>
      <c r="D2749" s="244" t="s">
        <v>974</v>
      </c>
      <c r="E2749" s="245">
        <v>361.13724999999999</v>
      </c>
      <c r="F2749" s="246"/>
      <c r="G2749" s="247">
        <f>ROUND(E2749*F2749,2)</f>
        <v>0</v>
      </c>
      <c r="H2749" s="246"/>
      <c r="I2749" s="247">
        <f>ROUND(E2749*H2749,2)</f>
        <v>0</v>
      </c>
      <c r="J2749" s="246"/>
      <c r="K2749" s="247">
        <f>ROUND(E2749*J2749,2)</f>
        <v>0</v>
      </c>
      <c r="L2749" s="247">
        <v>21</v>
      </c>
      <c r="M2749" s="247">
        <f>G2749*(1+L2749/100)</f>
        <v>0</v>
      </c>
      <c r="N2749" s="245">
        <v>2.9999999999999997E-4</v>
      </c>
      <c r="O2749" s="245">
        <f>ROUND(E2749*N2749,2)</f>
        <v>0.11</v>
      </c>
      <c r="P2749" s="245">
        <v>0</v>
      </c>
      <c r="Q2749" s="245">
        <f>ROUND(E2749*P2749,2)</f>
        <v>0</v>
      </c>
      <c r="R2749" s="247" t="s">
        <v>2591</v>
      </c>
      <c r="S2749" s="247" t="s">
        <v>511</v>
      </c>
      <c r="T2749" s="248" t="s">
        <v>511</v>
      </c>
      <c r="U2749" s="224">
        <v>0.34720000000000001</v>
      </c>
      <c r="V2749" s="224">
        <f>ROUND(E2749*U2749,2)</f>
        <v>125.39</v>
      </c>
      <c r="W2749" s="224"/>
      <c r="X2749" s="224" t="s">
        <v>557</v>
      </c>
      <c r="Y2749" s="224" t="s">
        <v>513</v>
      </c>
      <c r="Z2749" s="213"/>
      <c r="AA2749" s="213"/>
      <c r="AB2749" s="213"/>
      <c r="AC2749" s="213"/>
      <c r="AD2749" s="213"/>
      <c r="AE2749" s="213"/>
      <c r="AF2749" s="213"/>
      <c r="AG2749" s="213" t="s">
        <v>571</v>
      </c>
      <c r="AH2749" s="213"/>
      <c r="AI2749" s="213"/>
      <c r="AJ2749" s="213"/>
      <c r="AK2749" s="213"/>
      <c r="AL2749" s="213"/>
      <c r="AM2749" s="213"/>
      <c r="AN2749" s="213"/>
      <c r="AO2749" s="213"/>
      <c r="AP2749" s="213"/>
      <c r="AQ2749" s="213"/>
      <c r="AR2749" s="213"/>
      <c r="AS2749" s="213"/>
      <c r="AT2749" s="213"/>
      <c r="AU2749" s="213"/>
      <c r="AV2749" s="213"/>
      <c r="AW2749" s="213"/>
      <c r="AX2749" s="213"/>
      <c r="AY2749" s="213"/>
      <c r="AZ2749" s="213"/>
      <c r="BA2749" s="213"/>
      <c r="BB2749" s="213"/>
      <c r="BC2749" s="213"/>
      <c r="BD2749" s="213"/>
      <c r="BE2749" s="213"/>
      <c r="BF2749" s="213"/>
      <c r="BG2749" s="213"/>
      <c r="BH2749" s="213"/>
    </row>
    <row r="2750" spans="1:60" outlineLevel="2" x14ac:dyDescent="0.2">
      <c r="A2750" s="220"/>
      <c r="B2750" s="221"/>
      <c r="C2750" s="258" t="s">
        <v>1149</v>
      </c>
      <c r="D2750" s="229"/>
      <c r="E2750" s="230"/>
      <c r="F2750" s="224"/>
      <c r="G2750" s="224"/>
      <c r="H2750" s="224"/>
      <c r="I2750" s="224"/>
      <c r="J2750" s="224"/>
      <c r="K2750" s="224"/>
      <c r="L2750" s="224"/>
      <c r="M2750" s="224"/>
      <c r="N2750" s="223"/>
      <c r="O2750" s="223"/>
      <c r="P2750" s="223"/>
      <c r="Q2750" s="223"/>
      <c r="R2750" s="224"/>
      <c r="S2750" s="224"/>
      <c r="T2750" s="224"/>
      <c r="U2750" s="224"/>
      <c r="V2750" s="224"/>
      <c r="W2750" s="224"/>
      <c r="X2750" s="224"/>
      <c r="Y2750" s="224"/>
      <c r="Z2750" s="213"/>
      <c r="AA2750" s="213"/>
      <c r="AB2750" s="213"/>
      <c r="AC2750" s="213"/>
      <c r="AD2750" s="213"/>
      <c r="AE2750" s="213"/>
      <c r="AF2750" s="213"/>
      <c r="AG2750" s="213" t="s">
        <v>573</v>
      </c>
      <c r="AH2750" s="213">
        <v>0</v>
      </c>
      <c r="AI2750" s="213"/>
      <c r="AJ2750" s="213"/>
      <c r="AK2750" s="213"/>
      <c r="AL2750" s="213"/>
      <c r="AM2750" s="213"/>
      <c r="AN2750" s="213"/>
      <c r="AO2750" s="213"/>
      <c r="AP2750" s="213"/>
      <c r="AQ2750" s="213"/>
      <c r="AR2750" s="213"/>
      <c r="AS2750" s="213"/>
      <c r="AT2750" s="213"/>
      <c r="AU2750" s="213"/>
      <c r="AV2750" s="213"/>
      <c r="AW2750" s="213"/>
      <c r="AX2750" s="213"/>
      <c r="AY2750" s="213"/>
      <c r="AZ2750" s="213"/>
      <c r="BA2750" s="213"/>
      <c r="BB2750" s="213"/>
      <c r="BC2750" s="213"/>
      <c r="BD2750" s="213"/>
      <c r="BE2750" s="213"/>
      <c r="BF2750" s="213"/>
      <c r="BG2750" s="213"/>
      <c r="BH2750" s="213"/>
    </row>
    <row r="2751" spans="1:60" outlineLevel="3" x14ac:dyDescent="0.2">
      <c r="A2751" s="220"/>
      <c r="B2751" s="221"/>
      <c r="C2751" s="258" t="s">
        <v>1727</v>
      </c>
      <c r="D2751" s="229"/>
      <c r="E2751" s="230">
        <v>124.77</v>
      </c>
      <c r="F2751" s="224"/>
      <c r="G2751" s="224"/>
      <c r="H2751" s="224"/>
      <c r="I2751" s="224"/>
      <c r="J2751" s="224"/>
      <c r="K2751" s="224"/>
      <c r="L2751" s="224"/>
      <c r="M2751" s="224"/>
      <c r="N2751" s="223"/>
      <c r="O2751" s="223"/>
      <c r="P2751" s="223"/>
      <c r="Q2751" s="223"/>
      <c r="R2751" s="224"/>
      <c r="S2751" s="224"/>
      <c r="T2751" s="224"/>
      <c r="U2751" s="224"/>
      <c r="V2751" s="224"/>
      <c r="W2751" s="224"/>
      <c r="X2751" s="224"/>
      <c r="Y2751" s="224"/>
      <c r="Z2751" s="213"/>
      <c r="AA2751" s="213"/>
      <c r="AB2751" s="213"/>
      <c r="AC2751" s="213"/>
      <c r="AD2751" s="213"/>
      <c r="AE2751" s="213"/>
      <c r="AF2751" s="213"/>
      <c r="AG2751" s="213" t="s">
        <v>573</v>
      </c>
      <c r="AH2751" s="213">
        <v>0</v>
      </c>
      <c r="AI2751" s="213"/>
      <c r="AJ2751" s="213"/>
      <c r="AK2751" s="213"/>
      <c r="AL2751" s="213"/>
      <c r="AM2751" s="213"/>
      <c r="AN2751" s="213"/>
      <c r="AO2751" s="213"/>
      <c r="AP2751" s="213"/>
      <c r="AQ2751" s="213"/>
      <c r="AR2751" s="213"/>
      <c r="AS2751" s="213"/>
      <c r="AT2751" s="213"/>
      <c r="AU2751" s="213"/>
      <c r="AV2751" s="213"/>
      <c r="AW2751" s="213"/>
      <c r="AX2751" s="213"/>
      <c r="AY2751" s="213"/>
      <c r="AZ2751" s="213"/>
      <c r="BA2751" s="213"/>
      <c r="BB2751" s="213"/>
      <c r="BC2751" s="213"/>
      <c r="BD2751" s="213"/>
      <c r="BE2751" s="213"/>
      <c r="BF2751" s="213"/>
      <c r="BG2751" s="213"/>
      <c r="BH2751" s="213"/>
    </row>
    <row r="2752" spans="1:60" outlineLevel="3" x14ac:dyDescent="0.2">
      <c r="A2752" s="220"/>
      <c r="B2752" s="221"/>
      <c r="C2752" s="275" t="s">
        <v>955</v>
      </c>
      <c r="D2752" s="266"/>
      <c r="E2752" s="267"/>
      <c r="F2752" s="224"/>
      <c r="G2752" s="224"/>
      <c r="H2752" s="224"/>
      <c r="I2752" s="224"/>
      <c r="J2752" s="224"/>
      <c r="K2752" s="224"/>
      <c r="L2752" s="224"/>
      <c r="M2752" s="224"/>
      <c r="N2752" s="223"/>
      <c r="O2752" s="223"/>
      <c r="P2752" s="223"/>
      <c r="Q2752" s="223"/>
      <c r="R2752" s="224"/>
      <c r="S2752" s="224"/>
      <c r="T2752" s="224"/>
      <c r="U2752" s="224"/>
      <c r="V2752" s="224"/>
      <c r="W2752" s="224"/>
      <c r="X2752" s="224"/>
      <c r="Y2752" s="224"/>
      <c r="Z2752" s="213"/>
      <c r="AA2752" s="213"/>
      <c r="AB2752" s="213"/>
      <c r="AC2752" s="213"/>
      <c r="AD2752" s="213"/>
      <c r="AE2752" s="213"/>
      <c r="AF2752" s="213"/>
      <c r="AG2752" s="213" t="s">
        <v>573</v>
      </c>
      <c r="AH2752" s="213"/>
      <c r="AI2752" s="213"/>
      <c r="AJ2752" s="213"/>
      <c r="AK2752" s="213"/>
      <c r="AL2752" s="213"/>
      <c r="AM2752" s="213"/>
      <c r="AN2752" s="213"/>
      <c r="AO2752" s="213"/>
      <c r="AP2752" s="213"/>
      <c r="AQ2752" s="213"/>
      <c r="AR2752" s="213"/>
      <c r="AS2752" s="213"/>
      <c r="AT2752" s="213"/>
      <c r="AU2752" s="213"/>
      <c r="AV2752" s="213"/>
      <c r="AW2752" s="213"/>
      <c r="AX2752" s="213"/>
      <c r="AY2752" s="213"/>
      <c r="AZ2752" s="213"/>
      <c r="BA2752" s="213"/>
      <c r="BB2752" s="213"/>
      <c r="BC2752" s="213"/>
      <c r="BD2752" s="213"/>
      <c r="BE2752" s="213"/>
      <c r="BF2752" s="213"/>
      <c r="BG2752" s="213"/>
      <c r="BH2752" s="213"/>
    </row>
    <row r="2753" spans="1:60" outlineLevel="3" x14ac:dyDescent="0.2">
      <c r="A2753" s="220"/>
      <c r="B2753" s="221"/>
      <c r="C2753" s="276" t="s">
        <v>1728</v>
      </c>
      <c r="D2753" s="266"/>
      <c r="E2753" s="267">
        <v>119.52</v>
      </c>
      <c r="F2753" s="224"/>
      <c r="G2753" s="224"/>
      <c r="H2753" s="224"/>
      <c r="I2753" s="224"/>
      <c r="J2753" s="224"/>
      <c r="K2753" s="224"/>
      <c r="L2753" s="224"/>
      <c r="M2753" s="224"/>
      <c r="N2753" s="223"/>
      <c r="O2753" s="223"/>
      <c r="P2753" s="223"/>
      <c r="Q2753" s="223"/>
      <c r="R2753" s="224"/>
      <c r="S2753" s="224"/>
      <c r="T2753" s="224"/>
      <c r="U2753" s="224"/>
      <c r="V2753" s="224"/>
      <c r="W2753" s="224"/>
      <c r="X2753" s="224"/>
      <c r="Y2753" s="224"/>
      <c r="Z2753" s="213"/>
      <c r="AA2753" s="213"/>
      <c r="AB2753" s="213"/>
      <c r="AC2753" s="213"/>
      <c r="AD2753" s="213"/>
      <c r="AE2753" s="213"/>
      <c r="AF2753" s="213"/>
      <c r="AG2753" s="213" t="s">
        <v>573</v>
      </c>
      <c r="AH2753" s="213">
        <v>2</v>
      </c>
      <c r="AI2753" s="213"/>
      <c r="AJ2753" s="213"/>
      <c r="AK2753" s="213"/>
      <c r="AL2753" s="213"/>
      <c r="AM2753" s="213"/>
      <c r="AN2753" s="213"/>
      <c r="AO2753" s="213"/>
      <c r="AP2753" s="213"/>
      <c r="AQ2753" s="213"/>
      <c r="AR2753" s="213"/>
      <c r="AS2753" s="213"/>
      <c r="AT2753" s="213"/>
      <c r="AU2753" s="213"/>
      <c r="AV2753" s="213"/>
      <c r="AW2753" s="213"/>
      <c r="AX2753" s="213"/>
      <c r="AY2753" s="213"/>
      <c r="AZ2753" s="213"/>
      <c r="BA2753" s="213"/>
      <c r="BB2753" s="213"/>
      <c r="BC2753" s="213"/>
      <c r="BD2753" s="213"/>
      <c r="BE2753" s="213"/>
      <c r="BF2753" s="213"/>
      <c r="BG2753" s="213"/>
      <c r="BH2753" s="213"/>
    </row>
    <row r="2754" spans="1:60" outlineLevel="3" x14ac:dyDescent="0.2">
      <c r="A2754" s="220"/>
      <c r="B2754" s="221"/>
      <c r="C2754" s="276" t="s">
        <v>1729</v>
      </c>
      <c r="D2754" s="266"/>
      <c r="E2754" s="267">
        <v>5.25</v>
      </c>
      <c r="F2754" s="224"/>
      <c r="G2754" s="224"/>
      <c r="H2754" s="224"/>
      <c r="I2754" s="224"/>
      <c r="J2754" s="224"/>
      <c r="K2754" s="224"/>
      <c r="L2754" s="224"/>
      <c r="M2754" s="224"/>
      <c r="N2754" s="223"/>
      <c r="O2754" s="223"/>
      <c r="P2754" s="223"/>
      <c r="Q2754" s="223"/>
      <c r="R2754" s="224"/>
      <c r="S2754" s="224"/>
      <c r="T2754" s="224"/>
      <c r="U2754" s="224"/>
      <c r="V2754" s="224"/>
      <c r="W2754" s="224"/>
      <c r="X2754" s="224"/>
      <c r="Y2754" s="224"/>
      <c r="Z2754" s="213"/>
      <c r="AA2754" s="213"/>
      <c r="AB2754" s="213"/>
      <c r="AC2754" s="213"/>
      <c r="AD2754" s="213"/>
      <c r="AE2754" s="213"/>
      <c r="AF2754" s="213"/>
      <c r="AG2754" s="213" t="s">
        <v>573</v>
      </c>
      <c r="AH2754" s="213">
        <v>2</v>
      </c>
      <c r="AI2754" s="213"/>
      <c r="AJ2754" s="213"/>
      <c r="AK2754" s="213"/>
      <c r="AL2754" s="213"/>
      <c r="AM2754" s="213"/>
      <c r="AN2754" s="213"/>
      <c r="AO2754" s="213"/>
      <c r="AP2754" s="213"/>
      <c r="AQ2754" s="213"/>
      <c r="AR2754" s="213"/>
      <c r="AS2754" s="213"/>
      <c r="AT2754" s="213"/>
      <c r="AU2754" s="213"/>
      <c r="AV2754" s="213"/>
      <c r="AW2754" s="213"/>
      <c r="AX2754" s="213"/>
      <c r="AY2754" s="213"/>
      <c r="AZ2754" s="213"/>
      <c r="BA2754" s="213"/>
      <c r="BB2754" s="213"/>
      <c r="BC2754" s="213"/>
      <c r="BD2754" s="213"/>
      <c r="BE2754" s="213"/>
      <c r="BF2754" s="213"/>
      <c r="BG2754" s="213"/>
      <c r="BH2754" s="213"/>
    </row>
    <row r="2755" spans="1:60" outlineLevel="3" x14ac:dyDescent="0.2">
      <c r="A2755" s="220"/>
      <c r="B2755" s="221"/>
      <c r="C2755" s="275" t="s">
        <v>958</v>
      </c>
      <c r="D2755" s="266"/>
      <c r="E2755" s="267"/>
      <c r="F2755" s="224"/>
      <c r="G2755" s="224"/>
      <c r="H2755" s="224"/>
      <c r="I2755" s="224"/>
      <c r="J2755" s="224"/>
      <c r="K2755" s="224"/>
      <c r="L2755" s="224"/>
      <c r="M2755" s="224"/>
      <c r="N2755" s="223"/>
      <c r="O2755" s="223"/>
      <c r="P2755" s="223"/>
      <c r="Q2755" s="223"/>
      <c r="R2755" s="224"/>
      <c r="S2755" s="224"/>
      <c r="T2755" s="224"/>
      <c r="U2755" s="224"/>
      <c r="V2755" s="224"/>
      <c r="W2755" s="224"/>
      <c r="X2755" s="224"/>
      <c r="Y2755" s="224"/>
      <c r="Z2755" s="213"/>
      <c r="AA2755" s="213"/>
      <c r="AB2755" s="213"/>
      <c r="AC2755" s="213"/>
      <c r="AD2755" s="213"/>
      <c r="AE2755" s="213"/>
      <c r="AF2755" s="213"/>
      <c r="AG2755" s="213" t="s">
        <v>573</v>
      </c>
      <c r="AH2755" s="213"/>
      <c r="AI2755" s="213"/>
      <c r="AJ2755" s="213"/>
      <c r="AK2755" s="213"/>
      <c r="AL2755" s="213"/>
      <c r="AM2755" s="213"/>
      <c r="AN2755" s="213"/>
      <c r="AO2755" s="213"/>
      <c r="AP2755" s="213"/>
      <c r="AQ2755" s="213"/>
      <c r="AR2755" s="213"/>
      <c r="AS2755" s="213"/>
      <c r="AT2755" s="213"/>
      <c r="AU2755" s="213"/>
      <c r="AV2755" s="213"/>
      <c r="AW2755" s="213"/>
      <c r="AX2755" s="213"/>
      <c r="AY2755" s="213"/>
      <c r="AZ2755" s="213"/>
      <c r="BA2755" s="213"/>
      <c r="BB2755" s="213"/>
      <c r="BC2755" s="213"/>
      <c r="BD2755" s="213"/>
      <c r="BE2755" s="213"/>
      <c r="BF2755" s="213"/>
      <c r="BG2755" s="213"/>
      <c r="BH2755" s="213"/>
    </row>
    <row r="2756" spans="1:60" outlineLevel="3" x14ac:dyDescent="0.2">
      <c r="A2756" s="220"/>
      <c r="B2756" s="221"/>
      <c r="C2756" s="258" t="s">
        <v>1730</v>
      </c>
      <c r="D2756" s="229"/>
      <c r="E2756" s="230">
        <v>45.76</v>
      </c>
      <c r="F2756" s="224"/>
      <c r="G2756" s="224"/>
      <c r="H2756" s="224"/>
      <c r="I2756" s="224"/>
      <c r="J2756" s="224"/>
      <c r="K2756" s="224"/>
      <c r="L2756" s="224"/>
      <c r="M2756" s="224"/>
      <c r="N2756" s="223"/>
      <c r="O2756" s="223"/>
      <c r="P2756" s="223"/>
      <c r="Q2756" s="223"/>
      <c r="R2756" s="224"/>
      <c r="S2756" s="224"/>
      <c r="T2756" s="224"/>
      <c r="U2756" s="224"/>
      <c r="V2756" s="224"/>
      <c r="W2756" s="224"/>
      <c r="X2756" s="224"/>
      <c r="Y2756" s="224"/>
      <c r="Z2756" s="213"/>
      <c r="AA2756" s="213"/>
      <c r="AB2756" s="213"/>
      <c r="AC2756" s="213"/>
      <c r="AD2756" s="213"/>
      <c r="AE2756" s="213"/>
      <c r="AF2756" s="213"/>
      <c r="AG2756" s="213" t="s">
        <v>573</v>
      </c>
      <c r="AH2756" s="213">
        <v>0</v>
      </c>
      <c r="AI2756" s="213"/>
      <c r="AJ2756" s="213"/>
      <c r="AK2756" s="213"/>
      <c r="AL2756" s="213"/>
      <c r="AM2756" s="213"/>
      <c r="AN2756" s="213"/>
      <c r="AO2756" s="213"/>
      <c r="AP2756" s="213"/>
      <c r="AQ2756" s="213"/>
      <c r="AR2756" s="213"/>
      <c r="AS2756" s="213"/>
      <c r="AT2756" s="213"/>
      <c r="AU2756" s="213"/>
      <c r="AV2756" s="213"/>
      <c r="AW2756" s="213"/>
      <c r="AX2756" s="213"/>
      <c r="AY2756" s="213"/>
      <c r="AZ2756" s="213"/>
      <c r="BA2756" s="213"/>
      <c r="BB2756" s="213"/>
      <c r="BC2756" s="213"/>
      <c r="BD2756" s="213"/>
      <c r="BE2756" s="213"/>
      <c r="BF2756" s="213"/>
      <c r="BG2756" s="213"/>
      <c r="BH2756" s="213"/>
    </row>
    <row r="2757" spans="1:60" outlineLevel="3" x14ac:dyDescent="0.2">
      <c r="A2757" s="220"/>
      <c r="B2757" s="221"/>
      <c r="C2757" s="275" t="s">
        <v>955</v>
      </c>
      <c r="D2757" s="266"/>
      <c r="E2757" s="267"/>
      <c r="F2757" s="224"/>
      <c r="G2757" s="224"/>
      <c r="H2757" s="224"/>
      <c r="I2757" s="224"/>
      <c r="J2757" s="224"/>
      <c r="K2757" s="224"/>
      <c r="L2757" s="224"/>
      <c r="M2757" s="224"/>
      <c r="N2757" s="223"/>
      <c r="O2757" s="223"/>
      <c r="P2757" s="223"/>
      <c r="Q2757" s="223"/>
      <c r="R2757" s="224"/>
      <c r="S2757" s="224"/>
      <c r="T2757" s="224"/>
      <c r="U2757" s="224"/>
      <c r="V2757" s="224"/>
      <c r="W2757" s="224"/>
      <c r="X2757" s="224"/>
      <c r="Y2757" s="224"/>
      <c r="Z2757" s="213"/>
      <c r="AA2757" s="213"/>
      <c r="AB2757" s="213"/>
      <c r="AC2757" s="213"/>
      <c r="AD2757" s="213"/>
      <c r="AE2757" s="213"/>
      <c r="AF2757" s="213"/>
      <c r="AG2757" s="213" t="s">
        <v>573</v>
      </c>
      <c r="AH2757" s="213"/>
      <c r="AI2757" s="213"/>
      <c r="AJ2757" s="213"/>
      <c r="AK2757" s="213"/>
      <c r="AL2757" s="213"/>
      <c r="AM2757" s="213"/>
      <c r="AN2757" s="213"/>
      <c r="AO2757" s="213"/>
      <c r="AP2757" s="213"/>
      <c r="AQ2757" s="213"/>
      <c r="AR2757" s="213"/>
      <c r="AS2757" s="213"/>
      <c r="AT2757" s="213"/>
      <c r="AU2757" s="213"/>
      <c r="AV2757" s="213"/>
      <c r="AW2757" s="213"/>
      <c r="AX2757" s="213"/>
      <c r="AY2757" s="213"/>
      <c r="AZ2757" s="213"/>
      <c r="BA2757" s="213"/>
      <c r="BB2757" s="213"/>
      <c r="BC2757" s="213"/>
      <c r="BD2757" s="213"/>
      <c r="BE2757" s="213"/>
      <c r="BF2757" s="213"/>
      <c r="BG2757" s="213"/>
      <c r="BH2757" s="213"/>
    </row>
    <row r="2758" spans="1:60" outlineLevel="3" x14ac:dyDescent="0.2">
      <c r="A2758" s="220"/>
      <c r="B2758" s="221"/>
      <c r="C2758" s="276" t="s">
        <v>1731</v>
      </c>
      <c r="D2758" s="266"/>
      <c r="E2758" s="267">
        <v>18.5</v>
      </c>
      <c r="F2758" s="224"/>
      <c r="G2758" s="224"/>
      <c r="H2758" s="224"/>
      <c r="I2758" s="224"/>
      <c r="J2758" s="224"/>
      <c r="K2758" s="224"/>
      <c r="L2758" s="224"/>
      <c r="M2758" s="224"/>
      <c r="N2758" s="223"/>
      <c r="O2758" s="223"/>
      <c r="P2758" s="223"/>
      <c r="Q2758" s="223"/>
      <c r="R2758" s="224"/>
      <c r="S2758" s="224"/>
      <c r="T2758" s="224"/>
      <c r="U2758" s="224"/>
      <c r="V2758" s="224"/>
      <c r="W2758" s="224"/>
      <c r="X2758" s="224"/>
      <c r="Y2758" s="224"/>
      <c r="Z2758" s="213"/>
      <c r="AA2758" s="213"/>
      <c r="AB2758" s="213"/>
      <c r="AC2758" s="213"/>
      <c r="AD2758" s="213"/>
      <c r="AE2758" s="213"/>
      <c r="AF2758" s="213"/>
      <c r="AG2758" s="213" t="s">
        <v>573</v>
      </c>
      <c r="AH2758" s="213">
        <v>2</v>
      </c>
      <c r="AI2758" s="213"/>
      <c r="AJ2758" s="213"/>
      <c r="AK2758" s="213"/>
      <c r="AL2758" s="213"/>
      <c r="AM2758" s="213"/>
      <c r="AN2758" s="213"/>
      <c r="AO2758" s="213"/>
      <c r="AP2758" s="213"/>
      <c r="AQ2758" s="213"/>
      <c r="AR2758" s="213"/>
      <c r="AS2758" s="213"/>
      <c r="AT2758" s="213"/>
      <c r="AU2758" s="213"/>
      <c r="AV2758" s="213"/>
      <c r="AW2758" s="213"/>
      <c r="AX2758" s="213"/>
      <c r="AY2758" s="213"/>
      <c r="AZ2758" s="213"/>
      <c r="BA2758" s="213"/>
      <c r="BB2758" s="213"/>
      <c r="BC2758" s="213"/>
      <c r="BD2758" s="213"/>
      <c r="BE2758" s="213"/>
      <c r="BF2758" s="213"/>
      <c r="BG2758" s="213"/>
      <c r="BH2758" s="213"/>
    </row>
    <row r="2759" spans="1:60" outlineLevel="3" x14ac:dyDescent="0.2">
      <c r="A2759" s="220"/>
      <c r="B2759" s="221"/>
      <c r="C2759" s="276" t="s">
        <v>1732</v>
      </c>
      <c r="D2759" s="266"/>
      <c r="E2759" s="267">
        <v>5.84</v>
      </c>
      <c r="F2759" s="224"/>
      <c r="G2759" s="224"/>
      <c r="H2759" s="224"/>
      <c r="I2759" s="224"/>
      <c r="J2759" s="224"/>
      <c r="K2759" s="224"/>
      <c r="L2759" s="224"/>
      <c r="M2759" s="224"/>
      <c r="N2759" s="223"/>
      <c r="O2759" s="223"/>
      <c r="P2759" s="223"/>
      <c r="Q2759" s="223"/>
      <c r="R2759" s="224"/>
      <c r="S2759" s="224"/>
      <c r="T2759" s="224"/>
      <c r="U2759" s="224"/>
      <c r="V2759" s="224"/>
      <c r="W2759" s="224"/>
      <c r="X2759" s="224"/>
      <c r="Y2759" s="224"/>
      <c r="Z2759" s="213"/>
      <c r="AA2759" s="213"/>
      <c r="AB2759" s="213"/>
      <c r="AC2759" s="213"/>
      <c r="AD2759" s="213"/>
      <c r="AE2759" s="213"/>
      <c r="AF2759" s="213"/>
      <c r="AG2759" s="213" t="s">
        <v>573</v>
      </c>
      <c r="AH2759" s="213">
        <v>2</v>
      </c>
      <c r="AI2759" s="213"/>
      <c r="AJ2759" s="213"/>
      <c r="AK2759" s="213"/>
      <c r="AL2759" s="213"/>
      <c r="AM2759" s="213"/>
      <c r="AN2759" s="213"/>
      <c r="AO2759" s="213"/>
      <c r="AP2759" s="213"/>
      <c r="AQ2759" s="213"/>
      <c r="AR2759" s="213"/>
      <c r="AS2759" s="213"/>
      <c r="AT2759" s="213"/>
      <c r="AU2759" s="213"/>
      <c r="AV2759" s="213"/>
      <c r="AW2759" s="213"/>
      <c r="AX2759" s="213"/>
      <c r="AY2759" s="213"/>
      <c r="AZ2759" s="213"/>
      <c r="BA2759" s="213"/>
      <c r="BB2759" s="213"/>
      <c r="BC2759" s="213"/>
      <c r="BD2759" s="213"/>
      <c r="BE2759" s="213"/>
      <c r="BF2759" s="213"/>
      <c r="BG2759" s="213"/>
      <c r="BH2759" s="213"/>
    </row>
    <row r="2760" spans="1:60" outlineLevel="3" x14ac:dyDescent="0.2">
      <c r="A2760" s="220"/>
      <c r="B2760" s="221"/>
      <c r="C2760" s="276" t="s">
        <v>1151</v>
      </c>
      <c r="D2760" s="266"/>
      <c r="E2760" s="267">
        <v>13</v>
      </c>
      <c r="F2760" s="224"/>
      <c r="G2760" s="224"/>
      <c r="H2760" s="224"/>
      <c r="I2760" s="224"/>
      <c r="J2760" s="224"/>
      <c r="K2760" s="224"/>
      <c r="L2760" s="224"/>
      <c r="M2760" s="224"/>
      <c r="N2760" s="223"/>
      <c r="O2760" s="223"/>
      <c r="P2760" s="223"/>
      <c r="Q2760" s="223"/>
      <c r="R2760" s="224"/>
      <c r="S2760" s="224"/>
      <c r="T2760" s="224"/>
      <c r="U2760" s="224"/>
      <c r="V2760" s="224"/>
      <c r="W2760" s="224"/>
      <c r="X2760" s="224"/>
      <c r="Y2760" s="224"/>
      <c r="Z2760" s="213"/>
      <c r="AA2760" s="213"/>
      <c r="AB2760" s="213"/>
      <c r="AC2760" s="213"/>
      <c r="AD2760" s="213"/>
      <c r="AE2760" s="213"/>
      <c r="AF2760" s="213"/>
      <c r="AG2760" s="213" t="s">
        <v>573</v>
      </c>
      <c r="AH2760" s="213">
        <v>2</v>
      </c>
      <c r="AI2760" s="213"/>
      <c r="AJ2760" s="213"/>
      <c r="AK2760" s="213"/>
      <c r="AL2760" s="213"/>
      <c r="AM2760" s="213"/>
      <c r="AN2760" s="213"/>
      <c r="AO2760" s="213"/>
      <c r="AP2760" s="213"/>
      <c r="AQ2760" s="213"/>
      <c r="AR2760" s="213"/>
      <c r="AS2760" s="213"/>
      <c r="AT2760" s="213"/>
      <c r="AU2760" s="213"/>
      <c r="AV2760" s="213"/>
      <c r="AW2760" s="213"/>
      <c r="AX2760" s="213"/>
      <c r="AY2760" s="213"/>
      <c r="AZ2760" s="213"/>
      <c r="BA2760" s="213"/>
      <c r="BB2760" s="213"/>
      <c r="BC2760" s="213"/>
      <c r="BD2760" s="213"/>
      <c r="BE2760" s="213"/>
      <c r="BF2760" s="213"/>
      <c r="BG2760" s="213"/>
      <c r="BH2760" s="213"/>
    </row>
    <row r="2761" spans="1:60" outlineLevel="3" x14ac:dyDescent="0.2">
      <c r="A2761" s="220"/>
      <c r="B2761" s="221"/>
      <c r="C2761" s="276" t="s">
        <v>1733</v>
      </c>
      <c r="D2761" s="266"/>
      <c r="E2761" s="267">
        <v>8.42</v>
      </c>
      <c r="F2761" s="224"/>
      <c r="G2761" s="224"/>
      <c r="H2761" s="224"/>
      <c r="I2761" s="224"/>
      <c r="J2761" s="224"/>
      <c r="K2761" s="224"/>
      <c r="L2761" s="224"/>
      <c r="M2761" s="224"/>
      <c r="N2761" s="223"/>
      <c r="O2761" s="223"/>
      <c r="P2761" s="223"/>
      <c r="Q2761" s="223"/>
      <c r="R2761" s="224"/>
      <c r="S2761" s="224"/>
      <c r="T2761" s="224"/>
      <c r="U2761" s="224"/>
      <c r="V2761" s="224"/>
      <c r="W2761" s="224"/>
      <c r="X2761" s="224"/>
      <c r="Y2761" s="224"/>
      <c r="Z2761" s="213"/>
      <c r="AA2761" s="213"/>
      <c r="AB2761" s="213"/>
      <c r="AC2761" s="213"/>
      <c r="AD2761" s="213"/>
      <c r="AE2761" s="213"/>
      <c r="AF2761" s="213"/>
      <c r="AG2761" s="213" t="s">
        <v>573</v>
      </c>
      <c r="AH2761" s="213">
        <v>2</v>
      </c>
      <c r="AI2761" s="213"/>
      <c r="AJ2761" s="213"/>
      <c r="AK2761" s="213"/>
      <c r="AL2761" s="213"/>
      <c r="AM2761" s="213"/>
      <c r="AN2761" s="213"/>
      <c r="AO2761" s="213"/>
      <c r="AP2761" s="213"/>
      <c r="AQ2761" s="213"/>
      <c r="AR2761" s="213"/>
      <c r="AS2761" s="213"/>
      <c r="AT2761" s="213"/>
      <c r="AU2761" s="213"/>
      <c r="AV2761" s="213"/>
      <c r="AW2761" s="213"/>
      <c r="AX2761" s="213"/>
      <c r="AY2761" s="213"/>
      <c r="AZ2761" s="213"/>
      <c r="BA2761" s="213"/>
      <c r="BB2761" s="213"/>
      <c r="BC2761" s="213"/>
      <c r="BD2761" s="213"/>
      <c r="BE2761" s="213"/>
      <c r="BF2761" s="213"/>
      <c r="BG2761" s="213"/>
      <c r="BH2761" s="213"/>
    </row>
    <row r="2762" spans="1:60" outlineLevel="3" x14ac:dyDescent="0.2">
      <c r="A2762" s="220"/>
      <c r="B2762" s="221"/>
      <c r="C2762" s="275" t="s">
        <v>958</v>
      </c>
      <c r="D2762" s="266"/>
      <c r="E2762" s="267"/>
      <c r="F2762" s="224"/>
      <c r="G2762" s="224"/>
      <c r="H2762" s="224"/>
      <c r="I2762" s="224"/>
      <c r="J2762" s="224"/>
      <c r="K2762" s="224"/>
      <c r="L2762" s="224"/>
      <c r="M2762" s="224"/>
      <c r="N2762" s="223"/>
      <c r="O2762" s="223"/>
      <c r="P2762" s="223"/>
      <c r="Q2762" s="223"/>
      <c r="R2762" s="224"/>
      <c r="S2762" s="224"/>
      <c r="T2762" s="224"/>
      <c r="U2762" s="224"/>
      <c r="V2762" s="224"/>
      <c r="W2762" s="224"/>
      <c r="X2762" s="224"/>
      <c r="Y2762" s="224"/>
      <c r="Z2762" s="213"/>
      <c r="AA2762" s="213"/>
      <c r="AB2762" s="213"/>
      <c r="AC2762" s="213"/>
      <c r="AD2762" s="213"/>
      <c r="AE2762" s="213"/>
      <c r="AF2762" s="213"/>
      <c r="AG2762" s="213" t="s">
        <v>573</v>
      </c>
      <c r="AH2762" s="213"/>
      <c r="AI2762" s="213"/>
      <c r="AJ2762" s="213"/>
      <c r="AK2762" s="213"/>
      <c r="AL2762" s="213"/>
      <c r="AM2762" s="213"/>
      <c r="AN2762" s="213"/>
      <c r="AO2762" s="213"/>
      <c r="AP2762" s="213"/>
      <c r="AQ2762" s="213"/>
      <c r="AR2762" s="213"/>
      <c r="AS2762" s="213"/>
      <c r="AT2762" s="213"/>
      <c r="AU2762" s="213"/>
      <c r="AV2762" s="213"/>
      <c r="AW2762" s="213"/>
      <c r="AX2762" s="213"/>
      <c r="AY2762" s="213"/>
      <c r="AZ2762" s="213"/>
      <c r="BA2762" s="213"/>
      <c r="BB2762" s="213"/>
      <c r="BC2762" s="213"/>
      <c r="BD2762" s="213"/>
      <c r="BE2762" s="213"/>
      <c r="BF2762" s="213"/>
      <c r="BG2762" s="213"/>
      <c r="BH2762" s="213"/>
    </row>
    <row r="2763" spans="1:60" outlineLevel="3" x14ac:dyDescent="0.2">
      <c r="A2763" s="220"/>
      <c r="B2763" s="221"/>
      <c r="C2763" s="258" t="s">
        <v>1734</v>
      </c>
      <c r="D2763" s="229"/>
      <c r="E2763" s="230">
        <v>3</v>
      </c>
      <c r="F2763" s="224"/>
      <c r="G2763" s="224"/>
      <c r="H2763" s="224"/>
      <c r="I2763" s="224"/>
      <c r="J2763" s="224"/>
      <c r="K2763" s="224"/>
      <c r="L2763" s="224"/>
      <c r="M2763" s="224"/>
      <c r="N2763" s="223"/>
      <c r="O2763" s="223"/>
      <c r="P2763" s="223"/>
      <c r="Q2763" s="223"/>
      <c r="R2763" s="224"/>
      <c r="S2763" s="224"/>
      <c r="T2763" s="224"/>
      <c r="U2763" s="224"/>
      <c r="V2763" s="224"/>
      <c r="W2763" s="224"/>
      <c r="X2763" s="224"/>
      <c r="Y2763" s="224"/>
      <c r="Z2763" s="213"/>
      <c r="AA2763" s="213"/>
      <c r="AB2763" s="213"/>
      <c r="AC2763" s="213"/>
      <c r="AD2763" s="213"/>
      <c r="AE2763" s="213"/>
      <c r="AF2763" s="213"/>
      <c r="AG2763" s="213" t="s">
        <v>573</v>
      </c>
      <c r="AH2763" s="213">
        <v>0</v>
      </c>
      <c r="AI2763" s="213"/>
      <c r="AJ2763" s="213"/>
      <c r="AK2763" s="213"/>
      <c r="AL2763" s="213"/>
      <c r="AM2763" s="213"/>
      <c r="AN2763" s="213"/>
      <c r="AO2763" s="213"/>
      <c r="AP2763" s="213"/>
      <c r="AQ2763" s="213"/>
      <c r="AR2763" s="213"/>
      <c r="AS2763" s="213"/>
      <c r="AT2763" s="213"/>
      <c r="AU2763" s="213"/>
      <c r="AV2763" s="213"/>
      <c r="AW2763" s="213"/>
      <c r="AX2763" s="213"/>
      <c r="AY2763" s="213"/>
      <c r="AZ2763" s="213"/>
      <c r="BA2763" s="213"/>
      <c r="BB2763" s="213"/>
      <c r="BC2763" s="213"/>
      <c r="BD2763" s="213"/>
      <c r="BE2763" s="213"/>
      <c r="BF2763" s="213"/>
      <c r="BG2763" s="213"/>
      <c r="BH2763" s="213"/>
    </row>
    <row r="2764" spans="1:60" outlineLevel="3" x14ac:dyDescent="0.2">
      <c r="A2764" s="220"/>
      <c r="B2764" s="221"/>
      <c r="C2764" s="275" t="s">
        <v>955</v>
      </c>
      <c r="D2764" s="266"/>
      <c r="E2764" s="267"/>
      <c r="F2764" s="224"/>
      <c r="G2764" s="224"/>
      <c r="H2764" s="224"/>
      <c r="I2764" s="224"/>
      <c r="J2764" s="224"/>
      <c r="K2764" s="224"/>
      <c r="L2764" s="224"/>
      <c r="M2764" s="224"/>
      <c r="N2764" s="223"/>
      <c r="O2764" s="223"/>
      <c r="P2764" s="223"/>
      <c r="Q2764" s="223"/>
      <c r="R2764" s="224"/>
      <c r="S2764" s="224"/>
      <c r="T2764" s="224"/>
      <c r="U2764" s="224"/>
      <c r="V2764" s="224"/>
      <c r="W2764" s="224"/>
      <c r="X2764" s="224"/>
      <c r="Y2764" s="224"/>
      <c r="Z2764" s="213"/>
      <c r="AA2764" s="213"/>
      <c r="AB2764" s="213"/>
      <c r="AC2764" s="213"/>
      <c r="AD2764" s="213"/>
      <c r="AE2764" s="213"/>
      <c r="AF2764" s="213"/>
      <c r="AG2764" s="213" t="s">
        <v>573</v>
      </c>
      <c r="AH2764" s="213"/>
      <c r="AI2764" s="213"/>
      <c r="AJ2764" s="213"/>
      <c r="AK2764" s="213"/>
      <c r="AL2764" s="213"/>
      <c r="AM2764" s="213"/>
      <c r="AN2764" s="213"/>
      <c r="AO2764" s="213"/>
      <c r="AP2764" s="213"/>
      <c r="AQ2764" s="213"/>
      <c r="AR2764" s="213"/>
      <c r="AS2764" s="213"/>
      <c r="AT2764" s="213"/>
      <c r="AU2764" s="213"/>
      <c r="AV2764" s="213"/>
      <c r="AW2764" s="213"/>
      <c r="AX2764" s="213"/>
      <c r="AY2764" s="213"/>
      <c r="AZ2764" s="213"/>
      <c r="BA2764" s="213"/>
      <c r="BB2764" s="213"/>
      <c r="BC2764" s="213"/>
      <c r="BD2764" s="213"/>
      <c r="BE2764" s="213"/>
      <c r="BF2764" s="213"/>
      <c r="BG2764" s="213"/>
      <c r="BH2764" s="213"/>
    </row>
    <row r="2765" spans="1:60" outlineLevel="3" x14ac:dyDescent="0.2">
      <c r="A2765" s="220"/>
      <c r="B2765" s="221"/>
      <c r="C2765" s="276" t="s">
        <v>1735</v>
      </c>
      <c r="D2765" s="266"/>
      <c r="E2765" s="267">
        <v>3</v>
      </c>
      <c r="F2765" s="224"/>
      <c r="G2765" s="224"/>
      <c r="H2765" s="224"/>
      <c r="I2765" s="224"/>
      <c r="J2765" s="224"/>
      <c r="K2765" s="224"/>
      <c r="L2765" s="224"/>
      <c r="M2765" s="224"/>
      <c r="N2765" s="223"/>
      <c r="O2765" s="223"/>
      <c r="P2765" s="223"/>
      <c r="Q2765" s="223"/>
      <c r="R2765" s="224"/>
      <c r="S2765" s="224"/>
      <c r="T2765" s="224"/>
      <c r="U2765" s="224"/>
      <c r="V2765" s="224"/>
      <c r="W2765" s="224"/>
      <c r="X2765" s="224"/>
      <c r="Y2765" s="224"/>
      <c r="Z2765" s="213"/>
      <c r="AA2765" s="213"/>
      <c r="AB2765" s="213"/>
      <c r="AC2765" s="213"/>
      <c r="AD2765" s="213"/>
      <c r="AE2765" s="213"/>
      <c r="AF2765" s="213"/>
      <c r="AG2765" s="213" t="s">
        <v>573</v>
      </c>
      <c r="AH2765" s="213">
        <v>2</v>
      </c>
      <c r="AI2765" s="213"/>
      <c r="AJ2765" s="213"/>
      <c r="AK2765" s="213"/>
      <c r="AL2765" s="213"/>
      <c r="AM2765" s="213"/>
      <c r="AN2765" s="213"/>
      <c r="AO2765" s="213"/>
      <c r="AP2765" s="213"/>
      <c r="AQ2765" s="213"/>
      <c r="AR2765" s="213"/>
      <c r="AS2765" s="213"/>
      <c r="AT2765" s="213"/>
      <c r="AU2765" s="213"/>
      <c r="AV2765" s="213"/>
      <c r="AW2765" s="213"/>
      <c r="AX2765" s="213"/>
      <c r="AY2765" s="213"/>
      <c r="AZ2765" s="213"/>
      <c r="BA2765" s="213"/>
      <c r="BB2765" s="213"/>
      <c r="BC2765" s="213"/>
      <c r="BD2765" s="213"/>
      <c r="BE2765" s="213"/>
      <c r="BF2765" s="213"/>
      <c r="BG2765" s="213"/>
      <c r="BH2765" s="213"/>
    </row>
    <row r="2766" spans="1:60" outlineLevel="3" x14ac:dyDescent="0.2">
      <c r="A2766" s="220"/>
      <c r="B2766" s="221"/>
      <c r="C2766" s="275" t="s">
        <v>958</v>
      </c>
      <c r="D2766" s="266"/>
      <c r="E2766" s="267"/>
      <c r="F2766" s="224"/>
      <c r="G2766" s="224"/>
      <c r="H2766" s="224"/>
      <c r="I2766" s="224"/>
      <c r="J2766" s="224"/>
      <c r="K2766" s="224"/>
      <c r="L2766" s="224"/>
      <c r="M2766" s="224"/>
      <c r="N2766" s="223"/>
      <c r="O2766" s="223"/>
      <c r="P2766" s="223"/>
      <c r="Q2766" s="223"/>
      <c r="R2766" s="224"/>
      <c r="S2766" s="224"/>
      <c r="T2766" s="224"/>
      <c r="U2766" s="224"/>
      <c r="V2766" s="224"/>
      <c r="W2766" s="224"/>
      <c r="X2766" s="224"/>
      <c r="Y2766" s="224"/>
      <c r="Z2766" s="213"/>
      <c r="AA2766" s="213"/>
      <c r="AB2766" s="213"/>
      <c r="AC2766" s="213"/>
      <c r="AD2766" s="213"/>
      <c r="AE2766" s="213"/>
      <c r="AF2766" s="213"/>
      <c r="AG2766" s="213" t="s">
        <v>573</v>
      </c>
      <c r="AH2766" s="213"/>
      <c r="AI2766" s="213"/>
      <c r="AJ2766" s="213"/>
      <c r="AK2766" s="213"/>
      <c r="AL2766" s="213"/>
      <c r="AM2766" s="213"/>
      <c r="AN2766" s="213"/>
      <c r="AO2766" s="213"/>
      <c r="AP2766" s="213"/>
      <c r="AQ2766" s="213"/>
      <c r="AR2766" s="213"/>
      <c r="AS2766" s="213"/>
      <c r="AT2766" s="213"/>
      <c r="AU2766" s="213"/>
      <c r="AV2766" s="213"/>
      <c r="AW2766" s="213"/>
      <c r="AX2766" s="213"/>
      <c r="AY2766" s="213"/>
      <c r="AZ2766" s="213"/>
      <c r="BA2766" s="213"/>
      <c r="BB2766" s="213"/>
      <c r="BC2766" s="213"/>
      <c r="BD2766" s="213"/>
      <c r="BE2766" s="213"/>
      <c r="BF2766" s="213"/>
      <c r="BG2766" s="213"/>
      <c r="BH2766" s="213"/>
    </row>
    <row r="2767" spans="1:60" outlineLevel="3" x14ac:dyDescent="0.2">
      <c r="A2767" s="220"/>
      <c r="B2767" s="221"/>
      <c r="C2767" s="258" t="s">
        <v>1152</v>
      </c>
      <c r="D2767" s="229"/>
      <c r="E2767" s="230"/>
      <c r="F2767" s="224"/>
      <c r="G2767" s="224"/>
      <c r="H2767" s="224"/>
      <c r="I2767" s="224"/>
      <c r="J2767" s="224"/>
      <c r="K2767" s="224"/>
      <c r="L2767" s="224"/>
      <c r="M2767" s="224"/>
      <c r="N2767" s="223"/>
      <c r="O2767" s="223"/>
      <c r="P2767" s="223"/>
      <c r="Q2767" s="223"/>
      <c r="R2767" s="224"/>
      <c r="S2767" s="224"/>
      <c r="T2767" s="224"/>
      <c r="U2767" s="224"/>
      <c r="V2767" s="224"/>
      <c r="W2767" s="224"/>
      <c r="X2767" s="224"/>
      <c r="Y2767" s="224"/>
      <c r="Z2767" s="213"/>
      <c r="AA2767" s="213"/>
      <c r="AB2767" s="213"/>
      <c r="AC2767" s="213"/>
      <c r="AD2767" s="213"/>
      <c r="AE2767" s="213"/>
      <c r="AF2767" s="213"/>
      <c r="AG2767" s="213" t="s">
        <v>573</v>
      </c>
      <c r="AH2767" s="213">
        <v>0</v>
      </c>
      <c r="AI2767" s="213"/>
      <c r="AJ2767" s="213"/>
      <c r="AK2767" s="213"/>
      <c r="AL2767" s="213"/>
      <c r="AM2767" s="213"/>
      <c r="AN2767" s="213"/>
      <c r="AO2767" s="213"/>
      <c r="AP2767" s="213"/>
      <c r="AQ2767" s="213"/>
      <c r="AR2767" s="213"/>
      <c r="AS2767" s="213"/>
      <c r="AT2767" s="213"/>
      <c r="AU2767" s="213"/>
      <c r="AV2767" s="213"/>
      <c r="AW2767" s="213"/>
      <c r="AX2767" s="213"/>
      <c r="AY2767" s="213"/>
      <c r="AZ2767" s="213"/>
      <c r="BA2767" s="213"/>
      <c r="BB2767" s="213"/>
      <c r="BC2767" s="213"/>
      <c r="BD2767" s="213"/>
      <c r="BE2767" s="213"/>
      <c r="BF2767" s="213"/>
      <c r="BG2767" s="213"/>
      <c r="BH2767" s="213"/>
    </row>
    <row r="2768" spans="1:60" outlineLevel="3" x14ac:dyDescent="0.2">
      <c r="A2768" s="220"/>
      <c r="B2768" s="221"/>
      <c r="C2768" s="258" t="s">
        <v>1864</v>
      </c>
      <c r="D2768" s="229"/>
      <c r="E2768" s="230">
        <v>124.8</v>
      </c>
      <c r="F2768" s="224"/>
      <c r="G2768" s="224"/>
      <c r="H2768" s="224"/>
      <c r="I2768" s="224"/>
      <c r="J2768" s="224"/>
      <c r="K2768" s="224"/>
      <c r="L2768" s="224"/>
      <c r="M2768" s="224"/>
      <c r="N2768" s="223"/>
      <c r="O2768" s="223"/>
      <c r="P2768" s="223"/>
      <c r="Q2768" s="223"/>
      <c r="R2768" s="224"/>
      <c r="S2768" s="224"/>
      <c r="T2768" s="224"/>
      <c r="U2768" s="224"/>
      <c r="V2768" s="224"/>
      <c r="W2768" s="224"/>
      <c r="X2768" s="224"/>
      <c r="Y2768" s="224"/>
      <c r="Z2768" s="213"/>
      <c r="AA2768" s="213"/>
      <c r="AB2768" s="213"/>
      <c r="AC2768" s="213"/>
      <c r="AD2768" s="213"/>
      <c r="AE2768" s="213"/>
      <c r="AF2768" s="213"/>
      <c r="AG2768" s="213" t="s">
        <v>573</v>
      </c>
      <c r="AH2768" s="213">
        <v>0</v>
      </c>
      <c r="AI2768" s="213"/>
      <c r="AJ2768" s="213"/>
      <c r="AK2768" s="213"/>
      <c r="AL2768" s="213"/>
      <c r="AM2768" s="213"/>
      <c r="AN2768" s="213"/>
      <c r="AO2768" s="213"/>
      <c r="AP2768" s="213"/>
      <c r="AQ2768" s="213"/>
      <c r="AR2768" s="213"/>
      <c r="AS2768" s="213"/>
      <c r="AT2768" s="213"/>
      <c r="AU2768" s="213"/>
      <c r="AV2768" s="213"/>
      <c r="AW2768" s="213"/>
      <c r="AX2768" s="213"/>
      <c r="AY2768" s="213"/>
      <c r="AZ2768" s="213"/>
      <c r="BA2768" s="213"/>
      <c r="BB2768" s="213"/>
      <c r="BC2768" s="213"/>
      <c r="BD2768" s="213"/>
      <c r="BE2768" s="213"/>
      <c r="BF2768" s="213"/>
      <c r="BG2768" s="213"/>
      <c r="BH2768" s="213"/>
    </row>
    <row r="2769" spans="1:60" outlineLevel="3" x14ac:dyDescent="0.2">
      <c r="A2769" s="220"/>
      <c r="B2769" s="221"/>
      <c r="C2769" s="275" t="s">
        <v>955</v>
      </c>
      <c r="D2769" s="266"/>
      <c r="E2769" s="267"/>
      <c r="F2769" s="224"/>
      <c r="G2769" s="224"/>
      <c r="H2769" s="224"/>
      <c r="I2769" s="224"/>
      <c r="J2769" s="224"/>
      <c r="K2769" s="224"/>
      <c r="L2769" s="224"/>
      <c r="M2769" s="224"/>
      <c r="N2769" s="223"/>
      <c r="O2769" s="223"/>
      <c r="P2769" s="223"/>
      <c r="Q2769" s="223"/>
      <c r="R2769" s="224"/>
      <c r="S2769" s="224"/>
      <c r="T2769" s="224"/>
      <c r="U2769" s="224"/>
      <c r="V2769" s="224"/>
      <c r="W2769" s="224"/>
      <c r="X2769" s="224"/>
      <c r="Y2769" s="224"/>
      <c r="Z2769" s="213"/>
      <c r="AA2769" s="213"/>
      <c r="AB2769" s="213"/>
      <c r="AC2769" s="213"/>
      <c r="AD2769" s="213"/>
      <c r="AE2769" s="213"/>
      <c r="AF2769" s="213"/>
      <c r="AG2769" s="213" t="s">
        <v>573</v>
      </c>
      <c r="AH2769" s="213"/>
      <c r="AI2769" s="213"/>
      <c r="AJ2769" s="213"/>
      <c r="AK2769" s="213"/>
      <c r="AL2769" s="213"/>
      <c r="AM2769" s="213"/>
      <c r="AN2769" s="213"/>
      <c r="AO2769" s="213"/>
      <c r="AP2769" s="213"/>
      <c r="AQ2769" s="213"/>
      <c r="AR2769" s="213"/>
      <c r="AS2769" s="213"/>
      <c r="AT2769" s="213"/>
      <c r="AU2769" s="213"/>
      <c r="AV2769" s="213"/>
      <c r="AW2769" s="213"/>
      <c r="AX2769" s="213"/>
      <c r="AY2769" s="213"/>
      <c r="AZ2769" s="213"/>
      <c r="BA2769" s="213"/>
      <c r="BB2769" s="213"/>
      <c r="BC2769" s="213"/>
      <c r="BD2769" s="213"/>
      <c r="BE2769" s="213"/>
      <c r="BF2769" s="213"/>
      <c r="BG2769" s="213"/>
      <c r="BH2769" s="213"/>
    </row>
    <row r="2770" spans="1:60" outlineLevel="3" x14ac:dyDescent="0.2">
      <c r="A2770" s="220"/>
      <c r="B2770" s="221"/>
      <c r="C2770" s="276" t="s">
        <v>2610</v>
      </c>
      <c r="D2770" s="266"/>
      <c r="E2770" s="267">
        <v>119.55</v>
      </c>
      <c r="F2770" s="224"/>
      <c r="G2770" s="224"/>
      <c r="H2770" s="224"/>
      <c r="I2770" s="224"/>
      <c r="J2770" s="224"/>
      <c r="K2770" s="224"/>
      <c r="L2770" s="224"/>
      <c r="M2770" s="224"/>
      <c r="N2770" s="223"/>
      <c r="O2770" s="223"/>
      <c r="P2770" s="223"/>
      <c r="Q2770" s="223"/>
      <c r="R2770" s="224"/>
      <c r="S2770" s="224"/>
      <c r="T2770" s="224"/>
      <c r="U2770" s="224"/>
      <c r="V2770" s="224"/>
      <c r="W2770" s="224"/>
      <c r="X2770" s="224"/>
      <c r="Y2770" s="224"/>
      <c r="Z2770" s="213"/>
      <c r="AA2770" s="213"/>
      <c r="AB2770" s="213"/>
      <c r="AC2770" s="213"/>
      <c r="AD2770" s="213"/>
      <c r="AE2770" s="213"/>
      <c r="AF2770" s="213"/>
      <c r="AG2770" s="213" t="s">
        <v>573</v>
      </c>
      <c r="AH2770" s="213">
        <v>2</v>
      </c>
      <c r="AI2770" s="213"/>
      <c r="AJ2770" s="213"/>
      <c r="AK2770" s="213"/>
      <c r="AL2770" s="213"/>
      <c r="AM2770" s="213"/>
      <c r="AN2770" s="213"/>
      <c r="AO2770" s="213"/>
      <c r="AP2770" s="213"/>
      <c r="AQ2770" s="213"/>
      <c r="AR2770" s="213"/>
      <c r="AS2770" s="213"/>
      <c r="AT2770" s="213"/>
      <c r="AU2770" s="213"/>
      <c r="AV2770" s="213"/>
      <c r="AW2770" s="213"/>
      <c r="AX2770" s="213"/>
      <c r="AY2770" s="213"/>
      <c r="AZ2770" s="213"/>
      <c r="BA2770" s="213"/>
      <c r="BB2770" s="213"/>
      <c r="BC2770" s="213"/>
      <c r="BD2770" s="213"/>
      <c r="BE2770" s="213"/>
      <c r="BF2770" s="213"/>
      <c r="BG2770" s="213"/>
      <c r="BH2770" s="213"/>
    </row>
    <row r="2771" spans="1:60" outlineLevel="3" x14ac:dyDescent="0.2">
      <c r="A2771" s="220"/>
      <c r="B2771" s="221"/>
      <c r="C2771" s="276" t="s">
        <v>1154</v>
      </c>
      <c r="D2771" s="266"/>
      <c r="E2771" s="267">
        <v>5.25</v>
      </c>
      <c r="F2771" s="224"/>
      <c r="G2771" s="224"/>
      <c r="H2771" s="224"/>
      <c r="I2771" s="224"/>
      <c r="J2771" s="224"/>
      <c r="K2771" s="224"/>
      <c r="L2771" s="224"/>
      <c r="M2771" s="224"/>
      <c r="N2771" s="223"/>
      <c r="O2771" s="223"/>
      <c r="P2771" s="223"/>
      <c r="Q2771" s="223"/>
      <c r="R2771" s="224"/>
      <c r="S2771" s="224"/>
      <c r="T2771" s="224"/>
      <c r="U2771" s="224"/>
      <c r="V2771" s="224"/>
      <c r="W2771" s="224"/>
      <c r="X2771" s="224"/>
      <c r="Y2771" s="224"/>
      <c r="Z2771" s="213"/>
      <c r="AA2771" s="213"/>
      <c r="AB2771" s="213"/>
      <c r="AC2771" s="213"/>
      <c r="AD2771" s="213"/>
      <c r="AE2771" s="213"/>
      <c r="AF2771" s="213"/>
      <c r="AG2771" s="213" t="s">
        <v>573</v>
      </c>
      <c r="AH2771" s="213">
        <v>2</v>
      </c>
      <c r="AI2771" s="213"/>
      <c r="AJ2771" s="213"/>
      <c r="AK2771" s="213"/>
      <c r="AL2771" s="213"/>
      <c r="AM2771" s="213"/>
      <c r="AN2771" s="213"/>
      <c r="AO2771" s="213"/>
      <c r="AP2771" s="213"/>
      <c r="AQ2771" s="213"/>
      <c r="AR2771" s="213"/>
      <c r="AS2771" s="213"/>
      <c r="AT2771" s="213"/>
      <c r="AU2771" s="213"/>
      <c r="AV2771" s="213"/>
      <c r="AW2771" s="213"/>
      <c r="AX2771" s="213"/>
      <c r="AY2771" s="213"/>
      <c r="AZ2771" s="213"/>
      <c r="BA2771" s="213"/>
      <c r="BB2771" s="213"/>
      <c r="BC2771" s="213"/>
      <c r="BD2771" s="213"/>
      <c r="BE2771" s="213"/>
      <c r="BF2771" s="213"/>
      <c r="BG2771" s="213"/>
      <c r="BH2771" s="213"/>
    </row>
    <row r="2772" spans="1:60" outlineLevel="3" x14ac:dyDescent="0.2">
      <c r="A2772" s="220"/>
      <c r="B2772" s="221"/>
      <c r="C2772" s="275" t="s">
        <v>958</v>
      </c>
      <c r="D2772" s="266"/>
      <c r="E2772" s="267"/>
      <c r="F2772" s="224"/>
      <c r="G2772" s="224"/>
      <c r="H2772" s="224"/>
      <c r="I2772" s="224"/>
      <c r="J2772" s="224"/>
      <c r="K2772" s="224"/>
      <c r="L2772" s="224"/>
      <c r="M2772" s="224"/>
      <c r="N2772" s="223"/>
      <c r="O2772" s="223"/>
      <c r="P2772" s="223"/>
      <c r="Q2772" s="223"/>
      <c r="R2772" s="224"/>
      <c r="S2772" s="224"/>
      <c r="T2772" s="224"/>
      <c r="U2772" s="224"/>
      <c r="V2772" s="224"/>
      <c r="W2772" s="224"/>
      <c r="X2772" s="224"/>
      <c r="Y2772" s="224"/>
      <c r="Z2772" s="213"/>
      <c r="AA2772" s="213"/>
      <c r="AB2772" s="213"/>
      <c r="AC2772" s="213"/>
      <c r="AD2772" s="213"/>
      <c r="AE2772" s="213"/>
      <c r="AF2772" s="213"/>
      <c r="AG2772" s="213" t="s">
        <v>573</v>
      </c>
      <c r="AH2772" s="213"/>
      <c r="AI2772" s="213"/>
      <c r="AJ2772" s="213"/>
      <c r="AK2772" s="213"/>
      <c r="AL2772" s="213"/>
      <c r="AM2772" s="213"/>
      <c r="AN2772" s="213"/>
      <c r="AO2772" s="213"/>
      <c r="AP2772" s="213"/>
      <c r="AQ2772" s="213"/>
      <c r="AR2772" s="213"/>
      <c r="AS2772" s="213"/>
      <c r="AT2772" s="213"/>
      <c r="AU2772" s="213"/>
      <c r="AV2772" s="213"/>
      <c r="AW2772" s="213"/>
      <c r="AX2772" s="213"/>
      <c r="AY2772" s="213"/>
      <c r="AZ2772" s="213"/>
      <c r="BA2772" s="213"/>
      <c r="BB2772" s="213"/>
      <c r="BC2772" s="213"/>
      <c r="BD2772" s="213"/>
      <c r="BE2772" s="213"/>
      <c r="BF2772" s="213"/>
      <c r="BG2772" s="213"/>
      <c r="BH2772" s="213"/>
    </row>
    <row r="2773" spans="1:60" outlineLevel="3" x14ac:dyDescent="0.2">
      <c r="A2773" s="220"/>
      <c r="B2773" s="221"/>
      <c r="C2773" s="258" t="s">
        <v>1865</v>
      </c>
      <c r="D2773" s="229"/>
      <c r="E2773" s="230">
        <v>62.807250000000003</v>
      </c>
      <c r="F2773" s="224"/>
      <c r="G2773" s="224"/>
      <c r="H2773" s="224"/>
      <c r="I2773" s="224"/>
      <c r="J2773" s="224"/>
      <c r="K2773" s="224"/>
      <c r="L2773" s="224"/>
      <c r="M2773" s="224"/>
      <c r="N2773" s="223"/>
      <c r="O2773" s="223"/>
      <c r="P2773" s="223"/>
      <c r="Q2773" s="223"/>
      <c r="R2773" s="224"/>
      <c r="S2773" s="224"/>
      <c r="T2773" s="224"/>
      <c r="U2773" s="224"/>
      <c r="V2773" s="224"/>
      <c r="W2773" s="224"/>
      <c r="X2773" s="224"/>
      <c r="Y2773" s="224"/>
      <c r="Z2773" s="213"/>
      <c r="AA2773" s="213"/>
      <c r="AB2773" s="213"/>
      <c r="AC2773" s="213"/>
      <c r="AD2773" s="213"/>
      <c r="AE2773" s="213"/>
      <c r="AF2773" s="213"/>
      <c r="AG2773" s="213" t="s">
        <v>573</v>
      </c>
      <c r="AH2773" s="213">
        <v>0</v>
      </c>
      <c r="AI2773" s="213"/>
      <c r="AJ2773" s="213"/>
      <c r="AK2773" s="213"/>
      <c r="AL2773" s="213"/>
      <c r="AM2773" s="213"/>
      <c r="AN2773" s="213"/>
      <c r="AO2773" s="213"/>
      <c r="AP2773" s="213"/>
      <c r="AQ2773" s="213"/>
      <c r="AR2773" s="213"/>
      <c r="AS2773" s="213"/>
      <c r="AT2773" s="213"/>
      <c r="AU2773" s="213"/>
      <c r="AV2773" s="213"/>
      <c r="AW2773" s="213"/>
      <c r="AX2773" s="213"/>
      <c r="AY2773" s="213"/>
      <c r="AZ2773" s="213"/>
      <c r="BA2773" s="213"/>
      <c r="BB2773" s="213"/>
      <c r="BC2773" s="213"/>
      <c r="BD2773" s="213"/>
      <c r="BE2773" s="213"/>
      <c r="BF2773" s="213"/>
      <c r="BG2773" s="213"/>
      <c r="BH2773" s="213"/>
    </row>
    <row r="2774" spans="1:60" outlineLevel="3" x14ac:dyDescent="0.2">
      <c r="A2774" s="220"/>
      <c r="B2774" s="221"/>
      <c r="C2774" s="275" t="s">
        <v>955</v>
      </c>
      <c r="D2774" s="266"/>
      <c r="E2774" s="267"/>
      <c r="F2774" s="224"/>
      <c r="G2774" s="224"/>
      <c r="H2774" s="224"/>
      <c r="I2774" s="224"/>
      <c r="J2774" s="224"/>
      <c r="K2774" s="224"/>
      <c r="L2774" s="224"/>
      <c r="M2774" s="224"/>
      <c r="N2774" s="223"/>
      <c r="O2774" s="223"/>
      <c r="P2774" s="223"/>
      <c r="Q2774" s="223"/>
      <c r="R2774" s="224"/>
      <c r="S2774" s="224"/>
      <c r="T2774" s="224"/>
      <c r="U2774" s="224"/>
      <c r="V2774" s="224"/>
      <c r="W2774" s="224"/>
      <c r="X2774" s="224"/>
      <c r="Y2774" s="224"/>
      <c r="Z2774" s="213"/>
      <c r="AA2774" s="213"/>
      <c r="AB2774" s="213"/>
      <c r="AC2774" s="213"/>
      <c r="AD2774" s="213"/>
      <c r="AE2774" s="213"/>
      <c r="AF2774" s="213"/>
      <c r="AG2774" s="213" t="s">
        <v>573</v>
      </c>
      <c r="AH2774" s="213"/>
      <c r="AI2774" s="213"/>
      <c r="AJ2774" s="213"/>
      <c r="AK2774" s="213"/>
      <c r="AL2774" s="213"/>
      <c r="AM2774" s="213"/>
      <c r="AN2774" s="213"/>
      <c r="AO2774" s="213"/>
      <c r="AP2774" s="213"/>
      <c r="AQ2774" s="213"/>
      <c r="AR2774" s="213"/>
      <c r="AS2774" s="213"/>
      <c r="AT2774" s="213"/>
      <c r="AU2774" s="213"/>
      <c r="AV2774" s="213"/>
      <c r="AW2774" s="213"/>
      <c r="AX2774" s="213"/>
      <c r="AY2774" s="213"/>
      <c r="AZ2774" s="213"/>
      <c r="BA2774" s="213"/>
      <c r="BB2774" s="213"/>
      <c r="BC2774" s="213"/>
      <c r="BD2774" s="213"/>
      <c r="BE2774" s="213"/>
      <c r="BF2774" s="213"/>
      <c r="BG2774" s="213"/>
      <c r="BH2774" s="213"/>
    </row>
    <row r="2775" spans="1:60" outlineLevel="3" x14ac:dyDescent="0.2">
      <c r="A2775" s="220"/>
      <c r="B2775" s="221"/>
      <c r="C2775" s="276" t="s">
        <v>2611</v>
      </c>
      <c r="D2775" s="266"/>
      <c r="E2775" s="267">
        <v>4.03125</v>
      </c>
      <c r="F2775" s="224"/>
      <c r="G2775" s="224"/>
      <c r="H2775" s="224"/>
      <c r="I2775" s="224"/>
      <c r="J2775" s="224"/>
      <c r="K2775" s="224"/>
      <c r="L2775" s="224"/>
      <c r="M2775" s="224"/>
      <c r="N2775" s="223"/>
      <c r="O2775" s="223"/>
      <c r="P2775" s="223"/>
      <c r="Q2775" s="223"/>
      <c r="R2775" s="224"/>
      <c r="S2775" s="224"/>
      <c r="T2775" s="224"/>
      <c r="U2775" s="224"/>
      <c r="V2775" s="224"/>
      <c r="W2775" s="224"/>
      <c r="X2775" s="224"/>
      <c r="Y2775" s="224"/>
      <c r="Z2775" s="213"/>
      <c r="AA2775" s="213"/>
      <c r="AB2775" s="213"/>
      <c r="AC2775" s="213"/>
      <c r="AD2775" s="213"/>
      <c r="AE2775" s="213"/>
      <c r="AF2775" s="213"/>
      <c r="AG2775" s="213" t="s">
        <v>573</v>
      </c>
      <c r="AH2775" s="213">
        <v>2</v>
      </c>
      <c r="AI2775" s="213"/>
      <c r="AJ2775" s="213"/>
      <c r="AK2775" s="213"/>
      <c r="AL2775" s="213"/>
      <c r="AM2775" s="213"/>
      <c r="AN2775" s="213"/>
      <c r="AO2775" s="213"/>
      <c r="AP2775" s="213"/>
      <c r="AQ2775" s="213"/>
      <c r="AR2775" s="213"/>
      <c r="AS2775" s="213"/>
      <c r="AT2775" s="213"/>
      <c r="AU2775" s="213"/>
      <c r="AV2775" s="213"/>
      <c r="AW2775" s="213"/>
      <c r="AX2775" s="213"/>
      <c r="AY2775" s="213"/>
      <c r="AZ2775" s="213"/>
      <c r="BA2775" s="213"/>
      <c r="BB2775" s="213"/>
      <c r="BC2775" s="213"/>
      <c r="BD2775" s="213"/>
      <c r="BE2775" s="213"/>
      <c r="BF2775" s="213"/>
      <c r="BG2775" s="213"/>
      <c r="BH2775" s="213"/>
    </row>
    <row r="2776" spans="1:60" outlineLevel="3" x14ac:dyDescent="0.2">
      <c r="A2776" s="220"/>
      <c r="B2776" s="221"/>
      <c r="C2776" s="276" t="s">
        <v>2249</v>
      </c>
      <c r="D2776" s="266"/>
      <c r="E2776" s="267">
        <v>18.54</v>
      </c>
      <c r="F2776" s="224"/>
      <c r="G2776" s="224"/>
      <c r="H2776" s="224"/>
      <c r="I2776" s="224"/>
      <c r="J2776" s="224"/>
      <c r="K2776" s="224"/>
      <c r="L2776" s="224"/>
      <c r="M2776" s="224"/>
      <c r="N2776" s="223"/>
      <c r="O2776" s="223"/>
      <c r="P2776" s="223"/>
      <c r="Q2776" s="223"/>
      <c r="R2776" s="224"/>
      <c r="S2776" s="224"/>
      <c r="T2776" s="224"/>
      <c r="U2776" s="224"/>
      <c r="V2776" s="224"/>
      <c r="W2776" s="224"/>
      <c r="X2776" s="224"/>
      <c r="Y2776" s="224"/>
      <c r="Z2776" s="213"/>
      <c r="AA2776" s="213"/>
      <c r="AB2776" s="213"/>
      <c r="AC2776" s="213"/>
      <c r="AD2776" s="213"/>
      <c r="AE2776" s="213"/>
      <c r="AF2776" s="213"/>
      <c r="AG2776" s="213" t="s">
        <v>573</v>
      </c>
      <c r="AH2776" s="213">
        <v>2</v>
      </c>
      <c r="AI2776" s="213"/>
      <c r="AJ2776" s="213"/>
      <c r="AK2776" s="213"/>
      <c r="AL2776" s="213"/>
      <c r="AM2776" s="213"/>
      <c r="AN2776" s="213"/>
      <c r="AO2776" s="213"/>
      <c r="AP2776" s="213"/>
      <c r="AQ2776" s="213"/>
      <c r="AR2776" s="213"/>
      <c r="AS2776" s="213"/>
      <c r="AT2776" s="213"/>
      <c r="AU2776" s="213"/>
      <c r="AV2776" s="213"/>
      <c r="AW2776" s="213"/>
      <c r="AX2776" s="213"/>
      <c r="AY2776" s="213"/>
      <c r="AZ2776" s="213"/>
      <c r="BA2776" s="213"/>
      <c r="BB2776" s="213"/>
      <c r="BC2776" s="213"/>
      <c r="BD2776" s="213"/>
      <c r="BE2776" s="213"/>
      <c r="BF2776" s="213"/>
      <c r="BG2776" s="213"/>
      <c r="BH2776" s="213"/>
    </row>
    <row r="2777" spans="1:60" outlineLevel="3" x14ac:dyDescent="0.2">
      <c r="A2777" s="220"/>
      <c r="B2777" s="221"/>
      <c r="C2777" s="276" t="s">
        <v>2250</v>
      </c>
      <c r="D2777" s="266"/>
      <c r="E2777" s="267">
        <v>12.33</v>
      </c>
      <c r="F2777" s="224"/>
      <c r="G2777" s="224"/>
      <c r="H2777" s="224"/>
      <c r="I2777" s="224"/>
      <c r="J2777" s="224"/>
      <c r="K2777" s="224"/>
      <c r="L2777" s="224"/>
      <c r="M2777" s="224"/>
      <c r="N2777" s="223"/>
      <c r="O2777" s="223"/>
      <c r="P2777" s="223"/>
      <c r="Q2777" s="223"/>
      <c r="R2777" s="224"/>
      <c r="S2777" s="224"/>
      <c r="T2777" s="224"/>
      <c r="U2777" s="224"/>
      <c r="V2777" s="224"/>
      <c r="W2777" s="224"/>
      <c r="X2777" s="224"/>
      <c r="Y2777" s="224"/>
      <c r="Z2777" s="213"/>
      <c r="AA2777" s="213"/>
      <c r="AB2777" s="213"/>
      <c r="AC2777" s="213"/>
      <c r="AD2777" s="213"/>
      <c r="AE2777" s="213"/>
      <c r="AF2777" s="213"/>
      <c r="AG2777" s="213" t="s">
        <v>573</v>
      </c>
      <c r="AH2777" s="213">
        <v>2</v>
      </c>
      <c r="AI2777" s="213"/>
      <c r="AJ2777" s="213"/>
      <c r="AK2777" s="213"/>
      <c r="AL2777" s="213"/>
      <c r="AM2777" s="213"/>
      <c r="AN2777" s="213"/>
      <c r="AO2777" s="213"/>
      <c r="AP2777" s="213"/>
      <c r="AQ2777" s="213"/>
      <c r="AR2777" s="213"/>
      <c r="AS2777" s="213"/>
      <c r="AT2777" s="213"/>
      <c r="AU2777" s="213"/>
      <c r="AV2777" s="213"/>
      <c r="AW2777" s="213"/>
      <c r="AX2777" s="213"/>
      <c r="AY2777" s="213"/>
      <c r="AZ2777" s="213"/>
      <c r="BA2777" s="213"/>
      <c r="BB2777" s="213"/>
      <c r="BC2777" s="213"/>
      <c r="BD2777" s="213"/>
      <c r="BE2777" s="213"/>
      <c r="BF2777" s="213"/>
      <c r="BG2777" s="213"/>
      <c r="BH2777" s="213"/>
    </row>
    <row r="2778" spans="1:60" outlineLevel="3" x14ac:dyDescent="0.2">
      <c r="A2778" s="220"/>
      <c r="B2778" s="221"/>
      <c r="C2778" s="276" t="s">
        <v>2238</v>
      </c>
      <c r="D2778" s="266"/>
      <c r="E2778" s="267">
        <v>6.05</v>
      </c>
      <c r="F2778" s="224"/>
      <c r="G2778" s="224"/>
      <c r="H2778" s="224"/>
      <c r="I2778" s="224"/>
      <c r="J2778" s="224"/>
      <c r="K2778" s="224"/>
      <c r="L2778" s="224"/>
      <c r="M2778" s="224"/>
      <c r="N2778" s="223"/>
      <c r="O2778" s="223"/>
      <c r="P2778" s="223"/>
      <c r="Q2778" s="223"/>
      <c r="R2778" s="224"/>
      <c r="S2778" s="224"/>
      <c r="T2778" s="224"/>
      <c r="U2778" s="224"/>
      <c r="V2778" s="224"/>
      <c r="W2778" s="224"/>
      <c r="X2778" s="224"/>
      <c r="Y2778" s="224"/>
      <c r="Z2778" s="213"/>
      <c r="AA2778" s="213"/>
      <c r="AB2778" s="213"/>
      <c r="AC2778" s="213"/>
      <c r="AD2778" s="213"/>
      <c r="AE2778" s="213"/>
      <c r="AF2778" s="213"/>
      <c r="AG2778" s="213" t="s">
        <v>573</v>
      </c>
      <c r="AH2778" s="213">
        <v>2</v>
      </c>
      <c r="AI2778" s="213"/>
      <c r="AJ2778" s="213"/>
      <c r="AK2778" s="213"/>
      <c r="AL2778" s="213"/>
      <c r="AM2778" s="213"/>
      <c r="AN2778" s="213"/>
      <c r="AO2778" s="213"/>
      <c r="AP2778" s="213"/>
      <c r="AQ2778" s="213"/>
      <c r="AR2778" s="213"/>
      <c r="AS2778" s="213"/>
      <c r="AT2778" s="213"/>
      <c r="AU2778" s="213"/>
      <c r="AV2778" s="213"/>
      <c r="AW2778" s="213"/>
      <c r="AX2778" s="213"/>
      <c r="AY2778" s="213"/>
      <c r="AZ2778" s="213"/>
      <c r="BA2778" s="213"/>
      <c r="BB2778" s="213"/>
      <c r="BC2778" s="213"/>
      <c r="BD2778" s="213"/>
      <c r="BE2778" s="213"/>
      <c r="BF2778" s="213"/>
      <c r="BG2778" s="213"/>
      <c r="BH2778" s="213"/>
    </row>
    <row r="2779" spans="1:60" outlineLevel="3" x14ac:dyDescent="0.2">
      <c r="A2779" s="220"/>
      <c r="B2779" s="221"/>
      <c r="C2779" s="276" t="s">
        <v>1155</v>
      </c>
      <c r="D2779" s="266"/>
      <c r="E2779" s="267">
        <v>13</v>
      </c>
      <c r="F2779" s="224"/>
      <c r="G2779" s="224"/>
      <c r="H2779" s="224"/>
      <c r="I2779" s="224"/>
      <c r="J2779" s="224"/>
      <c r="K2779" s="224"/>
      <c r="L2779" s="224"/>
      <c r="M2779" s="224"/>
      <c r="N2779" s="223"/>
      <c r="O2779" s="223"/>
      <c r="P2779" s="223"/>
      <c r="Q2779" s="223"/>
      <c r="R2779" s="224"/>
      <c r="S2779" s="224"/>
      <c r="T2779" s="224"/>
      <c r="U2779" s="224"/>
      <c r="V2779" s="224"/>
      <c r="W2779" s="224"/>
      <c r="X2779" s="224"/>
      <c r="Y2779" s="224"/>
      <c r="Z2779" s="213"/>
      <c r="AA2779" s="213"/>
      <c r="AB2779" s="213"/>
      <c r="AC2779" s="213"/>
      <c r="AD2779" s="213"/>
      <c r="AE2779" s="213"/>
      <c r="AF2779" s="213"/>
      <c r="AG2779" s="213" t="s">
        <v>573</v>
      </c>
      <c r="AH2779" s="213">
        <v>2</v>
      </c>
      <c r="AI2779" s="213"/>
      <c r="AJ2779" s="213"/>
      <c r="AK2779" s="213"/>
      <c r="AL2779" s="213"/>
      <c r="AM2779" s="213"/>
      <c r="AN2779" s="213"/>
      <c r="AO2779" s="213"/>
      <c r="AP2779" s="213"/>
      <c r="AQ2779" s="213"/>
      <c r="AR2779" s="213"/>
      <c r="AS2779" s="213"/>
      <c r="AT2779" s="213"/>
      <c r="AU2779" s="213"/>
      <c r="AV2779" s="213"/>
      <c r="AW2779" s="213"/>
      <c r="AX2779" s="213"/>
      <c r="AY2779" s="213"/>
      <c r="AZ2779" s="213"/>
      <c r="BA2779" s="213"/>
      <c r="BB2779" s="213"/>
      <c r="BC2779" s="213"/>
      <c r="BD2779" s="213"/>
      <c r="BE2779" s="213"/>
      <c r="BF2779" s="213"/>
      <c r="BG2779" s="213"/>
      <c r="BH2779" s="213"/>
    </row>
    <row r="2780" spans="1:60" outlineLevel="3" x14ac:dyDescent="0.2">
      <c r="A2780" s="220"/>
      <c r="B2780" s="221"/>
      <c r="C2780" s="276" t="s">
        <v>2253</v>
      </c>
      <c r="D2780" s="266"/>
      <c r="E2780" s="267">
        <v>8.42</v>
      </c>
      <c r="F2780" s="224"/>
      <c r="G2780" s="224"/>
      <c r="H2780" s="224"/>
      <c r="I2780" s="224"/>
      <c r="J2780" s="224"/>
      <c r="K2780" s="224"/>
      <c r="L2780" s="224"/>
      <c r="M2780" s="224"/>
      <c r="N2780" s="223"/>
      <c r="O2780" s="223"/>
      <c r="P2780" s="223"/>
      <c r="Q2780" s="223"/>
      <c r="R2780" s="224"/>
      <c r="S2780" s="224"/>
      <c r="T2780" s="224"/>
      <c r="U2780" s="224"/>
      <c r="V2780" s="224"/>
      <c r="W2780" s="224"/>
      <c r="X2780" s="224"/>
      <c r="Y2780" s="224"/>
      <c r="Z2780" s="213"/>
      <c r="AA2780" s="213"/>
      <c r="AB2780" s="213"/>
      <c r="AC2780" s="213"/>
      <c r="AD2780" s="213"/>
      <c r="AE2780" s="213"/>
      <c r="AF2780" s="213"/>
      <c r="AG2780" s="213" t="s">
        <v>573</v>
      </c>
      <c r="AH2780" s="213">
        <v>2</v>
      </c>
      <c r="AI2780" s="213"/>
      <c r="AJ2780" s="213"/>
      <c r="AK2780" s="213"/>
      <c r="AL2780" s="213"/>
      <c r="AM2780" s="213"/>
      <c r="AN2780" s="213"/>
      <c r="AO2780" s="213"/>
      <c r="AP2780" s="213"/>
      <c r="AQ2780" s="213"/>
      <c r="AR2780" s="213"/>
      <c r="AS2780" s="213"/>
      <c r="AT2780" s="213"/>
      <c r="AU2780" s="213"/>
      <c r="AV2780" s="213"/>
      <c r="AW2780" s="213"/>
      <c r="AX2780" s="213"/>
      <c r="AY2780" s="213"/>
      <c r="AZ2780" s="213"/>
      <c r="BA2780" s="213"/>
      <c r="BB2780" s="213"/>
      <c r="BC2780" s="213"/>
      <c r="BD2780" s="213"/>
      <c r="BE2780" s="213"/>
      <c r="BF2780" s="213"/>
      <c r="BG2780" s="213"/>
      <c r="BH2780" s="213"/>
    </row>
    <row r="2781" spans="1:60" outlineLevel="3" x14ac:dyDescent="0.2">
      <c r="A2781" s="220"/>
      <c r="B2781" s="221"/>
      <c r="C2781" s="276" t="s">
        <v>1171</v>
      </c>
      <c r="D2781" s="266"/>
      <c r="E2781" s="267">
        <v>0.436</v>
      </c>
      <c r="F2781" s="224"/>
      <c r="G2781" s="224"/>
      <c r="H2781" s="224"/>
      <c r="I2781" s="224"/>
      <c r="J2781" s="224"/>
      <c r="K2781" s="224"/>
      <c r="L2781" s="224"/>
      <c r="M2781" s="224"/>
      <c r="N2781" s="223"/>
      <c r="O2781" s="223"/>
      <c r="P2781" s="223"/>
      <c r="Q2781" s="223"/>
      <c r="R2781" s="224"/>
      <c r="S2781" s="224"/>
      <c r="T2781" s="224"/>
      <c r="U2781" s="224"/>
      <c r="V2781" s="224"/>
      <c r="W2781" s="224"/>
      <c r="X2781" s="224"/>
      <c r="Y2781" s="224"/>
      <c r="Z2781" s="213"/>
      <c r="AA2781" s="213"/>
      <c r="AB2781" s="213"/>
      <c r="AC2781" s="213"/>
      <c r="AD2781" s="213"/>
      <c r="AE2781" s="213"/>
      <c r="AF2781" s="213"/>
      <c r="AG2781" s="213" t="s">
        <v>573</v>
      </c>
      <c r="AH2781" s="213">
        <v>2</v>
      </c>
      <c r="AI2781" s="213"/>
      <c r="AJ2781" s="213"/>
      <c r="AK2781" s="213"/>
      <c r="AL2781" s="213"/>
      <c r="AM2781" s="213"/>
      <c r="AN2781" s="213"/>
      <c r="AO2781" s="213"/>
      <c r="AP2781" s="213"/>
      <c r="AQ2781" s="213"/>
      <c r="AR2781" s="213"/>
      <c r="AS2781" s="213"/>
      <c r="AT2781" s="213"/>
      <c r="AU2781" s="213"/>
      <c r="AV2781" s="213"/>
      <c r="AW2781" s="213"/>
      <c r="AX2781" s="213"/>
      <c r="AY2781" s="213"/>
      <c r="AZ2781" s="213"/>
      <c r="BA2781" s="213"/>
      <c r="BB2781" s="213"/>
      <c r="BC2781" s="213"/>
      <c r="BD2781" s="213"/>
      <c r="BE2781" s="213"/>
      <c r="BF2781" s="213"/>
      <c r="BG2781" s="213"/>
      <c r="BH2781" s="213"/>
    </row>
    <row r="2782" spans="1:60" outlineLevel="3" x14ac:dyDescent="0.2">
      <c r="A2782" s="220"/>
      <c r="B2782" s="221"/>
      <c r="C2782" s="275" t="s">
        <v>958</v>
      </c>
      <c r="D2782" s="266"/>
      <c r="E2782" s="267"/>
      <c r="F2782" s="224"/>
      <c r="G2782" s="224"/>
      <c r="H2782" s="224"/>
      <c r="I2782" s="224"/>
      <c r="J2782" s="224"/>
      <c r="K2782" s="224"/>
      <c r="L2782" s="224"/>
      <c r="M2782" s="224"/>
      <c r="N2782" s="223"/>
      <c r="O2782" s="223"/>
      <c r="P2782" s="223"/>
      <c r="Q2782" s="223"/>
      <c r="R2782" s="224"/>
      <c r="S2782" s="224"/>
      <c r="T2782" s="224"/>
      <c r="U2782" s="224"/>
      <c r="V2782" s="224"/>
      <c r="W2782" s="224"/>
      <c r="X2782" s="224"/>
      <c r="Y2782" s="224"/>
      <c r="Z2782" s="213"/>
      <c r="AA2782" s="213"/>
      <c r="AB2782" s="213"/>
      <c r="AC2782" s="213"/>
      <c r="AD2782" s="213"/>
      <c r="AE2782" s="213"/>
      <c r="AF2782" s="213"/>
      <c r="AG2782" s="213" t="s">
        <v>573</v>
      </c>
      <c r="AH2782" s="213"/>
      <c r="AI2782" s="213"/>
      <c r="AJ2782" s="213"/>
      <c r="AK2782" s="213"/>
      <c r="AL2782" s="213"/>
      <c r="AM2782" s="213"/>
      <c r="AN2782" s="213"/>
      <c r="AO2782" s="213"/>
      <c r="AP2782" s="213"/>
      <c r="AQ2782" s="213"/>
      <c r="AR2782" s="213"/>
      <c r="AS2782" s="213"/>
      <c r="AT2782" s="213"/>
      <c r="AU2782" s="213"/>
      <c r="AV2782" s="213"/>
      <c r="AW2782" s="213"/>
      <c r="AX2782" s="213"/>
      <c r="AY2782" s="213"/>
      <c r="AZ2782" s="213"/>
      <c r="BA2782" s="213"/>
      <c r="BB2782" s="213"/>
      <c r="BC2782" s="213"/>
      <c r="BD2782" s="213"/>
      <c r="BE2782" s="213"/>
      <c r="BF2782" s="213"/>
      <c r="BG2782" s="213"/>
      <c r="BH2782" s="213"/>
    </row>
    <row r="2783" spans="1:60" outlineLevel="2" x14ac:dyDescent="0.2">
      <c r="A2783" s="220"/>
      <c r="B2783" s="221"/>
      <c r="C2783" s="257"/>
      <c r="D2783" s="250"/>
      <c r="E2783" s="250"/>
      <c r="F2783" s="250"/>
      <c r="G2783" s="250"/>
      <c r="H2783" s="224"/>
      <c r="I2783" s="224"/>
      <c r="J2783" s="224"/>
      <c r="K2783" s="224"/>
      <c r="L2783" s="224"/>
      <c r="M2783" s="224"/>
      <c r="N2783" s="223"/>
      <c r="O2783" s="223"/>
      <c r="P2783" s="223"/>
      <c r="Q2783" s="223"/>
      <c r="R2783" s="224"/>
      <c r="S2783" s="224"/>
      <c r="T2783" s="224"/>
      <c r="U2783" s="224"/>
      <c r="V2783" s="224"/>
      <c r="W2783" s="224"/>
      <c r="X2783" s="224"/>
      <c r="Y2783" s="224"/>
      <c r="Z2783" s="213"/>
      <c r="AA2783" s="213"/>
      <c r="AB2783" s="213"/>
      <c r="AC2783" s="213"/>
      <c r="AD2783" s="213"/>
      <c r="AE2783" s="213"/>
      <c r="AF2783" s="213"/>
      <c r="AG2783" s="213" t="s">
        <v>515</v>
      </c>
      <c r="AH2783" s="213"/>
      <c r="AI2783" s="213"/>
      <c r="AJ2783" s="213"/>
      <c r="AK2783" s="213"/>
      <c r="AL2783" s="213"/>
      <c r="AM2783" s="213"/>
      <c r="AN2783" s="213"/>
      <c r="AO2783" s="213"/>
      <c r="AP2783" s="213"/>
      <c r="AQ2783" s="213"/>
      <c r="AR2783" s="213"/>
      <c r="AS2783" s="213"/>
      <c r="AT2783" s="213"/>
      <c r="AU2783" s="213"/>
      <c r="AV2783" s="213"/>
      <c r="AW2783" s="213"/>
      <c r="AX2783" s="213"/>
      <c r="AY2783" s="213"/>
      <c r="AZ2783" s="213"/>
      <c r="BA2783" s="213"/>
      <c r="BB2783" s="213"/>
      <c r="BC2783" s="213"/>
      <c r="BD2783" s="213"/>
      <c r="BE2783" s="213"/>
      <c r="BF2783" s="213"/>
      <c r="BG2783" s="213"/>
      <c r="BH2783" s="213"/>
    </row>
    <row r="2784" spans="1:60" ht="22.5" outlineLevel="1" x14ac:dyDescent="0.2">
      <c r="A2784" s="242">
        <v>360</v>
      </c>
      <c r="B2784" s="243" t="s">
        <v>2612</v>
      </c>
      <c r="C2784" s="254" t="s">
        <v>2613</v>
      </c>
      <c r="D2784" s="244" t="s">
        <v>974</v>
      </c>
      <c r="E2784" s="245">
        <v>5.96</v>
      </c>
      <c r="F2784" s="246"/>
      <c r="G2784" s="247">
        <f>ROUND(E2784*F2784,2)</f>
        <v>0</v>
      </c>
      <c r="H2784" s="246"/>
      <c r="I2784" s="247">
        <f>ROUND(E2784*H2784,2)</f>
        <v>0</v>
      </c>
      <c r="J2784" s="246"/>
      <c r="K2784" s="247">
        <f>ROUND(E2784*J2784,2)</f>
        <v>0</v>
      </c>
      <c r="L2784" s="247">
        <v>21</v>
      </c>
      <c r="M2784" s="247">
        <f>G2784*(1+L2784/100)</f>
        <v>0</v>
      </c>
      <c r="N2784" s="245">
        <v>2.8E-3</v>
      </c>
      <c r="O2784" s="245">
        <f>ROUND(E2784*N2784,2)</f>
        <v>0.02</v>
      </c>
      <c r="P2784" s="245">
        <v>0</v>
      </c>
      <c r="Q2784" s="245">
        <f>ROUND(E2784*P2784,2)</f>
        <v>0</v>
      </c>
      <c r="R2784" s="247" t="s">
        <v>2591</v>
      </c>
      <c r="S2784" s="247" t="s">
        <v>511</v>
      </c>
      <c r="T2784" s="248" t="s">
        <v>511</v>
      </c>
      <c r="U2784" s="224">
        <v>0.05</v>
      </c>
      <c r="V2784" s="224">
        <f>ROUND(E2784*U2784,2)</f>
        <v>0.3</v>
      </c>
      <c r="W2784" s="224"/>
      <c r="X2784" s="224" t="s">
        <v>557</v>
      </c>
      <c r="Y2784" s="224" t="s">
        <v>513</v>
      </c>
      <c r="Z2784" s="213"/>
      <c r="AA2784" s="213"/>
      <c r="AB2784" s="213"/>
      <c r="AC2784" s="213"/>
      <c r="AD2784" s="213"/>
      <c r="AE2784" s="213"/>
      <c r="AF2784" s="213"/>
      <c r="AG2784" s="213" t="s">
        <v>571</v>
      </c>
      <c r="AH2784" s="213"/>
      <c r="AI2784" s="213"/>
      <c r="AJ2784" s="213"/>
      <c r="AK2784" s="213"/>
      <c r="AL2784" s="213"/>
      <c r="AM2784" s="213"/>
      <c r="AN2784" s="213"/>
      <c r="AO2784" s="213"/>
      <c r="AP2784" s="213"/>
      <c r="AQ2784" s="213"/>
      <c r="AR2784" s="213"/>
      <c r="AS2784" s="213"/>
      <c r="AT2784" s="213"/>
      <c r="AU2784" s="213"/>
      <c r="AV2784" s="213"/>
      <c r="AW2784" s="213"/>
      <c r="AX2784" s="213"/>
      <c r="AY2784" s="213"/>
      <c r="AZ2784" s="213"/>
      <c r="BA2784" s="213"/>
      <c r="BB2784" s="213"/>
      <c r="BC2784" s="213"/>
      <c r="BD2784" s="213"/>
      <c r="BE2784" s="213"/>
      <c r="BF2784" s="213"/>
      <c r="BG2784" s="213"/>
      <c r="BH2784" s="213"/>
    </row>
    <row r="2785" spans="1:60" outlineLevel="2" x14ac:dyDescent="0.2">
      <c r="A2785" s="220"/>
      <c r="B2785" s="221"/>
      <c r="C2785" s="258" t="s">
        <v>2614</v>
      </c>
      <c r="D2785" s="229"/>
      <c r="E2785" s="230"/>
      <c r="F2785" s="224"/>
      <c r="G2785" s="224"/>
      <c r="H2785" s="224"/>
      <c r="I2785" s="224"/>
      <c r="J2785" s="224"/>
      <c r="K2785" s="224"/>
      <c r="L2785" s="224"/>
      <c r="M2785" s="224"/>
      <c r="N2785" s="223"/>
      <c r="O2785" s="223"/>
      <c r="P2785" s="223"/>
      <c r="Q2785" s="223"/>
      <c r="R2785" s="224"/>
      <c r="S2785" s="224"/>
      <c r="T2785" s="224"/>
      <c r="U2785" s="224"/>
      <c r="V2785" s="224"/>
      <c r="W2785" s="224"/>
      <c r="X2785" s="224"/>
      <c r="Y2785" s="224"/>
      <c r="Z2785" s="213"/>
      <c r="AA2785" s="213"/>
      <c r="AB2785" s="213"/>
      <c r="AC2785" s="213"/>
      <c r="AD2785" s="213"/>
      <c r="AE2785" s="213"/>
      <c r="AF2785" s="213"/>
      <c r="AG2785" s="213" t="s">
        <v>573</v>
      </c>
      <c r="AH2785" s="213">
        <v>0</v>
      </c>
      <c r="AI2785" s="213"/>
      <c r="AJ2785" s="213"/>
      <c r="AK2785" s="213"/>
      <c r="AL2785" s="213"/>
      <c r="AM2785" s="213"/>
      <c r="AN2785" s="213"/>
      <c r="AO2785" s="213"/>
      <c r="AP2785" s="213"/>
      <c r="AQ2785" s="213"/>
      <c r="AR2785" s="213"/>
      <c r="AS2785" s="213"/>
      <c r="AT2785" s="213"/>
      <c r="AU2785" s="213"/>
      <c r="AV2785" s="213"/>
      <c r="AW2785" s="213"/>
      <c r="AX2785" s="213"/>
      <c r="AY2785" s="213"/>
      <c r="AZ2785" s="213"/>
      <c r="BA2785" s="213"/>
      <c r="BB2785" s="213"/>
      <c r="BC2785" s="213"/>
      <c r="BD2785" s="213"/>
      <c r="BE2785" s="213"/>
      <c r="BF2785" s="213"/>
      <c r="BG2785" s="213"/>
      <c r="BH2785" s="213"/>
    </row>
    <row r="2786" spans="1:60" outlineLevel="3" x14ac:dyDescent="0.2">
      <c r="A2786" s="220"/>
      <c r="B2786" s="221"/>
      <c r="C2786" s="258" t="s">
        <v>2615</v>
      </c>
      <c r="D2786" s="229"/>
      <c r="E2786" s="230">
        <v>5.96</v>
      </c>
      <c r="F2786" s="224"/>
      <c r="G2786" s="224"/>
      <c r="H2786" s="224"/>
      <c r="I2786" s="224"/>
      <c r="J2786" s="224"/>
      <c r="K2786" s="224"/>
      <c r="L2786" s="224"/>
      <c r="M2786" s="224"/>
      <c r="N2786" s="223"/>
      <c r="O2786" s="223"/>
      <c r="P2786" s="223"/>
      <c r="Q2786" s="223"/>
      <c r="R2786" s="224"/>
      <c r="S2786" s="224"/>
      <c r="T2786" s="224"/>
      <c r="U2786" s="224"/>
      <c r="V2786" s="224"/>
      <c r="W2786" s="224"/>
      <c r="X2786" s="224"/>
      <c r="Y2786" s="224"/>
      <c r="Z2786" s="213"/>
      <c r="AA2786" s="213"/>
      <c r="AB2786" s="213"/>
      <c r="AC2786" s="213"/>
      <c r="AD2786" s="213"/>
      <c r="AE2786" s="213"/>
      <c r="AF2786" s="213"/>
      <c r="AG2786" s="213" t="s">
        <v>573</v>
      </c>
      <c r="AH2786" s="213">
        <v>0</v>
      </c>
      <c r="AI2786" s="213"/>
      <c r="AJ2786" s="213"/>
      <c r="AK2786" s="213"/>
      <c r="AL2786" s="213"/>
      <c r="AM2786" s="213"/>
      <c r="AN2786" s="213"/>
      <c r="AO2786" s="213"/>
      <c r="AP2786" s="213"/>
      <c r="AQ2786" s="213"/>
      <c r="AR2786" s="213"/>
      <c r="AS2786" s="213"/>
      <c r="AT2786" s="213"/>
      <c r="AU2786" s="213"/>
      <c r="AV2786" s="213"/>
      <c r="AW2786" s="213"/>
      <c r="AX2786" s="213"/>
      <c r="AY2786" s="213"/>
      <c r="AZ2786" s="213"/>
      <c r="BA2786" s="213"/>
      <c r="BB2786" s="213"/>
      <c r="BC2786" s="213"/>
      <c r="BD2786" s="213"/>
      <c r="BE2786" s="213"/>
      <c r="BF2786" s="213"/>
      <c r="BG2786" s="213"/>
      <c r="BH2786" s="213"/>
    </row>
    <row r="2787" spans="1:60" outlineLevel="3" x14ac:dyDescent="0.2">
      <c r="A2787" s="220"/>
      <c r="B2787" s="221"/>
      <c r="C2787" s="275" t="s">
        <v>955</v>
      </c>
      <c r="D2787" s="266"/>
      <c r="E2787" s="267"/>
      <c r="F2787" s="224"/>
      <c r="G2787" s="224"/>
      <c r="H2787" s="224"/>
      <c r="I2787" s="224"/>
      <c r="J2787" s="224"/>
      <c r="K2787" s="224"/>
      <c r="L2787" s="224"/>
      <c r="M2787" s="224"/>
      <c r="N2787" s="223"/>
      <c r="O2787" s="223"/>
      <c r="P2787" s="223"/>
      <c r="Q2787" s="223"/>
      <c r="R2787" s="224"/>
      <c r="S2787" s="224"/>
      <c r="T2787" s="224"/>
      <c r="U2787" s="224"/>
      <c r="V2787" s="224"/>
      <c r="W2787" s="224"/>
      <c r="X2787" s="224"/>
      <c r="Y2787" s="224"/>
      <c r="Z2787" s="213"/>
      <c r="AA2787" s="213"/>
      <c r="AB2787" s="213"/>
      <c r="AC2787" s="213"/>
      <c r="AD2787" s="213"/>
      <c r="AE2787" s="213"/>
      <c r="AF2787" s="213"/>
      <c r="AG2787" s="213" t="s">
        <v>573</v>
      </c>
      <c r="AH2787" s="213"/>
      <c r="AI2787" s="213"/>
      <c r="AJ2787" s="213"/>
      <c r="AK2787" s="213"/>
      <c r="AL2787" s="213"/>
      <c r="AM2787" s="213"/>
      <c r="AN2787" s="213"/>
      <c r="AO2787" s="213"/>
      <c r="AP2787" s="213"/>
      <c r="AQ2787" s="213"/>
      <c r="AR2787" s="213"/>
      <c r="AS2787" s="213"/>
      <c r="AT2787" s="213"/>
      <c r="AU2787" s="213"/>
      <c r="AV2787" s="213"/>
      <c r="AW2787" s="213"/>
      <c r="AX2787" s="213"/>
      <c r="AY2787" s="213"/>
      <c r="AZ2787" s="213"/>
      <c r="BA2787" s="213"/>
      <c r="BB2787" s="213"/>
      <c r="BC2787" s="213"/>
      <c r="BD2787" s="213"/>
      <c r="BE2787" s="213"/>
      <c r="BF2787" s="213"/>
      <c r="BG2787" s="213"/>
      <c r="BH2787" s="213"/>
    </row>
    <row r="2788" spans="1:60" outlineLevel="3" x14ac:dyDescent="0.2">
      <c r="A2788" s="220"/>
      <c r="B2788" s="221"/>
      <c r="C2788" s="276" t="s">
        <v>2616</v>
      </c>
      <c r="D2788" s="266"/>
      <c r="E2788" s="267">
        <v>2.98</v>
      </c>
      <c r="F2788" s="224"/>
      <c r="G2788" s="224"/>
      <c r="H2788" s="224"/>
      <c r="I2788" s="224"/>
      <c r="J2788" s="224"/>
      <c r="K2788" s="224"/>
      <c r="L2788" s="224"/>
      <c r="M2788" s="224"/>
      <c r="N2788" s="223"/>
      <c r="O2788" s="223"/>
      <c r="P2788" s="223"/>
      <c r="Q2788" s="223"/>
      <c r="R2788" s="224"/>
      <c r="S2788" s="224"/>
      <c r="T2788" s="224"/>
      <c r="U2788" s="224"/>
      <c r="V2788" s="224"/>
      <c r="W2788" s="224"/>
      <c r="X2788" s="224"/>
      <c r="Y2788" s="224"/>
      <c r="Z2788" s="213"/>
      <c r="AA2788" s="213"/>
      <c r="AB2788" s="213"/>
      <c r="AC2788" s="213"/>
      <c r="AD2788" s="213"/>
      <c r="AE2788" s="213"/>
      <c r="AF2788" s="213"/>
      <c r="AG2788" s="213" t="s">
        <v>573</v>
      </c>
      <c r="AH2788" s="213">
        <v>2</v>
      </c>
      <c r="AI2788" s="213"/>
      <c r="AJ2788" s="213"/>
      <c r="AK2788" s="213"/>
      <c r="AL2788" s="213"/>
      <c r="AM2788" s="213"/>
      <c r="AN2788" s="213"/>
      <c r="AO2788" s="213"/>
      <c r="AP2788" s="213"/>
      <c r="AQ2788" s="213"/>
      <c r="AR2788" s="213"/>
      <c r="AS2788" s="213"/>
      <c r="AT2788" s="213"/>
      <c r="AU2788" s="213"/>
      <c r="AV2788" s="213"/>
      <c r="AW2788" s="213"/>
      <c r="AX2788" s="213"/>
      <c r="AY2788" s="213"/>
      <c r="AZ2788" s="213"/>
      <c r="BA2788" s="213"/>
      <c r="BB2788" s="213"/>
      <c r="BC2788" s="213"/>
      <c r="BD2788" s="213"/>
      <c r="BE2788" s="213"/>
      <c r="BF2788" s="213"/>
      <c r="BG2788" s="213"/>
      <c r="BH2788" s="213"/>
    </row>
    <row r="2789" spans="1:60" outlineLevel="3" x14ac:dyDescent="0.2">
      <c r="A2789" s="220"/>
      <c r="B2789" s="221"/>
      <c r="C2789" s="276" t="s">
        <v>2617</v>
      </c>
      <c r="D2789" s="266"/>
      <c r="E2789" s="267">
        <v>2.98</v>
      </c>
      <c r="F2789" s="224"/>
      <c r="G2789" s="224"/>
      <c r="H2789" s="224"/>
      <c r="I2789" s="224"/>
      <c r="J2789" s="224"/>
      <c r="K2789" s="224"/>
      <c r="L2789" s="224"/>
      <c r="M2789" s="224"/>
      <c r="N2789" s="223"/>
      <c r="O2789" s="223"/>
      <c r="P2789" s="223"/>
      <c r="Q2789" s="223"/>
      <c r="R2789" s="224"/>
      <c r="S2789" s="224"/>
      <c r="T2789" s="224"/>
      <c r="U2789" s="224"/>
      <c r="V2789" s="224"/>
      <c r="W2789" s="224"/>
      <c r="X2789" s="224"/>
      <c r="Y2789" s="224"/>
      <c r="Z2789" s="213"/>
      <c r="AA2789" s="213"/>
      <c r="AB2789" s="213"/>
      <c r="AC2789" s="213"/>
      <c r="AD2789" s="213"/>
      <c r="AE2789" s="213"/>
      <c r="AF2789" s="213"/>
      <c r="AG2789" s="213" t="s">
        <v>573</v>
      </c>
      <c r="AH2789" s="213">
        <v>2</v>
      </c>
      <c r="AI2789" s="213"/>
      <c r="AJ2789" s="213"/>
      <c r="AK2789" s="213"/>
      <c r="AL2789" s="213"/>
      <c r="AM2789" s="213"/>
      <c r="AN2789" s="213"/>
      <c r="AO2789" s="213"/>
      <c r="AP2789" s="213"/>
      <c r="AQ2789" s="213"/>
      <c r="AR2789" s="213"/>
      <c r="AS2789" s="213"/>
      <c r="AT2789" s="213"/>
      <c r="AU2789" s="213"/>
      <c r="AV2789" s="213"/>
      <c r="AW2789" s="213"/>
      <c r="AX2789" s="213"/>
      <c r="AY2789" s="213"/>
      <c r="AZ2789" s="213"/>
      <c r="BA2789" s="213"/>
      <c r="BB2789" s="213"/>
      <c r="BC2789" s="213"/>
      <c r="BD2789" s="213"/>
      <c r="BE2789" s="213"/>
      <c r="BF2789" s="213"/>
      <c r="BG2789" s="213"/>
      <c r="BH2789" s="213"/>
    </row>
    <row r="2790" spans="1:60" outlineLevel="3" x14ac:dyDescent="0.2">
      <c r="A2790" s="220"/>
      <c r="B2790" s="221"/>
      <c r="C2790" s="275" t="s">
        <v>958</v>
      </c>
      <c r="D2790" s="266"/>
      <c r="E2790" s="267"/>
      <c r="F2790" s="224"/>
      <c r="G2790" s="224"/>
      <c r="H2790" s="224"/>
      <c r="I2790" s="224"/>
      <c r="J2790" s="224"/>
      <c r="K2790" s="224"/>
      <c r="L2790" s="224"/>
      <c r="M2790" s="224"/>
      <c r="N2790" s="223"/>
      <c r="O2790" s="223"/>
      <c r="P2790" s="223"/>
      <c r="Q2790" s="223"/>
      <c r="R2790" s="224"/>
      <c r="S2790" s="224"/>
      <c r="T2790" s="224"/>
      <c r="U2790" s="224"/>
      <c r="V2790" s="224"/>
      <c r="W2790" s="224"/>
      <c r="X2790" s="224"/>
      <c r="Y2790" s="224"/>
      <c r="Z2790" s="213"/>
      <c r="AA2790" s="213"/>
      <c r="AB2790" s="213"/>
      <c r="AC2790" s="213"/>
      <c r="AD2790" s="213"/>
      <c r="AE2790" s="213"/>
      <c r="AF2790" s="213"/>
      <c r="AG2790" s="213" t="s">
        <v>573</v>
      </c>
      <c r="AH2790" s="213"/>
      <c r="AI2790" s="213"/>
      <c r="AJ2790" s="213"/>
      <c r="AK2790" s="213"/>
      <c r="AL2790" s="213"/>
      <c r="AM2790" s="213"/>
      <c r="AN2790" s="213"/>
      <c r="AO2790" s="213"/>
      <c r="AP2790" s="213"/>
      <c r="AQ2790" s="213"/>
      <c r="AR2790" s="213"/>
      <c r="AS2790" s="213"/>
      <c r="AT2790" s="213"/>
      <c r="AU2790" s="213"/>
      <c r="AV2790" s="213"/>
      <c r="AW2790" s="213"/>
      <c r="AX2790" s="213"/>
      <c r="AY2790" s="213"/>
      <c r="AZ2790" s="213"/>
      <c r="BA2790" s="213"/>
      <c r="BB2790" s="213"/>
      <c r="BC2790" s="213"/>
      <c r="BD2790" s="213"/>
      <c r="BE2790" s="213"/>
      <c r="BF2790" s="213"/>
      <c r="BG2790" s="213"/>
      <c r="BH2790" s="213"/>
    </row>
    <row r="2791" spans="1:60" outlineLevel="2" x14ac:dyDescent="0.2">
      <c r="A2791" s="220"/>
      <c r="B2791" s="221"/>
      <c r="C2791" s="257"/>
      <c r="D2791" s="250"/>
      <c r="E2791" s="250"/>
      <c r="F2791" s="250"/>
      <c r="G2791" s="250"/>
      <c r="H2791" s="224"/>
      <c r="I2791" s="224"/>
      <c r="J2791" s="224"/>
      <c r="K2791" s="224"/>
      <c r="L2791" s="224"/>
      <c r="M2791" s="224"/>
      <c r="N2791" s="223"/>
      <c r="O2791" s="223"/>
      <c r="P2791" s="223"/>
      <c r="Q2791" s="223"/>
      <c r="R2791" s="224"/>
      <c r="S2791" s="224"/>
      <c r="T2791" s="224"/>
      <c r="U2791" s="224"/>
      <c r="V2791" s="224"/>
      <c r="W2791" s="224"/>
      <c r="X2791" s="224"/>
      <c r="Y2791" s="224"/>
      <c r="Z2791" s="213"/>
      <c r="AA2791" s="213"/>
      <c r="AB2791" s="213"/>
      <c r="AC2791" s="213"/>
      <c r="AD2791" s="213"/>
      <c r="AE2791" s="213"/>
      <c r="AF2791" s="213"/>
      <c r="AG2791" s="213" t="s">
        <v>515</v>
      </c>
      <c r="AH2791" s="213"/>
      <c r="AI2791" s="213"/>
      <c r="AJ2791" s="213"/>
      <c r="AK2791" s="213"/>
      <c r="AL2791" s="213"/>
      <c r="AM2791" s="213"/>
      <c r="AN2791" s="213"/>
      <c r="AO2791" s="213"/>
      <c r="AP2791" s="213"/>
      <c r="AQ2791" s="213"/>
      <c r="AR2791" s="213"/>
      <c r="AS2791" s="213"/>
      <c r="AT2791" s="213"/>
      <c r="AU2791" s="213"/>
      <c r="AV2791" s="213"/>
      <c r="AW2791" s="213"/>
      <c r="AX2791" s="213"/>
      <c r="AY2791" s="213"/>
      <c r="AZ2791" s="213"/>
      <c r="BA2791" s="213"/>
      <c r="BB2791" s="213"/>
      <c r="BC2791" s="213"/>
      <c r="BD2791" s="213"/>
      <c r="BE2791" s="213"/>
      <c r="BF2791" s="213"/>
      <c r="BG2791" s="213"/>
      <c r="BH2791" s="213"/>
    </row>
    <row r="2792" spans="1:60" outlineLevel="1" x14ac:dyDescent="0.2">
      <c r="A2792" s="242">
        <v>361</v>
      </c>
      <c r="B2792" s="243" t="s">
        <v>2618</v>
      </c>
      <c r="C2792" s="254" t="s">
        <v>2619</v>
      </c>
      <c r="D2792" s="244" t="s">
        <v>2620</v>
      </c>
      <c r="E2792" s="245">
        <v>14.3</v>
      </c>
      <c r="F2792" s="246"/>
      <c r="G2792" s="247">
        <f>ROUND(E2792*F2792,2)</f>
        <v>0</v>
      </c>
      <c r="H2792" s="246"/>
      <c r="I2792" s="247">
        <f>ROUND(E2792*H2792,2)</f>
        <v>0</v>
      </c>
      <c r="J2792" s="246"/>
      <c r="K2792" s="247">
        <f>ROUND(E2792*J2792,2)</f>
        <v>0</v>
      </c>
      <c r="L2792" s="247">
        <v>21</v>
      </c>
      <c r="M2792" s="247">
        <f>G2792*(1+L2792/100)</f>
        <v>0</v>
      </c>
      <c r="N2792" s="245">
        <v>5.2999999999999998E-4</v>
      </c>
      <c r="O2792" s="245">
        <f>ROUND(E2792*N2792,2)</f>
        <v>0.01</v>
      </c>
      <c r="P2792" s="245">
        <v>0</v>
      </c>
      <c r="Q2792" s="245">
        <f>ROUND(E2792*P2792,2)</f>
        <v>0</v>
      </c>
      <c r="R2792" s="247" t="s">
        <v>2591</v>
      </c>
      <c r="S2792" s="247" t="s">
        <v>511</v>
      </c>
      <c r="T2792" s="248" t="s">
        <v>511</v>
      </c>
      <c r="U2792" s="224">
        <v>0.2</v>
      </c>
      <c r="V2792" s="224">
        <f>ROUND(E2792*U2792,2)</f>
        <v>2.86</v>
      </c>
      <c r="W2792" s="224"/>
      <c r="X2792" s="224" t="s">
        <v>557</v>
      </c>
      <c r="Y2792" s="224" t="s">
        <v>513</v>
      </c>
      <c r="Z2792" s="213"/>
      <c r="AA2792" s="213"/>
      <c r="AB2792" s="213"/>
      <c r="AC2792" s="213"/>
      <c r="AD2792" s="213"/>
      <c r="AE2792" s="213"/>
      <c r="AF2792" s="213"/>
      <c r="AG2792" s="213" t="s">
        <v>571</v>
      </c>
      <c r="AH2792" s="213"/>
      <c r="AI2792" s="213"/>
      <c r="AJ2792" s="213"/>
      <c r="AK2792" s="213"/>
      <c r="AL2792" s="213"/>
      <c r="AM2792" s="213"/>
      <c r="AN2792" s="213"/>
      <c r="AO2792" s="213"/>
      <c r="AP2792" s="213"/>
      <c r="AQ2792" s="213"/>
      <c r="AR2792" s="213"/>
      <c r="AS2792" s="213"/>
      <c r="AT2792" s="213"/>
      <c r="AU2792" s="213"/>
      <c r="AV2792" s="213"/>
      <c r="AW2792" s="213"/>
      <c r="AX2792" s="213"/>
      <c r="AY2792" s="213"/>
      <c r="AZ2792" s="213"/>
      <c r="BA2792" s="213"/>
      <c r="BB2792" s="213"/>
      <c r="BC2792" s="213"/>
      <c r="BD2792" s="213"/>
      <c r="BE2792" s="213"/>
      <c r="BF2792" s="213"/>
      <c r="BG2792" s="213"/>
      <c r="BH2792" s="213"/>
    </row>
    <row r="2793" spans="1:60" outlineLevel="2" x14ac:dyDescent="0.2">
      <c r="A2793" s="220"/>
      <c r="B2793" s="221"/>
      <c r="C2793" s="258" t="s">
        <v>2614</v>
      </c>
      <c r="D2793" s="229"/>
      <c r="E2793" s="230"/>
      <c r="F2793" s="224"/>
      <c r="G2793" s="224"/>
      <c r="H2793" s="224"/>
      <c r="I2793" s="224"/>
      <c r="J2793" s="224"/>
      <c r="K2793" s="224"/>
      <c r="L2793" s="224"/>
      <c r="M2793" s="224"/>
      <c r="N2793" s="223"/>
      <c r="O2793" s="223"/>
      <c r="P2793" s="223"/>
      <c r="Q2793" s="223"/>
      <c r="R2793" s="224"/>
      <c r="S2793" s="224"/>
      <c r="T2793" s="224"/>
      <c r="U2793" s="224"/>
      <c r="V2793" s="224"/>
      <c r="W2793" s="224"/>
      <c r="X2793" s="224"/>
      <c r="Y2793" s="224"/>
      <c r="Z2793" s="213"/>
      <c r="AA2793" s="213"/>
      <c r="AB2793" s="213"/>
      <c r="AC2793" s="213"/>
      <c r="AD2793" s="213"/>
      <c r="AE2793" s="213"/>
      <c r="AF2793" s="213"/>
      <c r="AG2793" s="213" t="s">
        <v>573</v>
      </c>
      <c r="AH2793" s="213">
        <v>0</v>
      </c>
      <c r="AI2793" s="213"/>
      <c r="AJ2793" s="213"/>
      <c r="AK2793" s="213"/>
      <c r="AL2793" s="213"/>
      <c r="AM2793" s="213"/>
      <c r="AN2793" s="213"/>
      <c r="AO2793" s="213"/>
      <c r="AP2793" s="213"/>
      <c r="AQ2793" s="213"/>
      <c r="AR2793" s="213"/>
      <c r="AS2793" s="213"/>
      <c r="AT2793" s="213"/>
      <c r="AU2793" s="213"/>
      <c r="AV2793" s="213"/>
      <c r="AW2793" s="213"/>
      <c r="AX2793" s="213"/>
      <c r="AY2793" s="213"/>
      <c r="AZ2793" s="213"/>
      <c r="BA2793" s="213"/>
      <c r="BB2793" s="213"/>
      <c r="BC2793" s="213"/>
      <c r="BD2793" s="213"/>
      <c r="BE2793" s="213"/>
      <c r="BF2793" s="213"/>
      <c r="BG2793" s="213"/>
      <c r="BH2793" s="213"/>
    </row>
    <row r="2794" spans="1:60" outlineLevel="3" x14ac:dyDescent="0.2">
      <c r="A2794" s="220"/>
      <c r="B2794" s="221"/>
      <c r="C2794" s="258" t="s">
        <v>2621</v>
      </c>
      <c r="D2794" s="229"/>
      <c r="E2794" s="230">
        <v>14.3</v>
      </c>
      <c r="F2794" s="224"/>
      <c r="G2794" s="224"/>
      <c r="H2794" s="224"/>
      <c r="I2794" s="224"/>
      <c r="J2794" s="224"/>
      <c r="K2794" s="224"/>
      <c r="L2794" s="224"/>
      <c r="M2794" s="224"/>
      <c r="N2794" s="223"/>
      <c r="O2794" s="223"/>
      <c r="P2794" s="223"/>
      <c r="Q2794" s="223"/>
      <c r="R2794" s="224"/>
      <c r="S2794" s="224"/>
      <c r="T2794" s="224"/>
      <c r="U2794" s="224"/>
      <c r="V2794" s="224"/>
      <c r="W2794" s="224"/>
      <c r="X2794" s="224"/>
      <c r="Y2794" s="224"/>
      <c r="Z2794" s="213"/>
      <c r="AA2794" s="213"/>
      <c r="AB2794" s="213"/>
      <c r="AC2794" s="213"/>
      <c r="AD2794" s="213"/>
      <c r="AE2794" s="213"/>
      <c r="AF2794" s="213"/>
      <c r="AG2794" s="213" t="s">
        <v>573</v>
      </c>
      <c r="AH2794" s="213">
        <v>0</v>
      </c>
      <c r="AI2794" s="213"/>
      <c r="AJ2794" s="213"/>
      <c r="AK2794" s="213"/>
      <c r="AL2794" s="213"/>
      <c r="AM2794" s="213"/>
      <c r="AN2794" s="213"/>
      <c r="AO2794" s="213"/>
      <c r="AP2794" s="213"/>
      <c r="AQ2794" s="213"/>
      <c r="AR2794" s="213"/>
      <c r="AS2794" s="213"/>
      <c r="AT2794" s="213"/>
      <c r="AU2794" s="213"/>
      <c r="AV2794" s="213"/>
      <c r="AW2794" s="213"/>
      <c r="AX2794" s="213"/>
      <c r="AY2794" s="213"/>
      <c r="AZ2794" s="213"/>
      <c r="BA2794" s="213"/>
      <c r="BB2794" s="213"/>
      <c r="BC2794" s="213"/>
      <c r="BD2794" s="213"/>
      <c r="BE2794" s="213"/>
      <c r="BF2794" s="213"/>
      <c r="BG2794" s="213"/>
      <c r="BH2794" s="213"/>
    </row>
    <row r="2795" spans="1:60" outlineLevel="3" x14ac:dyDescent="0.2">
      <c r="A2795" s="220"/>
      <c r="B2795" s="221"/>
      <c r="C2795" s="275" t="s">
        <v>955</v>
      </c>
      <c r="D2795" s="266"/>
      <c r="E2795" s="267"/>
      <c r="F2795" s="224"/>
      <c r="G2795" s="224"/>
      <c r="H2795" s="224"/>
      <c r="I2795" s="224"/>
      <c r="J2795" s="224"/>
      <c r="K2795" s="224"/>
      <c r="L2795" s="224"/>
      <c r="M2795" s="224"/>
      <c r="N2795" s="223"/>
      <c r="O2795" s="223"/>
      <c r="P2795" s="223"/>
      <c r="Q2795" s="223"/>
      <c r="R2795" s="224"/>
      <c r="S2795" s="224"/>
      <c r="T2795" s="224"/>
      <c r="U2795" s="224"/>
      <c r="V2795" s="224"/>
      <c r="W2795" s="224"/>
      <c r="X2795" s="224"/>
      <c r="Y2795" s="224"/>
      <c r="Z2795" s="213"/>
      <c r="AA2795" s="213"/>
      <c r="AB2795" s="213"/>
      <c r="AC2795" s="213"/>
      <c r="AD2795" s="213"/>
      <c r="AE2795" s="213"/>
      <c r="AF2795" s="213"/>
      <c r="AG2795" s="213" t="s">
        <v>573</v>
      </c>
      <c r="AH2795" s="213"/>
      <c r="AI2795" s="213"/>
      <c r="AJ2795" s="213"/>
      <c r="AK2795" s="213"/>
      <c r="AL2795" s="213"/>
      <c r="AM2795" s="213"/>
      <c r="AN2795" s="213"/>
      <c r="AO2795" s="213"/>
      <c r="AP2795" s="213"/>
      <c r="AQ2795" s="213"/>
      <c r="AR2795" s="213"/>
      <c r="AS2795" s="213"/>
      <c r="AT2795" s="213"/>
      <c r="AU2795" s="213"/>
      <c r="AV2795" s="213"/>
      <c r="AW2795" s="213"/>
      <c r="AX2795" s="213"/>
      <c r="AY2795" s="213"/>
      <c r="AZ2795" s="213"/>
      <c r="BA2795" s="213"/>
      <c r="BB2795" s="213"/>
      <c r="BC2795" s="213"/>
      <c r="BD2795" s="213"/>
      <c r="BE2795" s="213"/>
      <c r="BF2795" s="213"/>
      <c r="BG2795" s="213"/>
      <c r="BH2795" s="213"/>
    </row>
    <row r="2796" spans="1:60" outlineLevel="3" x14ac:dyDescent="0.2">
      <c r="A2796" s="220"/>
      <c r="B2796" s="221"/>
      <c r="C2796" s="276" t="s">
        <v>2622</v>
      </c>
      <c r="D2796" s="266"/>
      <c r="E2796" s="267">
        <v>7.15</v>
      </c>
      <c r="F2796" s="224"/>
      <c r="G2796" s="224"/>
      <c r="H2796" s="224"/>
      <c r="I2796" s="224"/>
      <c r="J2796" s="224"/>
      <c r="K2796" s="224"/>
      <c r="L2796" s="224"/>
      <c r="M2796" s="224"/>
      <c r="N2796" s="223"/>
      <c r="O2796" s="223"/>
      <c r="P2796" s="223"/>
      <c r="Q2796" s="223"/>
      <c r="R2796" s="224"/>
      <c r="S2796" s="224"/>
      <c r="T2796" s="224"/>
      <c r="U2796" s="224"/>
      <c r="V2796" s="224"/>
      <c r="W2796" s="224"/>
      <c r="X2796" s="224"/>
      <c r="Y2796" s="224"/>
      <c r="Z2796" s="213"/>
      <c r="AA2796" s="213"/>
      <c r="AB2796" s="213"/>
      <c r="AC2796" s="213"/>
      <c r="AD2796" s="213"/>
      <c r="AE2796" s="213"/>
      <c r="AF2796" s="213"/>
      <c r="AG2796" s="213" t="s">
        <v>573</v>
      </c>
      <c r="AH2796" s="213">
        <v>2</v>
      </c>
      <c r="AI2796" s="213"/>
      <c r="AJ2796" s="213"/>
      <c r="AK2796" s="213"/>
      <c r="AL2796" s="213"/>
      <c r="AM2796" s="213"/>
      <c r="AN2796" s="213"/>
      <c r="AO2796" s="213"/>
      <c r="AP2796" s="213"/>
      <c r="AQ2796" s="213"/>
      <c r="AR2796" s="213"/>
      <c r="AS2796" s="213"/>
      <c r="AT2796" s="213"/>
      <c r="AU2796" s="213"/>
      <c r="AV2796" s="213"/>
      <c r="AW2796" s="213"/>
      <c r="AX2796" s="213"/>
      <c r="AY2796" s="213"/>
      <c r="AZ2796" s="213"/>
      <c r="BA2796" s="213"/>
      <c r="BB2796" s="213"/>
      <c r="BC2796" s="213"/>
      <c r="BD2796" s="213"/>
      <c r="BE2796" s="213"/>
      <c r="BF2796" s="213"/>
      <c r="BG2796" s="213"/>
      <c r="BH2796" s="213"/>
    </row>
    <row r="2797" spans="1:60" outlineLevel="3" x14ac:dyDescent="0.2">
      <c r="A2797" s="220"/>
      <c r="B2797" s="221"/>
      <c r="C2797" s="276" t="s">
        <v>2623</v>
      </c>
      <c r="D2797" s="266"/>
      <c r="E2797" s="267">
        <v>7.15</v>
      </c>
      <c r="F2797" s="224"/>
      <c r="G2797" s="224"/>
      <c r="H2797" s="224"/>
      <c r="I2797" s="224"/>
      <c r="J2797" s="224"/>
      <c r="K2797" s="224"/>
      <c r="L2797" s="224"/>
      <c r="M2797" s="224"/>
      <c r="N2797" s="223"/>
      <c r="O2797" s="223"/>
      <c r="P2797" s="223"/>
      <c r="Q2797" s="223"/>
      <c r="R2797" s="224"/>
      <c r="S2797" s="224"/>
      <c r="T2797" s="224"/>
      <c r="U2797" s="224"/>
      <c r="V2797" s="224"/>
      <c r="W2797" s="224"/>
      <c r="X2797" s="224"/>
      <c r="Y2797" s="224"/>
      <c r="Z2797" s="213"/>
      <c r="AA2797" s="213"/>
      <c r="AB2797" s="213"/>
      <c r="AC2797" s="213"/>
      <c r="AD2797" s="213"/>
      <c r="AE2797" s="213"/>
      <c r="AF2797" s="213"/>
      <c r="AG2797" s="213" t="s">
        <v>573</v>
      </c>
      <c r="AH2797" s="213">
        <v>2</v>
      </c>
      <c r="AI2797" s="213"/>
      <c r="AJ2797" s="213"/>
      <c r="AK2797" s="213"/>
      <c r="AL2797" s="213"/>
      <c r="AM2797" s="213"/>
      <c r="AN2797" s="213"/>
      <c r="AO2797" s="213"/>
      <c r="AP2797" s="213"/>
      <c r="AQ2797" s="213"/>
      <c r="AR2797" s="213"/>
      <c r="AS2797" s="213"/>
      <c r="AT2797" s="213"/>
      <c r="AU2797" s="213"/>
      <c r="AV2797" s="213"/>
      <c r="AW2797" s="213"/>
      <c r="AX2797" s="213"/>
      <c r="AY2797" s="213"/>
      <c r="AZ2797" s="213"/>
      <c r="BA2797" s="213"/>
      <c r="BB2797" s="213"/>
      <c r="BC2797" s="213"/>
      <c r="BD2797" s="213"/>
      <c r="BE2797" s="213"/>
      <c r="BF2797" s="213"/>
      <c r="BG2797" s="213"/>
      <c r="BH2797" s="213"/>
    </row>
    <row r="2798" spans="1:60" outlineLevel="3" x14ac:dyDescent="0.2">
      <c r="A2798" s="220"/>
      <c r="B2798" s="221"/>
      <c r="C2798" s="275" t="s">
        <v>958</v>
      </c>
      <c r="D2798" s="266"/>
      <c r="E2798" s="267"/>
      <c r="F2798" s="224"/>
      <c r="G2798" s="224"/>
      <c r="H2798" s="224"/>
      <c r="I2798" s="224"/>
      <c r="J2798" s="224"/>
      <c r="K2798" s="224"/>
      <c r="L2798" s="224"/>
      <c r="M2798" s="224"/>
      <c r="N2798" s="223"/>
      <c r="O2798" s="223"/>
      <c r="P2798" s="223"/>
      <c r="Q2798" s="223"/>
      <c r="R2798" s="224"/>
      <c r="S2798" s="224"/>
      <c r="T2798" s="224"/>
      <c r="U2798" s="224"/>
      <c r="V2798" s="224"/>
      <c r="W2798" s="224"/>
      <c r="X2798" s="224"/>
      <c r="Y2798" s="224"/>
      <c r="Z2798" s="213"/>
      <c r="AA2798" s="213"/>
      <c r="AB2798" s="213"/>
      <c r="AC2798" s="213"/>
      <c r="AD2798" s="213"/>
      <c r="AE2798" s="213"/>
      <c r="AF2798" s="213"/>
      <c r="AG2798" s="213" t="s">
        <v>573</v>
      </c>
      <c r="AH2798" s="213"/>
      <c r="AI2798" s="213"/>
      <c r="AJ2798" s="213"/>
      <c r="AK2798" s="213"/>
      <c r="AL2798" s="213"/>
      <c r="AM2798" s="213"/>
      <c r="AN2798" s="213"/>
      <c r="AO2798" s="213"/>
      <c r="AP2798" s="213"/>
      <c r="AQ2798" s="213"/>
      <c r="AR2798" s="213"/>
      <c r="AS2798" s="213"/>
      <c r="AT2798" s="213"/>
      <c r="AU2798" s="213"/>
      <c r="AV2798" s="213"/>
      <c r="AW2798" s="213"/>
      <c r="AX2798" s="213"/>
      <c r="AY2798" s="213"/>
      <c r="AZ2798" s="213"/>
      <c r="BA2798" s="213"/>
      <c r="BB2798" s="213"/>
      <c r="BC2798" s="213"/>
      <c r="BD2798" s="213"/>
      <c r="BE2798" s="213"/>
      <c r="BF2798" s="213"/>
      <c r="BG2798" s="213"/>
      <c r="BH2798" s="213"/>
    </row>
    <row r="2799" spans="1:60" outlineLevel="2" x14ac:dyDescent="0.2">
      <c r="A2799" s="220"/>
      <c r="B2799" s="221"/>
      <c r="C2799" s="257"/>
      <c r="D2799" s="250"/>
      <c r="E2799" s="250"/>
      <c r="F2799" s="250"/>
      <c r="G2799" s="250"/>
      <c r="H2799" s="224"/>
      <c r="I2799" s="224"/>
      <c r="J2799" s="224"/>
      <c r="K2799" s="224"/>
      <c r="L2799" s="224"/>
      <c r="M2799" s="224"/>
      <c r="N2799" s="223"/>
      <c r="O2799" s="223"/>
      <c r="P2799" s="223"/>
      <c r="Q2799" s="223"/>
      <c r="R2799" s="224"/>
      <c r="S2799" s="224"/>
      <c r="T2799" s="224"/>
      <c r="U2799" s="224"/>
      <c r="V2799" s="224"/>
      <c r="W2799" s="224"/>
      <c r="X2799" s="224"/>
      <c r="Y2799" s="224"/>
      <c r="Z2799" s="213"/>
      <c r="AA2799" s="213"/>
      <c r="AB2799" s="213"/>
      <c r="AC2799" s="213"/>
      <c r="AD2799" s="213"/>
      <c r="AE2799" s="213"/>
      <c r="AF2799" s="213"/>
      <c r="AG2799" s="213" t="s">
        <v>515</v>
      </c>
      <c r="AH2799" s="213"/>
      <c r="AI2799" s="213"/>
      <c r="AJ2799" s="213"/>
      <c r="AK2799" s="213"/>
      <c r="AL2799" s="213"/>
      <c r="AM2799" s="213"/>
      <c r="AN2799" s="213"/>
      <c r="AO2799" s="213"/>
      <c r="AP2799" s="213"/>
      <c r="AQ2799" s="213"/>
      <c r="AR2799" s="213"/>
      <c r="AS2799" s="213"/>
      <c r="AT2799" s="213"/>
      <c r="AU2799" s="213"/>
      <c r="AV2799" s="213"/>
      <c r="AW2799" s="213"/>
      <c r="AX2799" s="213"/>
      <c r="AY2799" s="213"/>
      <c r="AZ2799" s="213"/>
      <c r="BA2799" s="213"/>
      <c r="BB2799" s="213"/>
      <c r="BC2799" s="213"/>
      <c r="BD2799" s="213"/>
      <c r="BE2799" s="213"/>
      <c r="BF2799" s="213"/>
      <c r="BG2799" s="213"/>
      <c r="BH2799" s="213"/>
    </row>
    <row r="2800" spans="1:60" outlineLevel="1" x14ac:dyDescent="0.2">
      <c r="A2800" s="242">
        <v>362</v>
      </c>
      <c r="B2800" s="243" t="s">
        <v>2624</v>
      </c>
      <c r="C2800" s="254" t="s">
        <v>2625</v>
      </c>
      <c r="D2800" s="244" t="s">
        <v>1356</v>
      </c>
      <c r="E2800" s="245">
        <v>180</v>
      </c>
      <c r="F2800" s="246"/>
      <c r="G2800" s="247">
        <f>ROUND(E2800*F2800,2)</f>
        <v>0</v>
      </c>
      <c r="H2800" s="246"/>
      <c r="I2800" s="247">
        <f>ROUND(E2800*H2800,2)</f>
        <v>0</v>
      </c>
      <c r="J2800" s="246"/>
      <c r="K2800" s="247">
        <f>ROUND(E2800*J2800,2)</f>
        <v>0</v>
      </c>
      <c r="L2800" s="247">
        <v>21</v>
      </c>
      <c r="M2800" s="247">
        <f>G2800*(1+L2800/100)</f>
        <v>0</v>
      </c>
      <c r="N2800" s="245">
        <v>2.0000000000000002E-5</v>
      </c>
      <c r="O2800" s="245">
        <f>ROUND(E2800*N2800,2)</f>
        <v>0</v>
      </c>
      <c r="P2800" s="245">
        <v>0</v>
      </c>
      <c r="Q2800" s="245">
        <f>ROUND(E2800*P2800,2)</f>
        <v>0</v>
      </c>
      <c r="R2800" s="247" t="s">
        <v>2591</v>
      </c>
      <c r="S2800" s="247" t="s">
        <v>511</v>
      </c>
      <c r="T2800" s="248" t="s">
        <v>511</v>
      </c>
      <c r="U2800" s="224">
        <v>4.5999999999999999E-2</v>
      </c>
      <c r="V2800" s="224">
        <f>ROUND(E2800*U2800,2)</f>
        <v>8.2799999999999994</v>
      </c>
      <c r="W2800" s="224"/>
      <c r="X2800" s="224" t="s">
        <v>557</v>
      </c>
      <c r="Y2800" s="224" t="s">
        <v>513</v>
      </c>
      <c r="Z2800" s="213"/>
      <c r="AA2800" s="213"/>
      <c r="AB2800" s="213"/>
      <c r="AC2800" s="213"/>
      <c r="AD2800" s="213"/>
      <c r="AE2800" s="213"/>
      <c r="AF2800" s="213"/>
      <c r="AG2800" s="213" t="s">
        <v>571</v>
      </c>
      <c r="AH2800" s="213"/>
      <c r="AI2800" s="213"/>
      <c r="AJ2800" s="213"/>
      <c r="AK2800" s="213"/>
      <c r="AL2800" s="213"/>
      <c r="AM2800" s="213"/>
      <c r="AN2800" s="213"/>
      <c r="AO2800" s="213"/>
      <c r="AP2800" s="213"/>
      <c r="AQ2800" s="213"/>
      <c r="AR2800" s="213"/>
      <c r="AS2800" s="213"/>
      <c r="AT2800" s="213"/>
      <c r="AU2800" s="213"/>
      <c r="AV2800" s="213"/>
      <c r="AW2800" s="213"/>
      <c r="AX2800" s="213"/>
      <c r="AY2800" s="213"/>
      <c r="AZ2800" s="213"/>
      <c r="BA2800" s="213"/>
      <c r="BB2800" s="213"/>
      <c r="BC2800" s="213"/>
      <c r="BD2800" s="213"/>
      <c r="BE2800" s="213"/>
      <c r="BF2800" s="213"/>
      <c r="BG2800" s="213"/>
      <c r="BH2800" s="213"/>
    </row>
    <row r="2801" spans="1:60" outlineLevel="2" x14ac:dyDescent="0.2">
      <c r="A2801" s="220"/>
      <c r="B2801" s="221"/>
      <c r="C2801" s="255"/>
      <c r="D2801" s="251"/>
      <c r="E2801" s="251"/>
      <c r="F2801" s="251"/>
      <c r="G2801" s="251"/>
      <c r="H2801" s="224"/>
      <c r="I2801" s="224"/>
      <c r="J2801" s="224"/>
      <c r="K2801" s="224"/>
      <c r="L2801" s="224"/>
      <c r="M2801" s="224"/>
      <c r="N2801" s="223"/>
      <c r="O2801" s="223"/>
      <c r="P2801" s="223"/>
      <c r="Q2801" s="223"/>
      <c r="R2801" s="224"/>
      <c r="S2801" s="224"/>
      <c r="T2801" s="224"/>
      <c r="U2801" s="224"/>
      <c r="V2801" s="224"/>
      <c r="W2801" s="224"/>
      <c r="X2801" s="224"/>
      <c r="Y2801" s="224"/>
      <c r="Z2801" s="213"/>
      <c r="AA2801" s="213"/>
      <c r="AB2801" s="213"/>
      <c r="AC2801" s="213"/>
      <c r="AD2801" s="213"/>
      <c r="AE2801" s="213"/>
      <c r="AF2801" s="213"/>
      <c r="AG2801" s="213" t="s">
        <v>515</v>
      </c>
      <c r="AH2801" s="213"/>
      <c r="AI2801" s="213"/>
      <c r="AJ2801" s="213"/>
      <c r="AK2801" s="213"/>
      <c r="AL2801" s="213"/>
      <c r="AM2801" s="213"/>
      <c r="AN2801" s="213"/>
      <c r="AO2801" s="213"/>
      <c r="AP2801" s="213"/>
      <c r="AQ2801" s="213"/>
      <c r="AR2801" s="213"/>
      <c r="AS2801" s="213"/>
      <c r="AT2801" s="213"/>
      <c r="AU2801" s="213"/>
      <c r="AV2801" s="213"/>
      <c r="AW2801" s="213"/>
      <c r="AX2801" s="213"/>
      <c r="AY2801" s="213"/>
      <c r="AZ2801" s="213"/>
      <c r="BA2801" s="213"/>
      <c r="BB2801" s="213"/>
      <c r="BC2801" s="213"/>
      <c r="BD2801" s="213"/>
      <c r="BE2801" s="213"/>
      <c r="BF2801" s="213"/>
      <c r="BG2801" s="213"/>
      <c r="BH2801" s="213"/>
    </row>
    <row r="2802" spans="1:60" outlineLevel="1" x14ac:dyDescent="0.2">
      <c r="A2802" s="242">
        <v>363</v>
      </c>
      <c r="B2802" s="243" t="s">
        <v>2626</v>
      </c>
      <c r="C2802" s="254" t="s">
        <v>2627</v>
      </c>
      <c r="D2802" s="244" t="s">
        <v>1356</v>
      </c>
      <c r="E2802" s="245">
        <v>219.69</v>
      </c>
      <c r="F2802" s="246"/>
      <c r="G2802" s="247">
        <f>ROUND(E2802*F2802,2)</f>
        <v>0</v>
      </c>
      <c r="H2802" s="246"/>
      <c r="I2802" s="247">
        <f>ROUND(E2802*H2802,2)</f>
        <v>0</v>
      </c>
      <c r="J2802" s="246"/>
      <c r="K2802" s="247">
        <f>ROUND(E2802*J2802,2)</f>
        <v>0</v>
      </c>
      <c r="L2802" s="247">
        <v>21</v>
      </c>
      <c r="M2802" s="247">
        <f>G2802*(1+L2802/100)</f>
        <v>0</v>
      </c>
      <c r="N2802" s="245">
        <v>1.6000000000000001E-4</v>
      </c>
      <c r="O2802" s="245">
        <f>ROUND(E2802*N2802,2)</f>
        <v>0.04</v>
      </c>
      <c r="P2802" s="245">
        <v>0</v>
      </c>
      <c r="Q2802" s="245">
        <f>ROUND(E2802*P2802,2)</f>
        <v>0</v>
      </c>
      <c r="R2802" s="247"/>
      <c r="S2802" s="247" t="s">
        <v>527</v>
      </c>
      <c r="T2802" s="248" t="s">
        <v>512</v>
      </c>
      <c r="U2802" s="224">
        <v>0.23</v>
      </c>
      <c r="V2802" s="224">
        <f>ROUND(E2802*U2802,2)</f>
        <v>50.53</v>
      </c>
      <c r="W2802" s="224"/>
      <c r="X2802" s="224" t="s">
        <v>557</v>
      </c>
      <c r="Y2802" s="224" t="s">
        <v>513</v>
      </c>
      <c r="Z2802" s="213"/>
      <c r="AA2802" s="213"/>
      <c r="AB2802" s="213"/>
      <c r="AC2802" s="213"/>
      <c r="AD2802" s="213"/>
      <c r="AE2802" s="213"/>
      <c r="AF2802" s="213"/>
      <c r="AG2802" s="213" t="s">
        <v>571</v>
      </c>
      <c r="AH2802" s="213"/>
      <c r="AI2802" s="213"/>
      <c r="AJ2802" s="213"/>
      <c r="AK2802" s="213"/>
      <c r="AL2802" s="213"/>
      <c r="AM2802" s="213"/>
      <c r="AN2802" s="213"/>
      <c r="AO2802" s="213"/>
      <c r="AP2802" s="213"/>
      <c r="AQ2802" s="213"/>
      <c r="AR2802" s="213"/>
      <c r="AS2802" s="213"/>
      <c r="AT2802" s="213"/>
      <c r="AU2802" s="213"/>
      <c r="AV2802" s="213"/>
      <c r="AW2802" s="213"/>
      <c r="AX2802" s="213"/>
      <c r="AY2802" s="213"/>
      <c r="AZ2802" s="213"/>
      <c r="BA2802" s="213"/>
      <c r="BB2802" s="213"/>
      <c r="BC2802" s="213"/>
      <c r="BD2802" s="213"/>
      <c r="BE2802" s="213"/>
      <c r="BF2802" s="213"/>
      <c r="BG2802" s="213"/>
      <c r="BH2802" s="213"/>
    </row>
    <row r="2803" spans="1:60" outlineLevel="2" x14ac:dyDescent="0.2">
      <c r="A2803" s="220"/>
      <c r="B2803" s="221"/>
      <c r="C2803" s="258" t="s">
        <v>1149</v>
      </c>
      <c r="D2803" s="229"/>
      <c r="E2803" s="230"/>
      <c r="F2803" s="224"/>
      <c r="G2803" s="224"/>
      <c r="H2803" s="224"/>
      <c r="I2803" s="224"/>
      <c r="J2803" s="224"/>
      <c r="K2803" s="224"/>
      <c r="L2803" s="224"/>
      <c r="M2803" s="224"/>
      <c r="N2803" s="223"/>
      <c r="O2803" s="223"/>
      <c r="P2803" s="223"/>
      <c r="Q2803" s="223"/>
      <c r="R2803" s="224"/>
      <c r="S2803" s="224"/>
      <c r="T2803" s="224"/>
      <c r="U2803" s="224"/>
      <c r="V2803" s="224"/>
      <c r="W2803" s="224"/>
      <c r="X2803" s="224"/>
      <c r="Y2803" s="224"/>
      <c r="Z2803" s="213"/>
      <c r="AA2803" s="213"/>
      <c r="AB2803" s="213"/>
      <c r="AC2803" s="213"/>
      <c r="AD2803" s="213"/>
      <c r="AE2803" s="213"/>
      <c r="AF2803" s="213"/>
      <c r="AG2803" s="213" t="s">
        <v>573</v>
      </c>
      <c r="AH2803" s="213">
        <v>0</v>
      </c>
      <c r="AI2803" s="213"/>
      <c r="AJ2803" s="213"/>
      <c r="AK2803" s="213"/>
      <c r="AL2803" s="213"/>
      <c r="AM2803" s="213"/>
      <c r="AN2803" s="213"/>
      <c r="AO2803" s="213"/>
      <c r="AP2803" s="213"/>
      <c r="AQ2803" s="213"/>
      <c r="AR2803" s="213"/>
      <c r="AS2803" s="213"/>
      <c r="AT2803" s="213"/>
      <c r="AU2803" s="213"/>
      <c r="AV2803" s="213"/>
      <c r="AW2803" s="213"/>
      <c r="AX2803" s="213"/>
      <c r="AY2803" s="213"/>
      <c r="AZ2803" s="213"/>
      <c r="BA2803" s="213"/>
      <c r="BB2803" s="213"/>
      <c r="BC2803" s="213"/>
      <c r="BD2803" s="213"/>
      <c r="BE2803" s="213"/>
      <c r="BF2803" s="213"/>
      <c r="BG2803" s="213"/>
      <c r="BH2803" s="213"/>
    </row>
    <row r="2804" spans="1:60" outlineLevel="3" x14ac:dyDescent="0.2">
      <c r="A2804" s="220"/>
      <c r="B2804" s="221"/>
      <c r="C2804" s="258" t="s">
        <v>2628</v>
      </c>
      <c r="D2804" s="229"/>
      <c r="E2804" s="230">
        <v>46.005000000000003</v>
      </c>
      <c r="F2804" s="224"/>
      <c r="G2804" s="224"/>
      <c r="H2804" s="224"/>
      <c r="I2804" s="224"/>
      <c r="J2804" s="224"/>
      <c r="K2804" s="224"/>
      <c r="L2804" s="224"/>
      <c r="M2804" s="224"/>
      <c r="N2804" s="223"/>
      <c r="O2804" s="223"/>
      <c r="P2804" s="223"/>
      <c r="Q2804" s="223"/>
      <c r="R2804" s="224"/>
      <c r="S2804" s="224"/>
      <c r="T2804" s="224"/>
      <c r="U2804" s="224"/>
      <c r="V2804" s="224"/>
      <c r="W2804" s="224"/>
      <c r="X2804" s="224"/>
      <c r="Y2804" s="224"/>
      <c r="Z2804" s="213"/>
      <c r="AA2804" s="213"/>
      <c r="AB2804" s="213"/>
      <c r="AC2804" s="213"/>
      <c r="AD2804" s="213"/>
      <c r="AE2804" s="213"/>
      <c r="AF2804" s="213"/>
      <c r="AG2804" s="213" t="s">
        <v>573</v>
      </c>
      <c r="AH2804" s="213">
        <v>0</v>
      </c>
      <c r="AI2804" s="213"/>
      <c r="AJ2804" s="213"/>
      <c r="AK2804" s="213"/>
      <c r="AL2804" s="213"/>
      <c r="AM2804" s="213"/>
      <c r="AN2804" s="213"/>
      <c r="AO2804" s="213"/>
      <c r="AP2804" s="213"/>
      <c r="AQ2804" s="213"/>
      <c r="AR2804" s="213"/>
      <c r="AS2804" s="213"/>
      <c r="AT2804" s="213"/>
      <c r="AU2804" s="213"/>
      <c r="AV2804" s="213"/>
      <c r="AW2804" s="213"/>
      <c r="AX2804" s="213"/>
      <c r="AY2804" s="213"/>
      <c r="AZ2804" s="213"/>
      <c r="BA2804" s="213"/>
      <c r="BB2804" s="213"/>
      <c r="BC2804" s="213"/>
      <c r="BD2804" s="213"/>
      <c r="BE2804" s="213"/>
      <c r="BF2804" s="213"/>
      <c r="BG2804" s="213"/>
      <c r="BH2804" s="213"/>
    </row>
    <row r="2805" spans="1:60" outlineLevel="3" x14ac:dyDescent="0.2">
      <c r="A2805" s="220"/>
      <c r="B2805" s="221"/>
      <c r="C2805" s="275" t="s">
        <v>955</v>
      </c>
      <c r="D2805" s="266"/>
      <c r="E2805" s="267"/>
      <c r="F2805" s="224"/>
      <c r="G2805" s="224"/>
      <c r="H2805" s="224"/>
      <c r="I2805" s="224"/>
      <c r="J2805" s="224"/>
      <c r="K2805" s="224"/>
      <c r="L2805" s="224"/>
      <c r="M2805" s="224"/>
      <c r="N2805" s="223"/>
      <c r="O2805" s="223"/>
      <c r="P2805" s="223"/>
      <c r="Q2805" s="223"/>
      <c r="R2805" s="224"/>
      <c r="S2805" s="224"/>
      <c r="T2805" s="224"/>
      <c r="U2805" s="224"/>
      <c r="V2805" s="224"/>
      <c r="W2805" s="224"/>
      <c r="X2805" s="224"/>
      <c r="Y2805" s="224"/>
      <c r="Z2805" s="213"/>
      <c r="AA2805" s="213"/>
      <c r="AB2805" s="213"/>
      <c r="AC2805" s="213"/>
      <c r="AD2805" s="213"/>
      <c r="AE2805" s="213"/>
      <c r="AF2805" s="213"/>
      <c r="AG2805" s="213" t="s">
        <v>573</v>
      </c>
      <c r="AH2805" s="213"/>
      <c r="AI2805" s="213"/>
      <c r="AJ2805" s="213"/>
      <c r="AK2805" s="213"/>
      <c r="AL2805" s="213"/>
      <c r="AM2805" s="213"/>
      <c r="AN2805" s="213"/>
      <c r="AO2805" s="213"/>
      <c r="AP2805" s="213"/>
      <c r="AQ2805" s="213"/>
      <c r="AR2805" s="213"/>
      <c r="AS2805" s="213"/>
      <c r="AT2805" s="213"/>
      <c r="AU2805" s="213"/>
      <c r="AV2805" s="213"/>
      <c r="AW2805" s="213"/>
      <c r="AX2805" s="213"/>
      <c r="AY2805" s="213"/>
      <c r="AZ2805" s="213"/>
      <c r="BA2805" s="213"/>
      <c r="BB2805" s="213"/>
      <c r="BC2805" s="213"/>
      <c r="BD2805" s="213"/>
      <c r="BE2805" s="213"/>
      <c r="BF2805" s="213"/>
      <c r="BG2805" s="213"/>
      <c r="BH2805" s="213"/>
    </row>
    <row r="2806" spans="1:60" outlineLevel="3" x14ac:dyDescent="0.2">
      <c r="A2806" s="220"/>
      <c r="B2806" s="221"/>
      <c r="C2806" s="276" t="s">
        <v>2629</v>
      </c>
      <c r="D2806" s="266"/>
      <c r="E2806" s="267">
        <v>46.005000000000003</v>
      </c>
      <c r="F2806" s="224"/>
      <c r="G2806" s="224"/>
      <c r="H2806" s="224"/>
      <c r="I2806" s="224"/>
      <c r="J2806" s="224"/>
      <c r="K2806" s="224"/>
      <c r="L2806" s="224"/>
      <c r="M2806" s="224"/>
      <c r="N2806" s="223"/>
      <c r="O2806" s="223"/>
      <c r="P2806" s="223"/>
      <c r="Q2806" s="223"/>
      <c r="R2806" s="224"/>
      <c r="S2806" s="224"/>
      <c r="T2806" s="224"/>
      <c r="U2806" s="224"/>
      <c r="V2806" s="224"/>
      <c r="W2806" s="224"/>
      <c r="X2806" s="224"/>
      <c r="Y2806" s="224"/>
      <c r="Z2806" s="213"/>
      <c r="AA2806" s="213"/>
      <c r="AB2806" s="213"/>
      <c r="AC2806" s="213"/>
      <c r="AD2806" s="213"/>
      <c r="AE2806" s="213"/>
      <c r="AF2806" s="213"/>
      <c r="AG2806" s="213" t="s">
        <v>573</v>
      </c>
      <c r="AH2806" s="213">
        <v>2</v>
      </c>
      <c r="AI2806" s="213"/>
      <c r="AJ2806" s="213"/>
      <c r="AK2806" s="213"/>
      <c r="AL2806" s="213"/>
      <c r="AM2806" s="213"/>
      <c r="AN2806" s="213"/>
      <c r="AO2806" s="213"/>
      <c r="AP2806" s="213"/>
      <c r="AQ2806" s="213"/>
      <c r="AR2806" s="213"/>
      <c r="AS2806" s="213"/>
      <c r="AT2806" s="213"/>
      <c r="AU2806" s="213"/>
      <c r="AV2806" s="213"/>
      <c r="AW2806" s="213"/>
      <c r="AX2806" s="213"/>
      <c r="AY2806" s="213"/>
      <c r="AZ2806" s="213"/>
      <c r="BA2806" s="213"/>
      <c r="BB2806" s="213"/>
      <c r="BC2806" s="213"/>
      <c r="BD2806" s="213"/>
      <c r="BE2806" s="213"/>
      <c r="BF2806" s="213"/>
      <c r="BG2806" s="213"/>
      <c r="BH2806" s="213"/>
    </row>
    <row r="2807" spans="1:60" outlineLevel="3" x14ac:dyDescent="0.2">
      <c r="A2807" s="220"/>
      <c r="B2807" s="221"/>
      <c r="C2807" s="275" t="s">
        <v>958</v>
      </c>
      <c r="D2807" s="266"/>
      <c r="E2807" s="267"/>
      <c r="F2807" s="224"/>
      <c r="G2807" s="224"/>
      <c r="H2807" s="224"/>
      <c r="I2807" s="224"/>
      <c r="J2807" s="224"/>
      <c r="K2807" s="224"/>
      <c r="L2807" s="224"/>
      <c r="M2807" s="224"/>
      <c r="N2807" s="223"/>
      <c r="O2807" s="223"/>
      <c r="P2807" s="223"/>
      <c r="Q2807" s="223"/>
      <c r="R2807" s="224"/>
      <c r="S2807" s="224"/>
      <c r="T2807" s="224"/>
      <c r="U2807" s="224"/>
      <c r="V2807" s="224"/>
      <c r="W2807" s="224"/>
      <c r="X2807" s="224"/>
      <c r="Y2807" s="224"/>
      <c r="Z2807" s="213"/>
      <c r="AA2807" s="213"/>
      <c r="AB2807" s="213"/>
      <c r="AC2807" s="213"/>
      <c r="AD2807" s="213"/>
      <c r="AE2807" s="213"/>
      <c r="AF2807" s="213"/>
      <c r="AG2807" s="213" t="s">
        <v>573</v>
      </c>
      <c r="AH2807" s="213"/>
      <c r="AI2807" s="213"/>
      <c r="AJ2807" s="213"/>
      <c r="AK2807" s="213"/>
      <c r="AL2807" s="213"/>
      <c r="AM2807" s="213"/>
      <c r="AN2807" s="213"/>
      <c r="AO2807" s="213"/>
      <c r="AP2807" s="213"/>
      <c r="AQ2807" s="213"/>
      <c r="AR2807" s="213"/>
      <c r="AS2807" s="213"/>
      <c r="AT2807" s="213"/>
      <c r="AU2807" s="213"/>
      <c r="AV2807" s="213"/>
      <c r="AW2807" s="213"/>
      <c r="AX2807" s="213"/>
      <c r="AY2807" s="213"/>
      <c r="AZ2807" s="213"/>
      <c r="BA2807" s="213"/>
      <c r="BB2807" s="213"/>
      <c r="BC2807" s="213"/>
      <c r="BD2807" s="213"/>
      <c r="BE2807" s="213"/>
      <c r="BF2807" s="213"/>
      <c r="BG2807" s="213"/>
      <c r="BH2807" s="213"/>
    </row>
    <row r="2808" spans="1:60" outlineLevel="3" x14ac:dyDescent="0.2">
      <c r="A2808" s="220"/>
      <c r="B2808" s="221"/>
      <c r="C2808" s="258" t="s">
        <v>2630</v>
      </c>
      <c r="D2808" s="229"/>
      <c r="E2808" s="230">
        <v>50.61</v>
      </c>
      <c r="F2808" s="224"/>
      <c r="G2808" s="224"/>
      <c r="H2808" s="224"/>
      <c r="I2808" s="224"/>
      <c r="J2808" s="224"/>
      <c r="K2808" s="224"/>
      <c r="L2808" s="224"/>
      <c r="M2808" s="224"/>
      <c r="N2808" s="223"/>
      <c r="O2808" s="223"/>
      <c r="P2808" s="223"/>
      <c r="Q2808" s="223"/>
      <c r="R2808" s="224"/>
      <c r="S2808" s="224"/>
      <c r="T2808" s="224"/>
      <c r="U2808" s="224"/>
      <c r="V2808" s="224"/>
      <c r="W2808" s="224"/>
      <c r="X2808" s="224"/>
      <c r="Y2808" s="224"/>
      <c r="Z2808" s="213"/>
      <c r="AA2808" s="213"/>
      <c r="AB2808" s="213"/>
      <c r="AC2808" s="213"/>
      <c r="AD2808" s="213"/>
      <c r="AE2808" s="213"/>
      <c r="AF2808" s="213"/>
      <c r="AG2808" s="213" t="s">
        <v>573</v>
      </c>
      <c r="AH2808" s="213">
        <v>0</v>
      </c>
      <c r="AI2808" s="213"/>
      <c r="AJ2808" s="213"/>
      <c r="AK2808" s="213"/>
      <c r="AL2808" s="213"/>
      <c r="AM2808" s="213"/>
      <c r="AN2808" s="213"/>
      <c r="AO2808" s="213"/>
      <c r="AP2808" s="213"/>
      <c r="AQ2808" s="213"/>
      <c r="AR2808" s="213"/>
      <c r="AS2808" s="213"/>
      <c r="AT2808" s="213"/>
      <c r="AU2808" s="213"/>
      <c r="AV2808" s="213"/>
      <c r="AW2808" s="213"/>
      <c r="AX2808" s="213"/>
      <c r="AY2808" s="213"/>
      <c r="AZ2808" s="213"/>
      <c r="BA2808" s="213"/>
      <c r="BB2808" s="213"/>
      <c r="BC2808" s="213"/>
      <c r="BD2808" s="213"/>
      <c r="BE2808" s="213"/>
      <c r="BF2808" s="213"/>
      <c r="BG2808" s="213"/>
      <c r="BH2808" s="213"/>
    </row>
    <row r="2809" spans="1:60" outlineLevel="3" x14ac:dyDescent="0.2">
      <c r="A2809" s="220"/>
      <c r="B2809" s="221"/>
      <c r="C2809" s="275" t="s">
        <v>955</v>
      </c>
      <c r="D2809" s="266"/>
      <c r="E2809" s="267"/>
      <c r="F2809" s="224"/>
      <c r="G2809" s="224"/>
      <c r="H2809" s="224"/>
      <c r="I2809" s="224"/>
      <c r="J2809" s="224"/>
      <c r="K2809" s="224"/>
      <c r="L2809" s="224"/>
      <c r="M2809" s="224"/>
      <c r="N2809" s="223"/>
      <c r="O2809" s="223"/>
      <c r="P2809" s="223"/>
      <c r="Q2809" s="223"/>
      <c r="R2809" s="224"/>
      <c r="S2809" s="224"/>
      <c r="T2809" s="224"/>
      <c r="U2809" s="224"/>
      <c r="V2809" s="224"/>
      <c r="W2809" s="224"/>
      <c r="X2809" s="224"/>
      <c r="Y2809" s="224"/>
      <c r="Z2809" s="213"/>
      <c r="AA2809" s="213"/>
      <c r="AB2809" s="213"/>
      <c r="AC2809" s="213"/>
      <c r="AD2809" s="213"/>
      <c r="AE2809" s="213"/>
      <c r="AF2809" s="213"/>
      <c r="AG2809" s="213" t="s">
        <v>573</v>
      </c>
      <c r="AH2809" s="213"/>
      <c r="AI2809" s="213"/>
      <c r="AJ2809" s="213"/>
      <c r="AK2809" s="213"/>
      <c r="AL2809" s="213"/>
      <c r="AM2809" s="213"/>
      <c r="AN2809" s="213"/>
      <c r="AO2809" s="213"/>
      <c r="AP2809" s="213"/>
      <c r="AQ2809" s="213"/>
      <c r="AR2809" s="213"/>
      <c r="AS2809" s="213"/>
      <c r="AT2809" s="213"/>
      <c r="AU2809" s="213"/>
      <c r="AV2809" s="213"/>
      <c r="AW2809" s="213"/>
      <c r="AX2809" s="213"/>
      <c r="AY2809" s="213"/>
      <c r="AZ2809" s="213"/>
      <c r="BA2809" s="213"/>
      <c r="BB2809" s="213"/>
      <c r="BC2809" s="213"/>
      <c r="BD2809" s="213"/>
      <c r="BE2809" s="213"/>
      <c r="BF2809" s="213"/>
      <c r="BG2809" s="213"/>
      <c r="BH2809" s="213"/>
    </row>
    <row r="2810" spans="1:60" outlineLevel="3" x14ac:dyDescent="0.2">
      <c r="A2810" s="220"/>
      <c r="B2810" s="221"/>
      <c r="C2810" s="276" t="s">
        <v>2631</v>
      </c>
      <c r="D2810" s="266"/>
      <c r="E2810" s="267">
        <v>14.35</v>
      </c>
      <c r="F2810" s="224"/>
      <c r="G2810" s="224"/>
      <c r="H2810" s="224"/>
      <c r="I2810" s="224"/>
      <c r="J2810" s="224"/>
      <c r="K2810" s="224"/>
      <c r="L2810" s="224"/>
      <c r="M2810" s="224"/>
      <c r="N2810" s="223"/>
      <c r="O2810" s="223"/>
      <c r="P2810" s="223"/>
      <c r="Q2810" s="223"/>
      <c r="R2810" s="224"/>
      <c r="S2810" s="224"/>
      <c r="T2810" s="224"/>
      <c r="U2810" s="224"/>
      <c r="V2810" s="224"/>
      <c r="W2810" s="224"/>
      <c r="X2810" s="224"/>
      <c r="Y2810" s="224"/>
      <c r="Z2810" s="213"/>
      <c r="AA2810" s="213"/>
      <c r="AB2810" s="213"/>
      <c r="AC2810" s="213"/>
      <c r="AD2810" s="213"/>
      <c r="AE2810" s="213"/>
      <c r="AF2810" s="213"/>
      <c r="AG2810" s="213" t="s">
        <v>573</v>
      </c>
      <c r="AH2810" s="213">
        <v>2</v>
      </c>
      <c r="AI2810" s="213"/>
      <c r="AJ2810" s="213"/>
      <c r="AK2810" s="213"/>
      <c r="AL2810" s="213"/>
      <c r="AM2810" s="213"/>
      <c r="AN2810" s="213"/>
      <c r="AO2810" s="213"/>
      <c r="AP2810" s="213"/>
      <c r="AQ2810" s="213"/>
      <c r="AR2810" s="213"/>
      <c r="AS2810" s="213"/>
      <c r="AT2810" s="213"/>
      <c r="AU2810" s="213"/>
      <c r="AV2810" s="213"/>
      <c r="AW2810" s="213"/>
      <c r="AX2810" s="213"/>
      <c r="AY2810" s="213"/>
      <c r="AZ2810" s="213"/>
      <c r="BA2810" s="213"/>
      <c r="BB2810" s="213"/>
      <c r="BC2810" s="213"/>
      <c r="BD2810" s="213"/>
      <c r="BE2810" s="213"/>
      <c r="BF2810" s="213"/>
      <c r="BG2810" s="213"/>
      <c r="BH2810" s="213"/>
    </row>
    <row r="2811" spans="1:60" outlineLevel="3" x14ac:dyDescent="0.2">
      <c r="A2811" s="220"/>
      <c r="B2811" s="221"/>
      <c r="C2811" s="276" t="s">
        <v>2632</v>
      </c>
      <c r="D2811" s="266"/>
      <c r="E2811" s="267">
        <v>8.9700000000000006</v>
      </c>
      <c r="F2811" s="224"/>
      <c r="G2811" s="224"/>
      <c r="H2811" s="224"/>
      <c r="I2811" s="224"/>
      <c r="J2811" s="224"/>
      <c r="K2811" s="224"/>
      <c r="L2811" s="224"/>
      <c r="M2811" s="224"/>
      <c r="N2811" s="223"/>
      <c r="O2811" s="223"/>
      <c r="P2811" s="223"/>
      <c r="Q2811" s="223"/>
      <c r="R2811" s="224"/>
      <c r="S2811" s="224"/>
      <c r="T2811" s="224"/>
      <c r="U2811" s="224"/>
      <c r="V2811" s="224"/>
      <c r="W2811" s="224"/>
      <c r="X2811" s="224"/>
      <c r="Y2811" s="224"/>
      <c r="Z2811" s="213"/>
      <c r="AA2811" s="213"/>
      <c r="AB2811" s="213"/>
      <c r="AC2811" s="213"/>
      <c r="AD2811" s="213"/>
      <c r="AE2811" s="213"/>
      <c r="AF2811" s="213"/>
      <c r="AG2811" s="213" t="s">
        <v>573</v>
      </c>
      <c r="AH2811" s="213">
        <v>2</v>
      </c>
      <c r="AI2811" s="213"/>
      <c r="AJ2811" s="213"/>
      <c r="AK2811" s="213"/>
      <c r="AL2811" s="213"/>
      <c r="AM2811" s="213"/>
      <c r="AN2811" s="213"/>
      <c r="AO2811" s="213"/>
      <c r="AP2811" s="213"/>
      <c r="AQ2811" s="213"/>
      <c r="AR2811" s="213"/>
      <c r="AS2811" s="213"/>
      <c r="AT2811" s="213"/>
      <c r="AU2811" s="213"/>
      <c r="AV2811" s="213"/>
      <c r="AW2811" s="213"/>
      <c r="AX2811" s="213"/>
      <c r="AY2811" s="213"/>
      <c r="AZ2811" s="213"/>
      <c r="BA2811" s="213"/>
      <c r="BB2811" s="213"/>
      <c r="BC2811" s="213"/>
      <c r="BD2811" s="213"/>
      <c r="BE2811" s="213"/>
      <c r="BF2811" s="213"/>
      <c r="BG2811" s="213"/>
      <c r="BH2811" s="213"/>
    </row>
    <row r="2812" spans="1:60" outlineLevel="3" x14ac:dyDescent="0.2">
      <c r="A2812" s="220"/>
      <c r="B2812" s="221"/>
      <c r="C2812" s="276" t="s">
        <v>2633</v>
      </c>
      <c r="D2812" s="266"/>
      <c r="E2812" s="267">
        <v>16.559999999999999</v>
      </c>
      <c r="F2812" s="224"/>
      <c r="G2812" s="224"/>
      <c r="H2812" s="224"/>
      <c r="I2812" s="224"/>
      <c r="J2812" s="224"/>
      <c r="K2812" s="224"/>
      <c r="L2812" s="224"/>
      <c r="M2812" s="224"/>
      <c r="N2812" s="223"/>
      <c r="O2812" s="223"/>
      <c r="P2812" s="223"/>
      <c r="Q2812" s="223"/>
      <c r="R2812" s="224"/>
      <c r="S2812" s="224"/>
      <c r="T2812" s="224"/>
      <c r="U2812" s="224"/>
      <c r="V2812" s="224"/>
      <c r="W2812" s="224"/>
      <c r="X2812" s="224"/>
      <c r="Y2812" s="224"/>
      <c r="Z2812" s="213"/>
      <c r="AA2812" s="213"/>
      <c r="AB2812" s="213"/>
      <c r="AC2812" s="213"/>
      <c r="AD2812" s="213"/>
      <c r="AE2812" s="213"/>
      <c r="AF2812" s="213"/>
      <c r="AG2812" s="213" t="s">
        <v>573</v>
      </c>
      <c r="AH2812" s="213">
        <v>2</v>
      </c>
      <c r="AI2812" s="213"/>
      <c r="AJ2812" s="213"/>
      <c r="AK2812" s="213"/>
      <c r="AL2812" s="213"/>
      <c r="AM2812" s="213"/>
      <c r="AN2812" s="213"/>
      <c r="AO2812" s="213"/>
      <c r="AP2812" s="213"/>
      <c r="AQ2812" s="213"/>
      <c r="AR2812" s="213"/>
      <c r="AS2812" s="213"/>
      <c r="AT2812" s="213"/>
      <c r="AU2812" s="213"/>
      <c r="AV2812" s="213"/>
      <c r="AW2812" s="213"/>
      <c r="AX2812" s="213"/>
      <c r="AY2812" s="213"/>
      <c r="AZ2812" s="213"/>
      <c r="BA2812" s="213"/>
      <c r="BB2812" s="213"/>
      <c r="BC2812" s="213"/>
      <c r="BD2812" s="213"/>
      <c r="BE2812" s="213"/>
      <c r="BF2812" s="213"/>
      <c r="BG2812" s="213"/>
      <c r="BH2812" s="213"/>
    </row>
    <row r="2813" spans="1:60" outlineLevel="3" x14ac:dyDescent="0.2">
      <c r="A2813" s="220"/>
      <c r="B2813" s="221"/>
      <c r="C2813" s="276" t="s">
        <v>2634</v>
      </c>
      <c r="D2813" s="266"/>
      <c r="E2813" s="267">
        <v>10.73</v>
      </c>
      <c r="F2813" s="224"/>
      <c r="G2813" s="224"/>
      <c r="H2813" s="224"/>
      <c r="I2813" s="224"/>
      <c r="J2813" s="224"/>
      <c r="K2813" s="224"/>
      <c r="L2813" s="224"/>
      <c r="M2813" s="224"/>
      <c r="N2813" s="223"/>
      <c r="O2813" s="223"/>
      <c r="P2813" s="223"/>
      <c r="Q2813" s="223"/>
      <c r="R2813" s="224"/>
      <c r="S2813" s="224"/>
      <c r="T2813" s="224"/>
      <c r="U2813" s="224"/>
      <c r="V2813" s="224"/>
      <c r="W2813" s="224"/>
      <c r="X2813" s="224"/>
      <c r="Y2813" s="224"/>
      <c r="Z2813" s="213"/>
      <c r="AA2813" s="213"/>
      <c r="AB2813" s="213"/>
      <c r="AC2813" s="213"/>
      <c r="AD2813" s="213"/>
      <c r="AE2813" s="213"/>
      <c r="AF2813" s="213"/>
      <c r="AG2813" s="213" t="s">
        <v>573</v>
      </c>
      <c r="AH2813" s="213">
        <v>2</v>
      </c>
      <c r="AI2813" s="213"/>
      <c r="AJ2813" s="213"/>
      <c r="AK2813" s="213"/>
      <c r="AL2813" s="213"/>
      <c r="AM2813" s="213"/>
      <c r="AN2813" s="213"/>
      <c r="AO2813" s="213"/>
      <c r="AP2813" s="213"/>
      <c r="AQ2813" s="213"/>
      <c r="AR2813" s="213"/>
      <c r="AS2813" s="213"/>
      <c r="AT2813" s="213"/>
      <c r="AU2813" s="213"/>
      <c r="AV2813" s="213"/>
      <c r="AW2813" s="213"/>
      <c r="AX2813" s="213"/>
      <c r="AY2813" s="213"/>
      <c r="AZ2813" s="213"/>
      <c r="BA2813" s="213"/>
      <c r="BB2813" s="213"/>
      <c r="BC2813" s="213"/>
      <c r="BD2813" s="213"/>
      <c r="BE2813" s="213"/>
      <c r="BF2813" s="213"/>
      <c r="BG2813" s="213"/>
      <c r="BH2813" s="213"/>
    </row>
    <row r="2814" spans="1:60" outlineLevel="3" x14ac:dyDescent="0.2">
      <c r="A2814" s="220"/>
      <c r="B2814" s="221"/>
      <c r="C2814" s="275" t="s">
        <v>958</v>
      </c>
      <c r="D2814" s="266"/>
      <c r="E2814" s="267"/>
      <c r="F2814" s="224"/>
      <c r="G2814" s="224"/>
      <c r="H2814" s="224"/>
      <c r="I2814" s="224"/>
      <c r="J2814" s="224"/>
      <c r="K2814" s="224"/>
      <c r="L2814" s="224"/>
      <c r="M2814" s="224"/>
      <c r="N2814" s="223"/>
      <c r="O2814" s="223"/>
      <c r="P2814" s="223"/>
      <c r="Q2814" s="223"/>
      <c r="R2814" s="224"/>
      <c r="S2814" s="224"/>
      <c r="T2814" s="224"/>
      <c r="U2814" s="224"/>
      <c r="V2814" s="224"/>
      <c r="W2814" s="224"/>
      <c r="X2814" s="224"/>
      <c r="Y2814" s="224"/>
      <c r="Z2814" s="213"/>
      <c r="AA2814" s="213"/>
      <c r="AB2814" s="213"/>
      <c r="AC2814" s="213"/>
      <c r="AD2814" s="213"/>
      <c r="AE2814" s="213"/>
      <c r="AF2814" s="213"/>
      <c r="AG2814" s="213" t="s">
        <v>573</v>
      </c>
      <c r="AH2814" s="213"/>
      <c r="AI2814" s="213"/>
      <c r="AJ2814" s="213"/>
      <c r="AK2814" s="213"/>
      <c r="AL2814" s="213"/>
      <c r="AM2814" s="213"/>
      <c r="AN2814" s="213"/>
      <c r="AO2814" s="213"/>
      <c r="AP2814" s="213"/>
      <c r="AQ2814" s="213"/>
      <c r="AR2814" s="213"/>
      <c r="AS2814" s="213"/>
      <c r="AT2814" s="213"/>
      <c r="AU2814" s="213"/>
      <c r="AV2814" s="213"/>
      <c r="AW2814" s="213"/>
      <c r="AX2814" s="213"/>
      <c r="AY2814" s="213"/>
      <c r="AZ2814" s="213"/>
      <c r="BA2814" s="213"/>
      <c r="BB2814" s="213"/>
      <c r="BC2814" s="213"/>
      <c r="BD2814" s="213"/>
      <c r="BE2814" s="213"/>
      <c r="BF2814" s="213"/>
      <c r="BG2814" s="213"/>
      <c r="BH2814" s="213"/>
    </row>
    <row r="2815" spans="1:60" outlineLevel="3" x14ac:dyDescent="0.2">
      <c r="A2815" s="220"/>
      <c r="B2815" s="221"/>
      <c r="C2815" s="258" t="s">
        <v>2635</v>
      </c>
      <c r="D2815" s="229"/>
      <c r="E2815" s="230">
        <v>4.5999999999999996</v>
      </c>
      <c r="F2815" s="224"/>
      <c r="G2815" s="224"/>
      <c r="H2815" s="224"/>
      <c r="I2815" s="224"/>
      <c r="J2815" s="224"/>
      <c r="K2815" s="224"/>
      <c r="L2815" s="224"/>
      <c r="M2815" s="224"/>
      <c r="N2815" s="223"/>
      <c r="O2815" s="223"/>
      <c r="P2815" s="223"/>
      <c r="Q2815" s="223"/>
      <c r="R2815" s="224"/>
      <c r="S2815" s="224"/>
      <c r="T2815" s="224"/>
      <c r="U2815" s="224"/>
      <c r="V2815" s="224"/>
      <c r="W2815" s="224"/>
      <c r="X2815" s="224"/>
      <c r="Y2815" s="224"/>
      <c r="Z2815" s="213"/>
      <c r="AA2815" s="213"/>
      <c r="AB2815" s="213"/>
      <c r="AC2815" s="213"/>
      <c r="AD2815" s="213"/>
      <c r="AE2815" s="213"/>
      <c r="AF2815" s="213"/>
      <c r="AG2815" s="213" t="s">
        <v>573</v>
      </c>
      <c r="AH2815" s="213">
        <v>0</v>
      </c>
      <c r="AI2815" s="213"/>
      <c r="AJ2815" s="213"/>
      <c r="AK2815" s="213"/>
      <c r="AL2815" s="213"/>
      <c r="AM2815" s="213"/>
      <c r="AN2815" s="213"/>
      <c r="AO2815" s="213"/>
      <c r="AP2815" s="213"/>
      <c r="AQ2815" s="213"/>
      <c r="AR2815" s="213"/>
      <c r="AS2815" s="213"/>
      <c r="AT2815" s="213"/>
      <c r="AU2815" s="213"/>
      <c r="AV2815" s="213"/>
      <c r="AW2815" s="213"/>
      <c r="AX2815" s="213"/>
      <c r="AY2815" s="213"/>
      <c r="AZ2815" s="213"/>
      <c r="BA2815" s="213"/>
      <c r="BB2815" s="213"/>
      <c r="BC2815" s="213"/>
      <c r="BD2815" s="213"/>
      <c r="BE2815" s="213"/>
      <c r="BF2815" s="213"/>
      <c r="BG2815" s="213"/>
      <c r="BH2815" s="213"/>
    </row>
    <row r="2816" spans="1:60" outlineLevel="3" x14ac:dyDescent="0.2">
      <c r="A2816" s="220"/>
      <c r="B2816" s="221"/>
      <c r="C2816" s="275" t="s">
        <v>955</v>
      </c>
      <c r="D2816" s="266"/>
      <c r="E2816" s="267"/>
      <c r="F2816" s="224"/>
      <c r="G2816" s="224"/>
      <c r="H2816" s="224"/>
      <c r="I2816" s="224"/>
      <c r="J2816" s="224"/>
      <c r="K2816" s="224"/>
      <c r="L2816" s="224"/>
      <c r="M2816" s="224"/>
      <c r="N2816" s="223"/>
      <c r="O2816" s="223"/>
      <c r="P2816" s="223"/>
      <c r="Q2816" s="223"/>
      <c r="R2816" s="224"/>
      <c r="S2816" s="224"/>
      <c r="T2816" s="224"/>
      <c r="U2816" s="224"/>
      <c r="V2816" s="224"/>
      <c r="W2816" s="224"/>
      <c r="X2816" s="224"/>
      <c r="Y2816" s="224"/>
      <c r="Z2816" s="213"/>
      <c r="AA2816" s="213"/>
      <c r="AB2816" s="213"/>
      <c r="AC2816" s="213"/>
      <c r="AD2816" s="213"/>
      <c r="AE2816" s="213"/>
      <c r="AF2816" s="213"/>
      <c r="AG2816" s="213" t="s">
        <v>573</v>
      </c>
      <c r="AH2816" s="213"/>
      <c r="AI2816" s="213"/>
      <c r="AJ2816" s="213"/>
      <c r="AK2816" s="213"/>
      <c r="AL2816" s="213"/>
      <c r="AM2816" s="213"/>
      <c r="AN2816" s="213"/>
      <c r="AO2816" s="213"/>
      <c r="AP2816" s="213"/>
      <c r="AQ2816" s="213"/>
      <c r="AR2816" s="213"/>
      <c r="AS2816" s="213"/>
      <c r="AT2816" s="213"/>
      <c r="AU2816" s="213"/>
      <c r="AV2816" s="213"/>
      <c r="AW2816" s="213"/>
      <c r="AX2816" s="213"/>
      <c r="AY2816" s="213"/>
      <c r="AZ2816" s="213"/>
      <c r="BA2816" s="213"/>
      <c r="BB2816" s="213"/>
      <c r="BC2816" s="213"/>
      <c r="BD2816" s="213"/>
      <c r="BE2816" s="213"/>
      <c r="BF2816" s="213"/>
      <c r="BG2816" s="213"/>
      <c r="BH2816" s="213"/>
    </row>
    <row r="2817" spans="1:60" outlineLevel="3" x14ac:dyDescent="0.2">
      <c r="A2817" s="220"/>
      <c r="B2817" s="221"/>
      <c r="C2817" s="276" t="s">
        <v>2636</v>
      </c>
      <c r="D2817" s="266"/>
      <c r="E2817" s="267">
        <v>4.5999999999999996</v>
      </c>
      <c r="F2817" s="224"/>
      <c r="G2817" s="224"/>
      <c r="H2817" s="224"/>
      <c r="I2817" s="224"/>
      <c r="J2817" s="224"/>
      <c r="K2817" s="224"/>
      <c r="L2817" s="224"/>
      <c r="M2817" s="224"/>
      <c r="N2817" s="223"/>
      <c r="O2817" s="223"/>
      <c r="P2817" s="223"/>
      <c r="Q2817" s="223"/>
      <c r="R2817" s="224"/>
      <c r="S2817" s="224"/>
      <c r="T2817" s="224"/>
      <c r="U2817" s="224"/>
      <c r="V2817" s="224"/>
      <c r="W2817" s="224"/>
      <c r="X2817" s="224"/>
      <c r="Y2817" s="224"/>
      <c r="Z2817" s="213"/>
      <c r="AA2817" s="213"/>
      <c r="AB2817" s="213"/>
      <c r="AC2817" s="213"/>
      <c r="AD2817" s="213"/>
      <c r="AE2817" s="213"/>
      <c r="AF2817" s="213"/>
      <c r="AG2817" s="213" t="s">
        <v>573</v>
      </c>
      <c r="AH2817" s="213">
        <v>2</v>
      </c>
      <c r="AI2817" s="213"/>
      <c r="AJ2817" s="213"/>
      <c r="AK2817" s="213"/>
      <c r="AL2817" s="213"/>
      <c r="AM2817" s="213"/>
      <c r="AN2817" s="213"/>
      <c r="AO2817" s="213"/>
      <c r="AP2817" s="213"/>
      <c r="AQ2817" s="213"/>
      <c r="AR2817" s="213"/>
      <c r="AS2817" s="213"/>
      <c r="AT2817" s="213"/>
      <c r="AU2817" s="213"/>
      <c r="AV2817" s="213"/>
      <c r="AW2817" s="213"/>
      <c r="AX2817" s="213"/>
      <c r="AY2817" s="213"/>
      <c r="AZ2817" s="213"/>
      <c r="BA2817" s="213"/>
      <c r="BB2817" s="213"/>
      <c r="BC2817" s="213"/>
      <c r="BD2817" s="213"/>
      <c r="BE2817" s="213"/>
      <c r="BF2817" s="213"/>
      <c r="BG2817" s="213"/>
      <c r="BH2817" s="213"/>
    </row>
    <row r="2818" spans="1:60" outlineLevel="3" x14ac:dyDescent="0.2">
      <c r="A2818" s="220"/>
      <c r="B2818" s="221"/>
      <c r="C2818" s="275" t="s">
        <v>958</v>
      </c>
      <c r="D2818" s="266"/>
      <c r="E2818" s="267"/>
      <c r="F2818" s="224"/>
      <c r="G2818" s="224"/>
      <c r="H2818" s="224"/>
      <c r="I2818" s="224"/>
      <c r="J2818" s="224"/>
      <c r="K2818" s="224"/>
      <c r="L2818" s="224"/>
      <c r="M2818" s="224"/>
      <c r="N2818" s="223"/>
      <c r="O2818" s="223"/>
      <c r="P2818" s="223"/>
      <c r="Q2818" s="223"/>
      <c r="R2818" s="224"/>
      <c r="S2818" s="224"/>
      <c r="T2818" s="224"/>
      <c r="U2818" s="224"/>
      <c r="V2818" s="224"/>
      <c r="W2818" s="224"/>
      <c r="X2818" s="224"/>
      <c r="Y2818" s="224"/>
      <c r="Z2818" s="213"/>
      <c r="AA2818" s="213"/>
      <c r="AB2818" s="213"/>
      <c r="AC2818" s="213"/>
      <c r="AD2818" s="213"/>
      <c r="AE2818" s="213"/>
      <c r="AF2818" s="213"/>
      <c r="AG2818" s="213" t="s">
        <v>573</v>
      </c>
      <c r="AH2818" s="213"/>
      <c r="AI2818" s="213"/>
      <c r="AJ2818" s="213"/>
      <c r="AK2818" s="213"/>
      <c r="AL2818" s="213"/>
      <c r="AM2818" s="213"/>
      <c r="AN2818" s="213"/>
      <c r="AO2818" s="213"/>
      <c r="AP2818" s="213"/>
      <c r="AQ2818" s="213"/>
      <c r="AR2818" s="213"/>
      <c r="AS2818" s="213"/>
      <c r="AT2818" s="213"/>
      <c r="AU2818" s="213"/>
      <c r="AV2818" s="213"/>
      <c r="AW2818" s="213"/>
      <c r="AX2818" s="213"/>
      <c r="AY2818" s="213"/>
      <c r="AZ2818" s="213"/>
      <c r="BA2818" s="213"/>
      <c r="BB2818" s="213"/>
      <c r="BC2818" s="213"/>
      <c r="BD2818" s="213"/>
      <c r="BE2818" s="213"/>
      <c r="BF2818" s="213"/>
      <c r="BG2818" s="213"/>
      <c r="BH2818" s="213"/>
    </row>
    <row r="2819" spans="1:60" outlineLevel="3" x14ac:dyDescent="0.2">
      <c r="A2819" s="220"/>
      <c r="B2819" s="221"/>
      <c r="C2819" s="258" t="s">
        <v>1152</v>
      </c>
      <c r="D2819" s="229"/>
      <c r="E2819" s="230"/>
      <c r="F2819" s="224"/>
      <c r="G2819" s="224"/>
      <c r="H2819" s="224"/>
      <c r="I2819" s="224"/>
      <c r="J2819" s="224"/>
      <c r="K2819" s="224"/>
      <c r="L2819" s="224"/>
      <c r="M2819" s="224"/>
      <c r="N2819" s="223"/>
      <c r="O2819" s="223"/>
      <c r="P2819" s="223"/>
      <c r="Q2819" s="223"/>
      <c r="R2819" s="224"/>
      <c r="S2819" s="224"/>
      <c r="T2819" s="224"/>
      <c r="U2819" s="224"/>
      <c r="V2819" s="224"/>
      <c r="W2819" s="224"/>
      <c r="X2819" s="224"/>
      <c r="Y2819" s="224"/>
      <c r="Z2819" s="213"/>
      <c r="AA2819" s="213"/>
      <c r="AB2819" s="213"/>
      <c r="AC2819" s="213"/>
      <c r="AD2819" s="213"/>
      <c r="AE2819" s="213"/>
      <c r="AF2819" s="213"/>
      <c r="AG2819" s="213" t="s">
        <v>573</v>
      </c>
      <c r="AH2819" s="213">
        <v>0</v>
      </c>
      <c r="AI2819" s="213"/>
      <c r="AJ2819" s="213"/>
      <c r="AK2819" s="213"/>
      <c r="AL2819" s="213"/>
      <c r="AM2819" s="213"/>
      <c r="AN2819" s="213"/>
      <c r="AO2819" s="213"/>
      <c r="AP2819" s="213"/>
      <c r="AQ2819" s="213"/>
      <c r="AR2819" s="213"/>
      <c r="AS2819" s="213"/>
      <c r="AT2819" s="213"/>
      <c r="AU2819" s="213"/>
      <c r="AV2819" s="213"/>
      <c r="AW2819" s="213"/>
      <c r="AX2819" s="213"/>
      <c r="AY2819" s="213"/>
      <c r="AZ2819" s="213"/>
      <c r="BA2819" s="213"/>
      <c r="BB2819" s="213"/>
      <c r="BC2819" s="213"/>
      <c r="BD2819" s="213"/>
      <c r="BE2819" s="213"/>
      <c r="BF2819" s="213"/>
      <c r="BG2819" s="213"/>
      <c r="BH2819" s="213"/>
    </row>
    <row r="2820" spans="1:60" outlineLevel="3" x14ac:dyDescent="0.2">
      <c r="A2820" s="220"/>
      <c r="B2820" s="221"/>
      <c r="C2820" s="258" t="s">
        <v>2637</v>
      </c>
      <c r="D2820" s="229"/>
      <c r="E2820" s="230">
        <v>46.505000000000003</v>
      </c>
      <c r="F2820" s="224"/>
      <c r="G2820" s="224"/>
      <c r="H2820" s="224"/>
      <c r="I2820" s="224"/>
      <c r="J2820" s="224"/>
      <c r="K2820" s="224"/>
      <c r="L2820" s="224"/>
      <c r="M2820" s="224"/>
      <c r="N2820" s="223"/>
      <c r="O2820" s="223"/>
      <c r="P2820" s="223"/>
      <c r="Q2820" s="223"/>
      <c r="R2820" s="224"/>
      <c r="S2820" s="224"/>
      <c r="T2820" s="224"/>
      <c r="U2820" s="224"/>
      <c r="V2820" s="224"/>
      <c r="W2820" s="224"/>
      <c r="X2820" s="224"/>
      <c r="Y2820" s="224"/>
      <c r="Z2820" s="213"/>
      <c r="AA2820" s="213"/>
      <c r="AB2820" s="213"/>
      <c r="AC2820" s="213"/>
      <c r="AD2820" s="213"/>
      <c r="AE2820" s="213"/>
      <c r="AF2820" s="213"/>
      <c r="AG2820" s="213" t="s">
        <v>573</v>
      </c>
      <c r="AH2820" s="213">
        <v>0</v>
      </c>
      <c r="AI2820" s="213"/>
      <c r="AJ2820" s="213"/>
      <c r="AK2820" s="213"/>
      <c r="AL2820" s="213"/>
      <c r="AM2820" s="213"/>
      <c r="AN2820" s="213"/>
      <c r="AO2820" s="213"/>
      <c r="AP2820" s="213"/>
      <c r="AQ2820" s="213"/>
      <c r="AR2820" s="213"/>
      <c r="AS2820" s="213"/>
      <c r="AT2820" s="213"/>
      <c r="AU2820" s="213"/>
      <c r="AV2820" s="213"/>
      <c r="AW2820" s="213"/>
      <c r="AX2820" s="213"/>
      <c r="AY2820" s="213"/>
      <c r="AZ2820" s="213"/>
      <c r="BA2820" s="213"/>
      <c r="BB2820" s="213"/>
      <c r="BC2820" s="213"/>
      <c r="BD2820" s="213"/>
      <c r="BE2820" s="213"/>
      <c r="BF2820" s="213"/>
      <c r="BG2820" s="213"/>
      <c r="BH2820" s="213"/>
    </row>
    <row r="2821" spans="1:60" outlineLevel="3" x14ac:dyDescent="0.2">
      <c r="A2821" s="220"/>
      <c r="B2821" s="221"/>
      <c r="C2821" s="275" t="s">
        <v>955</v>
      </c>
      <c r="D2821" s="266"/>
      <c r="E2821" s="267"/>
      <c r="F2821" s="224"/>
      <c r="G2821" s="224"/>
      <c r="H2821" s="224"/>
      <c r="I2821" s="224"/>
      <c r="J2821" s="224"/>
      <c r="K2821" s="224"/>
      <c r="L2821" s="224"/>
      <c r="M2821" s="224"/>
      <c r="N2821" s="223"/>
      <c r="O2821" s="223"/>
      <c r="P2821" s="223"/>
      <c r="Q2821" s="223"/>
      <c r="R2821" s="224"/>
      <c r="S2821" s="224"/>
      <c r="T2821" s="224"/>
      <c r="U2821" s="224"/>
      <c r="V2821" s="224"/>
      <c r="W2821" s="224"/>
      <c r="X2821" s="224"/>
      <c r="Y2821" s="224"/>
      <c r="Z2821" s="213"/>
      <c r="AA2821" s="213"/>
      <c r="AB2821" s="213"/>
      <c r="AC2821" s="213"/>
      <c r="AD2821" s="213"/>
      <c r="AE2821" s="213"/>
      <c r="AF2821" s="213"/>
      <c r="AG2821" s="213" t="s">
        <v>573</v>
      </c>
      <c r="AH2821" s="213"/>
      <c r="AI2821" s="213"/>
      <c r="AJ2821" s="213"/>
      <c r="AK2821" s="213"/>
      <c r="AL2821" s="213"/>
      <c r="AM2821" s="213"/>
      <c r="AN2821" s="213"/>
      <c r="AO2821" s="213"/>
      <c r="AP2821" s="213"/>
      <c r="AQ2821" s="213"/>
      <c r="AR2821" s="213"/>
      <c r="AS2821" s="213"/>
      <c r="AT2821" s="213"/>
      <c r="AU2821" s="213"/>
      <c r="AV2821" s="213"/>
      <c r="AW2821" s="213"/>
      <c r="AX2821" s="213"/>
      <c r="AY2821" s="213"/>
      <c r="AZ2821" s="213"/>
      <c r="BA2821" s="213"/>
      <c r="BB2821" s="213"/>
      <c r="BC2821" s="213"/>
      <c r="BD2821" s="213"/>
      <c r="BE2821" s="213"/>
      <c r="BF2821" s="213"/>
      <c r="BG2821" s="213"/>
      <c r="BH2821" s="213"/>
    </row>
    <row r="2822" spans="1:60" outlineLevel="3" x14ac:dyDescent="0.2">
      <c r="A2822" s="220"/>
      <c r="B2822" s="221"/>
      <c r="C2822" s="276" t="s">
        <v>2638</v>
      </c>
      <c r="D2822" s="266"/>
      <c r="E2822" s="267">
        <v>46.505000000000003</v>
      </c>
      <c r="F2822" s="224"/>
      <c r="G2822" s="224"/>
      <c r="H2822" s="224"/>
      <c r="I2822" s="224"/>
      <c r="J2822" s="224"/>
      <c r="K2822" s="224"/>
      <c r="L2822" s="224"/>
      <c r="M2822" s="224"/>
      <c r="N2822" s="223"/>
      <c r="O2822" s="223"/>
      <c r="P2822" s="223"/>
      <c r="Q2822" s="223"/>
      <c r="R2822" s="224"/>
      <c r="S2822" s="224"/>
      <c r="T2822" s="224"/>
      <c r="U2822" s="224"/>
      <c r="V2822" s="224"/>
      <c r="W2822" s="224"/>
      <c r="X2822" s="224"/>
      <c r="Y2822" s="224"/>
      <c r="Z2822" s="213"/>
      <c r="AA2822" s="213"/>
      <c r="AB2822" s="213"/>
      <c r="AC2822" s="213"/>
      <c r="AD2822" s="213"/>
      <c r="AE2822" s="213"/>
      <c r="AF2822" s="213"/>
      <c r="AG2822" s="213" t="s">
        <v>573</v>
      </c>
      <c r="AH2822" s="213">
        <v>2</v>
      </c>
      <c r="AI2822" s="213"/>
      <c r="AJ2822" s="213"/>
      <c r="AK2822" s="213"/>
      <c r="AL2822" s="213"/>
      <c r="AM2822" s="213"/>
      <c r="AN2822" s="213"/>
      <c r="AO2822" s="213"/>
      <c r="AP2822" s="213"/>
      <c r="AQ2822" s="213"/>
      <c r="AR2822" s="213"/>
      <c r="AS2822" s="213"/>
      <c r="AT2822" s="213"/>
      <c r="AU2822" s="213"/>
      <c r="AV2822" s="213"/>
      <c r="AW2822" s="213"/>
      <c r="AX2822" s="213"/>
      <c r="AY2822" s="213"/>
      <c r="AZ2822" s="213"/>
      <c r="BA2822" s="213"/>
      <c r="BB2822" s="213"/>
      <c r="BC2822" s="213"/>
      <c r="BD2822" s="213"/>
      <c r="BE2822" s="213"/>
      <c r="BF2822" s="213"/>
      <c r="BG2822" s="213"/>
      <c r="BH2822" s="213"/>
    </row>
    <row r="2823" spans="1:60" outlineLevel="3" x14ac:dyDescent="0.2">
      <c r="A2823" s="220"/>
      <c r="B2823" s="221"/>
      <c r="C2823" s="275" t="s">
        <v>958</v>
      </c>
      <c r="D2823" s="266"/>
      <c r="E2823" s="267"/>
      <c r="F2823" s="224"/>
      <c r="G2823" s="224"/>
      <c r="H2823" s="224"/>
      <c r="I2823" s="224"/>
      <c r="J2823" s="224"/>
      <c r="K2823" s="224"/>
      <c r="L2823" s="224"/>
      <c r="M2823" s="224"/>
      <c r="N2823" s="223"/>
      <c r="O2823" s="223"/>
      <c r="P2823" s="223"/>
      <c r="Q2823" s="223"/>
      <c r="R2823" s="224"/>
      <c r="S2823" s="224"/>
      <c r="T2823" s="224"/>
      <c r="U2823" s="224"/>
      <c r="V2823" s="224"/>
      <c r="W2823" s="224"/>
      <c r="X2823" s="224"/>
      <c r="Y2823" s="224"/>
      <c r="Z2823" s="213"/>
      <c r="AA2823" s="213"/>
      <c r="AB2823" s="213"/>
      <c r="AC2823" s="213"/>
      <c r="AD2823" s="213"/>
      <c r="AE2823" s="213"/>
      <c r="AF2823" s="213"/>
      <c r="AG2823" s="213" t="s">
        <v>573</v>
      </c>
      <c r="AH2823" s="213"/>
      <c r="AI2823" s="213"/>
      <c r="AJ2823" s="213"/>
      <c r="AK2823" s="213"/>
      <c r="AL2823" s="213"/>
      <c r="AM2823" s="213"/>
      <c r="AN2823" s="213"/>
      <c r="AO2823" s="213"/>
      <c r="AP2823" s="213"/>
      <c r="AQ2823" s="213"/>
      <c r="AR2823" s="213"/>
      <c r="AS2823" s="213"/>
      <c r="AT2823" s="213"/>
      <c r="AU2823" s="213"/>
      <c r="AV2823" s="213"/>
      <c r="AW2823" s="213"/>
      <c r="AX2823" s="213"/>
      <c r="AY2823" s="213"/>
      <c r="AZ2823" s="213"/>
      <c r="BA2823" s="213"/>
      <c r="BB2823" s="213"/>
      <c r="BC2823" s="213"/>
      <c r="BD2823" s="213"/>
      <c r="BE2823" s="213"/>
      <c r="BF2823" s="213"/>
      <c r="BG2823" s="213"/>
      <c r="BH2823" s="213"/>
    </row>
    <row r="2824" spans="1:60" outlineLevel="3" x14ac:dyDescent="0.2">
      <c r="A2824" s="220"/>
      <c r="B2824" s="221"/>
      <c r="C2824" s="258" t="s">
        <v>2639</v>
      </c>
      <c r="D2824" s="229"/>
      <c r="E2824" s="230">
        <v>71.97</v>
      </c>
      <c r="F2824" s="224"/>
      <c r="G2824" s="224"/>
      <c r="H2824" s="224"/>
      <c r="I2824" s="224"/>
      <c r="J2824" s="224"/>
      <c r="K2824" s="224"/>
      <c r="L2824" s="224"/>
      <c r="M2824" s="224"/>
      <c r="N2824" s="223"/>
      <c r="O2824" s="223"/>
      <c r="P2824" s="223"/>
      <c r="Q2824" s="223"/>
      <c r="R2824" s="224"/>
      <c r="S2824" s="224"/>
      <c r="T2824" s="224"/>
      <c r="U2824" s="224"/>
      <c r="V2824" s="224"/>
      <c r="W2824" s="224"/>
      <c r="X2824" s="224"/>
      <c r="Y2824" s="224"/>
      <c r="Z2824" s="213"/>
      <c r="AA2824" s="213"/>
      <c r="AB2824" s="213"/>
      <c r="AC2824" s="213"/>
      <c r="AD2824" s="213"/>
      <c r="AE2824" s="213"/>
      <c r="AF2824" s="213"/>
      <c r="AG2824" s="213" t="s">
        <v>573</v>
      </c>
      <c r="AH2824" s="213">
        <v>0</v>
      </c>
      <c r="AI2824" s="213"/>
      <c r="AJ2824" s="213"/>
      <c r="AK2824" s="213"/>
      <c r="AL2824" s="213"/>
      <c r="AM2824" s="213"/>
      <c r="AN2824" s="213"/>
      <c r="AO2824" s="213"/>
      <c r="AP2824" s="213"/>
      <c r="AQ2824" s="213"/>
      <c r="AR2824" s="213"/>
      <c r="AS2824" s="213"/>
      <c r="AT2824" s="213"/>
      <c r="AU2824" s="213"/>
      <c r="AV2824" s="213"/>
      <c r="AW2824" s="213"/>
      <c r="AX2824" s="213"/>
      <c r="AY2824" s="213"/>
      <c r="AZ2824" s="213"/>
      <c r="BA2824" s="213"/>
      <c r="BB2824" s="213"/>
      <c r="BC2824" s="213"/>
      <c r="BD2824" s="213"/>
      <c r="BE2824" s="213"/>
      <c r="BF2824" s="213"/>
      <c r="BG2824" s="213"/>
      <c r="BH2824" s="213"/>
    </row>
    <row r="2825" spans="1:60" outlineLevel="3" x14ac:dyDescent="0.2">
      <c r="A2825" s="220"/>
      <c r="B2825" s="221"/>
      <c r="C2825" s="275" t="s">
        <v>955</v>
      </c>
      <c r="D2825" s="266"/>
      <c r="E2825" s="267"/>
      <c r="F2825" s="224"/>
      <c r="G2825" s="224"/>
      <c r="H2825" s="224"/>
      <c r="I2825" s="224"/>
      <c r="J2825" s="224"/>
      <c r="K2825" s="224"/>
      <c r="L2825" s="224"/>
      <c r="M2825" s="224"/>
      <c r="N2825" s="223"/>
      <c r="O2825" s="223"/>
      <c r="P2825" s="223"/>
      <c r="Q2825" s="223"/>
      <c r="R2825" s="224"/>
      <c r="S2825" s="224"/>
      <c r="T2825" s="224"/>
      <c r="U2825" s="224"/>
      <c r="V2825" s="224"/>
      <c r="W2825" s="224"/>
      <c r="X2825" s="224"/>
      <c r="Y2825" s="224"/>
      <c r="Z2825" s="213"/>
      <c r="AA2825" s="213"/>
      <c r="AB2825" s="213"/>
      <c r="AC2825" s="213"/>
      <c r="AD2825" s="213"/>
      <c r="AE2825" s="213"/>
      <c r="AF2825" s="213"/>
      <c r="AG2825" s="213" t="s">
        <v>573</v>
      </c>
      <c r="AH2825" s="213"/>
      <c r="AI2825" s="213"/>
      <c r="AJ2825" s="213"/>
      <c r="AK2825" s="213"/>
      <c r="AL2825" s="213"/>
      <c r="AM2825" s="213"/>
      <c r="AN2825" s="213"/>
      <c r="AO2825" s="213"/>
      <c r="AP2825" s="213"/>
      <c r="AQ2825" s="213"/>
      <c r="AR2825" s="213"/>
      <c r="AS2825" s="213"/>
      <c r="AT2825" s="213"/>
      <c r="AU2825" s="213"/>
      <c r="AV2825" s="213"/>
      <c r="AW2825" s="213"/>
      <c r="AX2825" s="213"/>
      <c r="AY2825" s="213"/>
      <c r="AZ2825" s="213"/>
      <c r="BA2825" s="213"/>
      <c r="BB2825" s="213"/>
      <c r="BC2825" s="213"/>
      <c r="BD2825" s="213"/>
      <c r="BE2825" s="213"/>
      <c r="BF2825" s="213"/>
      <c r="BG2825" s="213"/>
      <c r="BH2825" s="213"/>
    </row>
    <row r="2826" spans="1:60" outlineLevel="3" x14ac:dyDescent="0.2">
      <c r="A2826" s="220"/>
      <c r="B2826" s="221"/>
      <c r="C2826" s="276" t="s">
        <v>2640</v>
      </c>
      <c r="D2826" s="266"/>
      <c r="E2826" s="267">
        <v>5.93</v>
      </c>
      <c r="F2826" s="224"/>
      <c r="G2826" s="224"/>
      <c r="H2826" s="224"/>
      <c r="I2826" s="224"/>
      <c r="J2826" s="224"/>
      <c r="K2826" s="224"/>
      <c r="L2826" s="224"/>
      <c r="M2826" s="224"/>
      <c r="N2826" s="223"/>
      <c r="O2826" s="223"/>
      <c r="P2826" s="223"/>
      <c r="Q2826" s="223"/>
      <c r="R2826" s="224"/>
      <c r="S2826" s="224"/>
      <c r="T2826" s="224"/>
      <c r="U2826" s="224"/>
      <c r="V2826" s="224"/>
      <c r="W2826" s="224"/>
      <c r="X2826" s="224"/>
      <c r="Y2826" s="224"/>
      <c r="Z2826" s="213"/>
      <c r="AA2826" s="213"/>
      <c r="AB2826" s="213"/>
      <c r="AC2826" s="213"/>
      <c r="AD2826" s="213"/>
      <c r="AE2826" s="213"/>
      <c r="AF2826" s="213"/>
      <c r="AG2826" s="213" t="s">
        <v>573</v>
      </c>
      <c r="AH2826" s="213">
        <v>2</v>
      </c>
      <c r="AI2826" s="213"/>
      <c r="AJ2826" s="213"/>
      <c r="AK2826" s="213"/>
      <c r="AL2826" s="213"/>
      <c r="AM2826" s="213"/>
      <c r="AN2826" s="213"/>
      <c r="AO2826" s="213"/>
      <c r="AP2826" s="213"/>
      <c r="AQ2826" s="213"/>
      <c r="AR2826" s="213"/>
      <c r="AS2826" s="213"/>
      <c r="AT2826" s="213"/>
      <c r="AU2826" s="213"/>
      <c r="AV2826" s="213"/>
      <c r="AW2826" s="213"/>
      <c r="AX2826" s="213"/>
      <c r="AY2826" s="213"/>
      <c r="AZ2826" s="213"/>
      <c r="BA2826" s="213"/>
      <c r="BB2826" s="213"/>
      <c r="BC2826" s="213"/>
      <c r="BD2826" s="213"/>
      <c r="BE2826" s="213"/>
      <c r="BF2826" s="213"/>
      <c r="BG2826" s="213"/>
      <c r="BH2826" s="213"/>
    </row>
    <row r="2827" spans="1:60" outlineLevel="3" x14ac:dyDescent="0.2">
      <c r="A2827" s="220"/>
      <c r="B2827" s="221"/>
      <c r="C2827" s="276" t="s">
        <v>2641</v>
      </c>
      <c r="D2827" s="266"/>
      <c r="E2827" s="267">
        <v>16.82</v>
      </c>
      <c r="F2827" s="224"/>
      <c r="G2827" s="224"/>
      <c r="H2827" s="224"/>
      <c r="I2827" s="224"/>
      <c r="J2827" s="224"/>
      <c r="K2827" s="224"/>
      <c r="L2827" s="224"/>
      <c r="M2827" s="224"/>
      <c r="N2827" s="223"/>
      <c r="O2827" s="223"/>
      <c r="P2827" s="223"/>
      <c r="Q2827" s="223"/>
      <c r="R2827" s="224"/>
      <c r="S2827" s="224"/>
      <c r="T2827" s="224"/>
      <c r="U2827" s="224"/>
      <c r="V2827" s="224"/>
      <c r="W2827" s="224"/>
      <c r="X2827" s="224"/>
      <c r="Y2827" s="224"/>
      <c r="Z2827" s="213"/>
      <c r="AA2827" s="213"/>
      <c r="AB2827" s="213"/>
      <c r="AC2827" s="213"/>
      <c r="AD2827" s="213"/>
      <c r="AE2827" s="213"/>
      <c r="AF2827" s="213"/>
      <c r="AG2827" s="213" t="s">
        <v>573</v>
      </c>
      <c r="AH2827" s="213">
        <v>2</v>
      </c>
      <c r="AI2827" s="213"/>
      <c r="AJ2827" s="213"/>
      <c r="AK2827" s="213"/>
      <c r="AL2827" s="213"/>
      <c r="AM2827" s="213"/>
      <c r="AN2827" s="213"/>
      <c r="AO2827" s="213"/>
      <c r="AP2827" s="213"/>
      <c r="AQ2827" s="213"/>
      <c r="AR2827" s="213"/>
      <c r="AS2827" s="213"/>
      <c r="AT2827" s="213"/>
      <c r="AU2827" s="213"/>
      <c r="AV2827" s="213"/>
      <c r="AW2827" s="213"/>
      <c r="AX2827" s="213"/>
      <c r="AY2827" s="213"/>
      <c r="AZ2827" s="213"/>
      <c r="BA2827" s="213"/>
      <c r="BB2827" s="213"/>
      <c r="BC2827" s="213"/>
      <c r="BD2827" s="213"/>
      <c r="BE2827" s="213"/>
      <c r="BF2827" s="213"/>
      <c r="BG2827" s="213"/>
      <c r="BH2827" s="213"/>
    </row>
    <row r="2828" spans="1:60" outlineLevel="3" x14ac:dyDescent="0.2">
      <c r="A2828" s="220"/>
      <c r="B2828" s="221"/>
      <c r="C2828" s="276" t="s">
        <v>2642</v>
      </c>
      <c r="D2828" s="266"/>
      <c r="E2828" s="267">
        <v>10.97</v>
      </c>
      <c r="F2828" s="224"/>
      <c r="G2828" s="224"/>
      <c r="H2828" s="224"/>
      <c r="I2828" s="224"/>
      <c r="J2828" s="224"/>
      <c r="K2828" s="224"/>
      <c r="L2828" s="224"/>
      <c r="M2828" s="224"/>
      <c r="N2828" s="223"/>
      <c r="O2828" s="223"/>
      <c r="P2828" s="223"/>
      <c r="Q2828" s="223"/>
      <c r="R2828" s="224"/>
      <c r="S2828" s="224"/>
      <c r="T2828" s="224"/>
      <c r="U2828" s="224"/>
      <c r="V2828" s="224"/>
      <c r="W2828" s="224"/>
      <c r="X2828" s="224"/>
      <c r="Y2828" s="224"/>
      <c r="Z2828" s="213"/>
      <c r="AA2828" s="213"/>
      <c r="AB2828" s="213"/>
      <c r="AC2828" s="213"/>
      <c r="AD2828" s="213"/>
      <c r="AE2828" s="213"/>
      <c r="AF2828" s="213"/>
      <c r="AG2828" s="213" t="s">
        <v>573</v>
      </c>
      <c r="AH2828" s="213">
        <v>2</v>
      </c>
      <c r="AI2828" s="213"/>
      <c r="AJ2828" s="213"/>
      <c r="AK2828" s="213"/>
      <c r="AL2828" s="213"/>
      <c r="AM2828" s="213"/>
      <c r="AN2828" s="213"/>
      <c r="AO2828" s="213"/>
      <c r="AP2828" s="213"/>
      <c r="AQ2828" s="213"/>
      <c r="AR2828" s="213"/>
      <c r="AS2828" s="213"/>
      <c r="AT2828" s="213"/>
      <c r="AU2828" s="213"/>
      <c r="AV2828" s="213"/>
      <c r="AW2828" s="213"/>
      <c r="AX2828" s="213"/>
      <c r="AY2828" s="213"/>
      <c r="AZ2828" s="213"/>
      <c r="BA2828" s="213"/>
      <c r="BB2828" s="213"/>
      <c r="BC2828" s="213"/>
      <c r="BD2828" s="213"/>
      <c r="BE2828" s="213"/>
      <c r="BF2828" s="213"/>
      <c r="BG2828" s="213"/>
      <c r="BH2828" s="213"/>
    </row>
    <row r="2829" spans="1:60" outlineLevel="3" x14ac:dyDescent="0.2">
      <c r="A2829" s="220"/>
      <c r="B2829" s="221"/>
      <c r="C2829" s="276" t="s">
        <v>2643</v>
      </c>
      <c r="D2829" s="266"/>
      <c r="E2829" s="267">
        <v>8.9700000000000006</v>
      </c>
      <c r="F2829" s="224"/>
      <c r="G2829" s="224"/>
      <c r="H2829" s="224"/>
      <c r="I2829" s="224"/>
      <c r="J2829" s="224"/>
      <c r="K2829" s="224"/>
      <c r="L2829" s="224"/>
      <c r="M2829" s="224"/>
      <c r="N2829" s="223"/>
      <c r="O2829" s="223"/>
      <c r="P2829" s="223"/>
      <c r="Q2829" s="223"/>
      <c r="R2829" s="224"/>
      <c r="S2829" s="224"/>
      <c r="T2829" s="224"/>
      <c r="U2829" s="224"/>
      <c r="V2829" s="224"/>
      <c r="W2829" s="224"/>
      <c r="X2829" s="224"/>
      <c r="Y2829" s="224"/>
      <c r="Z2829" s="213"/>
      <c r="AA2829" s="213"/>
      <c r="AB2829" s="213"/>
      <c r="AC2829" s="213"/>
      <c r="AD2829" s="213"/>
      <c r="AE2829" s="213"/>
      <c r="AF2829" s="213"/>
      <c r="AG2829" s="213" t="s">
        <v>573</v>
      </c>
      <c r="AH2829" s="213">
        <v>2</v>
      </c>
      <c r="AI2829" s="213"/>
      <c r="AJ2829" s="213"/>
      <c r="AK2829" s="213"/>
      <c r="AL2829" s="213"/>
      <c r="AM2829" s="213"/>
      <c r="AN2829" s="213"/>
      <c r="AO2829" s="213"/>
      <c r="AP2829" s="213"/>
      <c r="AQ2829" s="213"/>
      <c r="AR2829" s="213"/>
      <c r="AS2829" s="213"/>
      <c r="AT2829" s="213"/>
      <c r="AU2829" s="213"/>
      <c r="AV2829" s="213"/>
      <c r="AW2829" s="213"/>
      <c r="AX2829" s="213"/>
      <c r="AY2829" s="213"/>
      <c r="AZ2829" s="213"/>
      <c r="BA2829" s="213"/>
      <c r="BB2829" s="213"/>
      <c r="BC2829" s="213"/>
      <c r="BD2829" s="213"/>
      <c r="BE2829" s="213"/>
      <c r="BF2829" s="213"/>
      <c r="BG2829" s="213"/>
      <c r="BH2829" s="213"/>
    </row>
    <row r="2830" spans="1:60" outlineLevel="3" x14ac:dyDescent="0.2">
      <c r="A2830" s="220"/>
      <c r="B2830" s="221"/>
      <c r="C2830" s="276" t="s">
        <v>2644</v>
      </c>
      <c r="D2830" s="266"/>
      <c r="E2830" s="267">
        <v>16.559999999999999</v>
      </c>
      <c r="F2830" s="224"/>
      <c r="G2830" s="224"/>
      <c r="H2830" s="224"/>
      <c r="I2830" s="224"/>
      <c r="J2830" s="224"/>
      <c r="K2830" s="224"/>
      <c r="L2830" s="224"/>
      <c r="M2830" s="224"/>
      <c r="N2830" s="223"/>
      <c r="O2830" s="223"/>
      <c r="P2830" s="223"/>
      <c r="Q2830" s="223"/>
      <c r="R2830" s="224"/>
      <c r="S2830" s="224"/>
      <c r="T2830" s="224"/>
      <c r="U2830" s="224"/>
      <c r="V2830" s="224"/>
      <c r="W2830" s="224"/>
      <c r="X2830" s="224"/>
      <c r="Y2830" s="224"/>
      <c r="Z2830" s="213"/>
      <c r="AA2830" s="213"/>
      <c r="AB2830" s="213"/>
      <c r="AC2830" s="213"/>
      <c r="AD2830" s="213"/>
      <c r="AE2830" s="213"/>
      <c r="AF2830" s="213"/>
      <c r="AG2830" s="213" t="s">
        <v>573</v>
      </c>
      <c r="AH2830" s="213">
        <v>2</v>
      </c>
      <c r="AI2830" s="213"/>
      <c r="AJ2830" s="213"/>
      <c r="AK2830" s="213"/>
      <c r="AL2830" s="213"/>
      <c r="AM2830" s="213"/>
      <c r="AN2830" s="213"/>
      <c r="AO2830" s="213"/>
      <c r="AP2830" s="213"/>
      <c r="AQ2830" s="213"/>
      <c r="AR2830" s="213"/>
      <c r="AS2830" s="213"/>
      <c r="AT2830" s="213"/>
      <c r="AU2830" s="213"/>
      <c r="AV2830" s="213"/>
      <c r="AW2830" s="213"/>
      <c r="AX2830" s="213"/>
      <c r="AY2830" s="213"/>
      <c r="AZ2830" s="213"/>
      <c r="BA2830" s="213"/>
      <c r="BB2830" s="213"/>
      <c r="BC2830" s="213"/>
      <c r="BD2830" s="213"/>
      <c r="BE2830" s="213"/>
      <c r="BF2830" s="213"/>
      <c r="BG2830" s="213"/>
      <c r="BH2830" s="213"/>
    </row>
    <row r="2831" spans="1:60" outlineLevel="3" x14ac:dyDescent="0.2">
      <c r="A2831" s="220"/>
      <c r="B2831" s="221"/>
      <c r="C2831" s="276" t="s">
        <v>2645</v>
      </c>
      <c r="D2831" s="266"/>
      <c r="E2831" s="267">
        <v>10.73</v>
      </c>
      <c r="F2831" s="224"/>
      <c r="G2831" s="224"/>
      <c r="H2831" s="224"/>
      <c r="I2831" s="224"/>
      <c r="J2831" s="224"/>
      <c r="K2831" s="224"/>
      <c r="L2831" s="224"/>
      <c r="M2831" s="224"/>
      <c r="N2831" s="223"/>
      <c r="O2831" s="223"/>
      <c r="P2831" s="223"/>
      <c r="Q2831" s="223"/>
      <c r="R2831" s="224"/>
      <c r="S2831" s="224"/>
      <c r="T2831" s="224"/>
      <c r="U2831" s="224"/>
      <c r="V2831" s="224"/>
      <c r="W2831" s="224"/>
      <c r="X2831" s="224"/>
      <c r="Y2831" s="224"/>
      <c r="Z2831" s="213"/>
      <c r="AA2831" s="213"/>
      <c r="AB2831" s="213"/>
      <c r="AC2831" s="213"/>
      <c r="AD2831" s="213"/>
      <c r="AE2831" s="213"/>
      <c r="AF2831" s="213"/>
      <c r="AG2831" s="213" t="s">
        <v>573</v>
      </c>
      <c r="AH2831" s="213">
        <v>2</v>
      </c>
      <c r="AI2831" s="213"/>
      <c r="AJ2831" s="213"/>
      <c r="AK2831" s="213"/>
      <c r="AL2831" s="213"/>
      <c r="AM2831" s="213"/>
      <c r="AN2831" s="213"/>
      <c r="AO2831" s="213"/>
      <c r="AP2831" s="213"/>
      <c r="AQ2831" s="213"/>
      <c r="AR2831" s="213"/>
      <c r="AS2831" s="213"/>
      <c r="AT2831" s="213"/>
      <c r="AU2831" s="213"/>
      <c r="AV2831" s="213"/>
      <c r="AW2831" s="213"/>
      <c r="AX2831" s="213"/>
      <c r="AY2831" s="213"/>
      <c r="AZ2831" s="213"/>
      <c r="BA2831" s="213"/>
      <c r="BB2831" s="213"/>
      <c r="BC2831" s="213"/>
      <c r="BD2831" s="213"/>
      <c r="BE2831" s="213"/>
      <c r="BF2831" s="213"/>
      <c r="BG2831" s="213"/>
      <c r="BH2831" s="213"/>
    </row>
    <row r="2832" spans="1:60" outlineLevel="3" x14ac:dyDescent="0.2">
      <c r="A2832" s="220"/>
      <c r="B2832" s="221"/>
      <c r="C2832" s="276" t="s">
        <v>2646</v>
      </c>
      <c r="D2832" s="266"/>
      <c r="E2832" s="267">
        <v>1.99</v>
      </c>
      <c r="F2832" s="224"/>
      <c r="G2832" s="224"/>
      <c r="H2832" s="224"/>
      <c r="I2832" s="224"/>
      <c r="J2832" s="224"/>
      <c r="K2832" s="224"/>
      <c r="L2832" s="224"/>
      <c r="M2832" s="224"/>
      <c r="N2832" s="223"/>
      <c r="O2832" s="223"/>
      <c r="P2832" s="223"/>
      <c r="Q2832" s="223"/>
      <c r="R2832" s="224"/>
      <c r="S2832" s="224"/>
      <c r="T2832" s="224"/>
      <c r="U2832" s="224"/>
      <c r="V2832" s="224"/>
      <c r="W2832" s="224"/>
      <c r="X2832" s="224"/>
      <c r="Y2832" s="224"/>
      <c r="Z2832" s="213"/>
      <c r="AA2832" s="213"/>
      <c r="AB2832" s="213"/>
      <c r="AC2832" s="213"/>
      <c r="AD2832" s="213"/>
      <c r="AE2832" s="213"/>
      <c r="AF2832" s="213"/>
      <c r="AG2832" s="213" t="s">
        <v>573</v>
      </c>
      <c r="AH2832" s="213">
        <v>2</v>
      </c>
      <c r="AI2832" s="213"/>
      <c r="AJ2832" s="213"/>
      <c r="AK2832" s="213"/>
      <c r="AL2832" s="213"/>
      <c r="AM2832" s="213"/>
      <c r="AN2832" s="213"/>
      <c r="AO2832" s="213"/>
      <c r="AP2832" s="213"/>
      <c r="AQ2832" s="213"/>
      <c r="AR2832" s="213"/>
      <c r="AS2832" s="213"/>
      <c r="AT2832" s="213"/>
      <c r="AU2832" s="213"/>
      <c r="AV2832" s="213"/>
      <c r="AW2832" s="213"/>
      <c r="AX2832" s="213"/>
      <c r="AY2832" s="213"/>
      <c r="AZ2832" s="213"/>
      <c r="BA2832" s="213"/>
      <c r="BB2832" s="213"/>
      <c r="BC2832" s="213"/>
      <c r="BD2832" s="213"/>
      <c r="BE2832" s="213"/>
      <c r="BF2832" s="213"/>
      <c r="BG2832" s="213"/>
      <c r="BH2832" s="213"/>
    </row>
    <row r="2833" spans="1:60" outlineLevel="3" x14ac:dyDescent="0.2">
      <c r="A2833" s="220"/>
      <c r="B2833" s="221"/>
      <c r="C2833" s="275" t="s">
        <v>958</v>
      </c>
      <c r="D2833" s="266"/>
      <c r="E2833" s="267"/>
      <c r="F2833" s="224"/>
      <c r="G2833" s="224"/>
      <c r="H2833" s="224"/>
      <c r="I2833" s="224"/>
      <c r="J2833" s="224"/>
      <c r="K2833" s="224"/>
      <c r="L2833" s="224"/>
      <c r="M2833" s="224"/>
      <c r="N2833" s="223"/>
      <c r="O2833" s="223"/>
      <c r="P2833" s="223"/>
      <c r="Q2833" s="223"/>
      <c r="R2833" s="224"/>
      <c r="S2833" s="224"/>
      <c r="T2833" s="224"/>
      <c r="U2833" s="224"/>
      <c r="V2833" s="224"/>
      <c r="W2833" s="224"/>
      <c r="X2833" s="224"/>
      <c r="Y2833" s="224"/>
      <c r="Z2833" s="213"/>
      <c r="AA2833" s="213"/>
      <c r="AB2833" s="213"/>
      <c r="AC2833" s="213"/>
      <c r="AD2833" s="213"/>
      <c r="AE2833" s="213"/>
      <c r="AF2833" s="213"/>
      <c r="AG2833" s="213" t="s">
        <v>573</v>
      </c>
      <c r="AH2833" s="213"/>
      <c r="AI2833" s="213"/>
      <c r="AJ2833" s="213"/>
      <c r="AK2833" s="213"/>
      <c r="AL2833" s="213"/>
      <c r="AM2833" s="213"/>
      <c r="AN2833" s="213"/>
      <c r="AO2833" s="213"/>
      <c r="AP2833" s="213"/>
      <c r="AQ2833" s="213"/>
      <c r="AR2833" s="213"/>
      <c r="AS2833" s="213"/>
      <c r="AT2833" s="213"/>
      <c r="AU2833" s="213"/>
      <c r="AV2833" s="213"/>
      <c r="AW2833" s="213"/>
      <c r="AX2833" s="213"/>
      <c r="AY2833" s="213"/>
      <c r="AZ2833" s="213"/>
      <c r="BA2833" s="213"/>
      <c r="BB2833" s="213"/>
      <c r="BC2833" s="213"/>
      <c r="BD2833" s="213"/>
      <c r="BE2833" s="213"/>
      <c r="BF2833" s="213"/>
      <c r="BG2833" s="213"/>
      <c r="BH2833" s="213"/>
    </row>
    <row r="2834" spans="1:60" outlineLevel="2" x14ac:dyDescent="0.2">
      <c r="A2834" s="220"/>
      <c r="B2834" s="221"/>
      <c r="C2834" s="257"/>
      <c r="D2834" s="250"/>
      <c r="E2834" s="250"/>
      <c r="F2834" s="250"/>
      <c r="G2834" s="250"/>
      <c r="H2834" s="224"/>
      <c r="I2834" s="224"/>
      <c r="J2834" s="224"/>
      <c r="K2834" s="224"/>
      <c r="L2834" s="224"/>
      <c r="M2834" s="224"/>
      <c r="N2834" s="223"/>
      <c r="O2834" s="223"/>
      <c r="P2834" s="223"/>
      <c r="Q2834" s="223"/>
      <c r="R2834" s="224"/>
      <c r="S2834" s="224"/>
      <c r="T2834" s="224"/>
      <c r="U2834" s="224"/>
      <c r="V2834" s="224"/>
      <c r="W2834" s="224"/>
      <c r="X2834" s="224"/>
      <c r="Y2834" s="224"/>
      <c r="Z2834" s="213"/>
      <c r="AA2834" s="213"/>
      <c r="AB2834" s="213"/>
      <c r="AC2834" s="213"/>
      <c r="AD2834" s="213"/>
      <c r="AE2834" s="213"/>
      <c r="AF2834" s="213"/>
      <c r="AG2834" s="213" t="s">
        <v>515</v>
      </c>
      <c r="AH2834" s="213"/>
      <c r="AI2834" s="213"/>
      <c r="AJ2834" s="213"/>
      <c r="AK2834" s="213"/>
      <c r="AL2834" s="213"/>
      <c r="AM2834" s="213"/>
      <c r="AN2834" s="213"/>
      <c r="AO2834" s="213"/>
      <c r="AP2834" s="213"/>
      <c r="AQ2834" s="213"/>
      <c r="AR2834" s="213"/>
      <c r="AS2834" s="213"/>
      <c r="AT2834" s="213"/>
      <c r="AU2834" s="213"/>
      <c r="AV2834" s="213"/>
      <c r="AW2834" s="213"/>
      <c r="AX2834" s="213"/>
      <c r="AY2834" s="213"/>
      <c r="AZ2834" s="213"/>
      <c r="BA2834" s="213"/>
      <c r="BB2834" s="213"/>
      <c r="BC2834" s="213"/>
      <c r="BD2834" s="213"/>
      <c r="BE2834" s="213"/>
      <c r="BF2834" s="213"/>
      <c r="BG2834" s="213"/>
      <c r="BH2834" s="213"/>
    </row>
    <row r="2835" spans="1:60" ht="22.5" outlineLevel="1" x14ac:dyDescent="0.2">
      <c r="A2835" s="242">
        <v>364</v>
      </c>
      <c r="B2835" s="243" t="s">
        <v>2647</v>
      </c>
      <c r="C2835" s="254" t="s">
        <v>2648</v>
      </c>
      <c r="D2835" s="244" t="s">
        <v>974</v>
      </c>
      <c r="E2835" s="245">
        <v>17.120999999999999</v>
      </c>
      <c r="F2835" s="246"/>
      <c r="G2835" s="247">
        <f>ROUND(E2835*F2835,2)</f>
        <v>0</v>
      </c>
      <c r="H2835" s="246"/>
      <c r="I2835" s="247">
        <f>ROUND(E2835*H2835,2)</f>
        <v>0</v>
      </c>
      <c r="J2835" s="246"/>
      <c r="K2835" s="247">
        <f>ROUND(E2835*J2835,2)</f>
        <v>0</v>
      </c>
      <c r="L2835" s="247">
        <v>21</v>
      </c>
      <c r="M2835" s="247">
        <f>G2835*(1+L2835/100)</f>
        <v>0</v>
      </c>
      <c r="N2835" s="245">
        <v>9.6500000000000006E-3</v>
      </c>
      <c r="O2835" s="245">
        <f>ROUND(E2835*N2835,2)</f>
        <v>0.17</v>
      </c>
      <c r="P2835" s="245">
        <v>0</v>
      </c>
      <c r="Q2835" s="245">
        <f>ROUND(E2835*P2835,2)</f>
        <v>0</v>
      </c>
      <c r="R2835" s="247"/>
      <c r="S2835" s="247" t="s">
        <v>527</v>
      </c>
      <c r="T2835" s="248" t="s">
        <v>512</v>
      </c>
      <c r="U2835" s="224">
        <v>0.76334999999999997</v>
      </c>
      <c r="V2835" s="224">
        <f>ROUND(E2835*U2835,2)</f>
        <v>13.07</v>
      </c>
      <c r="W2835" s="224"/>
      <c r="X2835" s="224" t="s">
        <v>2649</v>
      </c>
      <c r="Y2835" s="224" t="s">
        <v>513</v>
      </c>
      <c r="Z2835" s="213"/>
      <c r="AA2835" s="213"/>
      <c r="AB2835" s="213"/>
      <c r="AC2835" s="213"/>
      <c r="AD2835" s="213"/>
      <c r="AE2835" s="213"/>
      <c r="AF2835" s="213"/>
      <c r="AG2835" s="213" t="s">
        <v>2650</v>
      </c>
      <c r="AH2835" s="213"/>
      <c r="AI2835" s="213"/>
      <c r="AJ2835" s="213"/>
      <c r="AK2835" s="213"/>
      <c r="AL2835" s="213"/>
      <c r="AM2835" s="213"/>
      <c r="AN2835" s="213"/>
      <c r="AO2835" s="213"/>
      <c r="AP2835" s="213"/>
      <c r="AQ2835" s="213"/>
      <c r="AR2835" s="213"/>
      <c r="AS2835" s="213"/>
      <c r="AT2835" s="213"/>
      <c r="AU2835" s="213"/>
      <c r="AV2835" s="213"/>
      <c r="AW2835" s="213"/>
      <c r="AX2835" s="213"/>
      <c r="AY2835" s="213"/>
      <c r="AZ2835" s="213"/>
      <c r="BA2835" s="213"/>
      <c r="BB2835" s="213"/>
      <c r="BC2835" s="213"/>
      <c r="BD2835" s="213"/>
      <c r="BE2835" s="213"/>
      <c r="BF2835" s="213"/>
      <c r="BG2835" s="213"/>
      <c r="BH2835" s="213"/>
    </row>
    <row r="2836" spans="1:60" outlineLevel="2" x14ac:dyDescent="0.2">
      <c r="A2836" s="220"/>
      <c r="B2836" s="221"/>
      <c r="C2836" s="258" t="s">
        <v>1165</v>
      </c>
      <c r="D2836" s="229"/>
      <c r="E2836" s="230"/>
      <c r="F2836" s="224"/>
      <c r="G2836" s="224"/>
      <c r="H2836" s="224"/>
      <c r="I2836" s="224"/>
      <c r="J2836" s="224"/>
      <c r="K2836" s="224"/>
      <c r="L2836" s="224"/>
      <c r="M2836" s="224"/>
      <c r="N2836" s="223"/>
      <c r="O2836" s="223"/>
      <c r="P2836" s="223"/>
      <c r="Q2836" s="223"/>
      <c r="R2836" s="224"/>
      <c r="S2836" s="224"/>
      <c r="T2836" s="224"/>
      <c r="U2836" s="224"/>
      <c r="V2836" s="224"/>
      <c r="W2836" s="224"/>
      <c r="X2836" s="224"/>
      <c r="Y2836" s="224"/>
      <c r="Z2836" s="213"/>
      <c r="AA2836" s="213"/>
      <c r="AB2836" s="213"/>
      <c r="AC2836" s="213"/>
      <c r="AD2836" s="213"/>
      <c r="AE2836" s="213"/>
      <c r="AF2836" s="213"/>
      <c r="AG2836" s="213" t="s">
        <v>573</v>
      </c>
      <c r="AH2836" s="213">
        <v>0</v>
      </c>
      <c r="AI2836" s="213"/>
      <c r="AJ2836" s="213"/>
      <c r="AK2836" s="213"/>
      <c r="AL2836" s="213"/>
      <c r="AM2836" s="213"/>
      <c r="AN2836" s="213"/>
      <c r="AO2836" s="213"/>
      <c r="AP2836" s="213"/>
      <c r="AQ2836" s="213"/>
      <c r="AR2836" s="213"/>
      <c r="AS2836" s="213"/>
      <c r="AT2836" s="213"/>
      <c r="AU2836" s="213"/>
      <c r="AV2836" s="213"/>
      <c r="AW2836" s="213"/>
      <c r="AX2836" s="213"/>
      <c r="AY2836" s="213"/>
      <c r="AZ2836" s="213"/>
      <c r="BA2836" s="213"/>
      <c r="BB2836" s="213"/>
      <c r="BC2836" s="213"/>
      <c r="BD2836" s="213"/>
      <c r="BE2836" s="213"/>
      <c r="BF2836" s="213"/>
      <c r="BG2836" s="213"/>
      <c r="BH2836" s="213"/>
    </row>
    <row r="2837" spans="1:60" outlineLevel="3" x14ac:dyDescent="0.2">
      <c r="A2837" s="220"/>
      <c r="B2837" s="221"/>
      <c r="C2837" s="258" t="s">
        <v>2651</v>
      </c>
      <c r="D2837" s="229"/>
      <c r="E2837" s="230">
        <v>17.120999999999999</v>
      </c>
      <c r="F2837" s="224"/>
      <c r="G2837" s="224"/>
      <c r="H2837" s="224"/>
      <c r="I2837" s="224"/>
      <c r="J2837" s="224"/>
      <c r="K2837" s="224"/>
      <c r="L2837" s="224"/>
      <c r="M2837" s="224"/>
      <c r="N2837" s="223"/>
      <c r="O2837" s="223"/>
      <c r="P2837" s="223"/>
      <c r="Q2837" s="223"/>
      <c r="R2837" s="224"/>
      <c r="S2837" s="224"/>
      <c r="T2837" s="224"/>
      <c r="U2837" s="224"/>
      <c r="V2837" s="224"/>
      <c r="W2837" s="224"/>
      <c r="X2837" s="224"/>
      <c r="Y2837" s="224"/>
      <c r="Z2837" s="213"/>
      <c r="AA2837" s="213"/>
      <c r="AB2837" s="213"/>
      <c r="AC2837" s="213"/>
      <c r="AD2837" s="213"/>
      <c r="AE2837" s="213"/>
      <c r="AF2837" s="213"/>
      <c r="AG2837" s="213" t="s">
        <v>573</v>
      </c>
      <c r="AH2837" s="213">
        <v>0</v>
      </c>
      <c r="AI2837" s="213"/>
      <c r="AJ2837" s="213"/>
      <c r="AK2837" s="213"/>
      <c r="AL2837" s="213"/>
      <c r="AM2837" s="213"/>
      <c r="AN2837" s="213"/>
      <c r="AO2837" s="213"/>
      <c r="AP2837" s="213"/>
      <c r="AQ2837" s="213"/>
      <c r="AR2837" s="213"/>
      <c r="AS2837" s="213"/>
      <c r="AT2837" s="213"/>
      <c r="AU2837" s="213"/>
      <c r="AV2837" s="213"/>
      <c r="AW2837" s="213"/>
      <c r="AX2837" s="213"/>
      <c r="AY2837" s="213"/>
      <c r="AZ2837" s="213"/>
      <c r="BA2837" s="213"/>
      <c r="BB2837" s="213"/>
      <c r="BC2837" s="213"/>
      <c r="BD2837" s="213"/>
      <c r="BE2837" s="213"/>
      <c r="BF2837" s="213"/>
      <c r="BG2837" s="213"/>
      <c r="BH2837" s="213"/>
    </row>
    <row r="2838" spans="1:60" outlineLevel="3" x14ac:dyDescent="0.2">
      <c r="A2838" s="220"/>
      <c r="B2838" s="221"/>
      <c r="C2838" s="275" t="s">
        <v>955</v>
      </c>
      <c r="D2838" s="266"/>
      <c r="E2838" s="267"/>
      <c r="F2838" s="224"/>
      <c r="G2838" s="224"/>
      <c r="H2838" s="224"/>
      <c r="I2838" s="224"/>
      <c r="J2838" s="224"/>
      <c r="K2838" s="224"/>
      <c r="L2838" s="224"/>
      <c r="M2838" s="224"/>
      <c r="N2838" s="223"/>
      <c r="O2838" s="223"/>
      <c r="P2838" s="223"/>
      <c r="Q2838" s="223"/>
      <c r="R2838" s="224"/>
      <c r="S2838" s="224"/>
      <c r="T2838" s="224"/>
      <c r="U2838" s="224"/>
      <c r="V2838" s="224"/>
      <c r="W2838" s="224"/>
      <c r="X2838" s="224"/>
      <c r="Y2838" s="224"/>
      <c r="Z2838" s="213"/>
      <c r="AA2838" s="213"/>
      <c r="AB2838" s="213"/>
      <c r="AC2838" s="213"/>
      <c r="AD2838" s="213"/>
      <c r="AE2838" s="213"/>
      <c r="AF2838" s="213"/>
      <c r="AG2838" s="213" t="s">
        <v>573</v>
      </c>
      <c r="AH2838" s="213"/>
      <c r="AI2838" s="213"/>
      <c r="AJ2838" s="213"/>
      <c r="AK2838" s="213"/>
      <c r="AL2838" s="213"/>
      <c r="AM2838" s="213"/>
      <c r="AN2838" s="213"/>
      <c r="AO2838" s="213"/>
      <c r="AP2838" s="213"/>
      <c r="AQ2838" s="213"/>
      <c r="AR2838" s="213"/>
      <c r="AS2838" s="213"/>
      <c r="AT2838" s="213"/>
      <c r="AU2838" s="213"/>
      <c r="AV2838" s="213"/>
      <c r="AW2838" s="213"/>
      <c r="AX2838" s="213"/>
      <c r="AY2838" s="213"/>
      <c r="AZ2838" s="213"/>
      <c r="BA2838" s="213"/>
      <c r="BB2838" s="213"/>
      <c r="BC2838" s="213"/>
      <c r="BD2838" s="213"/>
      <c r="BE2838" s="213"/>
      <c r="BF2838" s="213"/>
      <c r="BG2838" s="213"/>
      <c r="BH2838" s="213"/>
    </row>
    <row r="2839" spans="1:60" outlineLevel="3" x14ac:dyDescent="0.2">
      <c r="A2839" s="220"/>
      <c r="B2839" s="221"/>
      <c r="C2839" s="276" t="s">
        <v>1447</v>
      </c>
      <c r="D2839" s="266"/>
      <c r="E2839" s="267">
        <v>9.1519999999999992</v>
      </c>
      <c r="F2839" s="224"/>
      <c r="G2839" s="224"/>
      <c r="H2839" s="224"/>
      <c r="I2839" s="224"/>
      <c r="J2839" s="224"/>
      <c r="K2839" s="224"/>
      <c r="L2839" s="224"/>
      <c r="M2839" s="224"/>
      <c r="N2839" s="223"/>
      <c r="O2839" s="223"/>
      <c r="P2839" s="223"/>
      <c r="Q2839" s="223"/>
      <c r="R2839" s="224"/>
      <c r="S2839" s="224"/>
      <c r="T2839" s="224"/>
      <c r="U2839" s="224"/>
      <c r="V2839" s="224"/>
      <c r="W2839" s="224"/>
      <c r="X2839" s="224"/>
      <c r="Y2839" s="224"/>
      <c r="Z2839" s="213"/>
      <c r="AA2839" s="213"/>
      <c r="AB2839" s="213"/>
      <c r="AC2839" s="213"/>
      <c r="AD2839" s="213"/>
      <c r="AE2839" s="213"/>
      <c r="AF2839" s="213"/>
      <c r="AG2839" s="213" t="s">
        <v>573</v>
      </c>
      <c r="AH2839" s="213">
        <v>2</v>
      </c>
      <c r="AI2839" s="213"/>
      <c r="AJ2839" s="213"/>
      <c r="AK2839" s="213"/>
      <c r="AL2839" s="213"/>
      <c r="AM2839" s="213"/>
      <c r="AN2839" s="213"/>
      <c r="AO2839" s="213"/>
      <c r="AP2839" s="213"/>
      <c r="AQ2839" s="213"/>
      <c r="AR2839" s="213"/>
      <c r="AS2839" s="213"/>
      <c r="AT2839" s="213"/>
      <c r="AU2839" s="213"/>
      <c r="AV2839" s="213"/>
      <c r="AW2839" s="213"/>
      <c r="AX2839" s="213"/>
      <c r="AY2839" s="213"/>
      <c r="AZ2839" s="213"/>
      <c r="BA2839" s="213"/>
      <c r="BB2839" s="213"/>
      <c r="BC2839" s="213"/>
      <c r="BD2839" s="213"/>
      <c r="BE2839" s="213"/>
      <c r="BF2839" s="213"/>
      <c r="BG2839" s="213"/>
      <c r="BH2839" s="213"/>
    </row>
    <row r="2840" spans="1:60" outlineLevel="3" x14ac:dyDescent="0.2">
      <c r="A2840" s="220"/>
      <c r="B2840" s="221"/>
      <c r="C2840" s="276" t="s">
        <v>1448</v>
      </c>
      <c r="D2840" s="266"/>
      <c r="E2840" s="267">
        <v>3.0939999999999999</v>
      </c>
      <c r="F2840" s="224"/>
      <c r="G2840" s="224"/>
      <c r="H2840" s="224"/>
      <c r="I2840" s="224"/>
      <c r="J2840" s="224"/>
      <c r="K2840" s="224"/>
      <c r="L2840" s="224"/>
      <c r="M2840" s="224"/>
      <c r="N2840" s="223"/>
      <c r="O2840" s="223"/>
      <c r="P2840" s="223"/>
      <c r="Q2840" s="223"/>
      <c r="R2840" s="224"/>
      <c r="S2840" s="224"/>
      <c r="T2840" s="224"/>
      <c r="U2840" s="224"/>
      <c r="V2840" s="224"/>
      <c r="W2840" s="224"/>
      <c r="X2840" s="224"/>
      <c r="Y2840" s="224"/>
      <c r="Z2840" s="213"/>
      <c r="AA2840" s="213"/>
      <c r="AB2840" s="213"/>
      <c r="AC2840" s="213"/>
      <c r="AD2840" s="213"/>
      <c r="AE2840" s="213"/>
      <c r="AF2840" s="213"/>
      <c r="AG2840" s="213" t="s">
        <v>573</v>
      </c>
      <c r="AH2840" s="213">
        <v>2</v>
      </c>
      <c r="AI2840" s="213"/>
      <c r="AJ2840" s="213"/>
      <c r="AK2840" s="213"/>
      <c r="AL2840" s="213"/>
      <c r="AM2840" s="213"/>
      <c r="AN2840" s="213"/>
      <c r="AO2840" s="213"/>
      <c r="AP2840" s="213"/>
      <c r="AQ2840" s="213"/>
      <c r="AR2840" s="213"/>
      <c r="AS2840" s="213"/>
      <c r="AT2840" s="213"/>
      <c r="AU2840" s="213"/>
      <c r="AV2840" s="213"/>
      <c r="AW2840" s="213"/>
      <c r="AX2840" s="213"/>
      <c r="AY2840" s="213"/>
      <c r="AZ2840" s="213"/>
      <c r="BA2840" s="213"/>
      <c r="BB2840" s="213"/>
      <c r="BC2840" s="213"/>
      <c r="BD2840" s="213"/>
      <c r="BE2840" s="213"/>
      <c r="BF2840" s="213"/>
      <c r="BG2840" s="213"/>
      <c r="BH2840" s="213"/>
    </row>
    <row r="2841" spans="1:60" outlineLevel="3" x14ac:dyDescent="0.2">
      <c r="A2841" s="220"/>
      <c r="B2841" s="221"/>
      <c r="C2841" s="276" t="s">
        <v>2652</v>
      </c>
      <c r="D2841" s="266"/>
      <c r="E2841" s="267">
        <v>4.875</v>
      </c>
      <c r="F2841" s="224"/>
      <c r="G2841" s="224"/>
      <c r="H2841" s="224"/>
      <c r="I2841" s="224"/>
      <c r="J2841" s="224"/>
      <c r="K2841" s="224"/>
      <c r="L2841" s="224"/>
      <c r="M2841" s="224"/>
      <c r="N2841" s="223"/>
      <c r="O2841" s="223"/>
      <c r="P2841" s="223"/>
      <c r="Q2841" s="223"/>
      <c r="R2841" s="224"/>
      <c r="S2841" s="224"/>
      <c r="T2841" s="224"/>
      <c r="U2841" s="224"/>
      <c r="V2841" s="224"/>
      <c r="W2841" s="224"/>
      <c r="X2841" s="224"/>
      <c r="Y2841" s="224"/>
      <c r="Z2841" s="213"/>
      <c r="AA2841" s="213"/>
      <c r="AB2841" s="213"/>
      <c r="AC2841" s="213"/>
      <c r="AD2841" s="213"/>
      <c r="AE2841" s="213"/>
      <c r="AF2841" s="213"/>
      <c r="AG2841" s="213" t="s">
        <v>573</v>
      </c>
      <c r="AH2841" s="213">
        <v>2</v>
      </c>
      <c r="AI2841" s="213"/>
      <c r="AJ2841" s="213"/>
      <c r="AK2841" s="213"/>
      <c r="AL2841" s="213"/>
      <c r="AM2841" s="213"/>
      <c r="AN2841" s="213"/>
      <c r="AO2841" s="213"/>
      <c r="AP2841" s="213"/>
      <c r="AQ2841" s="213"/>
      <c r="AR2841" s="213"/>
      <c r="AS2841" s="213"/>
      <c r="AT2841" s="213"/>
      <c r="AU2841" s="213"/>
      <c r="AV2841" s="213"/>
      <c r="AW2841" s="213"/>
      <c r="AX2841" s="213"/>
      <c r="AY2841" s="213"/>
      <c r="AZ2841" s="213"/>
      <c r="BA2841" s="213"/>
      <c r="BB2841" s="213"/>
      <c r="BC2841" s="213"/>
      <c r="BD2841" s="213"/>
      <c r="BE2841" s="213"/>
      <c r="BF2841" s="213"/>
      <c r="BG2841" s="213"/>
      <c r="BH2841" s="213"/>
    </row>
    <row r="2842" spans="1:60" outlineLevel="3" x14ac:dyDescent="0.2">
      <c r="A2842" s="220"/>
      <c r="B2842" s="221"/>
      <c r="C2842" s="275" t="s">
        <v>958</v>
      </c>
      <c r="D2842" s="266"/>
      <c r="E2842" s="267"/>
      <c r="F2842" s="224"/>
      <c r="G2842" s="224"/>
      <c r="H2842" s="224"/>
      <c r="I2842" s="224"/>
      <c r="J2842" s="224"/>
      <c r="K2842" s="224"/>
      <c r="L2842" s="224"/>
      <c r="M2842" s="224"/>
      <c r="N2842" s="223"/>
      <c r="O2842" s="223"/>
      <c r="P2842" s="223"/>
      <c r="Q2842" s="223"/>
      <c r="R2842" s="224"/>
      <c r="S2842" s="224"/>
      <c r="T2842" s="224"/>
      <c r="U2842" s="224"/>
      <c r="V2842" s="224"/>
      <c r="W2842" s="224"/>
      <c r="X2842" s="224"/>
      <c r="Y2842" s="224"/>
      <c r="Z2842" s="213"/>
      <c r="AA2842" s="213"/>
      <c r="AB2842" s="213"/>
      <c r="AC2842" s="213"/>
      <c r="AD2842" s="213"/>
      <c r="AE2842" s="213"/>
      <c r="AF2842" s="213"/>
      <c r="AG2842" s="213" t="s">
        <v>573</v>
      </c>
      <c r="AH2842" s="213"/>
      <c r="AI2842" s="213"/>
      <c r="AJ2842" s="213"/>
      <c r="AK2842" s="213"/>
      <c r="AL2842" s="213"/>
      <c r="AM2842" s="213"/>
      <c r="AN2842" s="213"/>
      <c r="AO2842" s="213"/>
      <c r="AP2842" s="213"/>
      <c r="AQ2842" s="213"/>
      <c r="AR2842" s="213"/>
      <c r="AS2842" s="213"/>
      <c r="AT2842" s="213"/>
      <c r="AU2842" s="213"/>
      <c r="AV2842" s="213"/>
      <c r="AW2842" s="213"/>
      <c r="AX2842" s="213"/>
      <c r="AY2842" s="213"/>
      <c r="AZ2842" s="213"/>
      <c r="BA2842" s="213"/>
      <c r="BB2842" s="213"/>
      <c r="BC2842" s="213"/>
      <c r="BD2842" s="213"/>
      <c r="BE2842" s="213"/>
      <c r="BF2842" s="213"/>
      <c r="BG2842" s="213"/>
      <c r="BH2842" s="213"/>
    </row>
    <row r="2843" spans="1:60" outlineLevel="2" x14ac:dyDescent="0.2">
      <c r="A2843" s="220"/>
      <c r="B2843" s="221"/>
      <c r="C2843" s="257"/>
      <c r="D2843" s="250"/>
      <c r="E2843" s="250"/>
      <c r="F2843" s="250"/>
      <c r="G2843" s="250"/>
      <c r="H2843" s="224"/>
      <c r="I2843" s="224"/>
      <c r="J2843" s="224"/>
      <c r="K2843" s="224"/>
      <c r="L2843" s="224"/>
      <c r="M2843" s="224"/>
      <c r="N2843" s="223"/>
      <c r="O2843" s="223"/>
      <c r="P2843" s="223"/>
      <c r="Q2843" s="223"/>
      <c r="R2843" s="224"/>
      <c r="S2843" s="224"/>
      <c r="T2843" s="224"/>
      <c r="U2843" s="224"/>
      <c r="V2843" s="224"/>
      <c r="W2843" s="224"/>
      <c r="X2843" s="224"/>
      <c r="Y2843" s="224"/>
      <c r="Z2843" s="213"/>
      <c r="AA2843" s="213"/>
      <c r="AB2843" s="213"/>
      <c r="AC2843" s="213"/>
      <c r="AD2843" s="213"/>
      <c r="AE2843" s="213"/>
      <c r="AF2843" s="213"/>
      <c r="AG2843" s="213" t="s">
        <v>515</v>
      </c>
      <c r="AH2843" s="213"/>
      <c r="AI2843" s="213"/>
      <c r="AJ2843" s="213"/>
      <c r="AK2843" s="213"/>
      <c r="AL2843" s="213"/>
      <c r="AM2843" s="213"/>
      <c r="AN2843" s="213"/>
      <c r="AO2843" s="213"/>
      <c r="AP2843" s="213"/>
      <c r="AQ2843" s="213"/>
      <c r="AR2843" s="213"/>
      <c r="AS2843" s="213"/>
      <c r="AT2843" s="213"/>
      <c r="AU2843" s="213"/>
      <c r="AV2843" s="213"/>
      <c r="AW2843" s="213"/>
      <c r="AX2843" s="213"/>
      <c r="AY2843" s="213"/>
      <c r="AZ2843" s="213"/>
      <c r="BA2843" s="213"/>
      <c r="BB2843" s="213"/>
      <c r="BC2843" s="213"/>
      <c r="BD2843" s="213"/>
      <c r="BE2843" s="213"/>
      <c r="BF2843" s="213"/>
      <c r="BG2843" s="213"/>
      <c r="BH2843" s="213"/>
    </row>
    <row r="2844" spans="1:60" ht="22.5" outlineLevel="1" x14ac:dyDescent="0.2">
      <c r="A2844" s="242">
        <v>365</v>
      </c>
      <c r="B2844" s="243" t="s">
        <v>2653</v>
      </c>
      <c r="C2844" s="254" t="s">
        <v>2654</v>
      </c>
      <c r="D2844" s="244" t="s">
        <v>1663</v>
      </c>
      <c r="E2844" s="245">
        <v>109.00088</v>
      </c>
      <c r="F2844" s="246"/>
      <c r="G2844" s="247">
        <f>ROUND(E2844*F2844,2)</f>
        <v>0</v>
      </c>
      <c r="H2844" s="246"/>
      <c r="I2844" s="247">
        <f>ROUND(E2844*H2844,2)</f>
        <v>0</v>
      </c>
      <c r="J2844" s="246"/>
      <c r="K2844" s="247">
        <f>ROUND(E2844*J2844,2)</f>
        <v>0</v>
      </c>
      <c r="L2844" s="247">
        <v>21</v>
      </c>
      <c r="M2844" s="247">
        <f>G2844*(1+L2844/100)</f>
        <v>0</v>
      </c>
      <c r="N2844" s="245">
        <v>1E-3</v>
      </c>
      <c r="O2844" s="245">
        <f>ROUND(E2844*N2844,2)</f>
        <v>0.11</v>
      </c>
      <c r="P2844" s="245">
        <v>0</v>
      </c>
      <c r="Q2844" s="245">
        <f>ROUND(E2844*P2844,2)</f>
        <v>0</v>
      </c>
      <c r="R2844" s="247" t="s">
        <v>970</v>
      </c>
      <c r="S2844" s="247" t="s">
        <v>511</v>
      </c>
      <c r="T2844" s="248" t="s">
        <v>511</v>
      </c>
      <c r="U2844" s="224">
        <v>0</v>
      </c>
      <c r="V2844" s="224">
        <f>ROUND(E2844*U2844,2)</f>
        <v>0</v>
      </c>
      <c r="W2844" s="224"/>
      <c r="X2844" s="224" t="s">
        <v>531</v>
      </c>
      <c r="Y2844" s="224" t="s">
        <v>513</v>
      </c>
      <c r="Z2844" s="213"/>
      <c r="AA2844" s="213"/>
      <c r="AB2844" s="213"/>
      <c r="AC2844" s="213"/>
      <c r="AD2844" s="213"/>
      <c r="AE2844" s="213"/>
      <c r="AF2844" s="213"/>
      <c r="AG2844" s="213" t="s">
        <v>541</v>
      </c>
      <c r="AH2844" s="213"/>
      <c r="AI2844" s="213"/>
      <c r="AJ2844" s="213"/>
      <c r="AK2844" s="213"/>
      <c r="AL2844" s="213"/>
      <c r="AM2844" s="213"/>
      <c r="AN2844" s="213"/>
      <c r="AO2844" s="213"/>
      <c r="AP2844" s="213"/>
      <c r="AQ2844" s="213"/>
      <c r="AR2844" s="213"/>
      <c r="AS2844" s="213"/>
      <c r="AT2844" s="213"/>
      <c r="AU2844" s="213"/>
      <c r="AV2844" s="213"/>
      <c r="AW2844" s="213"/>
      <c r="AX2844" s="213"/>
      <c r="AY2844" s="213"/>
      <c r="AZ2844" s="213"/>
      <c r="BA2844" s="213"/>
      <c r="BB2844" s="213"/>
      <c r="BC2844" s="213"/>
      <c r="BD2844" s="213"/>
      <c r="BE2844" s="213"/>
      <c r="BF2844" s="213"/>
      <c r="BG2844" s="213"/>
      <c r="BH2844" s="213"/>
    </row>
    <row r="2845" spans="1:60" outlineLevel="2" x14ac:dyDescent="0.2">
      <c r="A2845" s="220"/>
      <c r="B2845" s="221"/>
      <c r="C2845" s="258" t="s">
        <v>2655</v>
      </c>
      <c r="D2845" s="229"/>
      <c r="E2845" s="230">
        <v>109.00088</v>
      </c>
      <c r="F2845" s="224"/>
      <c r="G2845" s="224"/>
      <c r="H2845" s="224"/>
      <c r="I2845" s="224"/>
      <c r="J2845" s="224"/>
      <c r="K2845" s="224"/>
      <c r="L2845" s="224"/>
      <c r="M2845" s="224"/>
      <c r="N2845" s="223"/>
      <c r="O2845" s="223"/>
      <c r="P2845" s="223"/>
      <c r="Q2845" s="223"/>
      <c r="R2845" s="224"/>
      <c r="S2845" s="224"/>
      <c r="T2845" s="224"/>
      <c r="U2845" s="224"/>
      <c r="V2845" s="224"/>
      <c r="W2845" s="224"/>
      <c r="X2845" s="224"/>
      <c r="Y2845" s="224"/>
      <c r="Z2845" s="213"/>
      <c r="AA2845" s="213"/>
      <c r="AB2845" s="213"/>
      <c r="AC2845" s="213"/>
      <c r="AD2845" s="213"/>
      <c r="AE2845" s="213"/>
      <c r="AF2845" s="213"/>
      <c r="AG2845" s="213" t="s">
        <v>573</v>
      </c>
      <c r="AH2845" s="213">
        <v>5</v>
      </c>
      <c r="AI2845" s="213"/>
      <c r="AJ2845" s="213"/>
      <c r="AK2845" s="213"/>
      <c r="AL2845" s="213"/>
      <c r="AM2845" s="213"/>
      <c r="AN2845" s="213"/>
      <c r="AO2845" s="213"/>
      <c r="AP2845" s="213"/>
      <c r="AQ2845" s="213"/>
      <c r="AR2845" s="213"/>
      <c r="AS2845" s="213"/>
      <c r="AT2845" s="213"/>
      <c r="AU2845" s="213"/>
      <c r="AV2845" s="213"/>
      <c r="AW2845" s="213"/>
      <c r="AX2845" s="213"/>
      <c r="AY2845" s="213"/>
      <c r="AZ2845" s="213"/>
      <c r="BA2845" s="213"/>
      <c r="BB2845" s="213"/>
      <c r="BC2845" s="213"/>
      <c r="BD2845" s="213"/>
      <c r="BE2845" s="213"/>
      <c r="BF2845" s="213"/>
      <c r="BG2845" s="213"/>
      <c r="BH2845" s="213"/>
    </row>
    <row r="2846" spans="1:60" outlineLevel="2" x14ac:dyDescent="0.2">
      <c r="A2846" s="220"/>
      <c r="B2846" s="221"/>
      <c r="C2846" s="257"/>
      <c r="D2846" s="250"/>
      <c r="E2846" s="250"/>
      <c r="F2846" s="250"/>
      <c r="G2846" s="250"/>
      <c r="H2846" s="224"/>
      <c r="I2846" s="224"/>
      <c r="J2846" s="224"/>
      <c r="K2846" s="224"/>
      <c r="L2846" s="224"/>
      <c r="M2846" s="224"/>
      <c r="N2846" s="223"/>
      <c r="O2846" s="223"/>
      <c r="P2846" s="223"/>
      <c r="Q2846" s="223"/>
      <c r="R2846" s="224"/>
      <c r="S2846" s="224"/>
      <c r="T2846" s="224"/>
      <c r="U2846" s="224"/>
      <c r="V2846" s="224"/>
      <c r="W2846" s="224"/>
      <c r="X2846" s="224"/>
      <c r="Y2846" s="224"/>
      <c r="Z2846" s="213"/>
      <c r="AA2846" s="213"/>
      <c r="AB2846" s="213"/>
      <c r="AC2846" s="213"/>
      <c r="AD2846" s="213"/>
      <c r="AE2846" s="213"/>
      <c r="AF2846" s="213"/>
      <c r="AG2846" s="213" t="s">
        <v>515</v>
      </c>
      <c r="AH2846" s="213"/>
      <c r="AI2846" s="213"/>
      <c r="AJ2846" s="213"/>
      <c r="AK2846" s="213"/>
      <c r="AL2846" s="213"/>
      <c r="AM2846" s="213"/>
      <c r="AN2846" s="213"/>
      <c r="AO2846" s="213"/>
      <c r="AP2846" s="213"/>
      <c r="AQ2846" s="213"/>
      <c r="AR2846" s="213"/>
      <c r="AS2846" s="213"/>
      <c r="AT2846" s="213"/>
      <c r="AU2846" s="213"/>
      <c r="AV2846" s="213"/>
      <c r="AW2846" s="213"/>
      <c r="AX2846" s="213"/>
      <c r="AY2846" s="213"/>
      <c r="AZ2846" s="213"/>
      <c r="BA2846" s="213"/>
      <c r="BB2846" s="213"/>
      <c r="BC2846" s="213"/>
      <c r="BD2846" s="213"/>
      <c r="BE2846" s="213"/>
      <c r="BF2846" s="213"/>
      <c r="BG2846" s="213"/>
      <c r="BH2846" s="213"/>
    </row>
    <row r="2847" spans="1:60" outlineLevel="1" x14ac:dyDescent="0.2">
      <c r="A2847" s="242">
        <v>366</v>
      </c>
      <c r="B2847" s="243" t="s">
        <v>2656</v>
      </c>
      <c r="C2847" s="254" t="s">
        <v>2657</v>
      </c>
      <c r="D2847" s="244" t="s">
        <v>1356</v>
      </c>
      <c r="E2847" s="245">
        <v>241.65899999999999</v>
      </c>
      <c r="F2847" s="246"/>
      <c r="G2847" s="247">
        <f>ROUND(E2847*F2847,2)</f>
        <v>0</v>
      </c>
      <c r="H2847" s="246"/>
      <c r="I2847" s="247">
        <f>ROUND(E2847*H2847,2)</f>
        <v>0</v>
      </c>
      <c r="J2847" s="246"/>
      <c r="K2847" s="247">
        <f>ROUND(E2847*J2847,2)</f>
        <v>0</v>
      </c>
      <c r="L2847" s="247">
        <v>21</v>
      </c>
      <c r="M2847" s="247">
        <f>G2847*(1+L2847/100)</f>
        <v>0</v>
      </c>
      <c r="N2847" s="245">
        <v>1.3999999999999999E-4</v>
      </c>
      <c r="O2847" s="245">
        <f>ROUND(E2847*N2847,2)</f>
        <v>0.03</v>
      </c>
      <c r="P2847" s="245">
        <v>0</v>
      </c>
      <c r="Q2847" s="245">
        <f>ROUND(E2847*P2847,2)</f>
        <v>0</v>
      </c>
      <c r="R2847" s="247" t="s">
        <v>970</v>
      </c>
      <c r="S2847" s="247" t="s">
        <v>511</v>
      </c>
      <c r="T2847" s="248" t="s">
        <v>511</v>
      </c>
      <c r="U2847" s="224">
        <v>0</v>
      </c>
      <c r="V2847" s="224">
        <f>ROUND(E2847*U2847,2)</f>
        <v>0</v>
      </c>
      <c r="W2847" s="224"/>
      <c r="X2847" s="224" t="s">
        <v>531</v>
      </c>
      <c r="Y2847" s="224" t="s">
        <v>513</v>
      </c>
      <c r="Z2847" s="213"/>
      <c r="AA2847" s="213"/>
      <c r="AB2847" s="213"/>
      <c r="AC2847" s="213"/>
      <c r="AD2847" s="213"/>
      <c r="AE2847" s="213"/>
      <c r="AF2847" s="213"/>
      <c r="AG2847" s="213" t="s">
        <v>541</v>
      </c>
      <c r="AH2847" s="213"/>
      <c r="AI2847" s="213"/>
      <c r="AJ2847" s="213"/>
      <c r="AK2847" s="213"/>
      <c r="AL2847" s="213"/>
      <c r="AM2847" s="213"/>
      <c r="AN2847" s="213"/>
      <c r="AO2847" s="213"/>
      <c r="AP2847" s="213"/>
      <c r="AQ2847" s="213"/>
      <c r="AR2847" s="213"/>
      <c r="AS2847" s="213"/>
      <c r="AT2847" s="213"/>
      <c r="AU2847" s="213"/>
      <c r="AV2847" s="213"/>
      <c r="AW2847" s="213"/>
      <c r="AX2847" s="213"/>
      <c r="AY2847" s="213"/>
      <c r="AZ2847" s="213"/>
      <c r="BA2847" s="213"/>
      <c r="BB2847" s="213"/>
      <c r="BC2847" s="213"/>
      <c r="BD2847" s="213"/>
      <c r="BE2847" s="213"/>
      <c r="BF2847" s="213"/>
      <c r="BG2847" s="213"/>
      <c r="BH2847" s="213"/>
    </row>
    <row r="2848" spans="1:60" outlineLevel="2" x14ac:dyDescent="0.2">
      <c r="A2848" s="220"/>
      <c r="B2848" s="221"/>
      <c r="C2848" s="258" t="s">
        <v>2658</v>
      </c>
      <c r="D2848" s="229"/>
      <c r="E2848" s="230">
        <v>241.65899999999999</v>
      </c>
      <c r="F2848" s="224"/>
      <c r="G2848" s="224"/>
      <c r="H2848" s="224"/>
      <c r="I2848" s="224"/>
      <c r="J2848" s="224"/>
      <c r="K2848" s="224"/>
      <c r="L2848" s="224"/>
      <c r="M2848" s="224"/>
      <c r="N2848" s="223"/>
      <c r="O2848" s="223"/>
      <c r="P2848" s="223"/>
      <c r="Q2848" s="223"/>
      <c r="R2848" s="224"/>
      <c r="S2848" s="224"/>
      <c r="T2848" s="224"/>
      <c r="U2848" s="224"/>
      <c r="V2848" s="224"/>
      <c r="W2848" s="224"/>
      <c r="X2848" s="224"/>
      <c r="Y2848" s="224"/>
      <c r="Z2848" s="213"/>
      <c r="AA2848" s="213"/>
      <c r="AB2848" s="213"/>
      <c r="AC2848" s="213"/>
      <c r="AD2848" s="213"/>
      <c r="AE2848" s="213"/>
      <c r="AF2848" s="213"/>
      <c r="AG2848" s="213" t="s">
        <v>573</v>
      </c>
      <c r="AH2848" s="213">
        <v>5</v>
      </c>
      <c r="AI2848" s="213"/>
      <c r="AJ2848" s="213"/>
      <c r="AK2848" s="213"/>
      <c r="AL2848" s="213"/>
      <c r="AM2848" s="213"/>
      <c r="AN2848" s="213"/>
      <c r="AO2848" s="213"/>
      <c r="AP2848" s="213"/>
      <c r="AQ2848" s="213"/>
      <c r="AR2848" s="213"/>
      <c r="AS2848" s="213"/>
      <c r="AT2848" s="213"/>
      <c r="AU2848" s="213"/>
      <c r="AV2848" s="213"/>
      <c r="AW2848" s="213"/>
      <c r="AX2848" s="213"/>
      <c r="AY2848" s="213"/>
      <c r="AZ2848" s="213"/>
      <c r="BA2848" s="213"/>
      <c r="BB2848" s="213"/>
      <c r="BC2848" s="213"/>
      <c r="BD2848" s="213"/>
      <c r="BE2848" s="213"/>
      <c r="BF2848" s="213"/>
      <c r="BG2848" s="213"/>
      <c r="BH2848" s="213"/>
    </row>
    <row r="2849" spans="1:60" outlineLevel="2" x14ac:dyDescent="0.2">
      <c r="A2849" s="220"/>
      <c r="B2849" s="221"/>
      <c r="C2849" s="257"/>
      <c r="D2849" s="250"/>
      <c r="E2849" s="250"/>
      <c r="F2849" s="250"/>
      <c r="G2849" s="250"/>
      <c r="H2849" s="224"/>
      <c r="I2849" s="224"/>
      <c r="J2849" s="224"/>
      <c r="K2849" s="224"/>
      <c r="L2849" s="224"/>
      <c r="M2849" s="224"/>
      <c r="N2849" s="223"/>
      <c r="O2849" s="223"/>
      <c r="P2849" s="223"/>
      <c r="Q2849" s="223"/>
      <c r="R2849" s="224"/>
      <c r="S2849" s="224"/>
      <c r="T2849" s="224"/>
      <c r="U2849" s="224"/>
      <c r="V2849" s="224"/>
      <c r="W2849" s="224"/>
      <c r="X2849" s="224"/>
      <c r="Y2849" s="224"/>
      <c r="Z2849" s="213"/>
      <c r="AA2849" s="213"/>
      <c r="AB2849" s="213"/>
      <c r="AC2849" s="213"/>
      <c r="AD2849" s="213"/>
      <c r="AE2849" s="213"/>
      <c r="AF2849" s="213"/>
      <c r="AG2849" s="213" t="s">
        <v>515</v>
      </c>
      <c r="AH2849" s="213"/>
      <c r="AI2849" s="213"/>
      <c r="AJ2849" s="213"/>
      <c r="AK2849" s="213"/>
      <c r="AL2849" s="213"/>
      <c r="AM2849" s="213"/>
      <c r="AN2849" s="213"/>
      <c r="AO2849" s="213"/>
      <c r="AP2849" s="213"/>
      <c r="AQ2849" s="213"/>
      <c r="AR2849" s="213"/>
      <c r="AS2849" s="213"/>
      <c r="AT2849" s="213"/>
      <c r="AU2849" s="213"/>
      <c r="AV2849" s="213"/>
      <c r="AW2849" s="213"/>
      <c r="AX2849" s="213"/>
      <c r="AY2849" s="213"/>
      <c r="AZ2849" s="213"/>
      <c r="BA2849" s="213"/>
      <c r="BB2849" s="213"/>
      <c r="BC2849" s="213"/>
      <c r="BD2849" s="213"/>
      <c r="BE2849" s="213"/>
      <c r="BF2849" s="213"/>
      <c r="BG2849" s="213"/>
      <c r="BH2849" s="213"/>
    </row>
    <row r="2850" spans="1:60" ht="22.5" outlineLevel="1" x14ac:dyDescent="0.2">
      <c r="A2850" s="242">
        <v>367</v>
      </c>
      <c r="B2850" s="243" t="s">
        <v>2659</v>
      </c>
      <c r="C2850" s="254" t="s">
        <v>2660</v>
      </c>
      <c r="D2850" s="244" t="s">
        <v>974</v>
      </c>
      <c r="E2850" s="245">
        <v>276.61883</v>
      </c>
      <c r="F2850" s="246"/>
      <c r="G2850" s="247">
        <f>ROUND(E2850*F2850,2)</f>
        <v>0</v>
      </c>
      <c r="H2850" s="246"/>
      <c r="I2850" s="247">
        <f>ROUND(E2850*H2850,2)</f>
        <v>0</v>
      </c>
      <c r="J2850" s="246"/>
      <c r="K2850" s="247">
        <f>ROUND(E2850*J2850,2)</f>
        <v>0</v>
      </c>
      <c r="L2850" s="247">
        <v>21</v>
      </c>
      <c r="M2850" s="247">
        <f>G2850*(1+L2850/100)</f>
        <v>0</v>
      </c>
      <c r="N2850" s="245">
        <v>3.0000000000000001E-3</v>
      </c>
      <c r="O2850" s="245">
        <f>ROUND(E2850*N2850,2)</f>
        <v>0.83</v>
      </c>
      <c r="P2850" s="245">
        <v>0</v>
      </c>
      <c r="Q2850" s="245">
        <f>ROUND(E2850*P2850,2)</f>
        <v>0</v>
      </c>
      <c r="R2850" s="247" t="s">
        <v>970</v>
      </c>
      <c r="S2850" s="247" t="s">
        <v>511</v>
      </c>
      <c r="T2850" s="248" t="s">
        <v>511</v>
      </c>
      <c r="U2850" s="224">
        <v>0</v>
      </c>
      <c r="V2850" s="224">
        <f>ROUND(E2850*U2850,2)</f>
        <v>0</v>
      </c>
      <c r="W2850" s="224"/>
      <c r="X2850" s="224" t="s">
        <v>531</v>
      </c>
      <c r="Y2850" s="224" t="s">
        <v>513</v>
      </c>
      <c r="Z2850" s="213"/>
      <c r="AA2850" s="213"/>
      <c r="AB2850" s="213"/>
      <c r="AC2850" s="213"/>
      <c r="AD2850" s="213"/>
      <c r="AE2850" s="213"/>
      <c r="AF2850" s="213"/>
      <c r="AG2850" s="213" t="s">
        <v>541</v>
      </c>
      <c r="AH2850" s="213"/>
      <c r="AI2850" s="213"/>
      <c r="AJ2850" s="213"/>
      <c r="AK2850" s="213"/>
      <c r="AL2850" s="213"/>
      <c r="AM2850" s="213"/>
      <c r="AN2850" s="213"/>
      <c r="AO2850" s="213"/>
      <c r="AP2850" s="213"/>
      <c r="AQ2850" s="213"/>
      <c r="AR2850" s="213"/>
      <c r="AS2850" s="213"/>
      <c r="AT2850" s="213"/>
      <c r="AU2850" s="213"/>
      <c r="AV2850" s="213"/>
      <c r="AW2850" s="213"/>
      <c r="AX2850" s="213"/>
      <c r="AY2850" s="213"/>
      <c r="AZ2850" s="213"/>
      <c r="BA2850" s="213"/>
      <c r="BB2850" s="213"/>
      <c r="BC2850" s="213"/>
      <c r="BD2850" s="213"/>
      <c r="BE2850" s="213"/>
      <c r="BF2850" s="213"/>
      <c r="BG2850" s="213"/>
      <c r="BH2850" s="213"/>
    </row>
    <row r="2851" spans="1:60" outlineLevel="2" x14ac:dyDescent="0.2">
      <c r="A2851" s="220"/>
      <c r="B2851" s="221"/>
      <c r="C2851" s="258" t="s">
        <v>1149</v>
      </c>
      <c r="D2851" s="229"/>
      <c r="E2851" s="230"/>
      <c r="F2851" s="224"/>
      <c r="G2851" s="224"/>
      <c r="H2851" s="224"/>
      <c r="I2851" s="224"/>
      <c r="J2851" s="224"/>
      <c r="K2851" s="224"/>
      <c r="L2851" s="224"/>
      <c r="M2851" s="224"/>
      <c r="N2851" s="223"/>
      <c r="O2851" s="223"/>
      <c r="P2851" s="223"/>
      <c r="Q2851" s="223"/>
      <c r="R2851" s="224"/>
      <c r="S2851" s="224"/>
      <c r="T2851" s="224"/>
      <c r="U2851" s="224"/>
      <c r="V2851" s="224"/>
      <c r="W2851" s="224"/>
      <c r="X2851" s="224"/>
      <c r="Y2851" s="224"/>
      <c r="Z2851" s="213"/>
      <c r="AA2851" s="213"/>
      <c r="AB2851" s="213"/>
      <c r="AC2851" s="213"/>
      <c r="AD2851" s="213"/>
      <c r="AE2851" s="213"/>
      <c r="AF2851" s="213"/>
      <c r="AG2851" s="213" t="s">
        <v>573</v>
      </c>
      <c r="AH2851" s="213">
        <v>0</v>
      </c>
      <c r="AI2851" s="213"/>
      <c r="AJ2851" s="213"/>
      <c r="AK2851" s="213"/>
      <c r="AL2851" s="213"/>
      <c r="AM2851" s="213"/>
      <c r="AN2851" s="213"/>
      <c r="AO2851" s="213"/>
      <c r="AP2851" s="213"/>
      <c r="AQ2851" s="213"/>
      <c r="AR2851" s="213"/>
      <c r="AS2851" s="213"/>
      <c r="AT2851" s="213"/>
      <c r="AU2851" s="213"/>
      <c r="AV2851" s="213"/>
      <c r="AW2851" s="213"/>
      <c r="AX2851" s="213"/>
      <c r="AY2851" s="213"/>
      <c r="AZ2851" s="213"/>
      <c r="BA2851" s="213"/>
      <c r="BB2851" s="213"/>
      <c r="BC2851" s="213"/>
      <c r="BD2851" s="213"/>
      <c r="BE2851" s="213"/>
      <c r="BF2851" s="213"/>
      <c r="BG2851" s="213"/>
      <c r="BH2851" s="213"/>
    </row>
    <row r="2852" spans="1:60" outlineLevel="3" x14ac:dyDescent="0.2">
      <c r="A2852" s="220"/>
      <c r="B2852" s="221"/>
      <c r="C2852" s="258" t="s">
        <v>2661</v>
      </c>
      <c r="D2852" s="229"/>
      <c r="E2852" s="230">
        <v>131.0085</v>
      </c>
      <c r="F2852" s="224"/>
      <c r="G2852" s="224"/>
      <c r="H2852" s="224"/>
      <c r="I2852" s="224"/>
      <c r="J2852" s="224"/>
      <c r="K2852" s="224"/>
      <c r="L2852" s="224"/>
      <c r="M2852" s="224"/>
      <c r="N2852" s="223"/>
      <c r="O2852" s="223"/>
      <c r="P2852" s="223"/>
      <c r="Q2852" s="223"/>
      <c r="R2852" s="224"/>
      <c r="S2852" s="224"/>
      <c r="T2852" s="224"/>
      <c r="U2852" s="224"/>
      <c r="V2852" s="224"/>
      <c r="W2852" s="224"/>
      <c r="X2852" s="224"/>
      <c r="Y2852" s="224"/>
      <c r="Z2852" s="213"/>
      <c r="AA2852" s="213"/>
      <c r="AB2852" s="213"/>
      <c r="AC2852" s="213"/>
      <c r="AD2852" s="213"/>
      <c r="AE2852" s="213"/>
      <c r="AF2852" s="213"/>
      <c r="AG2852" s="213" t="s">
        <v>573</v>
      </c>
      <c r="AH2852" s="213">
        <v>0</v>
      </c>
      <c r="AI2852" s="213"/>
      <c r="AJ2852" s="213"/>
      <c r="AK2852" s="213"/>
      <c r="AL2852" s="213"/>
      <c r="AM2852" s="213"/>
      <c r="AN2852" s="213"/>
      <c r="AO2852" s="213"/>
      <c r="AP2852" s="213"/>
      <c r="AQ2852" s="213"/>
      <c r="AR2852" s="213"/>
      <c r="AS2852" s="213"/>
      <c r="AT2852" s="213"/>
      <c r="AU2852" s="213"/>
      <c r="AV2852" s="213"/>
      <c r="AW2852" s="213"/>
      <c r="AX2852" s="213"/>
      <c r="AY2852" s="213"/>
      <c r="AZ2852" s="213"/>
      <c r="BA2852" s="213"/>
      <c r="BB2852" s="213"/>
      <c r="BC2852" s="213"/>
      <c r="BD2852" s="213"/>
      <c r="BE2852" s="213"/>
      <c r="BF2852" s="213"/>
      <c r="BG2852" s="213"/>
      <c r="BH2852" s="213"/>
    </row>
    <row r="2853" spans="1:60" outlineLevel="3" x14ac:dyDescent="0.2">
      <c r="A2853" s="220"/>
      <c r="B2853" s="221"/>
      <c r="C2853" s="258" t="s">
        <v>2662</v>
      </c>
      <c r="D2853" s="229"/>
      <c r="E2853" s="230">
        <v>7.2457900000000004</v>
      </c>
      <c r="F2853" s="224"/>
      <c r="G2853" s="224"/>
      <c r="H2853" s="224"/>
      <c r="I2853" s="224"/>
      <c r="J2853" s="224"/>
      <c r="K2853" s="224"/>
      <c r="L2853" s="224"/>
      <c r="M2853" s="224"/>
      <c r="N2853" s="223"/>
      <c r="O2853" s="223"/>
      <c r="P2853" s="223"/>
      <c r="Q2853" s="223"/>
      <c r="R2853" s="224"/>
      <c r="S2853" s="224"/>
      <c r="T2853" s="224"/>
      <c r="U2853" s="224"/>
      <c r="V2853" s="224"/>
      <c r="W2853" s="224"/>
      <c r="X2853" s="224"/>
      <c r="Y2853" s="224"/>
      <c r="Z2853" s="213"/>
      <c r="AA2853" s="213"/>
      <c r="AB2853" s="213"/>
      <c r="AC2853" s="213"/>
      <c r="AD2853" s="213"/>
      <c r="AE2853" s="213"/>
      <c r="AF2853" s="213"/>
      <c r="AG2853" s="213" t="s">
        <v>573</v>
      </c>
      <c r="AH2853" s="213">
        <v>0</v>
      </c>
      <c r="AI2853" s="213"/>
      <c r="AJ2853" s="213"/>
      <c r="AK2853" s="213"/>
      <c r="AL2853" s="213"/>
      <c r="AM2853" s="213"/>
      <c r="AN2853" s="213"/>
      <c r="AO2853" s="213"/>
      <c r="AP2853" s="213"/>
      <c r="AQ2853" s="213"/>
      <c r="AR2853" s="213"/>
      <c r="AS2853" s="213"/>
      <c r="AT2853" s="213"/>
      <c r="AU2853" s="213"/>
      <c r="AV2853" s="213"/>
      <c r="AW2853" s="213"/>
      <c r="AX2853" s="213"/>
      <c r="AY2853" s="213"/>
      <c r="AZ2853" s="213"/>
      <c r="BA2853" s="213"/>
      <c r="BB2853" s="213"/>
      <c r="BC2853" s="213"/>
      <c r="BD2853" s="213"/>
      <c r="BE2853" s="213"/>
      <c r="BF2853" s="213"/>
      <c r="BG2853" s="213"/>
      <c r="BH2853" s="213"/>
    </row>
    <row r="2854" spans="1:60" outlineLevel="3" x14ac:dyDescent="0.2">
      <c r="A2854" s="220"/>
      <c r="B2854" s="221"/>
      <c r="C2854" s="258" t="s">
        <v>1149</v>
      </c>
      <c r="D2854" s="229"/>
      <c r="E2854" s="230"/>
      <c r="F2854" s="224"/>
      <c r="G2854" s="224"/>
      <c r="H2854" s="224"/>
      <c r="I2854" s="224"/>
      <c r="J2854" s="224"/>
      <c r="K2854" s="224"/>
      <c r="L2854" s="224"/>
      <c r="M2854" s="224"/>
      <c r="N2854" s="223"/>
      <c r="O2854" s="223"/>
      <c r="P2854" s="223"/>
      <c r="Q2854" s="223"/>
      <c r="R2854" s="224"/>
      <c r="S2854" s="224"/>
      <c r="T2854" s="224"/>
      <c r="U2854" s="224"/>
      <c r="V2854" s="224"/>
      <c r="W2854" s="224"/>
      <c r="X2854" s="224"/>
      <c r="Y2854" s="224"/>
      <c r="Z2854" s="213"/>
      <c r="AA2854" s="213"/>
      <c r="AB2854" s="213"/>
      <c r="AC2854" s="213"/>
      <c r="AD2854" s="213"/>
      <c r="AE2854" s="213"/>
      <c r="AF2854" s="213"/>
      <c r="AG2854" s="213" t="s">
        <v>573</v>
      </c>
      <c r="AH2854" s="213">
        <v>0</v>
      </c>
      <c r="AI2854" s="213"/>
      <c r="AJ2854" s="213"/>
      <c r="AK2854" s="213"/>
      <c r="AL2854" s="213"/>
      <c r="AM2854" s="213"/>
      <c r="AN2854" s="213"/>
      <c r="AO2854" s="213"/>
      <c r="AP2854" s="213"/>
      <c r="AQ2854" s="213"/>
      <c r="AR2854" s="213"/>
      <c r="AS2854" s="213"/>
      <c r="AT2854" s="213"/>
      <c r="AU2854" s="213"/>
      <c r="AV2854" s="213"/>
      <c r="AW2854" s="213"/>
      <c r="AX2854" s="213"/>
      <c r="AY2854" s="213"/>
      <c r="AZ2854" s="213"/>
      <c r="BA2854" s="213"/>
      <c r="BB2854" s="213"/>
      <c r="BC2854" s="213"/>
      <c r="BD2854" s="213"/>
      <c r="BE2854" s="213"/>
      <c r="BF2854" s="213"/>
      <c r="BG2854" s="213"/>
      <c r="BH2854" s="213"/>
    </row>
    <row r="2855" spans="1:60" outlineLevel="3" x14ac:dyDescent="0.2">
      <c r="A2855" s="220"/>
      <c r="B2855" s="221"/>
      <c r="C2855" s="258" t="s">
        <v>2663</v>
      </c>
      <c r="D2855" s="229"/>
      <c r="E2855" s="230">
        <v>131.04</v>
      </c>
      <c r="F2855" s="224"/>
      <c r="G2855" s="224"/>
      <c r="H2855" s="224"/>
      <c r="I2855" s="224"/>
      <c r="J2855" s="224"/>
      <c r="K2855" s="224"/>
      <c r="L2855" s="224"/>
      <c r="M2855" s="224"/>
      <c r="N2855" s="223"/>
      <c r="O2855" s="223"/>
      <c r="P2855" s="223"/>
      <c r="Q2855" s="223"/>
      <c r="R2855" s="224"/>
      <c r="S2855" s="224"/>
      <c r="T2855" s="224"/>
      <c r="U2855" s="224"/>
      <c r="V2855" s="224"/>
      <c r="W2855" s="224"/>
      <c r="X2855" s="224"/>
      <c r="Y2855" s="224"/>
      <c r="Z2855" s="213"/>
      <c r="AA2855" s="213"/>
      <c r="AB2855" s="213"/>
      <c r="AC2855" s="213"/>
      <c r="AD2855" s="213"/>
      <c r="AE2855" s="213"/>
      <c r="AF2855" s="213"/>
      <c r="AG2855" s="213" t="s">
        <v>573</v>
      </c>
      <c r="AH2855" s="213">
        <v>0</v>
      </c>
      <c r="AI2855" s="213"/>
      <c r="AJ2855" s="213"/>
      <c r="AK2855" s="213"/>
      <c r="AL2855" s="213"/>
      <c r="AM2855" s="213"/>
      <c r="AN2855" s="213"/>
      <c r="AO2855" s="213"/>
      <c r="AP2855" s="213"/>
      <c r="AQ2855" s="213"/>
      <c r="AR2855" s="213"/>
      <c r="AS2855" s="213"/>
      <c r="AT2855" s="213"/>
      <c r="AU2855" s="213"/>
      <c r="AV2855" s="213"/>
      <c r="AW2855" s="213"/>
      <c r="AX2855" s="213"/>
      <c r="AY2855" s="213"/>
      <c r="AZ2855" s="213"/>
      <c r="BA2855" s="213"/>
      <c r="BB2855" s="213"/>
      <c r="BC2855" s="213"/>
      <c r="BD2855" s="213"/>
      <c r="BE2855" s="213"/>
      <c r="BF2855" s="213"/>
      <c r="BG2855" s="213"/>
      <c r="BH2855" s="213"/>
    </row>
    <row r="2856" spans="1:60" outlineLevel="3" x14ac:dyDescent="0.2">
      <c r="A2856" s="220"/>
      <c r="B2856" s="221"/>
      <c r="C2856" s="258" t="s">
        <v>2664</v>
      </c>
      <c r="D2856" s="229"/>
      <c r="E2856" s="230">
        <v>7.3245399999999998</v>
      </c>
      <c r="F2856" s="224"/>
      <c r="G2856" s="224"/>
      <c r="H2856" s="224"/>
      <c r="I2856" s="224"/>
      <c r="J2856" s="224"/>
      <c r="K2856" s="224"/>
      <c r="L2856" s="224"/>
      <c r="M2856" s="224"/>
      <c r="N2856" s="223"/>
      <c r="O2856" s="223"/>
      <c r="P2856" s="223"/>
      <c r="Q2856" s="223"/>
      <c r="R2856" s="224"/>
      <c r="S2856" s="224"/>
      <c r="T2856" s="224"/>
      <c r="U2856" s="224"/>
      <c r="V2856" s="224"/>
      <c r="W2856" s="224"/>
      <c r="X2856" s="224"/>
      <c r="Y2856" s="224"/>
      <c r="Z2856" s="213"/>
      <c r="AA2856" s="213"/>
      <c r="AB2856" s="213"/>
      <c r="AC2856" s="213"/>
      <c r="AD2856" s="213"/>
      <c r="AE2856" s="213"/>
      <c r="AF2856" s="213"/>
      <c r="AG2856" s="213" t="s">
        <v>573</v>
      </c>
      <c r="AH2856" s="213">
        <v>0</v>
      </c>
      <c r="AI2856" s="213"/>
      <c r="AJ2856" s="213"/>
      <c r="AK2856" s="213"/>
      <c r="AL2856" s="213"/>
      <c r="AM2856" s="213"/>
      <c r="AN2856" s="213"/>
      <c r="AO2856" s="213"/>
      <c r="AP2856" s="213"/>
      <c r="AQ2856" s="213"/>
      <c r="AR2856" s="213"/>
      <c r="AS2856" s="213"/>
      <c r="AT2856" s="213"/>
      <c r="AU2856" s="213"/>
      <c r="AV2856" s="213"/>
      <c r="AW2856" s="213"/>
      <c r="AX2856" s="213"/>
      <c r="AY2856" s="213"/>
      <c r="AZ2856" s="213"/>
      <c r="BA2856" s="213"/>
      <c r="BB2856" s="213"/>
      <c r="BC2856" s="213"/>
      <c r="BD2856" s="213"/>
      <c r="BE2856" s="213"/>
      <c r="BF2856" s="213"/>
      <c r="BG2856" s="213"/>
      <c r="BH2856" s="213"/>
    </row>
    <row r="2857" spans="1:60" outlineLevel="2" x14ac:dyDescent="0.2">
      <c r="A2857" s="220"/>
      <c r="B2857" s="221"/>
      <c r="C2857" s="257"/>
      <c r="D2857" s="250"/>
      <c r="E2857" s="250"/>
      <c r="F2857" s="250"/>
      <c r="G2857" s="250"/>
      <c r="H2857" s="224"/>
      <c r="I2857" s="224"/>
      <c r="J2857" s="224"/>
      <c r="K2857" s="224"/>
      <c r="L2857" s="224"/>
      <c r="M2857" s="224"/>
      <c r="N2857" s="223"/>
      <c r="O2857" s="223"/>
      <c r="P2857" s="223"/>
      <c r="Q2857" s="223"/>
      <c r="R2857" s="224"/>
      <c r="S2857" s="224"/>
      <c r="T2857" s="224"/>
      <c r="U2857" s="224"/>
      <c r="V2857" s="224"/>
      <c r="W2857" s="224"/>
      <c r="X2857" s="224"/>
      <c r="Y2857" s="224"/>
      <c r="Z2857" s="213"/>
      <c r="AA2857" s="213"/>
      <c r="AB2857" s="213"/>
      <c r="AC2857" s="213"/>
      <c r="AD2857" s="213"/>
      <c r="AE2857" s="213"/>
      <c r="AF2857" s="213"/>
      <c r="AG2857" s="213" t="s">
        <v>515</v>
      </c>
      <c r="AH2857" s="213"/>
      <c r="AI2857" s="213"/>
      <c r="AJ2857" s="213"/>
      <c r="AK2857" s="213"/>
      <c r="AL2857" s="213"/>
      <c r="AM2857" s="213"/>
      <c r="AN2857" s="213"/>
      <c r="AO2857" s="213"/>
      <c r="AP2857" s="213"/>
      <c r="AQ2857" s="213"/>
      <c r="AR2857" s="213"/>
      <c r="AS2857" s="213"/>
      <c r="AT2857" s="213"/>
      <c r="AU2857" s="213"/>
      <c r="AV2857" s="213"/>
      <c r="AW2857" s="213"/>
      <c r="AX2857" s="213"/>
      <c r="AY2857" s="213"/>
      <c r="AZ2857" s="213"/>
      <c r="BA2857" s="213"/>
      <c r="BB2857" s="213"/>
      <c r="BC2857" s="213"/>
      <c r="BD2857" s="213"/>
      <c r="BE2857" s="213"/>
      <c r="BF2857" s="213"/>
      <c r="BG2857" s="213"/>
      <c r="BH2857" s="213"/>
    </row>
    <row r="2858" spans="1:60" outlineLevel="1" x14ac:dyDescent="0.2">
      <c r="A2858" s="242">
        <v>368</v>
      </c>
      <c r="B2858" s="243" t="s">
        <v>2665</v>
      </c>
      <c r="C2858" s="254" t="s">
        <v>2666</v>
      </c>
      <c r="D2858" s="244" t="s">
        <v>974</v>
      </c>
      <c r="E2858" s="245">
        <v>137.17645999999999</v>
      </c>
      <c r="F2858" s="246"/>
      <c r="G2858" s="247">
        <f>ROUND(E2858*F2858,2)</f>
        <v>0</v>
      </c>
      <c r="H2858" s="246"/>
      <c r="I2858" s="247">
        <f>ROUND(E2858*H2858,2)</f>
        <v>0</v>
      </c>
      <c r="J2858" s="246"/>
      <c r="K2858" s="247">
        <f>ROUND(E2858*J2858,2)</f>
        <v>0</v>
      </c>
      <c r="L2858" s="247">
        <v>21</v>
      </c>
      <c r="M2858" s="247">
        <f>G2858*(1+L2858/100)</f>
        <v>0</v>
      </c>
      <c r="N2858" s="245">
        <v>3.0000000000000001E-3</v>
      </c>
      <c r="O2858" s="245">
        <f>ROUND(E2858*N2858,2)</f>
        <v>0.41</v>
      </c>
      <c r="P2858" s="245">
        <v>0</v>
      </c>
      <c r="Q2858" s="245">
        <f>ROUND(E2858*P2858,2)</f>
        <v>0</v>
      </c>
      <c r="R2858" s="247" t="s">
        <v>970</v>
      </c>
      <c r="S2858" s="247" t="s">
        <v>511</v>
      </c>
      <c r="T2858" s="248" t="s">
        <v>511</v>
      </c>
      <c r="U2858" s="224">
        <v>0</v>
      </c>
      <c r="V2858" s="224">
        <f>ROUND(E2858*U2858,2)</f>
        <v>0</v>
      </c>
      <c r="W2858" s="224"/>
      <c r="X2858" s="224" t="s">
        <v>531</v>
      </c>
      <c r="Y2858" s="224" t="s">
        <v>513</v>
      </c>
      <c r="Z2858" s="213"/>
      <c r="AA2858" s="213"/>
      <c r="AB2858" s="213"/>
      <c r="AC2858" s="213"/>
      <c r="AD2858" s="213"/>
      <c r="AE2858" s="213"/>
      <c r="AF2858" s="213"/>
      <c r="AG2858" s="213" t="s">
        <v>541</v>
      </c>
      <c r="AH2858" s="213"/>
      <c r="AI2858" s="213"/>
      <c r="AJ2858" s="213"/>
      <c r="AK2858" s="213"/>
      <c r="AL2858" s="213"/>
      <c r="AM2858" s="213"/>
      <c r="AN2858" s="213"/>
      <c r="AO2858" s="213"/>
      <c r="AP2858" s="213"/>
      <c r="AQ2858" s="213"/>
      <c r="AR2858" s="213"/>
      <c r="AS2858" s="213"/>
      <c r="AT2858" s="213"/>
      <c r="AU2858" s="213"/>
      <c r="AV2858" s="213"/>
      <c r="AW2858" s="213"/>
      <c r="AX2858" s="213"/>
      <c r="AY2858" s="213"/>
      <c r="AZ2858" s="213"/>
      <c r="BA2858" s="213"/>
      <c r="BB2858" s="213"/>
      <c r="BC2858" s="213"/>
      <c r="BD2858" s="213"/>
      <c r="BE2858" s="213"/>
      <c r="BF2858" s="213"/>
      <c r="BG2858" s="213"/>
      <c r="BH2858" s="213"/>
    </row>
    <row r="2859" spans="1:60" outlineLevel="2" x14ac:dyDescent="0.2">
      <c r="A2859" s="220"/>
      <c r="B2859" s="221"/>
      <c r="C2859" s="258" t="s">
        <v>1149</v>
      </c>
      <c r="D2859" s="229"/>
      <c r="E2859" s="230"/>
      <c r="F2859" s="224"/>
      <c r="G2859" s="224"/>
      <c r="H2859" s="224"/>
      <c r="I2859" s="224"/>
      <c r="J2859" s="224"/>
      <c r="K2859" s="224"/>
      <c r="L2859" s="224"/>
      <c r="M2859" s="224"/>
      <c r="N2859" s="223"/>
      <c r="O2859" s="223"/>
      <c r="P2859" s="223"/>
      <c r="Q2859" s="223"/>
      <c r="R2859" s="224"/>
      <c r="S2859" s="224"/>
      <c r="T2859" s="224"/>
      <c r="U2859" s="224"/>
      <c r="V2859" s="224"/>
      <c r="W2859" s="224"/>
      <c r="X2859" s="224"/>
      <c r="Y2859" s="224"/>
      <c r="Z2859" s="213"/>
      <c r="AA2859" s="213"/>
      <c r="AB2859" s="213"/>
      <c r="AC2859" s="213"/>
      <c r="AD2859" s="213"/>
      <c r="AE2859" s="213"/>
      <c r="AF2859" s="213"/>
      <c r="AG2859" s="213" t="s">
        <v>573</v>
      </c>
      <c r="AH2859" s="213">
        <v>0</v>
      </c>
      <c r="AI2859" s="213"/>
      <c r="AJ2859" s="213"/>
      <c r="AK2859" s="213"/>
      <c r="AL2859" s="213"/>
      <c r="AM2859" s="213"/>
      <c r="AN2859" s="213"/>
      <c r="AO2859" s="213"/>
      <c r="AP2859" s="213"/>
      <c r="AQ2859" s="213"/>
      <c r="AR2859" s="213"/>
      <c r="AS2859" s="213"/>
      <c r="AT2859" s="213"/>
      <c r="AU2859" s="213"/>
      <c r="AV2859" s="213"/>
      <c r="AW2859" s="213"/>
      <c r="AX2859" s="213"/>
      <c r="AY2859" s="213"/>
      <c r="AZ2859" s="213"/>
      <c r="BA2859" s="213"/>
      <c r="BB2859" s="213"/>
      <c r="BC2859" s="213"/>
      <c r="BD2859" s="213"/>
      <c r="BE2859" s="213"/>
      <c r="BF2859" s="213"/>
      <c r="BG2859" s="213"/>
      <c r="BH2859" s="213"/>
    </row>
    <row r="2860" spans="1:60" outlineLevel="3" x14ac:dyDescent="0.2">
      <c r="A2860" s="220"/>
      <c r="B2860" s="221"/>
      <c r="C2860" s="258" t="s">
        <v>2667</v>
      </c>
      <c r="D2860" s="229"/>
      <c r="E2860" s="230">
        <v>48.048000000000002</v>
      </c>
      <c r="F2860" s="224"/>
      <c r="G2860" s="224"/>
      <c r="H2860" s="224"/>
      <c r="I2860" s="224"/>
      <c r="J2860" s="224"/>
      <c r="K2860" s="224"/>
      <c r="L2860" s="224"/>
      <c r="M2860" s="224"/>
      <c r="N2860" s="223"/>
      <c r="O2860" s="223"/>
      <c r="P2860" s="223"/>
      <c r="Q2860" s="223"/>
      <c r="R2860" s="224"/>
      <c r="S2860" s="224"/>
      <c r="T2860" s="224"/>
      <c r="U2860" s="224"/>
      <c r="V2860" s="224"/>
      <c r="W2860" s="224"/>
      <c r="X2860" s="224"/>
      <c r="Y2860" s="224"/>
      <c r="Z2860" s="213"/>
      <c r="AA2860" s="213"/>
      <c r="AB2860" s="213"/>
      <c r="AC2860" s="213"/>
      <c r="AD2860" s="213"/>
      <c r="AE2860" s="213"/>
      <c r="AF2860" s="213"/>
      <c r="AG2860" s="213" t="s">
        <v>573</v>
      </c>
      <c r="AH2860" s="213">
        <v>0</v>
      </c>
      <c r="AI2860" s="213"/>
      <c r="AJ2860" s="213"/>
      <c r="AK2860" s="213"/>
      <c r="AL2860" s="213"/>
      <c r="AM2860" s="213"/>
      <c r="AN2860" s="213"/>
      <c r="AO2860" s="213"/>
      <c r="AP2860" s="213"/>
      <c r="AQ2860" s="213"/>
      <c r="AR2860" s="213"/>
      <c r="AS2860" s="213"/>
      <c r="AT2860" s="213"/>
      <c r="AU2860" s="213"/>
      <c r="AV2860" s="213"/>
      <c r="AW2860" s="213"/>
      <c r="AX2860" s="213"/>
      <c r="AY2860" s="213"/>
      <c r="AZ2860" s="213"/>
      <c r="BA2860" s="213"/>
      <c r="BB2860" s="213"/>
      <c r="BC2860" s="213"/>
      <c r="BD2860" s="213"/>
      <c r="BE2860" s="213"/>
      <c r="BF2860" s="213"/>
      <c r="BG2860" s="213"/>
      <c r="BH2860" s="213"/>
    </row>
    <row r="2861" spans="1:60" outlineLevel="3" x14ac:dyDescent="0.2">
      <c r="A2861" s="220"/>
      <c r="B2861" s="221"/>
      <c r="C2861" s="258" t="s">
        <v>2668</v>
      </c>
      <c r="D2861" s="229"/>
      <c r="E2861" s="230">
        <v>7.9710799999999997</v>
      </c>
      <c r="F2861" s="224"/>
      <c r="G2861" s="224"/>
      <c r="H2861" s="224"/>
      <c r="I2861" s="224"/>
      <c r="J2861" s="224"/>
      <c r="K2861" s="224"/>
      <c r="L2861" s="224"/>
      <c r="M2861" s="224"/>
      <c r="N2861" s="223"/>
      <c r="O2861" s="223"/>
      <c r="P2861" s="223"/>
      <c r="Q2861" s="223"/>
      <c r="R2861" s="224"/>
      <c r="S2861" s="224"/>
      <c r="T2861" s="224"/>
      <c r="U2861" s="224"/>
      <c r="V2861" s="224"/>
      <c r="W2861" s="224"/>
      <c r="X2861" s="224"/>
      <c r="Y2861" s="224"/>
      <c r="Z2861" s="213"/>
      <c r="AA2861" s="213"/>
      <c r="AB2861" s="213"/>
      <c r="AC2861" s="213"/>
      <c r="AD2861" s="213"/>
      <c r="AE2861" s="213"/>
      <c r="AF2861" s="213"/>
      <c r="AG2861" s="213" t="s">
        <v>573</v>
      </c>
      <c r="AH2861" s="213">
        <v>0</v>
      </c>
      <c r="AI2861" s="213"/>
      <c r="AJ2861" s="213"/>
      <c r="AK2861" s="213"/>
      <c r="AL2861" s="213"/>
      <c r="AM2861" s="213"/>
      <c r="AN2861" s="213"/>
      <c r="AO2861" s="213"/>
      <c r="AP2861" s="213"/>
      <c r="AQ2861" s="213"/>
      <c r="AR2861" s="213"/>
      <c r="AS2861" s="213"/>
      <c r="AT2861" s="213"/>
      <c r="AU2861" s="213"/>
      <c r="AV2861" s="213"/>
      <c r="AW2861" s="213"/>
      <c r="AX2861" s="213"/>
      <c r="AY2861" s="213"/>
      <c r="AZ2861" s="213"/>
      <c r="BA2861" s="213"/>
      <c r="BB2861" s="213"/>
      <c r="BC2861" s="213"/>
      <c r="BD2861" s="213"/>
      <c r="BE2861" s="213"/>
      <c r="BF2861" s="213"/>
      <c r="BG2861" s="213"/>
      <c r="BH2861" s="213"/>
    </row>
    <row r="2862" spans="1:60" outlineLevel="3" x14ac:dyDescent="0.2">
      <c r="A2862" s="220"/>
      <c r="B2862" s="221"/>
      <c r="C2862" s="258" t="s">
        <v>2669</v>
      </c>
      <c r="D2862" s="229"/>
      <c r="E2862" s="230">
        <v>3.15</v>
      </c>
      <c r="F2862" s="224"/>
      <c r="G2862" s="224"/>
      <c r="H2862" s="224"/>
      <c r="I2862" s="224"/>
      <c r="J2862" s="224"/>
      <c r="K2862" s="224"/>
      <c r="L2862" s="224"/>
      <c r="M2862" s="224"/>
      <c r="N2862" s="223"/>
      <c r="O2862" s="223"/>
      <c r="P2862" s="223"/>
      <c r="Q2862" s="223"/>
      <c r="R2862" s="224"/>
      <c r="S2862" s="224"/>
      <c r="T2862" s="224"/>
      <c r="U2862" s="224"/>
      <c r="V2862" s="224"/>
      <c r="W2862" s="224"/>
      <c r="X2862" s="224"/>
      <c r="Y2862" s="224"/>
      <c r="Z2862" s="213"/>
      <c r="AA2862" s="213"/>
      <c r="AB2862" s="213"/>
      <c r="AC2862" s="213"/>
      <c r="AD2862" s="213"/>
      <c r="AE2862" s="213"/>
      <c r="AF2862" s="213"/>
      <c r="AG2862" s="213" t="s">
        <v>573</v>
      </c>
      <c r="AH2862" s="213">
        <v>0</v>
      </c>
      <c r="AI2862" s="213"/>
      <c r="AJ2862" s="213"/>
      <c r="AK2862" s="213"/>
      <c r="AL2862" s="213"/>
      <c r="AM2862" s="213"/>
      <c r="AN2862" s="213"/>
      <c r="AO2862" s="213"/>
      <c r="AP2862" s="213"/>
      <c r="AQ2862" s="213"/>
      <c r="AR2862" s="213"/>
      <c r="AS2862" s="213"/>
      <c r="AT2862" s="213"/>
      <c r="AU2862" s="213"/>
      <c r="AV2862" s="213"/>
      <c r="AW2862" s="213"/>
      <c r="AX2862" s="213"/>
      <c r="AY2862" s="213"/>
      <c r="AZ2862" s="213"/>
      <c r="BA2862" s="213"/>
      <c r="BB2862" s="213"/>
      <c r="BC2862" s="213"/>
      <c r="BD2862" s="213"/>
      <c r="BE2862" s="213"/>
      <c r="BF2862" s="213"/>
      <c r="BG2862" s="213"/>
      <c r="BH2862" s="213"/>
    </row>
    <row r="2863" spans="1:60" outlineLevel="3" x14ac:dyDescent="0.2">
      <c r="A2863" s="220"/>
      <c r="B2863" s="221"/>
      <c r="C2863" s="258" t="s">
        <v>2670</v>
      </c>
      <c r="D2863" s="229"/>
      <c r="E2863" s="230">
        <v>0.72450000000000003</v>
      </c>
      <c r="F2863" s="224"/>
      <c r="G2863" s="224"/>
      <c r="H2863" s="224"/>
      <c r="I2863" s="224"/>
      <c r="J2863" s="224"/>
      <c r="K2863" s="224"/>
      <c r="L2863" s="224"/>
      <c r="M2863" s="224"/>
      <c r="N2863" s="223"/>
      <c r="O2863" s="223"/>
      <c r="P2863" s="223"/>
      <c r="Q2863" s="223"/>
      <c r="R2863" s="224"/>
      <c r="S2863" s="224"/>
      <c r="T2863" s="224"/>
      <c r="U2863" s="224"/>
      <c r="V2863" s="224"/>
      <c r="W2863" s="224"/>
      <c r="X2863" s="224"/>
      <c r="Y2863" s="224"/>
      <c r="Z2863" s="213"/>
      <c r="AA2863" s="213"/>
      <c r="AB2863" s="213"/>
      <c r="AC2863" s="213"/>
      <c r="AD2863" s="213"/>
      <c r="AE2863" s="213"/>
      <c r="AF2863" s="213"/>
      <c r="AG2863" s="213" t="s">
        <v>573</v>
      </c>
      <c r="AH2863" s="213">
        <v>0</v>
      </c>
      <c r="AI2863" s="213"/>
      <c r="AJ2863" s="213"/>
      <c r="AK2863" s="213"/>
      <c r="AL2863" s="213"/>
      <c r="AM2863" s="213"/>
      <c r="AN2863" s="213"/>
      <c r="AO2863" s="213"/>
      <c r="AP2863" s="213"/>
      <c r="AQ2863" s="213"/>
      <c r="AR2863" s="213"/>
      <c r="AS2863" s="213"/>
      <c r="AT2863" s="213"/>
      <c r="AU2863" s="213"/>
      <c r="AV2863" s="213"/>
      <c r="AW2863" s="213"/>
      <c r="AX2863" s="213"/>
      <c r="AY2863" s="213"/>
      <c r="AZ2863" s="213"/>
      <c r="BA2863" s="213"/>
      <c r="BB2863" s="213"/>
      <c r="BC2863" s="213"/>
      <c r="BD2863" s="213"/>
      <c r="BE2863" s="213"/>
      <c r="BF2863" s="213"/>
      <c r="BG2863" s="213"/>
      <c r="BH2863" s="213"/>
    </row>
    <row r="2864" spans="1:60" outlineLevel="3" x14ac:dyDescent="0.2">
      <c r="A2864" s="220"/>
      <c r="B2864" s="221"/>
      <c r="C2864" s="258" t="s">
        <v>1149</v>
      </c>
      <c r="D2864" s="229"/>
      <c r="E2864" s="230"/>
      <c r="F2864" s="224"/>
      <c r="G2864" s="224"/>
      <c r="H2864" s="224"/>
      <c r="I2864" s="224"/>
      <c r="J2864" s="224"/>
      <c r="K2864" s="224"/>
      <c r="L2864" s="224"/>
      <c r="M2864" s="224"/>
      <c r="N2864" s="223"/>
      <c r="O2864" s="223"/>
      <c r="P2864" s="223"/>
      <c r="Q2864" s="223"/>
      <c r="R2864" s="224"/>
      <c r="S2864" s="224"/>
      <c r="T2864" s="224"/>
      <c r="U2864" s="224"/>
      <c r="V2864" s="224"/>
      <c r="W2864" s="224"/>
      <c r="X2864" s="224"/>
      <c r="Y2864" s="224"/>
      <c r="Z2864" s="213"/>
      <c r="AA2864" s="213"/>
      <c r="AB2864" s="213"/>
      <c r="AC2864" s="213"/>
      <c r="AD2864" s="213"/>
      <c r="AE2864" s="213"/>
      <c r="AF2864" s="213"/>
      <c r="AG2864" s="213" t="s">
        <v>573</v>
      </c>
      <c r="AH2864" s="213">
        <v>0</v>
      </c>
      <c r="AI2864" s="213"/>
      <c r="AJ2864" s="213"/>
      <c r="AK2864" s="213"/>
      <c r="AL2864" s="213"/>
      <c r="AM2864" s="213"/>
      <c r="AN2864" s="213"/>
      <c r="AO2864" s="213"/>
      <c r="AP2864" s="213"/>
      <c r="AQ2864" s="213"/>
      <c r="AR2864" s="213"/>
      <c r="AS2864" s="213"/>
      <c r="AT2864" s="213"/>
      <c r="AU2864" s="213"/>
      <c r="AV2864" s="213"/>
      <c r="AW2864" s="213"/>
      <c r="AX2864" s="213"/>
      <c r="AY2864" s="213"/>
      <c r="AZ2864" s="213"/>
      <c r="BA2864" s="213"/>
      <c r="BB2864" s="213"/>
      <c r="BC2864" s="213"/>
      <c r="BD2864" s="213"/>
      <c r="BE2864" s="213"/>
      <c r="BF2864" s="213"/>
      <c r="BG2864" s="213"/>
      <c r="BH2864" s="213"/>
    </row>
    <row r="2865" spans="1:60" outlineLevel="3" x14ac:dyDescent="0.2">
      <c r="A2865" s="220"/>
      <c r="B2865" s="221"/>
      <c r="C2865" s="258" t="s">
        <v>2671</v>
      </c>
      <c r="D2865" s="229"/>
      <c r="E2865" s="230">
        <v>65.947609999999997</v>
      </c>
      <c r="F2865" s="224"/>
      <c r="G2865" s="224"/>
      <c r="H2865" s="224"/>
      <c r="I2865" s="224"/>
      <c r="J2865" s="224"/>
      <c r="K2865" s="224"/>
      <c r="L2865" s="224"/>
      <c r="M2865" s="224"/>
      <c r="N2865" s="223"/>
      <c r="O2865" s="223"/>
      <c r="P2865" s="223"/>
      <c r="Q2865" s="223"/>
      <c r="R2865" s="224"/>
      <c r="S2865" s="224"/>
      <c r="T2865" s="224"/>
      <c r="U2865" s="224"/>
      <c r="V2865" s="224"/>
      <c r="W2865" s="224"/>
      <c r="X2865" s="224"/>
      <c r="Y2865" s="224"/>
      <c r="Z2865" s="213"/>
      <c r="AA2865" s="213"/>
      <c r="AB2865" s="213"/>
      <c r="AC2865" s="213"/>
      <c r="AD2865" s="213"/>
      <c r="AE2865" s="213"/>
      <c r="AF2865" s="213"/>
      <c r="AG2865" s="213" t="s">
        <v>573</v>
      </c>
      <c r="AH2865" s="213">
        <v>0</v>
      </c>
      <c r="AI2865" s="213"/>
      <c r="AJ2865" s="213"/>
      <c r="AK2865" s="213"/>
      <c r="AL2865" s="213"/>
      <c r="AM2865" s="213"/>
      <c r="AN2865" s="213"/>
      <c r="AO2865" s="213"/>
      <c r="AP2865" s="213"/>
      <c r="AQ2865" s="213"/>
      <c r="AR2865" s="213"/>
      <c r="AS2865" s="213"/>
      <c r="AT2865" s="213"/>
      <c r="AU2865" s="213"/>
      <c r="AV2865" s="213"/>
      <c r="AW2865" s="213"/>
      <c r="AX2865" s="213"/>
      <c r="AY2865" s="213"/>
      <c r="AZ2865" s="213"/>
      <c r="BA2865" s="213"/>
      <c r="BB2865" s="213"/>
      <c r="BC2865" s="213"/>
      <c r="BD2865" s="213"/>
      <c r="BE2865" s="213"/>
      <c r="BF2865" s="213"/>
      <c r="BG2865" s="213"/>
      <c r="BH2865" s="213"/>
    </row>
    <row r="2866" spans="1:60" outlineLevel="3" x14ac:dyDescent="0.2">
      <c r="A2866" s="220"/>
      <c r="B2866" s="221"/>
      <c r="C2866" s="258" t="s">
        <v>2672</v>
      </c>
      <c r="D2866" s="229"/>
      <c r="E2866" s="230">
        <v>11.335279999999999</v>
      </c>
      <c r="F2866" s="224"/>
      <c r="G2866" s="224"/>
      <c r="H2866" s="224"/>
      <c r="I2866" s="224"/>
      <c r="J2866" s="224"/>
      <c r="K2866" s="224"/>
      <c r="L2866" s="224"/>
      <c r="M2866" s="224"/>
      <c r="N2866" s="223"/>
      <c r="O2866" s="223"/>
      <c r="P2866" s="223"/>
      <c r="Q2866" s="223"/>
      <c r="R2866" s="224"/>
      <c r="S2866" s="224"/>
      <c r="T2866" s="224"/>
      <c r="U2866" s="224"/>
      <c r="V2866" s="224"/>
      <c r="W2866" s="224"/>
      <c r="X2866" s="224"/>
      <c r="Y2866" s="224"/>
      <c r="Z2866" s="213"/>
      <c r="AA2866" s="213"/>
      <c r="AB2866" s="213"/>
      <c r="AC2866" s="213"/>
      <c r="AD2866" s="213"/>
      <c r="AE2866" s="213"/>
      <c r="AF2866" s="213"/>
      <c r="AG2866" s="213" t="s">
        <v>573</v>
      </c>
      <c r="AH2866" s="213">
        <v>0</v>
      </c>
      <c r="AI2866" s="213"/>
      <c r="AJ2866" s="213"/>
      <c r="AK2866" s="213"/>
      <c r="AL2866" s="213"/>
      <c r="AM2866" s="213"/>
      <c r="AN2866" s="213"/>
      <c r="AO2866" s="213"/>
      <c r="AP2866" s="213"/>
      <c r="AQ2866" s="213"/>
      <c r="AR2866" s="213"/>
      <c r="AS2866" s="213"/>
      <c r="AT2866" s="213"/>
      <c r="AU2866" s="213"/>
      <c r="AV2866" s="213"/>
      <c r="AW2866" s="213"/>
      <c r="AX2866" s="213"/>
      <c r="AY2866" s="213"/>
      <c r="AZ2866" s="213"/>
      <c r="BA2866" s="213"/>
      <c r="BB2866" s="213"/>
      <c r="BC2866" s="213"/>
      <c r="BD2866" s="213"/>
      <c r="BE2866" s="213"/>
      <c r="BF2866" s="213"/>
      <c r="BG2866" s="213"/>
      <c r="BH2866" s="213"/>
    </row>
    <row r="2867" spans="1:60" outlineLevel="2" x14ac:dyDescent="0.2">
      <c r="A2867" s="220"/>
      <c r="B2867" s="221"/>
      <c r="C2867" s="257"/>
      <c r="D2867" s="250"/>
      <c r="E2867" s="250"/>
      <c r="F2867" s="250"/>
      <c r="G2867" s="250"/>
      <c r="H2867" s="224"/>
      <c r="I2867" s="224"/>
      <c r="J2867" s="224"/>
      <c r="K2867" s="224"/>
      <c r="L2867" s="224"/>
      <c r="M2867" s="224"/>
      <c r="N2867" s="223"/>
      <c r="O2867" s="223"/>
      <c r="P2867" s="223"/>
      <c r="Q2867" s="223"/>
      <c r="R2867" s="224"/>
      <c r="S2867" s="224"/>
      <c r="T2867" s="224"/>
      <c r="U2867" s="224"/>
      <c r="V2867" s="224"/>
      <c r="W2867" s="224"/>
      <c r="X2867" s="224"/>
      <c r="Y2867" s="224"/>
      <c r="Z2867" s="213"/>
      <c r="AA2867" s="213"/>
      <c r="AB2867" s="213"/>
      <c r="AC2867" s="213"/>
      <c r="AD2867" s="213"/>
      <c r="AE2867" s="213"/>
      <c r="AF2867" s="213"/>
      <c r="AG2867" s="213" t="s">
        <v>515</v>
      </c>
      <c r="AH2867" s="213"/>
      <c r="AI2867" s="213"/>
      <c r="AJ2867" s="213"/>
      <c r="AK2867" s="213"/>
      <c r="AL2867" s="213"/>
      <c r="AM2867" s="213"/>
      <c r="AN2867" s="213"/>
      <c r="AO2867" s="213"/>
      <c r="AP2867" s="213"/>
      <c r="AQ2867" s="213"/>
      <c r="AR2867" s="213"/>
      <c r="AS2867" s="213"/>
      <c r="AT2867" s="213"/>
      <c r="AU2867" s="213"/>
      <c r="AV2867" s="213"/>
      <c r="AW2867" s="213"/>
      <c r="AX2867" s="213"/>
      <c r="AY2867" s="213"/>
      <c r="AZ2867" s="213"/>
      <c r="BA2867" s="213"/>
      <c r="BB2867" s="213"/>
      <c r="BC2867" s="213"/>
      <c r="BD2867" s="213"/>
      <c r="BE2867" s="213"/>
      <c r="BF2867" s="213"/>
      <c r="BG2867" s="213"/>
      <c r="BH2867" s="213"/>
    </row>
    <row r="2868" spans="1:60" outlineLevel="1" x14ac:dyDescent="0.2">
      <c r="A2868" s="220">
        <v>369</v>
      </c>
      <c r="B2868" s="221" t="s">
        <v>2673</v>
      </c>
      <c r="C2868" s="279" t="s">
        <v>2674</v>
      </c>
      <c r="D2868" s="222" t="s">
        <v>0</v>
      </c>
      <c r="E2868" s="249"/>
      <c r="F2868" s="225"/>
      <c r="G2868" s="224">
        <f>ROUND(E2868*F2868,2)</f>
        <v>0</v>
      </c>
      <c r="H2868" s="225"/>
      <c r="I2868" s="224">
        <f>ROUND(E2868*H2868,2)</f>
        <v>0</v>
      </c>
      <c r="J2868" s="225"/>
      <c r="K2868" s="224">
        <f>ROUND(E2868*J2868,2)</f>
        <v>0</v>
      </c>
      <c r="L2868" s="224">
        <v>21</v>
      </c>
      <c r="M2868" s="224">
        <f>G2868*(1+L2868/100)</f>
        <v>0</v>
      </c>
      <c r="N2868" s="223">
        <v>0</v>
      </c>
      <c r="O2868" s="223">
        <f>ROUND(E2868*N2868,2)</f>
        <v>0</v>
      </c>
      <c r="P2868" s="223">
        <v>0</v>
      </c>
      <c r="Q2868" s="223">
        <f>ROUND(E2868*P2868,2)</f>
        <v>0</v>
      </c>
      <c r="R2868" s="224" t="s">
        <v>2591</v>
      </c>
      <c r="S2868" s="224" t="s">
        <v>511</v>
      </c>
      <c r="T2868" s="224" t="s">
        <v>511</v>
      </c>
      <c r="U2868" s="224">
        <v>0</v>
      </c>
      <c r="V2868" s="224">
        <f>ROUND(E2868*U2868,2)</f>
        <v>0</v>
      </c>
      <c r="W2868" s="224"/>
      <c r="X2868" s="224" t="s">
        <v>353</v>
      </c>
      <c r="Y2868" s="224" t="s">
        <v>513</v>
      </c>
      <c r="Z2868" s="213"/>
      <c r="AA2868" s="213"/>
      <c r="AB2868" s="213"/>
      <c r="AC2868" s="213"/>
      <c r="AD2868" s="213"/>
      <c r="AE2868" s="213"/>
      <c r="AF2868" s="213"/>
      <c r="AG2868" s="213" t="s">
        <v>1593</v>
      </c>
      <c r="AH2868" s="213"/>
      <c r="AI2868" s="213"/>
      <c r="AJ2868" s="213"/>
      <c r="AK2868" s="213"/>
      <c r="AL2868" s="213"/>
      <c r="AM2868" s="213"/>
      <c r="AN2868" s="213"/>
      <c r="AO2868" s="213"/>
      <c r="AP2868" s="213"/>
      <c r="AQ2868" s="213"/>
      <c r="AR2868" s="213"/>
      <c r="AS2868" s="213"/>
      <c r="AT2868" s="213"/>
      <c r="AU2868" s="213"/>
      <c r="AV2868" s="213"/>
      <c r="AW2868" s="213"/>
      <c r="AX2868" s="213"/>
      <c r="AY2868" s="213"/>
      <c r="AZ2868" s="213"/>
      <c r="BA2868" s="213"/>
      <c r="BB2868" s="213"/>
      <c r="BC2868" s="213"/>
      <c r="BD2868" s="213"/>
      <c r="BE2868" s="213"/>
      <c r="BF2868" s="213"/>
      <c r="BG2868" s="213"/>
      <c r="BH2868" s="213"/>
    </row>
    <row r="2869" spans="1:60" outlineLevel="2" x14ac:dyDescent="0.2">
      <c r="A2869" s="220"/>
      <c r="B2869" s="221"/>
      <c r="C2869" s="277" t="s">
        <v>2675</v>
      </c>
      <c r="D2869" s="273"/>
      <c r="E2869" s="273"/>
      <c r="F2869" s="273"/>
      <c r="G2869" s="273"/>
      <c r="H2869" s="224"/>
      <c r="I2869" s="224"/>
      <c r="J2869" s="224"/>
      <c r="K2869" s="224"/>
      <c r="L2869" s="224"/>
      <c r="M2869" s="224"/>
      <c r="N2869" s="223"/>
      <c r="O2869" s="223"/>
      <c r="P2869" s="223"/>
      <c r="Q2869" s="223"/>
      <c r="R2869" s="224"/>
      <c r="S2869" s="224"/>
      <c r="T2869" s="224"/>
      <c r="U2869" s="224"/>
      <c r="V2869" s="224"/>
      <c r="W2869" s="224"/>
      <c r="X2869" s="224"/>
      <c r="Y2869" s="224"/>
      <c r="Z2869" s="213"/>
      <c r="AA2869" s="213"/>
      <c r="AB2869" s="213"/>
      <c r="AC2869" s="213"/>
      <c r="AD2869" s="213"/>
      <c r="AE2869" s="213"/>
      <c r="AF2869" s="213"/>
      <c r="AG2869" s="213" t="s">
        <v>921</v>
      </c>
      <c r="AH2869" s="213"/>
      <c r="AI2869" s="213"/>
      <c r="AJ2869" s="213"/>
      <c r="AK2869" s="213"/>
      <c r="AL2869" s="213"/>
      <c r="AM2869" s="213"/>
      <c r="AN2869" s="213"/>
      <c r="AO2869" s="213"/>
      <c r="AP2869" s="213"/>
      <c r="AQ2869" s="213"/>
      <c r="AR2869" s="213"/>
      <c r="AS2869" s="213"/>
      <c r="AT2869" s="213"/>
      <c r="AU2869" s="213"/>
      <c r="AV2869" s="213"/>
      <c r="AW2869" s="213"/>
      <c r="AX2869" s="213"/>
      <c r="AY2869" s="213"/>
      <c r="AZ2869" s="213"/>
      <c r="BA2869" s="213"/>
      <c r="BB2869" s="213"/>
      <c r="BC2869" s="213"/>
      <c r="BD2869" s="213"/>
      <c r="BE2869" s="213"/>
      <c r="BF2869" s="213"/>
      <c r="BG2869" s="213"/>
      <c r="BH2869" s="213"/>
    </row>
    <row r="2870" spans="1:60" outlineLevel="2" x14ac:dyDescent="0.2">
      <c r="A2870" s="220"/>
      <c r="B2870" s="221"/>
      <c r="C2870" s="257"/>
      <c r="D2870" s="250"/>
      <c r="E2870" s="250"/>
      <c r="F2870" s="250"/>
      <c r="G2870" s="250"/>
      <c r="H2870" s="224"/>
      <c r="I2870" s="224"/>
      <c r="J2870" s="224"/>
      <c r="K2870" s="224"/>
      <c r="L2870" s="224"/>
      <c r="M2870" s="224"/>
      <c r="N2870" s="223"/>
      <c r="O2870" s="223"/>
      <c r="P2870" s="223"/>
      <c r="Q2870" s="223"/>
      <c r="R2870" s="224"/>
      <c r="S2870" s="224"/>
      <c r="T2870" s="224"/>
      <c r="U2870" s="224"/>
      <c r="V2870" s="224"/>
      <c r="W2870" s="224"/>
      <c r="X2870" s="224"/>
      <c r="Y2870" s="224"/>
      <c r="Z2870" s="213"/>
      <c r="AA2870" s="213"/>
      <c r="AB2870" s="213"/>
      <c r="AC2870" s="213"/>
      <c r="AD2870" s="213"/>
      <c r="AE2870" s="213"/>
      <c r="AF2870" s="213"/>
      <c r="AG2870" s="213" t="s">
        <v>515</v>
      </c>
      <c r="AH2870" s="213"/>
      <c r="AI2870" s="213"/>
      <c r="AJ2870" s="213"/>
      <c r="AK2870" s="213"/>
      <c r="AL2870" s="213"/>
      <c r="AM2870" s="213"/>
      <c r="AN2870" s="213"/>
      <c r="AO2870" s="213"/>
      <c r="AP2870" s="213"/>
      <c r="AQ2870" s="213"/>
      <c r="AR2870" s="213"/>
      <c r="AS2870" s="213"/>
      <c r="AT2870" s="213"/>
      <c r="AU2870" s="213"/>
      <c r="AV2870" s="213"/>
      <c r="AW2870" s="213"/>
      <c r="AX2870" s="213"/>
      <c r="AY2870" s="213"/>
      <c r="AZ2870" s="213"/>
      <c r="BA2870" s="213"/>
      <c r="BB2870" s="213"/>
      <c r="BC2870" s="213"/>
      <c r="BD2870" s="213"/>
      <c r="BE2870" s="213"/>
      <c r="BF2870" s="213"/>
      <c r="BG2870" s="213"/>
      <c r="BH2870" s="213"/>
    </row>
    <row r="2871" spans="1:60" x14ac:dyDescent="0.2">
      <c r="A2871" s="232" t="s">
        <v>506</v>
      </c>
      <c r="B2871" s="233" t="s">
        <v>413</v>
      </c>
      <c r="C2871" s="253" t="s">
        <v>414</v>
      </c>
      <c r="D2871" s="234"/>
      <c r="E2871" s="235"/>
      <c r="F2871" s="236"/>
      <c r="G2871" s="236">
        <f>SUMIF(AG2872:AG2906,"&lt;&gt;NOR",G2872:G2906)</f>
        <v>0</v>
      </c>
      <c r="H2871" s="236"/>
      <c r="I2871" s="236">
        <f>SUM(I2872:I2906)</f>
        <v>0</v>
      </c>
      <c r="J2871" s="236"/>
      <c r="K2871" s="236">
        <f>SUM(K2872:K2906)</f>
        <v>0</v>
      </c>
      <c r="L2871" s="236"/>
      <c r="M2871" s="236">
        <f>SUM(M2872:M2906)</f>
        <v>0</v>
      </c>
      <c r="N2871" s="235"/>
      <c r="O2871" s="235">
        <f>SUM(O2872:O2906)</f>
        <v>1.8800000000000001</v>
      </c>
      <c r="P2871" s="235"/>
      <c r="Q2871" s="235">
        <f>SUM(Q2872:Q2906)</f>
        <v>0</v>
      </c>
      <c r="R2871" s="236"/>
      <c r="S2871" s="236"/>
      <c r="T2871" s="237"/>
      <c r="U2871" s="231"/>
      <c r="V2871" s="231">
        <f>SUM(V2872:V2906)</f>
        <v>217.15999999999997</v>
      </c>
      <c r="W2871" s="231"/>
      <c r="X2871" s="231"/>
      <c r="Y2871" s="231"/>
      <c r="AG2871" t="s">
        <v>507</v>
      </c>
    </row>
    <row r="2872" spans="1:60" outlineLevel="1" x14ac:dyDescent="0.2">
      <c r="A2872" s="242">
        <v>370</v>
      </c>
      <c r="B2872" s="243" t="s">
        <v>2676</v>
      </c>
      <c r="C2872" s="254" t="s">
        <v>2677</v>
      </c>
      <c r="D2872" s="244" t="s">
        <v>974</v>
      </c>
      <c r="E2872" s="245">
        <v>451.66750000000002</v>
      </c>
      <c r="F2872" s="246"/>
      <c r="G2872" s="247">
        <f>ROUND(E2872*F2872,2)</f>
        <v>0</v>
      </c>
      <c r="H2872" s="246"/>
      <c r="I2872" s="247">
        <f>ROUND(E2872*H2872,2)</f>
        <v>0</v>
      </c>
      <c r="J2872" s="246"/>
      <c r="K2872" s="247">
        <f>ROUND(E2872*J2872,2)</f>
        <v>0</v>
      </c>
      <c r="L2872" s="247">
        <v>21</v>
      </c>
      <c r="M2872" s="247">
        <f>G2872*(1+L2872/100)</f>
        <v>0</v>
      </c>
      <c r="N2872" s="245">
        <v>0</v>
      </c>
      <c r="O2872" s="245">
        <f>ROUND(E2872*N2872,2)</f>
        <v>0</v>
      </c>
      <c r="P2872" s="245">
        <v>0</v>
      </c>
      <c r="Q2872" s="245">
        <f>ROUND(E2872*P2872,2)</f>
        <v>0</v>
      </c>
      <c r="R2872" s="247" t="s">
        <v>2678</v>
      </c>
      <c r="S2872" s="247" t="s">
        <v>511</v>
      </c>
      <c r="T2872" s="248" t="s">
        <v>511</v>
      </c>
      <c r="U2872" s="224">
        <v>1.6E-2</v>
      </c>
      <c r="V2872" s="224">
        <f>ROUND(E2872*U2872,2)</f>
        <v>7.23</v>
      </c>
      <c r="W2872" s="224"/>
      <c r="X2872" s="224" t="s">
        <v>557</v>
      </c>
      <c r="Y2872" s="224" t="s">
        <v>513</v>
      </c>
      <c r="Z2872" s="213"/>
      <c r="AA2872" s="213"/>
      <c r="AB2872" s="213"/>
      <c r="AC2872" s="213"/>
      <c r="AD2872" s="213"/>
      <c r="AE2872" s="213"/>
      <c r="AF2872" s="213"/>
      <c r="AG2872" s="213" t="s">
        <v>571</v>
      </c>
      <c r="AH2872" s="213"/>
      <c r="AI2872" s="213"/>
      <c r="AJ2872" s="213"/>
      <c r="AK2872" s="213"/>
      <c r="AL2872" s="213"/>
      <c r="AM2872" s="213"/>
      <c r="AN2872" s="213"/>
      <c r="AO2872" s="213"/>
      <c r="AP2872" s="213"/>
      <c r="AQ2872" s="213"/>
      <c r="AR2872" s="213"/>
      <c r="AS2872" s="213"/>
      <c r="AT2872" s="213"/>
      <c r="AU2872" s="213"/>
      <c r="AV2872" s="213"/>
      <c r="AW2872" s="213"/>
      <c r="AX2872" s="213"/>
      <c r="AY2872" s="213"/>
      <c r="AZ2872" s="213"/>
      <c r="BA2872" s="213"/>
      <c r="BB2872" s="213"/>
      <c r="BC2872" s="213"/>
      <c r="BD2872" s="213"/>
      <c r="BE2872" s="213"/>
      <c r="BF2872" s="213"/>
      <c r="BG2872" s="213"/>
      <c r="BH2872" s="213"/>
    </row>
    <row r="2873" spans="1:60" outlineLevel="2" x14ac:dyDescent="0.2">
      <c r="A2873" s="220"/>
      <c r="B2873" s="221"/>
      <c r="C2873" s="258" t="s">
        <v>2679</v>
      </c>
      <c r="D2873" s="229"/>
      <c r="E2873" s="230">
        <v>451.66750000000002</v>
      </c>
      <c r="F2873" s="224"/>
      <c r="G2873" s="224"/>
      <c r="H2873" s="224"/>
      <c r="I2873" s="224"/>
      <c r="J2873" s="224"/>
      <c r="K2873" s="224"/>
      <c r="L2873" s="224"/>
      <c r="M2873" s="224"/>
      <c r="N2873" s="223"/>
      <c r="O2873" s="223"/>
      <c r="P2873" s="223"/>
      <c r="Q2873" s="223"/>
      <c r="R2873" s="224"/>
      <c r="S2873" s="224"/>
      <c r="T2873" s="224"/>
      <c r="U2873" s="224"/>
      <c r="V2873" s="224"/>
      <c r="W2873" s="224"/>
      <c r="X2873" s="224"/>
      <c r="Y2873" s="224"/>
      <c r="Z2873" s="213"/>
      <c r="AA2873" s="213"/>
      <c r="AB2873" s="213"/>
      <c r="AC2873" s="213"/>
      <c r="AD2873" s="213"/>
      <c r="AE2873" s="213"/>
      <c r="AF2873" s="213"/>
      <c r="AG2873" s="213" t="s">
        <v>573</v>
      </c>
      <c r="AH2873" s="213">
        <v>5</v>
      </c>
      <c r="AI2873" s="213"/>
      <c r="AJ2873" s="213"/>
      <c r="AK2873" s="213"/>
      <c r="AL2873" s="213"/>
      <c r="AM2873" s="213"/>
      <c r="AN2873" s="213"/>
      <c r="AO2873" s="213"/>
      <c r="AP2873" s="213"/>
      <c r="AQ2873" s="213"/>
      <c r="AR2873" s="213"/>
      <c r="AS2873" s="213"/>
      <c r="AT2873" s="213"/>
      <c r="AU2873" s="213"/>
      <c r="AV2873" s="213"/>
      <c r="AW2873" s="213"/>
      <c r="AX2873" s="213"/>
      <c r="AY2873" s="213"/>
      <c r="AZ2873" s="213"/>
      <c r="BA2873" s="213"/>
      <c r="BB2873" s="213"/>
      <c r="BC2873" s="213"/>
      <c r="BD2873" s="213"/>
      <c r="BE2873" s="213"/>
      <c r="BF2873" s="213"/>
      <c r="BG2873" s="213"/>
      <c r="BH2873" s="213"/>
    </row>
    <row r="2874" spans="1:60" outlineLevel="2" x14ac:dyDescent="0.2">
      <c r="A2874" s="220"/>
      <c r="B2874" s="221"/>
      <c r="C2874" s="257"/>
      <c r="D2874" s="250"/>
      <c r="E2874" s="250"/>
      <c r="F2874" s="250"/>
      <c r="G2874" s="250"/>
      <c r="H2874" s="224"/>
      <c r="I2874" s="224"/>
      <c r="J2874" s="224"/>
      <c r="K2874" s="224"/>
      <c r="L2874" s="224"/>
      <c r="M2874" s="224"/>
      <c r="N2874" s="223"/>
      <c r="O2874" s="223"/>
      <c r="P2874" s="223"/>
      <c r="Q2874" s="223"/>
      <c r="R2874" s="224"/>
      <c r="S2874" s="224"/>
      <c r="T2874" s="224"/>
      <c r="U2874" s="224"/>
      <c r="V2874" s="224"/>
      <c r="W2874" s="224"/>
      <c r="X2874" s="224"/>
      <c r="Y2874" s="224"/>
      <c r="Z2874" s="213"/>
      <c r="AA2874" s="213"/>
      <c r="AB2874" s="213"/>
      <c r="AC2874" s="213"/>
      <c r="AD2874" s="213"/>
      <c r="AE2874" s="213"/>
      <c r="AF2874" s="213"/>
      <c r="AG2874" s="213" t="s">
        <v>515</v>
      </c>
      <c r="AH2874" s="213"/>
      <c r="AI2874" s="213"/>
      <c r="AJ2874" s="213"/>
      <c r="AK2874" s="213"/>
      <c r="AL2874" s="213"/>
      <c r="AM2874" s="213"/>
      <c r="AN2874" s="213"/>
      <c r="AO2874" s="213"/>
      <c r="AP2874" s="213"/>
      <c r="AQ2874" s="213"/>
      <c r="AR2874" s="213"/>
      <c r="AS2874" s="213"/>
      <c r="AT2874" s="213"/>
      <c r="AU2874" s="213"/>
      <c r="AV2874" s="213"/>
      <c r="AW2874" s="213"/>
      <c r="AX2874" s="213"/>
      <c r="AY2874" s="213"/>
      <c r="AZ2874" s="213"/>
      <c r="BA2874" s="213"/>
      <c r="BB2874" s="213"/>
      <c r="BC2874" s="213"/>
      <c r="BD2874" s="213"/>
      <c r="BE2874" s="213"/>
      <c r="BF2874" s="213"/>
      <c r="BG2874" s="213"/>
      <c r="BH2874" s="213"/>
    </row>
    <row r="2875" spans="1:60" outlineLevel="1" x14ac:dyDescent="0.2">
      <c r="A2875" s="242">
        <v>371</v>
      </c>
      <c r="B2875" s="243" t="s">
        <v>2680</v>
      </c>
      <c r="C2875" s="254" t="s">
        <v>2681</v>
      </c>
      <c r="D2875" s="244" t="s">
        <v>974</v>
      </c>
      <c r="E2875" s="245">
        <v>451.66750000000002</v>
      </c>
      <c r="F2875" s="246"/>
      <c r="G2875" s="247">
        <f>ROUND(E2875*F2875,2)</f>
        <v>0</v>
      </c>
      <c r="H2875" s="246"/>
      <c r="I2875" s="247">
        <f>ROUND(E2875*H2875,2)</f>
        <v>0</v>
      </c>
      <c r="J2875" s="246"/>
      <c r="K2875" s="247">
        <f>ROUND(E2875*J2875,2)</f>
        <v>0</v>
      </c>
      <c r="L2875" s="247">
        <v>21</v>
      </c>
      <c r="M2875" s="247">
        <f>G2875*(1+L2875/100)</f>
        <v>0</v>
      </c>
      <c r="N2875" s="245">
        <v>4.0400000000000002E-3</v>
      </c>
      <c r="O2875" s="245">
        <f>ROUND(E2875*N2875,2)</f>
        <v>1.82</v>
      </c>
      <c r="P2875" s="245">
        <v>0</v>
      </c>
      <c r="Q2875" s="245">
        <f>ROUND(E2875*P2875,2)</f>
        <v>0</v>
      </c>
      <c r="R2875" s="247" t="s">
        <v>2678</v>
      </c>
      <c r="S2875" s="247" t="s">
        <v>511</v>
      </c>
      <c r="T2875" s="248" t="s">
        <v>511</v>
      </c>
      <c r="U2875" s="224">
        <v>0.38</v>
      </c>
      <c r="V2875" s="224">
        <f>ROUND(E2875*U2875,2)</f>
        <v>171.63</v>
      </c>
      <c r="W2875" s="224"/>
      <c r="X2875" s="224" t="s">
        <v>557</v>
      </c>
      <c r="Y2875" s="224" t="s">
        <v>513</v>
      </c>
      <c r="Z2875" s="213"/>
      <c r="AA2875" s="213"/>
      <c r="AB2875" s="213"/>
      <c r="AC2875" s="213"/>
      <c r="AD2875" s="213"/>
      <c r="AE2875" s="213"/>
      <c r="AF2875" s="213"/>
      <c r="AG2875" s="213" t="s">
        <v>571</v>
      </c>
      <c r="AH2875" s="213"/>
      <c r="AI2875" s="213"/>
      <c r="AJ2875" s="213"/>
      <c r="AK2875" s="213"/>
      <c r="AL2875" s="213"/>
      <c r="AM2875" s="213"/>
      <c r="AN2875" s="213"/>
      <c r="AO2875" s="213"/>
      <c r="AP2875" s="213"/>
      <c r="AQ2875" s="213"/>
      <c r="AR2875" s="213"/>
      <c r="AS2875" s="213"/>
      <c r="AT2875" s="213"/>
      <c r="AU2875" s="213"/>
      <c r="AV2875" s="213"/>
      <c r="AW2875" s="213"/>
      <c r="AX2875" s="213"/>
      <c r="AY2875" s="213"/>
      <c r="AZ2875" s="213"/>
      <c r="BA2875" s="213"/>
      <c r="BB2875" s="213"/>
      <c r="BC2875" s="213"/>
      <c r="BD2875" s="213"/>
      <c r="BE2875" s="213"/>
      <c r="BF2875" s="213"/>
      <c r="BG2875" s="213"/>
      <c r="BH2875" s="213"/>
    </row>
    <row r="2876" spans="1:60" outlineLevel="2" x14ac:dyDescent="0.2">
      <c r="A2876" s="220"/>
      <c r="B2876" s="221"/>
      <c r="C2876" s="274" t="s">
        <v>2682</v>
      </c>
      <c r="D2876" s="272"/>
      <c r="E2876" s="272"/>
      <c r="F2876" s="272"/>
      <c r="G2876" s="272"/>
      <c r="H2876" s="224"/>
      <c r="I2876" s="224"/>
      <c r="J2876" s="224"/>
      <c r="K2876" s="224"/>
      <c r="L2876" s="224"/>
      <c r="M2876" s="224"/>
      <c r="N2876" s="223"/>
      <c r="O2876" s="223"/>
      <c r="P2876" s="223"/>
      <c r="Q2876" s="223"/>
      <c r="R2876" s="224"/>
      <c r="S2876" s="224"/>
      <c r="T2876" s="224"/>
      <c r="U2876" s="224"/>
      <c r="V2876" s="224"/>
      <c r="W2876" s="224"/>
      <c r="X2876" s="224"/>
      <c r="Y2876" s="224"/>
      <c r="Z2876" s="213"/>
      <c r="AA2876" s="213"/>
      <c r="AB2876" s="213"/>
      <c r="AC2876" s="213"/>
      <c r="AD2876" s="213"/>
      <c r="AE2876" s="213"/>
      <c r="AF2876" s="213"/>
      <c r="AG2876" s="213" t="s">
        <v>921</v>
      </c>
      <c r="AH2876" s="213"/>
      <c r="AI2876" s="213"/>
      <c r="AJ2876" s="213"/>
      <c r="AK2876" s="213"/>
      <c r="AL2876" s="213"/>
      <c r="AM2876" s="213"/>
      <c r="AN2876" s="213"/>
      <c r="AO2876" s="213"/>
      <c r="AP2876" s="213"/>
      <c r="AQ2876" s="213"/>
      <c r="AR2876" s="213"/>
      <c r="AS2876" s="213"/>
      <c r="AT2876" s="213"/>
      <c r="AU2876" s="213"/>
      <c r="AV2876" s="213"/>
      <c r="AW2876" s="213"/>
      <c r="AX2876" s="213"/>
      <c r="AY2876" s="213"/>
      <c r="AZ2876" s="213"/>
      <c r="BA2876" s="213"/>
      <c r="BB2876" s="213"/>
      <c r="BC2876" s="213"/>
      <c r="BD2876" s="213"/>
      <c r="BE2876" s="213"/>
      <c r="BF2876" s="213"/>
      <c r="BG2876" s="213"/>
      <c r="BH2876" s="213"/>
    </row>
    <row r="2877" spans="1:60" outlineLevel="2" x14ac:dyDescent="0.2">
      <c r="A2877" s="220"/>
      <c r="B2877" s="221"/>
      <c r="C2877" s="258" t="s">
        <v>1149</v>
      </c>
      <c r="D2877" s="229"/>
      <c r="E2877" s="230"/>
      <c r="F2877" s="224"/>
      <c r="G2877" s="224"/>
      <c r="H2877" s="224"/>
      <c r="I2877" s="224"/>
      <c r="J2877" s="224"/>
      <c r="K2877" s="224"/>
      <c r="L2877" s="224"/>
      <c r="M2877" s="224"/>
      <c r="N2877" s="223"/>
      <c r="O2877" s="223"/>
      <c r="P2877" s="223"/>
      <c r="Q2877" s="223"/>
      <c r="R2877" s="224"/>
      <c r="S2877" s="224"/>
      <c r="T2877" s="224"/>
      <c r="U2877" s="224"/>
      <c r="V2877" s="224"/>
      <c r="W2877" s="224"/>
      <c r="X2877" s="224"/>
      <c r="Y2877" s="224"/>
      <c r="Z2877" s="213"/>
      <c r="AA2877" s="213"/>
      <c r="AB2877" s="213"/>
      <c r="AC2877" s="213"/>
      <c r="AD2877" s="213"/>
      <c r="AE2877" s="213"/>
      <c r="AF2877" s="213"/>
      <c r="AG2877" s="213" t="s">
        <v>573</v>
      </c>
      <c r="AH2877" s="213">
        <v>0</v>
      </c>
      <c r="AI2877" s="213"/>
      <c r="AJ2877" s="213"/>
      <c r="AK2877" s="213"/>
      <c r="AL2877" s="213"/>
      <c r="AM2877" s="213"/>
      <c r="AN2877" s="213"/>
      <c r="AO2877" s="213"/>
      <c r="AP2877" s="213"/>
      <c r="AQ2877" s="213"/>
      <c r="AR2877" s="213"/>
      <c r="AS2877" s="213"/>
      <c r="AT2877" s="213"/>
      <c r="AU2877" s="213"/>
      <c r="AV2877" s="213"/>
      <c r="AW2877" s="213"/>
      <c r="AX2877" s="213"/>
      <c r="AY2877" s="213"/>
      <c r="AZ2877" s="213"/>
      <c r="BA2877" s="213"/>
      <c r="BB2877" s="213"/>
      <c r="BC2877" s="213"/>
      <c r="BD2877" s="213"/>
      <c r="BE2877" s="213"/>
      <c r="BF2877" s="213"/>
      <c r="BG2877" s="213"/>
      <c r="BH2877" s="213"/>
    </row>
    <row r="2878" spans="1:60" outlineLevel="3" x14ac:dyDescent="0.2">
      <c r="A2878" s="220"/>
      <c r="B2878" s="221"/>
      <c r="C2878" s="258" t="s">
        <v>1719</v>
      </c>
      <c r="D2878" s="229"/>
      <c r="E2878" s="230">
        <v>15.690250000000001</v>
      </c>
      <c r="F2878" s="224"/>
      <c r="G2878" s="224"/>
      <c r="H2878" s="224"/>
      <c r="I2878" s="224"/>
      <c r="J2878" s="224"/>
      <c r="K2878" s="224"/>
      <c r="L2878" s="224"/>
      <c r="M2878" s="224"/>
      <c r="N2878" s="223"/>
      <c r="O2878" s="223"/>
      <c r="P2878" s="223"/>
      <c r="Q2878" s="223"/>
      <c r="R2878" s="224"/>
      <c r="S2878" s="224"/>
      <c r="T2878" s="224"/>
      <c r="U2878" s="224"/>
      <c r="V2878" s="224"/>
      <c r="W2878" s="224"/>
      <c r="X2878" s="224"/>
      <c r="Y2878" s="224"/>
      <c r="Z2878" s="213"/>
      <c r="AA2878" s="213"/>
      <c r="AB2878" s="213"/>
      <c r="AC2878" s="213"/>
      <c r="AD2878" s="213"/>
      <c r="AE2878" s="213"/>
      <c r="AF2878" s="213"/>
      <c r="AG2878" s="213" t="s">
        <v>573</v>
      </c>
      <c r="AH2878" s="213">
        <v>0</v>
      </c>
      <c r="AI2878" s="213"/>
      <c r="AJ2878" s="213"/>
      <c r="AK2878" s="213"/>
      <c r="AL2878" s="213"/>
      <c r="AM2878" s="213"/>
      <c r="AN2878" s="213"/>
      <c r="AO2878" s="213"/>
      <c r="AP2878" s="213"/>
      <c r="AQ2878" s="213"/>
      <c r="AR2878" s="213"/>
      <c r="AS2878" s="213"/>
      <c r="AT2878" s="213"/>
      <c r="AU2878" s="213"/>
      <c r="AV2878" s="213"/>
      <c r="AW2878" s="213"/>
      <c r="AX2878" s="213"/>
      <c r="AY2878" s="213"/>
      <c r="AZ2878" s="213"/>
      <c r="BA2878" s="213"/>
      <c r="BB2878" s="213"/>
      <c r="BC2878" s="213"/>
      <c r="BD2878" s="213"/>
      <c r="BE2878" s="213"/>
      <c r="BF2878" s="213"/>
      <c r="BG2878" s="213"/>
      <c r="BH2878" s="213"/>
    </row>
    <row r="2879" spans="1:60" outlineLevel="3" x14ac:dyDescent="0.2">
      <c r="A2879" s="220"/>
      <c r="B2879" s="221"/>
      <c r="C2879" s="258" t="s">
        <v>2683</v>
      </c>
      <c r="D2879" s="229"/>
      <c r="E2879" s="230"/>
      <c r="F2879" s="224"/>
      <c r="G2879" s="224"/>
      <c r="H2879" s="224"/>
      <c r="I2879" s="224"/>
      <c r="J2879" s="224"/>
      <c r="K2879" s="224"/>
      <c r="L2879" s="224"/>
      <c r="M2879" s="224"/>
      <c r="N2879" s="223"/>
      <c r="O2879" s="223"/>
      <c r="P2879" s="223"/>
      <c r="Q2879" s="223"/>
      <c r="R2879" s="224"/>
      <c r="S2879" s="224"/>
      <c r="T2879" s="224"/>
      <c r="U2879" s="224"/>
      <c r="V2879" s="224"/>
      <c r="W2879" s="224"/>
      <c r="X2879" s="224"/>
      <c r="Y2879" s="224"/>
      <c r="Z2879" s="213"/>
      <c r="AA2879" s="213"/>
      <c r="AB2879" s="213"/>
      <c r="AC2879" s="213"/>
      <c r="AD2879" s="213"/>
      <c r="AE2879" s="213"/>
      <c r="AF2879" s="213"/>
      <c r="AG2879" s="213" t="s">
        <v>573</v>
      </c>
      <c r="AH2879" s="213">
        <v>0</v>
      </c>
      <c r="AI2879" s="213"/>
      <c r="AJ2879" s="213"/>
      <c r="AK2879" s="213"/>
      <c r="AL2879" s="213"/>
      <c r="AM2879" s="213"/>
      <c r="AN2879" s="213"/>
      <c r="AO2879" s="213"/>
      <c r="AP2879" s="213"/>
      <c r="AQ2879" s="213"/>
      <c r="AR2879" s="213"/>
      <c r="AS2879" s="213"/>
      <c r="AT2879" s="213"/>
      <c r="AU2879" s="213"/>
      <c r="AV2879" s="213"/>
      <c r="AW2879" s="213"/>
      <c r="AX2879" s="213"/>
      <c r="AY2879" s="213"/>
      <c r="AZ2879" s="213"/>
      <c r="BA2879" s="213"/>
      <c r="BB2879" s="213"/>
      <c r="BC2879" s="213"/>
      <c r="BD2879" s="213"/>
      <c r="BE2879" s="213"/>
      <c r="BF2879" s="213"/>
      <c r="BG2879" s="213"/>
      <c r="BH2879" s="213"/>
    </row>
    <row r="2880" spans="1:60" outlineLevel="3" x14ac:dyDescent="0.2">
      <c r="A2880" s="220"/>
      <c r="B2880" s="221"/>
      <c r="C2880" s="258" t="s">
        <v>1578</v>
      </c>
      <c r="D2880" s="229"/>
      <c r="E2880" s="230">
        <v>27.46</v>
      </c>
      <c r="F2880" s="224"/>
      <c r="G2880" s="224"/>
      <c r="H2880" s="224"/>
      <c r="I2880" s="224"/>
      <c r="J2880" s="224"/>
      <c r="K2880" s="224"/>
      <c r="L2880" s="224"/>
      <c r="M2880" s="224"/>
      <c r="N2880" s="223"/>
      <c r="O2880" s="223"/>
      <c r="P2880" s="223"/>
      <c r="Q2880" s="223"/>
      <c r="R2880" s="224"/>
      <c r="S2880" s="224"/>
      <c r="T2880" s="224"/>
      <c r="U2880" s="224"/>
      <c r="V2880" s="224"/>
      <c r="W2880" s="224"/>
      <c r="X2880" s="224"/>
      <c r="Y2880" s="224"/>
      <c r="Z2880" s="213"/>
      <c r="AA2880" s="213"/>
      <c r="AB2880" s="213"/>
      <c r="AC2880" s="213"/>
      <c r="AD2880" s="213"/>
      <c r="AE2880" s="213"/>
      <c r="AF2880" s="213"/>
      <c r="AG2880" s="213" t="s">
        <v>573</v>
      </c>
      <c r="AH2880" s="213">
        <v>0</v>
      </c>
      <c r="AI2880" s="213"/>
      <c r="AJ2880" s="213"/>
      <c r="AK2880" s="213"/>
      <c r="AL2880" s="213"/>
      <c r="AM2880" s="213"/>
      <c r="AN2880" s="213"/>
      <c r="AO2880" s="213"/>
      <c r="AP2880" s="213"/>
      <c r="AQ2880" s="213"/>
      <c r="AR2880" s="213"/>
      <c r="AS2880" s="213"/>
      <c r="AT2880" s="213"/>
      <c r="AU2880" s="213"/>
      <c r="AV2880" s="213"/>
      <c r="AW2880" s="213"/>
      <c r="AX2880" s="213"/>
      <c r="AY2880" s="213"/>
      <c r="AZ2880" s="213"/>
      <c r="BA2880" s="213"/>
      <c r="BB2880" s="213"/>
      <c r="BC2880" s="213"/>
      <c r="BD2880" s="213"/>
      <c r="BE2880" s="213"/>
      <c r="BF2880" s="213"/>
      <c r="BG2880" s="213"/>
      <c r="BH2880" s="213"/>
    </row>
    <row r="2881" spans="1:60" outlineLevel="3" x14ac:dyDescent="0.2">
      <c r="A2881" s="220"/>
      <c r="B2881" s="221"/>
      <c r="C2881" s="258" t="s">
        <v>1579</v>
      </c>
      <c r="D2881" s="229"/>
      <c r="E2881" s="230">
        <v>1</v>
      </c>
      <c r="F2881" s="224"/>
      <c r="G2881" s="224"/>
      <c r="H2881" s="224"/>
      <c r="I2881" s="224"/>
      <c r="J2881" s="224"/>
      <c r="K2881" s="224"/>
      <c r="L2881" s="224"/>
      <c r="M2881" s="224"/>
      <c r="N2881" s="223"/>
      <c r="O2881" s="223"/>
      <c r="P2881" s="223"/>
      <c r="Q2881" s="223"/>
      <c r="R2881" s="224"/>
      <c r="S2881" s="224"/>
      <c r="T2881" s="224"/>
      <c r="U2881" s="224"/>
      <c r="V2881" s="224"/>
      <c r="W2881" s="224"/>
      <c r="X2881" s="224"/>
      <c r="Y2881" s="224"/>
      <c r="Z2881" s="213"/>
      <c r="AA2881" s="213"/>
      <c r="AB2881" s="213"/>
      <c r="AC2881" s="213"/>
      <c r="AD2881" s="213"/>
      <c r="AE2881" s="213"/>
      <c r="AF2881" s="213"/>
      <c r="AG2881" s="213" t="s">
        <v>573</v>
      </c>
      <c r="AH2881" s="213">
        <v>0</v>
      </c>
      <c r="AI2881" s="213"/>
      <c r="AJ2881" s="213"/>
      <c r="AK2881" s="213"/>
      <c r="AL2881" s="213"/>
      <c r="AM2881" s="213"/>
      <c r="AN2881" s="213"/>
      <c r="AO2881" s="213"/>
      <c r="AP2881" s="213"/>
      <c r="AQ2881" s="213"/>
      <c r="AR2881" s="213"/>
      <c r="AS2881" s="213"/>
      <c r="AT2881" s="213"/>
      <c r="AU2881" s="213"/>
      <c r="AV2881" s="213"/>
      <c r="AW2881" s="213"/>
      <c r="AX2881" s="213"/>
      <c r="AY2881" s="213"/>
      <c r="AZ2881" s="213"/>
      <c r="BA2881" s="213"/>
      <c r="BB2881" s="213"/>
      <c r="BC2881" s="213"/>
      <c r="BD2881" s="213"/>
      <c r="BE2881" s="213"/>
      <c r="BF2881" s="213"/>
      <c r="BG2881" s="213"/>
      <c r="BH2881" s="213"/>
    </row>
    <row r="2882" spans="1:60" outlineLevel="3" x14ac:dyDescent="0.2">
      <c r="A2882" s="220"/>
      <c r="B2882" s="221"/>
      <c r="C2882" s="258" t="s">
        <v>1727</v>
      </c>
      <c r="D2882" s="229"/>
      <c r="E2882" s="230">
        <v>124.77</v>
      </c>
      <c r="F2882" s="224"/>
      <c r="G2882" s="224"/>
      <c r="H2882" s="224"/>
      <c r="I2882" s="224"/>
      <c r="J2882" s="224"/>
      <c r="K2882" s="224"/>
      <c r="L2882" s="224"/>
      <c r="M2882" s="224"/>
      <c r="N2882" s="223"/>
      <c r="O2882" s="223"/>
      <c r="P2882" s="223"/>
      <c r="Q2882" s="223"/>
      <c r="R2882" s="224"/>
      <c r="S2882" s="224"/>
      <c r="T2882" s="224"/>
      <c r="U2882" s="224"/>
      <c r="V2882" s="224"/>
      <c r="W2882" s="224"/>
      <c r="X2882" s="224"/>
      <c r="Y2882" s="224"/>
      <c r="Z2882" s="213"/>
      <c r="AA2882" s="213"/>
      <c r="AB2882" s="213"/>
      <c r="AC2882" s="213"/>
      <c r="AD2882" s="213"/>
      <c r="AE2882" s="213"/>
      <c r="AF2882" s="213"/>
      <c r="AG2882" s="213" t="s">
        <v>573</v>
      </c>
      <c r="AH2882" s="213">
        <v>0</v>
      </c>
      <c r="AI2882" s="213"/>
      <c r="AJ2882" s="213"/>
      <c r="AK2882" s="213"/>
      <c r="AL2882" s="213"/>
      <c r="AM2882" s="213"/>
      <c r="AN2882" s="213"/>
      <c r="AO2882" s="213"/>
      <c r="AP2882" s="213"/>
      <c r="AQ2882" s="213"/>
      <c r="AR2882" s="213"/>
      <c r="AS2882" s="213"/>
      <c r="AT2882" s="213"/>
      <c r="AU2882" s="213"/>
      <c r="AV2882" s="213"/>
      <c r="AW2882" s="213"/>
      <c r="AX2882" s="213"/>
      <c r="AY2882" s="213"/>
      <c r="AZ2882" s="213"/>
      <c r="BA2882" s="213"/>
      <c r="BB2882" s="213"/>
      <c r="BC2882" s="213"/>
      <c r="BD2882" s="213"/>
      <c r="BE2882" s="213"/>
      <c r="BF2882" s="213"/>
      <c r="BG2882" s="213"/>
      <c r="BH2882" s="213"/>
    </row>
    <row r="2883" spans="1:60" outlineLevel="3" x14ac:dyDescent="0.2">
      <c r="A2883" s="220"/>
      <c r="B2883" s="221"/>
      <c r="C2883" s="258" t="s">
        <v>1730</v>
      </c>
      <c r="D2883" s="229"/>
      <c r="E2883" s="230">
        <v>45.76</v>
      </c>
      <c r="F2883" s="224"/>
      <c r="G2883" s="224"/>
      <c r="H2883" s="224"/>
      <c r="I2883" s="224"/>
      <c r="J2883" s="224"/>
      <c r="K2883" s="224"/>
      <c r="L2883" s="224"/>
      <c r="M2883" s="224"/>
      <c r="N2883" s="223"/>
      <c r="O2883" s="223"/>
      <c r="P2883" s="223"/>
      <c r="Q2883" s="223"/>
      <c r="R2883" s="224"/>
      <c r="S2883" s="224"/>
      <c r="T2883" s="224"/>
      <c r="U2883" s="224"/>
      <c r="V2883" s="224"/>
      <c r="W2883" s="224"/>
      <c r="X2883" s="224"/>
      <c r="Y2883" s="224"/>
      <c r="Z2883" s="213"/>
      <c r="AA2883" s="213"/>
      <c r="AB2883" s="213"/>
      <c r="AC2883" s="213"/>
      <c r="AD2883" s="213"/>
      <c r="AE2883" s="213"/>
      <c r="AF2883" s="213"/>
      <c r="AG2883" s="213" t="s">
        <v>573</v>
      </c>
      <c r="AH2883" s="213">
        <v>0</v>
      </c>
      <c r="AI2883" s="213"/>
      <c r="AJ2883" s="213"/>
      <c r="AK2883" s="213"/>
      <c r="AL2883" s="213"/>
      <c r="AM2883" s="213"/>
      <c r="AN2883" s="213"/>
      <c r="AO2883" s="213"/>
      <c r="AP2883" s="213"/>
      <c r="AQ2883" s="213"/>
      <c r="AR2883" s="213"/>
      <c r="AS2883" s="213"/>
      <c r="AT2883" s="213"/>
      <c r="AU2883" s="213"/>
      <c r="AV2883" s="213"/>
      <c r="AW2883" s="213"/>
      <c r="AX2883" s="213"/>
      <c r="AY2883" s="213"/>
      <c r="AZ2883" s="213"/>
      <c r="BA2883" s="213"/>
      <c r="BB2883" s="213"/>
      <c r="BC2883" s="213"/>
      <c r="BD2883" s="213"/>
      <c r="BE2883" s="213"/>
      <c r="BF2883" s="213"/>
      <c r="BG2883" s="213"/>
      <c r="BH2883" s="213"/>
    </row>
    <row r="2884" spans="1:60" outlineLevel="3" x14ac:dyDescent="0.2">
      <c r="A2884" s="220"/>
      <c r="B2884" s="221"/>
      <c r="C2884" s="258" t="s">
        <v>1734</v>
      </c>
      <c r="D2884" s="229"/>
      <c r="E2884" s="230">
        <v>3</v>
      </c>
      <c r="F2884" s="224"/>
      <c r="G2884" s="224"/>
      <c r="H2884" s="224"/>
      <c r="I2884" s="224"/>
      <c r="J2884" s="224"/>
      <c r="K2884" s="224"/>
      <c r="L2884" s="224"/>
      <c r="M2884" s="224"/>
      <c r="N2884" s="223"/>
      <c r="O2884" s="223"/>
      <c r="P2884" s="223"/>
      <c r="Q2884" s="223"/>
      <c r="R2884" s="224"/>
      <c r="S2884" s="224"/>
      <c r="T2884" s="224"/>
      <c r="U2884" s="224"/>
      <c r="V2884" s="224"/>
      <c r="W2884" s="224"/>
      <c r="X2884" s="224"/>
      <c r="Y2884" s="224"/>
      <c r="Z2884" s="213"/>
      <c r="AA2884" s="213"/>
      <c r="AB2884" s="213"/>
      <c r="AC2884" s="213"/>
      <c r="AD2884" s="213"/>
      <c r="AE2884" s="213"/>
      <c r="AF2884" s="213"/>
      <c r="AG2884" s="213" t="s">
        <v>573</v>
      </c>
      <c r="AH2884" s="213">
        <v>0</v>
      </c>
      <c r="AI2884" s="213"/>
      <c r="AJ2884" s="213"/>
      <c r="AK2884" s="213"/>
      <c r="AL2884" s="213"/>
      <c r="AM2884" s="213"/>
      <c r="AN2884" s="213"/>
      <c r="AO2884" s="213"/>
      <c r="AP2884" s="213"/>
      <c r="AQ2884" s="213"/>
      <c r="AR2884" s="213"/>
      <c r="AS2884" s="213"/>
      <c r="AT2884" s="213"/>
      <c r="AU2884" s="213"/>
      <c r="AV2884" s="213"/>
      <c r="AW2884" s="213"/>
      <c r="AX2884" s="213"/>
      <c r="AY2884" s="213"/>
      <c r="AZ2884" s="213"/>
      <c r="BA2884" s="213"/>
      <c r="BB2884" s="213"/>
      <c r="BC2884" s="213"/>
      <c r="BD2884" s="213"/>
      <c r="BE2884" s="213"/>
      <c r="BF2884" s="213"/>
      <c r="BG2884" s="213"/>
      <c r="BH2884" s="213"/>
    </row>
    <row r="2885" spans="1:60" outlineLevel="3" x14ac:dyDescent="0.2">
      <c r="A2885" s="220"/>
      <c r="B2885" s="221"/>
      <c r="C2885" s="258" t="s">
        <v>1399</v>
      </c>
      <c r="D2885" s="229"/>
      <c r="E2885" s="230">
        <v>22.9</v>
      </c>
      <c r="F2885" s="224"/>
      <c r="G2885" s="224"/>
      <c r="H2885" s="224"/>
      <c r="I2885" s="224"/>
      <c r="J2885" s="224"/>
      <c r="K2885" s="224"/>
      <c r="L2885" s="224"/>
      <c r="M2885" s="224"/>
      <c r="N2885" s="223"/>
      <c r="O2885" s="223"/>
      <c r="P2885" s="223"/>
      <c r="Q2885" s="223"/>
      <c r="R2885" s="224"/>
      <c r="S2885" s="224"/>
      <c r="T2885" s="224"/>
      <c r="U2885" s="224"/>
      <c r="V2885" s="224"/>
      <c r="W2885" s="224"/>
      <c r="X2885" s="224"/>
      <c r="Y2885" s="224"/>
      <c r="Z2885" s="213"/>
      <c r="AA2885" s="213"/>
      <c r="AB2885" s="213"/>
      <c r="AC2885" s="213"/>
      <c r="AD2885" s="213"/>
      <c r="AE2885" s="213"/>
      <c r="AF2885" s="213"/>
      <c r="AG2885" s="213" t="s">
        <v>573</v>
      </c>
      <c r="AH2885" s="213">
        <v>0</v>
      </c>
      <c r="AI2885" s="213"/>
      <c r="AJ2885" s="213"/>
      <c r="AK2885" s="213"/>
      <c r="AL2885" s="213"/>
      <c r="AM2885" s="213"/>
      <c r="AN2885" s="213"/>
      <c r="AO2885" s="213"/>
      <c r="AP2885" s="213"/>
      <c r="AQ2885" s="213"/>
      <c r="AR2885" s="213"/>
      <c r="AS2885" s="213"/>
      <c r="AT2885" s="213"/>
      <c r="AU2885" s="213"/>
      <c r="AV2885" s="213"/>
      <c r="AW2885" s="213"/>
      <c r="AX2885" s="213"/>
      <c r="AY2885" s="213"/>
      <c r="AZ2885" s="213"/>
      <c r="BA2885" s="213"/>
      <c r="BB2885" s="213"/>
      <c r="BC2885" s="213"/>
      <c r="BD2885" s="213"/>
      <c r="BE2885" s="213"/>
      <c r="BF2885" s="213"/>
      <c r="BG2885" s="213"/>
      <c r="BH2885" s="213"/>
    </row>
    <row r="2886" spans="1:60" outlineLevel="3" x14ac:dyDescent="0.2">
      <c r="A2886" s="220"/>
      <c r="B2886" s="221"/>
      <c r="C2886" s="258" t="s">
        <v>1152</v>
      </c>
      <c r="D2886" s="229"/>
      <c r="E2886" s="230"/>
      <c r="F2886" s="224"/>
      <c r="G2886" s="224"/>
      <c r="H2886" s="224"/>
      <c r="I2886" s="224"/>
      <c r="J2886" s="224"/>
      <c r="K2886" s="224"/>
      <c r="L2886" s="224"/>
      <c r="M2886" s="224"/>
      <c r="N2886" s="223"/>
      <c r="O2886" s="223"/>
      <c r="P2886" s="223"/>
      <c r="Q2886" s="223"/>
      <c r="R2886" s="224"/>
      <c r="S2886" s="224"/>
      <c r="T2886" s="224"/>
      <c r="U2886" s="224"/>
      <c r="V2886" s="224"/>
      <c r="W2886" s="224"/>
      <c r="X2886" s="224"/>
      <c r="Y2886" s="224"/>
      <c r="Z2886" s="213"/>
      <c r="AA2886" s="213"/>
      <c r="AB2886" s="213"/>
      <c r="AC2886" s="213"/>
      <c r="AD2886" s="213"/>
      <c r="AE2886" s="213"/>
      <c r="AF2886" s="213"/>
      <c r="AG2886" s="213" t="s">
        <v>573</v>
      </c>
      <c r="AH2886" s="213">
        <v>0</v>
      </c>
      <c r="AI2886" s="213"/>
      <c r="AJ2886" s="213"/>
      <c r="AK2886" s="213"/>
      <c r="AL2886" s="213"/>
      <c r="AM2886" s="213"/>
      <c r="AN2886" s="213"/>
      <c r="AO2886" s="213"/>
      <c r="AP2886" s="213"/>
      <c r="AQ2886" s="213"/>
      <c r="AR2886" s="213"/>
      <c r="AS2886" s="213"/>
      <c r="AT2886" s="213"/>
      <c r="AU2886" s="213"/>
      <c r="AV2886" s="213"/>
      <c r="AW2886" s="213"/>
      <c r="AX2886" s="213"/>
      <c r="AY2886" s="213"/>
      <c r="AZ2886" s="213"/>
      <c r="BA2886" s="213"/>
      <c r="BB2886" s="213"/>
      <c r="BC2886" s="213"/>
      <c r="BD2886" s="213"/>
      <c r="BE2886" s="213"/>
      <c r="BF2886" s="213"/>
      <c r="BG2886" s="213"/>
      <c r="BH2886" s="213"/>
    </row>
    <row r="2887" spans="1:60" outlineLevel="3" x14ac:dyDescent="0.2">
      <c r="A2887" s="220"/>
      <c r="B2887" s="221"/>
      <c r="C2887" s="258" t="s">
        <v>1580</v>
      </c>
      <c r="D2887" s="229"/>
      <c r="E2887" s="230">
        <v>21.7575</v>
      </c>
      <c r="F2887" s="224"/>
      <c r="G2887" s="224"/>
      <c r="H2887" s="224"/>
      <c r="I2887" s="224"/>
      <c r="J2887" s="224"/>
      <c r="K2887" s="224"/>
      <c r="L2887" s="224"/>
      <c r="M2887" s="224"/>
      <c r="N2887" s="223"/>
      <c r="O2887" s="223"/>
      <c r="P2887" s="223"/>
      <c r="Q2887" s="223"/>
      <c r="R2887" s="224"/>
      <c r="S2887" s="224"/>
      <c r="T2887" s="224"/>
      <c r="U2887" s="224"/>
      <c r="V2887" s="224"/>
      <c r="W2887" s="224"/>
      <c r="X2887" s="224"/>
      <c r="Y2887" s="224"/>
      <c r="Z2887" s="213"/>
      <c r="AA2887" s="213"/>
      <c r="AB2887" s="213"/>
      <c r="AC2887" s="213"/>
      <c r="AD2887" s="213"/>
      <c r="AE2887" s="213"/>
      <c r="AF2887" s="213"/>
      <c r="AG2887" s="213" t="s">
        <v>573</v>
      </c>
      <c r="AH2887" s="213">
        <v>0</v>
      </c>
      <c r="AI2887" s="213"/>
      <c r="AJ2887" s="213"/>
      <c r="AK2887" s="213"/>
      <c r="AL2887" s="213"/>
      <c r="AM2887" s="213"/>
      <c r="AN2887" s="213"/>
      <c r="AO2887" s="213"/>
      <c r="AP2887" s="213"/>
      <c r="AQ2887" s="213"/>
      <c r="AR2887" s="213"/>
      <c r="AS2887" s="213"/>
      <c r="AT2887" s="213"/>
      <c r="AU2887" s="213"/>
      <c r="AV2887" s="213"/>
      <c r="AW2887" s="213"/>
      <c r="AX2887" s="213"/>
      <c r="AY2887" s="213"/>
      <c r="AZ2887" s="213"/>
      <c r="BA2887" s="213"/>
      <c r="BB2887" s="213"/>
      <c r="BC2887" s="213"/>
      <c r="BD2887" s="213"/>
      <c r="BE2887" s="213"/>
      <c r="BF2887" s="213"/>
      <c r="BG2887" s="213"/>
      <c r="BH2887" s="213"/>
    </row>
    <row r="2888" spans="1:60" outlineLevel="3" x14ac:dyDescent="0.2">
      <c r="A2888" s="220"/>
      <c r="B2888" s="221"/>
      <c r="C2888" s="258" t="s">
        <v>1581</v>
      </c>
      <c r="D2888" s="229"/>
      <c r="E2888" s="230">
        <v>1.7224999999999999</v>
      </c>
      <c r="F2888" s="224"/>
      <c r="G2888" s="224"/>
      <c r="H2888" s="224"/>
      <c r="I2888" s="224"/>
      <c r="J2888" s="224"/>
      <c r="K2888" s="224"/>
      <c r="L2888" s="224"/>
      <c r="M2888" s="224"/>
      <c r="N2888" s="223"/>
      <c r="O2888" s="223"/>
      <c r="P2888" s="223"/>
      <c r="Q2888" s="223"/>
      <c r="R2888" s="224"/>
      <c r="S2888" s="224"/>
      <c r="T2888" s="224"/>
      <c r="U2888" s="224"/>
      <c r="V2888" s="224"/>
      <c r="W2888" s="224"/>
      <c r="X2888" s="224"/>
      <c r="Y2888" s="224"/>
      <c r="Z2888" s="213"/>
      <c r="AA2888" s="213"/>
      <c r="AB2888" s="213"/>
      <c r="AC2888" s="213"/>
      <c r="AD2888" s="213"/>
      <c r="AE2888" s="213"/>
      <c r="AF2888" s="213"/>
      <c r="AG2888" s="213" t="s">
        <v>573</v>
      </c>
      <c r="AH2888" s="213">
        <v>0</v>
      </c>
      <c r="AI2888" s="213"/>
      <c r="AJ2888" s="213"/>
      <c r="AK2888" s="213"/>
      <c r="AL2888" s="213"/>
      <c r="AM2888" s="213"/>
      <c r="AN2888" s="213"/>
      <c r="AO2888" s="213"/>
      <c r="AP2888" s="213"/>
      <c r="AQ2888" s="213"/>
      <c r="AR2888" s="213"/>
      <c r="AS2888" s="213"/>
      <c r="AT2888" s="213"/>
      <c r="AU2888" s="213"/>
      <c r="AV2888" s="213"/>
      <c r="AW2888" s="213"/>
      <c r="AX2888" s="213"/>
      <c r="AY2888" s="213"/>
      <c r="AZ2888" s="213"/>
      <c r="BA2888" s="213"/>
      <c r="BB2888" s="213"/>
      <c r="BC2888" s="213"/>
      <c r="BD2888" s="213"/>
      <c r="BE2888" s="213"/>
      <c r="BF2888" s="213"/>
      <c r="BG2888" s="213"/>
      <c r="BH2888" s="213"/>
    </row>
    <row r="2889" spans="1:60" outlineLevel="3" x14ac:dyDescent="0.2">
      <c r="A2889" s="220"/>
      <c r="B2889" s="221"/>
      <c r="C2889" s="258" t="s">
        <v>1864</v>
      </c>
      <c r="D2889" s="229"/>
      <c r="E2889" s="230">
        <v>124.8</v>
      </c>
      <c r="F2889" s="224"/>
      <c r="G2889" s="224"/>
      <c r="H2889" s="224"/>
      <c r="I2889" s="224"/>
      <c r="J2889" s="224"/>
      <c r="K2889" s="224"/>
      <c r="L2889" s="224"/>
      <c r="M2889" s="224"/>
      <c r="N2889" s="223"/>
      <c r="O2889" s="223"/>
      <c r="P2889" s="223"/>
      <c r="Q2889" s="223"/>
      <c r="R2889" s="224"/>
      <c r="S2889" s="224"/>
      <c r="T2889" s="224"/>
      <c r="U2889" s="224"/>
      <c r="V2889" s="224"/>
      <c r="W2889" s="224"/>
      <c r="X2889" s="224"/>
      <c r="Y2889" s="224"/>
      <c r="Z2889" s="213"/>
      <c r="AA2889" s="213"/>
      <c r="AB2889" s="213"/>
      <c r="AC2889" s="213"/>
      <c r="AD2889" s="213"/>
      <c r="AE2889" s="213"/>
      <c r="AF2889" s="213"/>
      <c r="AG2889" s="213" t="s">
        <v>573</v>
      </c>
      <c r="AH2889" s="213">
        <v>0</v>
      </c>
      <c r="AI2889" s="213"/>
      <c r="AJ2889" s="213"/>
      <c r="AK2889" s="213"/>
      <c r="AL2889" s="213"/>
      <c r="AM2889" s="213"/>
      <c r="AN2889" s="213"/>
      <c r="AO2889" s="213"/>
      <c r="AP2889" s="213"/>
      <c r="AQ2889" s="213"/>
      <c r="AR2889" s="213"/>
      <c r="AS2889" s="213"/>
      <c r="AT2889" s="213"/>
      <c r="AU2889" s="213"/>
      <c r="AV2889" s="213"/>
      <c r="AW2889" s="213"/>
      <c r="AX2889" s="213"/>
      <c r="AY2889" s="213"/>
      <c r="AZ2889" s="213"/>
      <c r="BA2889" s="213"/>
      <c r="BB2889" s="213"/>
      <c r="BC2889" s="213"/>
      <c r="BD2889" s="213"/>
      <c r="BE2889" s="213"/>
      <c r="BF2889" s="213"/>
      <c r="BG2889" s="213"/>
      <c r="BH2889" s="213"/>
    </row>
    <row r="2890" spans="1:60" outlineLevel="3" x14ac:dyDescent="0.2">
      <c r="A2890" s="220"/>
      <c r="B2890" s="221"/>
      <c r="C2890" s="258" t="s">
        <v>1865</v>
      </c>
      <c r="D2890" s="229"/>
      <c r="E2890" s="230">
        <v>62.807250000000003</v>
      </c>
      <c r="F2890" s="224"/>
      <c r="G2890" s="224"/>
      <c r="H2890" s="224"/>
      <c r="I2890" s="224"/>
      <c r="J2890" s="224"/>
      <c r="K2890" s="224"/>
      <c r="L2890" s="224"/>
      <c r="M2890" s="224"/>
      <c r="N2890" s="223"/>
      <c r="O2890" s="223"/>
      <c r="P2890" s="223"/>
      <c r="Q2890" s="223"/>
      <c r="R2890" s="224"/>
      <c r="S2890" s="224"/>
      <c r="T2890" s="224"/>
      <c r="U2890" s="224"/>
      <c r="V2890" s="224"/>
      <c r="W2890" s="224"/>
      <c r="X2890" s="224"/>
      <c r="Y2890" s="224"/>
      <c r="Z2890" s="213"/>
      <c r="AA2890" s="213"/>
      <c r="AB2890" s="213"/>
      <c r="AC2890" s="213"/>
      <c r="AD2890" s="213"/>
      <c r="AE2890" s="213"/>
      <c r="AF2890" s="213"/>
      <c r="AG2890" s="213" t="s">
        <v>573</v>
      </c>
      <c r="AH2890" s="213">
        <v>0</v>
      </c>
      <c r="AI2890" s="213"/>
      <c r="AJ2890" s="213"/>
      <c r="AK2890" s="213"/>
      <c r="AL2890" s="213"/>
      <c r="AM2890" s="213"/>
      <c r="AN2890" s="213"/>
      <c r="AO2890" s="213"/>
      <c r="AP2890" s="213"/>
      <c r="AQ2890" s="213"/>
      <c r="AR2890" s="213"/>
      <c r="AS2890" s="213"/>
      <c r="AT2890" s="213"/>
      <c r="AU2890" s="213"/>
      <c r="AV2890" s="213"/>
      <c r="AW2890" s="213"/>
      <c r="AX2890" s="213"/>
      <c r="AY2890" s="213"/>
      <c r="AZ2890" s="213"/>
      <c r="BA2890" s="213"/>
      <c r="BB2890" s="213"/>
      <c r="BC2890" s="213"/>
      <c r="BD2890" s="213"/>
      <c r="BE2890" s="213"/>
      <c r="BF2890" s="213"/>
      <c r="BG2890" s="213"/>
      <c r="BH2890" s="213"/>
    </row>
    <row r="2891" spans="1:60" outlineLevel="2" x14ac:dyDescent="0.2">
      <c r="A2891" s="220"/>
      <c r="B2891" s="221"/>
      <c r="C2891" s="257"/>
      <c r="D2891" s="250"/>
      <c r="E2891" s="250"/>
      <c r="F2891" s="250"/>
      <c r="G2891" s="250"/>
      <c r="H2891" s="224"/>
      <c r="I2891" s="224"/>
      <c r="J2891" s="224"/>
      <c r="K2891" s="224"/>
      <c r="L2891" s="224"/>
      <c r="M2891" s="224"/>
      <c r="N2891" s="223"/>
      <c r="O2891" s="223"/>
      <c r="P2891" s="223"/>
      <c r="Q2891" s="223"/>
      <c r="R2891" s="224"/>
      <c r="S2891" s="224"/>
      <c r="T2891" s="224"/>
      <c r="U2891" s="224"/>
      <c r="V2891" s="224"/>
      <c r="W2891" s="224"/>
      <c r="X2891" s="224"/>
      <c r="Y2891" s="224"/>
      <c r="Z2891" s="213"/>
      <c r="AA2891" s="213"/>
      <c r="AB2891" s="213"/>
      <c r="AC2891" s="213"/>
      <c r="AD2891" s="213"/>
      <c r="AE2891" s="213"/>
      <c r="AF2891" s="213"/>
      <c r="AG2891" s="213" t="s">
        <v>515</v>
      </c>
      <c r="AH2891" s="213"/>
      <c r="AI2891" s="213"/>
      <c r="AJ2891" s="213"/>
      <c r="AK2891" s="213"/>
      <c r="AL2891" s="213"/>
      <c r="AM2891" s="213"/>
      <c r="AN2891" s="213"/>
      <c r="AO2891" s="213"/>
      <c r="AP2891" s="213"/>
      <c r="AQ2891" s="213"/>
      <c r="AR2891" s="213"/>
      <c r="AS2891" s="213"/>
      <c r="AT2891" s="213"/>
      <c r="AU2891" s="213"/>
      <c r="AV2891" s="213"/>
      <c r="AW2891" s="213"/>
      <c r="AX2891" s="213"/>
      <c r="AY2891" s="213"/>
      <c r="AZ2891" s="213"/>
      <c r="BA2891" s="213"/>
      <c r="BB2891" s="213"/>
      <c r="BC2891" s="213"/>
      <c r="BD2891" s="213"/>
      <c r="BE2891" s="213"/>
      <c r="BF2891" s="213"/>
      <c r="BG2891" s="213"/>
      <c r="BH2891" s="213"/>
    </row>
    <row r="2892" spans="1:60" outlineLevel="1" x14ac:dyDescent="0.2">
      <c r="A2892" s="242">
        <v>372</v>
      </c>
      <c r="B2892" s="243" t="s">
        <v>2684</v>
      </c>
      <c r="C2892" s="254" t="s">
        <v>2685</v>
      </c>
      <c r="D2892" s="244" t="s">
        <v>974</v>
      </c>
      <c r="E2892" s="245">
        <v>22.9</v>
      </c>
      <c r="F2892" s="246"/>
      <c r="G2892" s="247">
        <f>ROUND(E2892*F2892,2)</f>
        <v>0</v>
      </c>
      <c r="H2892" s="246"/>
      <c r="I2892" s="247">
        <f>ROUND(E2892*H2892,2)</f>
        <v>0</v>
      </c>
      <c r="J2892" s="246"/>
      <c r="K2892" s="247">
        <f>ROUND(E2892*J2892,2)</f>
        <v>0</v>
      </c>
      <c r="L2892" s="247">
        <v>21</v>
      </c>
      <c r="M2892" s="247">
        <f>G2892*(1+L2892/100)</f>
        <v>0</v>
      </c>
      <c r="N2892" s="245">
        <v>1.9499999999999999E-3</v>
      </c>
      <c r="O2892" s="245">
        <f>ROUND(E2892*N2892,2)</f>
        <v>0.04</v>
      </c>
      <c r="P2892" s="245">
        <v>0</v>
      </c>
      <c r="Q2892" s="245">
        <f>ROUND(E2892*P2892,2)</f>
        <v>0</v>
      </c>
      <c r="R2892" s="247" t="s">
        <v>2678</v>
      </c>
      <c r="S2892" s="247" t="s">
        <v>511</v>
      </c>
      <c r="T2892" s="248" t="s">
        <v>511</v>
      </c>
      <c r="U2892" s="224">
        <v>1.0525</v>
      </c>
      <c r="V2892" s="224">
        <f>ROUND(E2892*U2892,2)</f>
        <v>24.1</v>
      </c>
      <c r="W2892" s="224"/>
      <c r="X2892" s="224" t="s">
        <v>557</v>
      </c>
      <c r="Y2892" s="224" t="s">
        <v>513</v>
      </c>
      <c r="Z2892" s="213"/>
      <c r="AA2892" s="213"/>
      <c r="AB2892" s="213"/>
      <c r="AC2892" s="213"/>
      <c r="AD2892" s="213"/>
      <c r="AE2892" s="213"/>
      <c r="AF2892" s="213"/>
      <c r="AG2892" s="213" t="s">
        <v>571</v>
      </c>
      <c r="AH2892" s="213"/>
      <c r="AI2892" s="213"/>
      <c r="AJ2892" s="213"/>
      <c r="AK2892" s="213"/>
      <c r="AL2892" s="213"/>
      <c r="AM2892" s="213"/>
      <c r="AN2892" s="213"/>
      <c r="AO2892" s="213"/>
      <c r="AP2892" s="213"/>
      <c r="AQ2892" s="213"/>
      <c r="AR2892" s="213"/>
      <c r="AS2892" s="213"/>
      <c r="AT2892" s="213"/>
      <c r="AU2892" s="213"/>
      <c r="AV2892" s="213"/>
      <c r="AW2892" s="213"/>
      <c r="AX2892" s="213"/>
      <c r="AY2892" s="213"/>
      <c r="AZ2892" s="213"/>
      <c r="BA2892" s="213"/>
      <c r="BB2892" s="213"/>
      <c r="BC2892" s="213"/>
      <c r="BD2892" s="213"/>
      <c r="BE2892" s="213"/>
      <c r="BF2892" s="213"/>
      <c r="BG2892" s="213"/>
      <c r="BH2892" s="213"/>
    </row>
    <row r="2893" spans="1:60" ht="22.5" outlineLevel="2" x14ac:dyDescent="0.2">
      <c r="A2893" s="220"/>
      <c r="B2893" s="221"/>
      <c r="C2893" s="274" t="s">
        <v>2686</v>
      </c>
      <c r="D2893" s="272"/>
      <c r="E2893" s="272"/>
      <c r="F2893" s="272"/>
      <c r="G2893" s="272"/>
      <c r="H2893" s="224"/>
      <c r="I2893" s="224"/>
      <c r="J2893" s="224"/>
      <c r="K2893" s="224"/>
      <c r="L2893" s="224"/>
      <c r="M2893" s="224"/>
      <c r="N2893" s="223"/>
      <c r="O2893" s="223"/>
      <c r="P2893" s="223"/>
      <c r="Q2893" s="223"/>
      <c r="R2893" s="224"/>
      <c r="S2893" s="224"/>
      <c r="T2893" s="224"/>
      <c r="U2893" s="224"/>
      <c r="V2893" s="224"/>
      <c r="W2893" s="224"/>
      <c r="X2893" s="224"/>
      <c r="Y2893" s="224"/>
      <c r="Z2893" s="213"/>
      <c r="AA2893" s="213"/>
      <c r="AB2893" s="213"/>
      <c r="AC2893" s="213"/>
      <c r="AD2893" s="213"/>
      <c r="AE2893" s="213"/>
      <c r="AF2893" s="213"/>
      <c r="AG2893" s="213" t="s">
        <v>921</v>
      </c>
      <c r="AH2893" s="213"/>
      <c r="AI2893" s="213"/>
      <c r="AJ2893" s="213"/>
      <c r="AK2893" s="213"/>
      <c r="AL2893" s="213"/>
      <c r="AM2893" s="213"/>
      <c r="AN2893" s="213"/>
      <c r="AO2893" s="213"/>
      <c r="AP2893" s="213"/>
      <c r="AQ2893" s="213"/>
      <c r="AR2893" s="213"/>
      <c r="AS2893" s="213"/>
      <c r="AT2893" s="213"/>
      <c r="AU2893" s="213"/>
      <c r="AV2893" s="213"/>
      <c r="AW2893" s="213"/>
      <c r="AX2893" s="213"/>
      <c r="AY2893" s="213"/>
      <c r="AZ2893" s="213"/>
      <c r="BA2893" s="262" t="str">
        <f>C2893</f>
        <v>jednovrstvé nebo dvouvrstvé podlahy s impregnací, tmelením a vrchním barevným nátěrem odolné proti opotřebení a proti nepříznivému působení chemikálií,</v>
      </c>
      <c r="BB2893" s="213"/>
      <c r="BC2893" s="213"/>
      <c r="BD2893" s="213"/>
      <c r="BE2893" s="213"/>
      <c r="BF2893" s="213"/>
      <c r="BG2893" s="213"/>
      <c r="BH2893" s="213"/>
    </row>
    <row r="2894" spans="1:60" outlineLevel="2" x14ac:dyDescent="0.2">
      <c r="A2894" s="220"/>
      <c r="B2894" s="221"/>
      <c r="C2894" s="258" t="s">
        <v>2687</v>
      </c>
      <c r="D2894" s="229"/>
      <c r="E2894" s="230">
        <v>22.9</v>
      </c>
      <c r="F2894" s="224"/>
      <c r="G2894" s="224"/>
      <c r="H2894" s="224"/>
      <c r="I2894" s="224"/>
      <c r="J2894" s="224"/>
      <c r="K2894" s="224"/>
      <c r="L2894" s="224"/>
      <c r="M2894" s="224"/>
      <c r="N2894" s="223"/>
      <c r="O2894" s="223"/>
      <c r="P2894" s="223"/>
      <c r="Q2894" s="223"/>
      <c r="R2894" s="224"/>
      <c r="S2894" s="224"/>
      <c r="T2894" s="224"/>
      <c r="U2894" s="224"/>
      <c r="V2894" s="224"/>
      <c r="W2894" s="224"/>
      <c r="X2894" s="224"/>
      <c r="Y2894" s="224"/>
      <c r="Z2894" s="213"/>
      <c r="AA2894" s="213"/>
      <c r="AB2894" s="213"/>
      <c r="AC2894" s="213"/>
      <c r="AD2894" s="213"/>
      <c r="AE2894" s="213"/>
      <c r="AF2894" s="213"/>
      <c r="AG2894" s="213" t="s">
        <v>573</v>
      </c>
      <c r="AH2894" s="213">
        <v>5</v>
      </c>
      <c r="AI2894" s="213"/>
      <c r="AJ2894" s="213"/>
      <c r="AK2894" s="213"/>
      <c r="AL2894" s="213"/>
      <c r="AM2894" s="213"/>
      <c r="AN2894" s="213"/>
      <c r="AO2894" s="213"/>
      <c r="AP2894" s="213"/>
      <c r="AQ2894" s="213"/>
      <c r="AR2894" s="213"/>
      <c r="AS2894" s="213"/>
      <c r="AT2894" s="213"/>
      <c r="AU2894" s="213"/>
      <c r="AV2894" s="213"/>
      <c r="AW2894" s="213"/>
      <c r="AX2894" s="213"/>
      <c r="AY2894" s="213"/>
      <c r="AZ2894" s="213"/>
      <c r="BA2894" s="213"/>
      <c r="BB2894" s="213"/>
      <c r="BC2894" s="213"/>
      <c r="BD2894" s="213"/>
      <c r="BE2894" s="213"/>
      <c r="BF2894" s="213"/>
      <c r="BG2894" s="213"/>
      <c r="BH2894" s="213"/>
    </row>
    <row r="2895" spans="1:60" outlineLevel="2" x14ac:dyDescent="0.2">
      <c r="A2895" s="220"/>
      <c r="B2895" s="221"/>
      <c r="C2895" s="257"/>
      <c r="D2895" s="250"/>
      <c r="E2895" s="250"/>
      <c r="F2895" s="250"/>
      <c r="G2895" s="250"/>
      <c r="H2895" s="224"/>
      <c r="I2895" s="224"/>
      <c r="J2895" s="224"/>
      <c r="K2895" s="224"/>
      <c r="L2895" s="224"/>
      <c r="M2895" s="224"/>
      <c r="N2895" s="223"/>
      <c r="O2895" s="223"/>
      <c r="P2895" s="223"/>
      <c r="Q2895" s="223"/>
      <c r="R2895" s="224"/>
      <c r="S2895" s="224"/>
      <c r="T2895" s="224"/>
      <c r="U2895" s="224"/>
      <c r="V2895" s="224"/>
      <c r="W2895" s="224"/>
      <c r="X2895" s="224"/>
      <c r="Y2895" s="224"/>
      <c r="Z2895" s="213"/>
      <c r="AA2895" s="213"/>
      <c r="AB2895" s="213"/>
      <c r="AC2895" s="213"/>
      <c r="AD2895" s="213"/>
      <c r="AE2895" s="213"/>
      <c r="AF2895" s="213"/>
      <c r="AG2895" s="213" t="s">
        <v>515</v>
      </c>
      <c r="AH2895" s="213"/>
      <c r="AI2895" s="213"/>
      <c r="AJ2895" s="213"/>
      <c r="AK2895" s="213"/>
      <c r="AL2895" s="213"/>
      <c r="AM2895" s="213"/>
      <c r="AN2895" s="213"/>
      <c r="AO2895" s="213"/>
      <c r="AP2895" s="213"/>
      <c r="AQ2895" s="213"/>
      <c r="AR2895" s="213"/>
      <c r="AS2895" s="213"/>
      <c r="AT2895" s="213"/>
      <c r="AU2895" s="213"/>
      <c r="AV2895" s="213"/>
      <c r="AW2895" s="213"/>
      <c r="AX2895" s="213"/>
      <c r="AY2895" s="213"/>
      <c r="AZ2895" s="213"/>
      <c r="BA2895" s="213"/>
      <c r="BB2895" s="213"/>
      <c r="BC2895" s="213"/>
      <c r="BD2895" s="213"/>
      <c r="BE2895" s="213"/>
      <c r="BF2895" s="213"/>
      <c r="BG2895" s="213"/>
      <c r="BH2895" s="213"/>
    </row>
    <row r="2896" spans="1:60" outlineLevel="1" x14ac:dyDescent="0.2">
      <c r="A2896" s="242">
        <v>373</v>
      </c>
      <c r="B2896" s="243" t="s">
        <v>2688</v>
      </c>
      <c r="C2896" s="254" t="s">
        <v>2689</v>
      </c>
      <c r="D2896" s="244" t="s">
        <v>974</v>
      </c>
      <c r="E2896" s="245">
        <v>22.9</v>
      </c>
      <c r="F2896" s="246"/>
      <c r="G2896" s="247">
        <f>ROUND(E2896*F2896,2)</f>
        <v>0</v>
      </c>
      <c r="H2896" s="246"/>
      <c r="I2896" s="247">
        <f>ROUND(E2896*H2896,2)</f>
        <v>0</v>
      </c>
      <c r="J2896" s="246"/>
      <c r="K2896" s="247">
        <f>ROUND(E2896*J2896,2)</f>
        <v>0</v>
      </c>
      <c r="L2896" s="247">
        <v>21</v>
      </c>
      <c r="M2896" s="247">
        <f>G2896*(1+L2896/100)</f>
        <v>0</v>
      </c>
      <c r="N2896" s="245">
        <v>7.5000000000000002E-4</v>
      </c>
      <c r="O2896" s="245">
        <f>ROUND(E2896*N2896,2)</f>
        <v>0.02</v>
      </c>
      <c r="P2896" s="245">
        <v>0</v>
      </c>
      <c r="Q2896" s="245">
        <f>ROUND(E2896*P2896,2)</f>
        <v>0</v>
      </c>
      <c r="R2896" s="247" t="s">
        <v>2678</v>
      </c>
      <c r="S2896" s="247" t="s">
        <v>511</v>
      </c>
      <c r="T2896" s="248" t="s">
        <v>511</v>
      </c>
      <c r="U2896" s="224">
        <v>0.62</v>
      </c>
      <c r="V2896" s="224">
        <f>ROUND(E2896*U2896,2)</f>
        <v>14.2</v>
      </c>
      <c r="W2896" s="224"/>
      <c r="X2896" s="224" t="s">
        <v>557</v>
      </c>
      <c r="Y2896" s="224" t="s">
        <v>513</v>
      </c>
      <c r="Z2896" s="213"/>
      <c r="AA2896" s="213"/>
      <c r="AB2896" s="213"/>
      <c r="AC2896" s="213"/>
      <c r="AD2896" s="213"/>
      <c r="AE2896" s="213"/>
      <c r="AF2896" s="213"/>
      <c r="AG2896" s="213" t="s">
        <v>571</v>
      </c>
      <c r="AH2896" s="213"/>
      <c r="AI2896" s="213"/>
      <c r="AJ2896" s="213"/>
      <c r="AK2896" s="213"/>
      <c r="AL2896" s="213"/>
      <c r="AM2896" s="213"/>
      <c r="AN2896" s="213"/>
      <c r="AO2896" s="213"/>
      <c r="AP2896" s="213"/>
      <c r="AQ2896" s="213"/>
      <c r="AR2896" s="213"/>
      <c r="AS2896" s="213"/>
      <c r="AT2896" s="213"/>
      <c r="AU2896" s="213"/>
      <c r="AV2896" s="213"/>
      <c r="AW2896" s="213"/>
      <c r="AX2896" s="213"/>
      <c r="AY2896" s="213"/>
      <c r="AZ2896" s="213"/>
      <c r="BA2896" s="213"/>
      <c r="BB2896" s="213"/>
      <c r="BC2896" s="213"/>
      <c r="BD2896" s="213"/>
      <c r="BE2896" s="213"/>
      <c r="BF2896" s="213"/>
      <c r="BG2896" s="213"/>
      <c r="BH2896" s="213"/>
    </row>
    <row r="2897" spans="1:60" outlineLevel="2" x14ac:dyDescent="0.2">
      <c r="A2897" s="220"/>
      <c r="B2897" s="221"/>
      <c r="C2897" s="258" t="s">
        <v>1149</v>
      </c>
      <c r="D2897" s="229"/>
      <c r="E2897" s="230"/>
      <c r="F2897" s="224"/>
      <c r="G2897" s="224"/>
      <c r="H2897" s="224"/>
      <c r="I2897" s="224"/>
      <c r="J2897" s="224"/>
      <c r="K2897" s="224"/>
      <c r="L2897" s="224"/>
      <c r="M2897" s="224"/>
      <c r="N2897" s="223"/>
      <c r="O2897" s="223"/>
      <c r="P2897" s="223"/>
      <c r="Q2897" s="223"/>
      <c r="R2897" s="224"/>
      <c r="S2897" s="224"/>
      <c r="T2897" s="224"/>
      <c r="U2897" s="224"/>
      <c r="V2897" s="224"/>
      <c r="W2897" s="224"/>
      <c r="X2897" s="224"/>
      <c r="Y2897" s="224"/>
      <c r="Z2897" s="213"/>
      <c r="AA2897" s="213"/>
      <c r="AB2897" s="213"/>
      <c r="AC2897" s="213"/>
      <c r="AD2897" s="213"/>
      <c r="AE2897" s="213"/>
      <c r="AF2897" s="213"/>
      <c r="AG2897" s="213" t="s">
        <v>573</v>
      </c>
      <c r="AH2897" s="213">
        <v>0</v>
      </c>
      <c r="AI2897" s="213"/>
      <c r="AJ2897" s="213"/>
      <c r="AK2897" s="213"/>
      <c r="AL2897" s="213"/>
      <c r="AM2897" s="213"/>
      <c r="AN2897" s="213"/>
      <c r="AO2897" s="213"/>
      <c r="AP2897" s="213"/>
      <c r="AQ2897" s="213"/>
      <c r="AR2897" s="213"/>
      <c r="AS2897" s="213"/>
      <c r="AT2897" s="213"/>
      <c r="AU2897" s="213"/>
      <c r="AV2897" s="213"/>
      <c r="AW2897" s="213"/>
      <c r="AX2897" s="213"/>
      <c r="AY2897" s="213"/>
      <c r="AZ2897" s="213"/>
      <c r="BA2897" s="213"/>
      <c r="BB2897" s="213"/>
      <c r="BC2897" s="213"/>
      <c r="BD2897" s="213"/>
      <c r="BE2897" s="213"/>
      <c r="BF2897" s="213"/>
      <c r="BG2897" s="213"/>
      <c r="BH2897" s="213"/>
    </row>
    <row r="2898" spans="1:60" outlineLevel="3" x14ac:dyDescent="0.2">
      <c r="A2898" s="220"/>
      <c r="B2898" s="221"/>
      <c r="C2898" s="258" t="s">
        <v>1399</v>
      </c>
      <c r="D2898" s="229"/>
      <c r="E2898" s="230">
        <v>22.9</v>
      </c>
      <c r="F2898" s="224"/>
      <c r="G2898" s="224"/>
      <c r="H2898" s="224"/>
      <c r="I2898" s="224"/>
      <c r="J2898" s="224"/>
      <c r="K2898" s="224"/>
      <c r="L2898" s="224"/>
      <c r="M2898" s="224"/>
      <c r="N2898" s="223"/>
      <c r="O2898" s="223"/>
      <c r="P2898" s="223"/>
      <c r="Q2898" s="223"/>
      <c r="R2898" s="224"/>
      <c r="S2898" s="224"/>
      <c r="T2898" s="224"/>
      <c r="U2898" s="224"/>
      <c r="V2898" s="224"/>
      <c r="W2898" s="224"/>
      <c r="X2898" s="224"/>
      <c r="Y2898" s="224"/>
      <c r="Z2898" s="213"/>
      <c r="AA2898" s="213"/>
      <c r="AB2898" s="213"/>
      <c r="AC2898" s="213"/>
      <c r="AD2898" s="213"/>
      <c r="AE2898" s="213"/>
      <c r="AF2898" s="213"/>
      <c r="AG2898" s="213" t="s">
        <v>573</v>
      </c>
      <c r="AH2898" s="213">
        <v>0</v>
      </c>
      <c r="AI2898" s="213"/>
      <c r="AJ2898" s="213"/>
      <c r="AK2898" s="213"/>
      <c r="AL2898" s="213"/>
      <c r="AM2898" s="213"/>
      <c r="AN2898" s="213"/>
      <c r="AO2898" s="213"/>
      <c r="AP2898" s="213"/>
      <c r="AQ2898" s="213"/>
      <c r="AR2898" s="213"/>
      <c r="AS2898" s="213"/>
      <c r="AT2898" s="213"/>
      <c r="AU2898" s="213"/>
      <c r="AV2898" s="213"/>
      <c r="AW2898" s="213"/>
      <c r="AX2898" s="213"/>
      <c r="AY2898" s="213"/>
      <c r="AZ2898" s="213"/>
      <c r="BA2898" s="213"/>
      <c r="BB2898" s="213"/>
      <c r="BC2898" s="213"/>
      <c r="BD2898" s="213"/>
      <c r="BE2898" s="213"/>
      <c r="BF2898" s="213"/>
      <c r="BG2898" s="213"/>
      <c r="BH2898" s="213"/>
    </row>
    <row r="2899" spans="1:60" outlineLevel="3" x14ac:dyDescent="0.2">
      <c r="A2899" s="220"/>
      <c r="B2899" s="221"/>
      <c r="C2899" s="275" t="s">
        <v>955</v>
      </c>
      <c r="D2899" s="266"/>
      <c r="E2899" s="267"/>
      <c r="F2899" s="224"/>
      <c r="G2899" s="224"/>
      <c r="H2899" s="224"/>
      <c r="I2899" s="224"/>
      <c r="J2899" s="224"/>
      <c r="K2899" s="224"/>
      <c r="L2899" s="224"/>
      <c r="M2899" s="224"/>
      <c r="N2899" s="223"/>
      <c r="O2899" s="223"/>
      <c r="P2899" s="223"/>
      <c r="Q2899" s="223"/>
      <c r="R2899" s="224"/>
      <c r="S2899" s="224"/>
      <c r="T2899" s="224"/>
      <c r="U2899" s="224"/>
      <c r="V2899" s="224"/>
      <c r="W2899" s="224"/>
      <c r="X2899" s="224"/>
      <c r="Y2899" s="224"/>
      <c r="Z2899" s="213"/>
      <c r="AA2899" s="213"/>
      <c r="AB2899" s="213"/>
      <c r="AC2899" s="213"/>
      <c r="AD2899" s="213"/>
      <c r="AE2899" s="213"/>
      <c r="AF2899" s="213"/>
      <c r="AG2899" s="213" t="s">
        <v>573</v>
      </c>
      <c r="AH2899" s="213"/>
      <c r="AI2899" s="213"/>
      <c r="AJ2899" s="213"/>
      <c r="AK2899" s="213"/>
      <c r="AL2899" s="213"/>
      <c r="AM2899" s="213"/>
      <c r="AN2899" s="213"/>
      <c r="AO2899" s="213"/>
      <c r="AP2899" s="213"/>
      <c r="AQ2899" s="213"/>
      <c r="AR2899" s="213"/>
      <c r="AS2899" s="213"/>
      <c r="AT2899" s="213"/>
      <c r="AU2899" s="213"/>
      <c r="AV2899" s="213"/>
      <c r="AW2899" s="213"/>
      <c r="AX2899" s="213"/>
      <c r="AY2899" s="213"/>
      <c r="AZ2899" s="213"/>
      <c r="BA2899" s="213"/>
      <c r="BB2899" s="213"/>
      <c r="BC2899" s="213"/>
      <c r="BD2899" s="213"/>
      <c r="BE2899" s="213"/>
      <c r="BF2899" s="213"/>
      <c r="BG2899" s="213"/>
      <c r="BH2899" s="213"/>
    </row>
    <row r="2900" spans="1:60" outlineLevel="3" x14ac:dyDescent="0.2">
      <c r="A2900" s="220"/>
      <c r="B2900" s="221"/>
      <c r="C2900" s="276" t="s">
        <v>1716</v>
      </c>
      <c r="D2900" s="266"/>
      <c r="E2900" s="267">
        <v>13.7</v>
      </c>
      <c r="F2900" s="224"/>
      <c r="G2900" s="224"/>
      <c r="H2900" s="224"/>
      <c r="I2900" s="224"/>
      <c r="J2900" s="224"/>
      <c r="K2900" s="224"/>
      <c r="L2900" s="224"/>
      <c r="M2900" s="224"/>
      <c r="N2900" s="223"/>
      <c r="O2900" s="223"/>
      <c r="P2900" s="223"/>
      <c r="Q2900" s="223"/>
      <c r="R2900" s="224"/>
      <c r="S2900" s="224"/>
      <c r="T2900" s="224"/>
      <c r="U2900" s="224"/>
      <c r="V2900" s="224"/>
      <c r="W2900" s="224"/>
      <c r="X2900" s="224"/>
      <c r="Y2900" s="224"/>
      <c r="Z2900" s="213"/>
      <c r="AA2900" s="213"/>
      <c r="AB2900" s="213"/>
      <c r="AC2900" s="213"/>
      <c r="AD2900" s="213"/>
      <c r="AE2900" s="213"/>
      <c r="AF2900" s="213"/>
      <c r="AG2900" s="213" t="s">
        <v>573</v>
      </c>
      <c r="AH2900" s="213">
        <v>2</v>
      </c>
      <c r="AI2900" s="213"/>
      <c r="AJ2900" s="213"/>
      <c r="AK2900" s="213"/>
      <c r="AL2900" s="213"/>
      <c r="AM2900" s="213"/>
      <c r="AN2900" s="213"/>
      <c r="AO2900" s="213"/>
      <c r="AP2900" s="213"/>
      <c r="AQ2900" s="213"/>
      <c r="AR2900" s="213"/>
      <c r="AS2900" s="213"/>
      <c r="AT2900" s="213"/>
      <c r="AU2900" s="213"/>
      <c r="AV2900" s="213"/>
      <c r="AW2900" s="213"/>
      <c r="AX2900" s="213"/>
      <c r="AY2900" s="213"/>
      <c r="AZ2900" s="213"/>
      <c r="BA2900" s="213"/>
      <c r="BB2900" s="213"/>
      <c r="BC2900" s="213"/>
      <c r="BD2900" s="213"/>
      <c r="BE2900" s="213"/>
      <c r="BF2900" s="213"/>
      <c r="BG2900" s="213"/>
      <c r="BH2900" s="213"/>
    </row>
    <row r="2901" spans="1:60" outlineLevel="3" x14ac:dyDescent="0.2">
      <c r="A2901" s="220"/>
      <c r="B2901" s="221"/>
      <c r="C2901" s="276" t="s">
        <v>1169</v>
      </c>
      <c r="D2901" s="266"/>
      <c r="E2901" s="267">
        <v>9.1999999999999993</v>
      </c>
      <c r="F2901" s="224"/>
      <c r="G2901" s="224"/>
      <c r="H2901" s="224"/>
      <c r="I2901" s="224"/>
      <c r="J2901" s="224"/>
      <c r="K2901" s="224"/>
      <c r="L2901" s="224"/>
      <c r="M2901" s="224"/>
      <c r="N2901" s="223"/>
      <c r="O2901" s="223"/>
      <c r="P2901" s="223"/>
      <c r="Q2901" s="223"/>
      <c r="R2901" s="224"/>
      <c r="S2901" s="224"/>
      <c r="T2901" s="224"/>
      <c r="U2901" s="224"/>
      <c r="V2901" s="224"/>
      <c r="W2901" s="224"/>
      <c r="X2901" s="224"/>
      <c r="Y2901" s="224"/>
      <c r="Z2901" s="213"/>
      <c r="AA2901" s="213"/>
      <c r="AB2901" s="213"/>
      <c r="AC2901" s="213"/>
      <c r="AD2901" s="213"/>
      <c r="AE2901" s="213"/>
      <c r="AF2901" s="213"/>
      <c r="AG2901" s="213" t="s">
        <v>573</v>
      </c>
      <c r="AH2901" s="213">
        <v>2</v>
      </c>
      <c r="AI2901" s="213"/>
      <c r="AJ2901" s="213"/>
      <c r="AK2901" s="213"/>
      <c r="AL2901" s="213"/>
      <c r="AM2901" s="213"/>
      <c r="AN2901" s="213"/>
      <c r="AO2901" s="213"/>
      <c r="AP2901" s="213"/>
      <c r="AQ2901" s="213"/>
      <c r="AR2901" s="213"/>
      <c r="AS2901" s="213"/>
      <c r="AT2901" s="213"/>
      <c r="AU2901" s="213"/>
      <c r="AV2901" s="213"/>
      <c r="AW2901" s="213"/>
      <c r="AX2901" s="213"/>
      <c r="AY2901" s="213"/>
      <c r="AZ2901" s="213"/>
      <c r="BA2901" s="213"/>
      <c r="BB2901" s="213"/>
      <c r="BC2901" s="213"/>
      <c r="BD2901" s="213"/>
      <c r="BE2901" s="213"/>
      <c r="BF2901" s="213"/>
      <c r="BG2901" s="213"/>
      <c r="BH2901" s="213"/>
    </row>
    <row r="2902" spans="1:60" outlineLevel="3" x14ac:dyDescent="0.2">
      <c r="A2902" s="220"/>
      <c r="B2902" s="221"/>
      <c r="C2902" s="275" t="s">
        <v>958</v>
      </c>
      <c r="D2902" s="266"/>
      <c r="E2902" s="267"/>
      <c r="F2902" s="224"/>
      <c r="G2902" s="224"/>
      <c r="H2902" s="224"/>
      <c r="I2902" s="224"/>
      <c r="J2902" s="224"/>
      <c r="K2902" s="224"/>
      <c r="L2902" s="224"/>
      <c r="M2902" s="224"/>
      <c r="N2902" s="223"/>
      <c r="O2902" s="223"/>
      <c r="P2902" s="223"/>
      <c r="Q2902" s="223"/>
      <c r="R2902" s="224"/>
      <c r="S2902" s="224"/>
      <c r="T2902" s="224"/>
      <c r="U2902" s="224"/>
      <c r="V2902" s="224"/>
      <c r="W2902" s="224"/>
      <c r="X2902" s="224"/>
      <c r="Y2902" s="224"/>
      <c r="Z2902" s="213"/>
      <c r="AA2902" s="213"/>
      <c r="AB2902" s="213"/>
      <c r="AC2902" s="213"/>
      <c r="AD2902" s="213"/>
      <c r="AE2902" s="213"/>
      <c r="AF2902" s="213"/>
      <c r="AG2902" s="213" t="s">
        <v>573</v>
      </c>
      <c r="AH2902" s="213"/>
      <c r="AI2902" s="213"/>
      <c r="AJ2902" s="213"/>
      <c r="AK2902" s="213"/>
      <c r="AL2902" s="213"/>
      <c r="AM2902" s="213"/>
      <c r="AN2902" s="213"/>
      <c r="AO2902" s="213"/>
      <c r="AP2902" s="213"/>
      <c r="AQ2902" s="213"/>
      <c r="AR2902" s="213"/>
      <c r="AS2902" s="213"/>
      <c r="AT2902" s="213"/>
      <c r="AU2902" s="213"/>
      <c r="AV2902" s="213"/>
      <c r="AW2902" s="213"/>
      <c r="AX2902" s="213"/>
      <c r="AY2902" s="213"/>
      <c r="AZ2902" s="213"/>
      <c r="BA2902" s="213"/>
      <c r="BB2902" s="213"/>
      <c r="BC2902" s="213"/>
      <c r="BD2902" s="213"/>
      <c r="BE2902" s="213"/>
      <c r="BF2902" s="213"/>
      <c r="BG2902" s="213"/>
      <c r="BH2902" s="213"/>
    </row>
    <row r="2903" spans="1:60" outlineLevel="2" x14ac:dyDescent="0.2">
      <c r="A2903" s="220"/>
      <c r="B2903" s="221"/>
      <c r="C2903" s="257"/>
      <c r="D2903" s="250"/>
      <c r="E2903" s="250"/>
      <c r="F2903" s="250"/>
      <c r="G2903" s="250"/>
      <c r="H2903" s="224"/>
      <c r="I2903" s="224"/>
      <c r="J2903" s="224"/>
      <c r="K2903" s="224"/>
      <c r="L2903" s="224"/>
      <c r="M2903" s="224"/>
      <c r="N2903" s="223"/>
      <c r="O2903" s="223"/>
      <c r="P2903" s="223"/>
      <c r="Q2903" s="223"/>
      <c r="R2903" s="224"/>
      <c r="S2903" s="224"/>
      <c r="T2903" s="224"/>
      <c r="U2903" s="224"/>
      <c r="V2903" s="224"/>
      <c r="W2903" s="224"/>
      <c r="X2903" s="224"/>
      <c r="Y2903" s="224"/>
      <c r="Z2903" s="213"/>
      <c r="AA2903" s="213"/>
      <c r="AB2903" s="213"/>
      <c r="AC2903" s="213"/>
      <c r="AD2903" s="213"/>
      <c r="AE2903" s="213"/>
      <c r="AF2903" s="213"/>
      <c r="AG2903" s="213" t="s">
        <v>515</v>
      </c>
      <c r="AH2903" s="213"/>
      <c r="AI2903" s="213"/>
      <c r="AJ2903" s="213"/>
      <c r="AK2903" s="213"/>
      <c r="AL2903" s="213"/>
      <c r="AM2903" s="213"/>
      <c r="AN2903" s="213"/>
      <c r="AO2903" s="213"/>
      <c r="AP2903" s="213"/>
      <c r="AQ2903" s="213"/>
      <c r="AR2903" s="213"/>
      <c r="AS2903" s="213"/>
      <c r="AT2903" s="213"/>
      <c r="AU2903" s="213"/>
      <c r="AV2903" s="213"/>
      <c r="AW2903" s="213"/>
      <c r="AX2903" s="213"/>
      <c r="AY2903" s="213"/>
      <c r="AZ2903" s="213"/>
      <c r="BA2903" s="213"/>
      <c r="BB2903" s="213"/>
      <c r="BC2903" s="213"/>
      <c r="BD2903" s="213"/>
      <c r="BE2903" s="213"/>
      <c r="BF2903" s="213"/>
      <c r="BG2903" s="213"/>
      <c r="BH2903" s="213"/>
    </row>
    <row r="2904" spans="1:60" outlineLevel="1" x14ac:dyDescent="0.2">
      <c r="A2904" s="220">
        <v>374</v>
      </c>
      <c r="B2904" s="221" t="s">
        <v>2690</v>
      </c>
      <c r="C2904" s="279" t="s">
        <v>2691</v>
      </c>
      <c r="D2904" s="222" t="s">
        <v>0</v>
      </c>
      <c r="E2904" s="249"/>
      <c r="F2904" s="225"/>
      <c r="G2904" s="224">
        <f>ROUND(E2904*F2904,2)</f>
        <v>0</v>
      </c>
      <c r="H2904" s="225"/>
      <c r="I2904" s="224">
        <f>ROUND(E2904*H2904,2)</f>
        <v>0</v>
      </c>
      <c r="J2904" s="225"/>
      <c r="K2904" s="224">
        <f>ROUND(E2904*J2904,2)</f>
        <v>0</v>
      </c>
      <c r="L2904" s="224">
        <v>21</v>
      </c>
      <c r="M2904" s="224">
        <f>G2904*(1+L2904/100)</f>
        <v>0</v>
      </c>
      <c r="N2904" s="223">
        <v>0</v>
      </c>
      <c r="O2904" s="223">
        <f>ROUND(E2904*N2904,2)</f>
        <v>0</v>
      </c>
      <c r="P2904" s="223">
        <v>0</v>
      </c>
      <c r="Q2904" s="223">
        <f>ROUND(E2904*P2904,2)</f>
        <v>0</v>
      </c>
      <c r="R2904" s="224" t="s">
        <v>2678</v>
      </c>
      <c r="S2904" s="224" t="s">
        <v>511</v>
      </c>
      <c r="T2904" s="224" t="s">
        <v>511</v>
      </c>
      <c r="U2904" s="224">
        <v>0</v>
      </c>
      <c r="V2904" s="224">
        <f>ROUND(E2904*U2904,2)</f>
        <v>0</v>
      </c>
      <c r="W2904" s="224"/>
      <c r="X2904" s="224" t="s">
        <v>353</v>
      </c>
      <c r="Y2904" s="224" t="s">
        <v>513</v>
      </c>
      <c r="Z2904" s="213"/>
      <c r="AA2904" s="213"/>
      <c r="AB2904" s="213"/>
      <c r="AC2904" s="213"/>
      <c r="AD2904" s="213"/>
      <c r="AE2904" s="213"/>
      <c r="AF2904" s="213"/>
      <c r="AG2904" s="213" t="s">
        <v>1593</v>
      </c>
      <c r="AH2904" s="213"/>
      <c r="AI2904" s="213"/>
      <c r="AJ2904" s="213"/>
      <c r="AK2904" s="213"/>
      <c r="AL2904" s="213"/>
      <c r="AM2904" s="213"/>
      <c r="AN2904" s="213"/>
      <c r="AO2904" s="213"/>
      <c r="AP2904" s="213"/>
      <c r="AQ2904" s="213"/>
      <c r="AR2904" s="213"/>
      <c r="AS2904" s="213"/>
      <c r="AT2904" s="213"/>
      <c r="AU2904" s="213"/>
      <c r="AV2904" s="213"/>
      <c r="AW2904" s="213"/>
      <c r="AX2904" s="213"/>
      <c r="AY2904" s="213"/>
      <c r="AZ2904" s="213"/>
      <c r="BA2904" s="213"/>
      <c r="BB2904" s="213"/>
      <c r="BC2904" s="213"/>
      <c r="BD2904" s="213"/>
      <c r="BE2904" s="213"/>
      <c r="BF2904" s="213"/>
      <c r="BG2904" s="213"/>
      <c r="BH2904" s="213"/>
    </row>
    <row r="2905" spans="1:60" outlineLevel="2" x14ac:dyDescent="0.2">
      <c r="A2905" s="220"/>
      <c r="B2905" s="221"/>
      <c r="C2905" s="277" t="s">
        <v>1698</v>
      </c>
      <c r="D2905" s="273"/>
      <c r="E2905" s="273"/>
      <c r="F2905" s="273"/>
      <c r="G2905" s="273"/>
      <c r="H2905" s="224"/>
      <c r="I2905" s="224"/>
      <c r="J2905" s="224"/>
      <c r="K2905" s="224"/>
      <c r="L2905" s="224"/>
      <c r="M2905" s="224"/>
      <c r="N2905" s="223"/>
      <c r="O2905" s="223"/>
      <c r="P2905" s="223"/>
      <c r="Q2905" s="223"/>
      <c r="R2905" s="224"/>
      <c r="S2905" s="224"/>
      <c r="T2905" s="224"/>
      <c r="U2905" s="224"/>
      <c r="V2905" s="224"/>
      <c r="W2905" s="224"/>
      <c r="X2905" s="224"/>
      <c r="Y2905" s="224"/>
      <c r="Z2905" s="213"/>
      <c r="AA2905" s="213"/>
      <c r="AB2905" s="213"/>
      <c r="AC2905" s="213"/>
      <c r="AD2905" s="213"/>
      <c r="AE2905" s="213"/>
      <c r="AF2905" s="213"/>
      <c r="AG2905" s="213" t="s">
        <v>921</v>
      </c>
      <c r="AH2905" s="213"/>
      <c r="AI2905" s="213"/>
      <c r="AJ2905" s="213"/>
      <c r="AK2905" s="213"/>
      <c r="AL2905" s="213"/>
      <c r="AM2905" s="213"/>
      <c r="AN2905" s="213"/>
      <c r="AO2905" s="213"/>
      <c r="AP2905" s="213"/>
      <c r="AQ2905" s="213"/>
      <c r="AR2905" s="213"/>
      <c r="AS2905" s="213"/>
      <c r="AT2905" s="213"/>
      <c r="AU2905" s="213"/>
      <c r="AV2905" s="213"/>
      <c r="AW2905" s="213"/>
      <c r="AX2905" s="213"/>
      <c r="AY2905" s="213"/>
      <c r="AZ2905" s="213"/>
      <c r="BA2905" s="213"/>
      <c r="BB2905" s="213"/>
      <c r="BC2905" s="213"/>
      <c r="BD2905" s="213"/>
      <c r="BE2905" s="213"/>
      <c r="BF2905" s="213"/>
      <c r="BG2905" s="213"/>
      <c r="BH2905" s="213"/>
    </row>
    <row r="2906" spans="1:60" outlineLevel="2" x14ac:dyDescent="0.2">
      <c r="A2906" s="220"/>
      <c r="B2906" s="221"/>
      <c r="C2906" s="257"/>
      <c r="D2906" s="250"/>
      <c r="E2906" s="250"/>
      <c r="F2906" s="250"/>
      <c r="G2906" s="250"/>
      <c r="H2906" s="224"/>
      <c r="I2906" s="224"/>
      <c r="J2906" s="224"/>
      <c r="K2906" s="224"/>
      <c r="L2906" s="224"/>
      <c r="M2906" s="224"/>
      <c r="N2906" s="223"/>
      <c r="O2906" s="223"/>
      <c r="P2906" s="223"/>
      <c r="Q2906" s="223"/>
      <c r="R2906" s="224"/>
      <c r="S2906" s="224"/>
      <c r="T2906" s="224"/>
      <c r="U2906" s="224"/>
      <c r="V2906" s="224"/>
      <c r="W2906" s="224"/>
      <c r="X2906" s="224"/>
      <c r="Y2906" s="224"/>
      <c r="Z2906" s="213"/>
      <c r="AA2906" s="213"/>
      <c r="AB2906" s="213"/>
      <c r="AC2906" s="213"/>
      <c r="AD2906" s="213"/>
      <c r="AE2906" s="213"/>
      <c r="AF2906" s="213"/>
      <c r="AG2906" s="213" t="s">
        <v>515</v>
      </c>
      <c r="AH2906" s="213"/>
      <c r="AI2906" s="213"/>
      <c r="AJ2906" s="213"/>
      <c r="AK2906" s="213"/>
      <c r="AL2906" s="213"/>
      <c r="AM2906" s="213"/>
      <c r="AN2906" s="213"/>
      <c r="AO2906" s="213"/>
      <c r="AP2906" s="213"/>
      <c r="AQ2906" s="213"/>
      <c r="AR2906" s="213"/>
      <c r="AS2906" s="213"/>
      <c r="AT2906" s="213"/>
      <c r="AU2906" s="213"/>
      <c r="AV2906" s="213"/>
      <c r="AW2906" s="213"/>
      <c r="AX2906" s="213"/>
      <c r="AY2906" s="213"/>
      <c r="AZ2906" s="213"/>
      <c r="BA2906" s="213"/>
      <c r="BB2906" s="213"/>
      <c r="BC2906" s="213"/>
      <c r="BD2906" s="213"/>
      <c r="BE2906" s="213"/>
      <c r="BF2906" s="213"/>
      <c r="BG2906" s="213"/>
      <c r="BH2906" s="213"/>
    </row>
    <row r="2907" spans="1:60" x14ac:dyDescent="0.2">
      <c r="A2907" s="232" t="s">
        <v>506</v>
      </c>
      <c r="B2907" s="233" t="s">
        <v>415</v>
      </c>
      <c r="C2907" s="253" t="s">
        <v>416</v>
      </c>
      <c r="D2907" s="234"/>
      <c r="E2907" s="235"/>
      <c r="F2907" s="236"/>
      <c r="G2907" s="236">
        <f>SUMIF(AG2908:AG3044,"&lt;&gt;NOR",G2908:G3044)</f>
        <v>0</v>
      </c>
      <c r="H2907" s="236"/>
      <c r="I2907" s="236">
        <f>SUM(I2908:I3044)</f>
        <v>0</v>
      </c>
      <c r="J2907" s="236"/>
      <c r="K2907" s="236">
        <f>SUM(K2908:K3044)</f>
        <v>0</v>
      </c>
      <c r="L2907" s="236"/>
      <c r="M2907" s="236">
        <f>SUM(M2908:M3044)</f>
        <v>0</v>
      </c>
      <c r="N2907" s="235"/>
      <c r="O2907" s="235">
        <f>SUM(O2908:O3044)</f>
        <v>4.43</v>
      </c>
      <c r="P2907" s="235"/>
      <c r="Q2907" s="235">
        <f>SUM(Q2908:Q3044)</f>
        <v>0</v>
      </c>
      <c r="R2907" s="236"/>
      <c r="S2907" s="236"/>
      <c r="T2907" s="237"/>
      <c r="U2907" s="231"/>
      <c r="V2907" s="231">
        <f>SUM(V2908:V3044)</f>
        <v>293.67</v>
      </c>
      <c r="W2907" s="231"/>
      <c r="X2907" s="231"/>
      <c r="Y2907" s="231"/>
      <c r="AG2907" t="s">
        <v>507</v>
      </c>
    </row>
    <row r="2908" spans="1:60" outlineLevel="1" x14ac:dyDescent="0.2">
      <c r="A2908" s="242">
        <v>375</v>
      </c>
      <c r="B2908" s="243" t="s">
        <v>2692</v>
      </c>
      <c r="C2908" s="254" t="s">
        <v>2693</v>
      </c>
      <c r="D2908" s="244" t="s">
        <v>974</v>
      </c>
      <c r="E2908" s="245">
        <v>189.0795</v>
      </c>
      <c r="F2908" s="246"/>
      <c r="G2908" s="247">
        <f>ROUND(E2908*F2908,2)</f>
        <v>0</v>
      </c>
      <c r="H2908" s="246"/>
      <c r="I2908" s="247">
        <f>ROUND(E2908*H2908,2)</f>
        <v>0</v>
      </c>
      <c r="J2908" s="246"/>
      <c r="K2908" s="247">
        <f>ROUND(E2908*J2908,2)</f>
        <v>0</v>
      </c>
      <c r="L2908" s="247">
        <v>21</v>
      </c>
      <c r="M2908" s="247">
        <f>G2908*(1+L2908/100)</f>
        <v>0</v>
      </c>
      <c r="N2908" s="245">
        <v>2.1000000000000001E-4</v>
      </c>
      <c r="O2908" s="245">
        <f>ROUND(E2908*N2908,2)</f>
        <v>0.04</v>
      </c>
      <c r="P2908" s="245">
        <v>0</v>
      </c>
      <c r="Q2908" s="245">
        <f>ROUND(E2908*P2908,2)</f>
        <v>0</v>
      </c>
      <c r="R2908" s="247" t="s">
        <v>2516</v>
      </c>
      <c r="S2908" s="247" t="s">
        <v>511</v>
      </c>
      <c r="T2908" s="248" t="s">
        <v>511</v>
      </c>
      <c r="U2908" s="224">
        <v>0.05</v>
      </c>
      <c r="V2908" s="224">
        <f>ROUND(E2908*U2908,2)</f>
        <v>9.4499999999999993</v>
      </c>
      <c r="W2908" s="224"/>
      <c r="X2908" s="224" t="s">
        <v>557</v>
      </c>
      <c r="Y2908" s="224" t="s">
        <v>513</v>
      </c>
      <c r="Z2908" s="213"/>
      <c r="AA2908" s="213"/>
      <c r="AB2908" s="213"/>
      <c r="AC2908" s="213"/>
      <c r="AD2908" s="213"/>
      <c r="AE2908" s="213"/>
      <c r="AF2908" s="213"/>
      <c r="AG2908" s="213" t="s">
        <v>571</v>
      </c>
      <c r="AH2908" s="213"/>
      <c r="AI2908" s="213"/>
      <c r="AJ2908" s="213"/>
      <c r="AK2908" s="213"/>
      <c r="AL2908" s="213"/>
      <c r="AM2908" s="213"/>
      <c r="AN2908" s="213"/>
      <c r="AO2908" s="213"/>
      <c r="AP2908" s="213"/>
      <c r="AQ2908" s="213"/>
      <c r="AR2908" s="213"/>
      <c r="AS2908" s="213"/>
      <c r="AT2908" s="213"/>
      <c r="AU2908" s="213"/>
      <c r="AV2908" s="213"/>
      <c r="AW2908" s="213"/>
      <c r="AX2908" s="213"/>
      <c r="AY2908" s="213"/>
      <c r="AZ2908" s="213"/>
      <c r="BA2908" s="213"/>
      <c r="BB2908" s="213"/>
      <c r="BC2908" s="213"/>
      <c r="BD2908" s="213"/>
      <c r="BE2908" s="213"/>
      <c r="BF2908" s="213"/>
      <c r="BG2908" s="213"/>
      <c r="BH2908" s="213"/>
    </row>
    <row r="2909" spans="1:60" outlineLevel="2" x14ac:dyDescent="0.2">
      <c r="A2909" s="220"/>
      <c r="B2909" s="221"/>
      <c r="C2909" s="258" t="s">
        <v>1219</v>
      </c>
      <c r="D2909" s="229"/>
      <c r="E2909" s="230">
        <v>189.0795</v>
      </c>
      <c r="F2909" s="224"/>
      <c r="G2909" s="224"/>
      <c r="H2909" s="224"/>
      <c r="I2909" s="224"/>
      <c r="J2909" s="224"/>
      <c r="K2909" s="224"/>
      <c r="L2909" s="224"/>
      <c r="M2909" s="224"/>
      <c r="N2909" s="223"/>
      <c r="O2909" s="223"/>
      <c r="P2909" s="223"/>
      <c r="Q2909" s="223"/>
      <c r="R2909" s="224"/>
      <c r="S2909" s="224"/>
      <c r="T2909" s="224"/>
      <c r="U2909" s="224"/>
      <c r="V2909" s="224"/>
      <c r="W2909" s="224"/>
      <c r="X2909" s="224"/>
      <c r="Y2909" s="224"/>
      <c r="Z2909" s="213"/>
      <c r="AA2909" s="213"/>
      <c r="AB2909" s="213"/>
      <c r="AC2909" s="213"/>
      <c r="AD2909" s="213"/>
      <c r="AE2909" s="213"/>
      <c r="AF2909" s="213"/>
      <c r="AG2909" s="213" t="s">
        <v>573</v>
      </c>
      <c r="AH2909" s="213">
        <v>5</v>
      </c>
      <c r="AI2909" s="213"/>
      <c r="AJ2909" s="213"/>
      <c r="AK2909" s="213"/>
      <c r="AL2909" s="213"/>
      <c r="AM2909" s="213"/>
      <c r="AN2909" s="213"/>
      <c r="AO2909" s="213"/>
      <c r="AP2909" s="213"/>
      <c r="AQ2909" s="213"/>
      <c r="AR2909" s="213"/>
      <c r="AS2909" s="213"/>
      <c r="AT2909" s="213"/>
      <c r="AU2909" s="213"/>
      <c r="AV2909" s="213"/>
      <c r="AW2909" s="213"/>
      <c r="AX2909" s="213"/>
      <c r="AY2909" s="213"/>
      <c r="AZ2909" s="213"/>
      <c r="BA2909" s="213"/>
      <c r="BB2909" s="213"/>
      <c r="BC2909" s="213"/>
      <c r="BD2909" s="213"/>
      <c r="BE2909" s="213"/>
      <c r="BF2909" s="213"/>
      <c r="BG2909" s="213"/>
      <c r="BH2909" s="213"/>
    </row>
    <row r="2910" spans="1:60" outlineLevel="2" x14ac:dyDescent="0.2">
      <c r="A2910" s="220"/>
      <c r="B2910" s="221"/>
      <c r="C2910" s="257"/>
      <c r="D2910" s="250"/>
      <c r="E2910" s="250"/>
      <c r="F2910" s="250"/>
      <c r="G2910" s="250"/>
      <c r="H2910" s="224"/>
      <c r="I2910" s="224"/>
      <c r="J2910" s="224"/>
      <c r="K2910" s="224"/>
      <c r="L2910" s="224"/>
      <c r="M2910" s="224"/>
      <c r="N2910" s="223"/>
      <c r="O2910" s="223"/>
      <c r="P2910" s="223"/>
      <c r="Q2910" s="223"/>
      <c r="R2910" s="224"/>
      <c r="S2910" s="224"/>
      <c r="T2910" s="224"/>
      <c r="U2910" s="224"/>
      <c r="V2910" s="224"/>
      <c r="W2910" s="224"/>
      <c r="X2910" s="224"/>
      <c r="Y2910" s="224"/>
      <c r="Z2910" s="213"/>
      <c r="AA2910" s="213"/>
      <c r="AB2910" s="213"/>
      <c r="AC2910" s="213"/>
      <c r="AD2910" s="213"/>
      <c r="AE2910" s="213"/>
      <c r="AF2910" s="213"/>
      <c r="AG2910" s="213" t="s">
        <v>515</v>
      </c>
      <c r="AH2910" s="213"/>
      <c r="AI2910" s="213"/>
      <c r="AJ2910" s="213"/>
      <c r="AK2910" s="213"/>
      <c r="AL2910" s="213"/>
      <c r="AM2910" s="213"/>
      <c r="AN2910" s="213"/>
      <c r="AO2910" s="213"/>
      <c r="AP2910" s="213"/>
      <c r="AQ2910" s="213"/>
      <c r="AR2910" s="213"/>
      <c r="AS2910" s="213"/>
      <c r="AT2910" s="213"/>
      <c r="AU2910" s="213"/>
      <c r="AV2910" s="213"/>
      <c r="AW2910" s="213"/>
      <c r="AX2910" s="213"/>
      <c r="AY2910" s="213"/>
      <c r="AZ2910" s="213"/>
      <c r="BA2910" s="213"/>
      <c r="BB2910" s="213"/>
      <c r="BC2910" s="213"/>
      <c r="BD2910" s="213"/>
      <c r="BE2910" s="213"/>
      <c r="BF2910" s="213"/>
      <c r="BG2910" s="213"/>
      <c r="BH2910" s="213"/>
    </row>
    <row r="2911" spans="1:60" ht="22.5" outlineLevel="1" x14ac:dyDescent="0.2">
      <c r="A2911" s="242">
        <v>376</v>
      </c>
      <c r="B2911" s="243" t="s">
        <v>2694</v>
      </c>
      <c r="C2911" s="254" t="s">
        <v>2695</v>
      </c>
      <c r="D2911" s="244" t="s">
        <v>582</v>
      </c>
      <c r="E2911" s="245">
        <v>54</v>
      </c>
      <c r="F2911" s="246"/>
      <c r="G2911" s="247">
        <f>ROUND(E2911*F2911,2)</f>
        <v>0</v>
      </c>
      <c r="H2911" s="246"/>
      <c r="I2911" s="247">
        <f>ROUND(E2911*H2911,2)</f>
        <v>0</v>
      </c>
      <c r="J2911" s="246"/>
      <c r="K2911" s="247">
        <f>ROUND(E2911*J2911,2)</f>
        <v>0</v>
      </c>
      <c r="L2911" s="247">
        <v>21</v>
      </c>
      <c r="M2911" s="247">
        <f>G2911*(1+L2911/100)</f>
        <v>0</v>
      </c>
      <c r="N2911" s="245">
        <v>0</v>
      </c>
      <c r="O2911" s="245">
        <f>ROUND(E2911*N2911,2)</f>
        <v>0</v>
      </c>
      <c r="P2911" s="245">
        <v>0</v>
      </c>
      <c r="Q2911" s="245">
        <f>ROUND(E2911*P2911,2)</f>
        <v>0</v>
      </c>
      <c r="R2911" s="247" t="s">
        <v>2516</v>
      </c>
      <c r="S2911" s="247" t="s">
        <v>511</v>
      </c>
      <c r="T2911" s="248" t="s">
        <v>511</v>
      </c>
      <c r="U2911" s="224">
        <v>0.1</v>
      </c>
      <c r="V2911" s="224">
        <f>ROUND(E2911*U2911,2)</f>
        <v>5.4</v>
      </c>
      <c r="W2911" s="224"/>
      <c r="X2911" s="224" t="s">
        <v>557</v>
      </c>
      <c r="Y2911" s="224" t="s">
        <v>513</v>
      </c>
      <c r="Z2911" s="213"/>
      <c r="AA2911" s="213"/>
      <c r="AB2911" s="213"/>
      <c r="AC2911" s="213"/>
      <c r="AD2911" s="213"/>
      <c r="AE2911" s="213"/>
      <c r="AF2911" s="213"/>
      <c r="AG2911" s="213" t="s">
        <v>571</v>
      </c>
      <c r="AH2911" s="213"/>
      <c r="AI2911" s="213"/>
      <c r="AJ2911" s="213"/>
      <c r="AK2911" s="213"/>
      <c r="AL2911" s="213"/>
      <c r="AM2911" s="213"/>
      <c r="AN2911" s="213"/>
      <c r="AO2911" s="213"/>
      <c r="AP2911" s="213"/>
      <c r="AQ2911" s="213"/>
      <c r="AR2911" s="213"/>
      <c r="AS2911" s="213"/>
      <c r="AT2911" s="213"/>
      <c r="AU2911" s="213"/>
      <c r="AV2911" s="213"/>
      <c r="AW2911" s="213"/>
      <c r="AX2911" s="213"/>
      <c r="AY2911" s="213"/>
      <c r="AZ2911" s="213"/>
      <c r="BA2911" s="213"/>
      <c r="BB2911" s="213"/>
      <c r="BC2911" s="213"/>
      <c r="BD2911" s="213"/>
      <c r="BE2911" s="213"/>
      <c r="BF2911" s="213"/>
      <c r="BG2911" s="213"/>
      <c r="BH2911" s="213"/>
    </row>
    <row r="2912" spans="1:60" outlineLevel="2" x14ac:dyDescent="0.2">
      <c r="A2912" s="220"/>
      <c r="B2912" s="221"/>
      <c r="C2912" s="258" t="s">
        <v>1149</v>
      </c>
      <c r="D2912" s="229"/>
      <c r="E2912" s="230"/>
      <c r="F2912" s="224"/>
      <c r="G2912" s="224"/>
      <c r="H2912" s="224"/>
      <c r="I2912" s="224"/>
      <c r="J2912" s="224"/>
      <c r="K2912" s="224"/>
      <c r="L2912" s="224"/>
      <c r="M2912" s="224"/>
      <c r="N2912" s="223"/>
      <c r="O2912" s="223"/>
      <c r="P2912" s="223"/>
      <c r="Q2912" s="223"/>
      <c r="R2912" s="224"/>
      <c r="S2912" s="224"/>
      <c r="T2912" s="224"/>
      <c r="U2912" s="224"/>
      <c r="V2912" s="224"/>
      <c r="W2912" s="224"/>
      <c r="X2912" s="224"/>
      <c r="Y2912" s="224"/>
      <c r="Z2912" s="213"/>
      <c r="AA2912" s="213"/>
      <c r="AB2912" s="213"/>
      <c r="AC2912" s="213"/>
      <c r="AD2912" s="213"/>
      <c r="AE2912" s="213"/>
      <c r="AF2912" s="213"/>
      <c r="AG2912" s="213" t="s">
        <v>573</v>
      </c>
      <c r="AH2912" s="213">
        <v>0</v>
      </c>
      <c r="AI2912" s="213"/>
      <c r="AJ2912" s="213"/>
      <c r="AK2912" s="213"/>
      <c r="AL2912" s="213"/>
      <c r="AM2912" s="213"/>
      <c r="AN2912" s="213"/>
      <c r="AO2912" s="213"/>
      <c r="AP2912" s="213"/>
      <c r="AQ2912" s="213"/>
      <c r="AR2912" s="213"/>
      <c r="AS2912" s="213"/>
      <c r="AT2912" s="213"/>
      <c r="AU2912" s="213"/>
      <c r="AV2912" s="213"/>
      <c r="AW2912" s="213"/>
      <c r="AX2912" s="213"/>
      <c r="AY2912" s="213"/>
      <c r="AZ2912" s="213"/>
      <c r="BA2912" s="213"/>
      <c r="BB2912" s="213"/>
      <c r="BC2912" s="213"/>
      <c r="BD2912" s="213"/>
      <c r="BE2912" s="213"/>
      <c r="BF2912" s="213"/>
      <c r="BG2912" s="213"/>
      <c r="BH2912" s="213"/>
    </row>
    <row r="2913" spans="1:60" outlineLevel="3" x14ac:dyDescent="0.2">
      <c r="A2913" s="220"/>
      <c r="B2913" s="221"/>
      <c r="C2913" s="258" t="s">
        <v>2696</v>
      </c>
      <c r="D2913" s="229"/>
      <c r="E2913" s="230">
        <v>30</v>
      </c>
      <c r="F2913" s="224"/>
      <c r="G2913" s="224"/>
      <c r="H2913" s="224"/>
      <c r="I2913" s="224"/>
      <c r="J2913" s="224"/>
      <c r="K2913" s="224"/>
      <c r="L2913" s="224"/>
      <c r="M2913" s="224"/>
      <c r="N2913" s="223"/>
      <c r="O2913" s="223"/>
      <c r="P2913" s="223"/>
      <c r="Q2913" s="223"/>
      <c r="R2913" s="224"/>
      <c r="S2913" s="224"/>
      <c r="T2913" s="224"/>
      <c r="U2913" s="224"/>
      <c r="V2913" s="224"/>
      <c r="W2913" s="224"/>
      <c r="X2913" s="224"/>
      <c r="Y2913" s="224"/>
      <c r="Z2913" s="213"/>
      <c r="AA2913" s="213"/>
      <c r="AB2913" s="213"/>
      <c r="AC2913" s="213"/>
      <c r="AD2913" s="213"/>
      <c r="AE2913" s="213"/>
      <c r="AF2913" s="213"/>
      <c r="AG2913" s="213" t="s">
        <v>573</v>
      </c>
      <c r="AH2913" s="213">
        <v>0</v>
      </c>
      <c r="AI2913" s="213"/>
      <c r="AJ2913" s="213"/>
      <c r="AK2913" s="213"/>
      <c r="AL2913" s="213"/>
      <c r="AM2913" s="213"/>
      <c r="AN2913" s="213"/>
      <c r="AO2913" s="213"/>
      <c r="AP2913" s="213"/>
      <c r="AQ2913" s="213"/>
      <c r="AR2913" s="213"/>
      <c r="AS2913" s="213"/>
      <c r="AT2913" s="213"/>
      <c r="AU2913" s="213"/>
      <c r="AV2913" s="213"/>
      <c r="AW2913" s="213"/>
      <c r="AX2913" s="213"/>
      <c r="AY2913" s="213"/>
      <c r="AZ2913" s="213"/>
      <c r="BA2913" s="213"/>
      <c r="BB2913" s="213"/>
      <c r="BC2913" s="213"/>
      <c r="BD2913" s="213"/>
      <c r="BE2913" s="213"/>
      <c r="BF2913" s="213"/>
      <c r="BG2913" s="213"/>
      <c r="BH2913" s="213"/>
    </row>
    <row r="2914" spans="1:60" outlineLevel="3" x14ac:dyDescent="0.2">
      <c r="A2914" s="220"/>
      <c r="B2914" s="221"/>
      <c r="C2914" s="275" t="s">
        <v>955</v>
      </c>
      <c r="D2914" s="266"/>
      <c r="E2914" s="267"/>
      <c r="F2914" s="224"/>
      <c r="G2914" s="224"/>
      <c r="H2914" s="224"/>
      <c r="I2914" s="224"/>
      <c r="J2914" s="224"/>
      <c r="K2914" s="224"/>
      <c r="L2914" s="224"/>
      <c r="M2914" s="224"/>
      <c r="N2914" s="223"/>
      <c r="O2914" s="223"/>
      <c r="P2914" s="223"/>
      <c r="Q2914" s="223"/>
      <c r="R2914" s="224"/>
      <c r="S2914" s="224"/>
      <c r="T2914" s="224"/>
      <c r="U2914" s="224"/>
      <c r="V2914" s="224"/>
      <c r="W2914" s="224"/>
      <c r="X2914" s="224"/>
      <c r="Y2914" s="224"/>
      <c r="Z2914" s="213"/>
      <c r="AA2914" s="213"/>
      <c r="AB2914" s="213"/>
      <c r="AC2914" s="213"/>
      <c r="AD2914" s="213"/>
      <c r="AE2914" s="213"/>
      <c r="AF2914" s="213"/>
      <c r="AG2914" s="213" t="s">
        <v>573</v>
      </c>
      <c r="AH2914" s="213"/>
      <c r="AI2914" s="213"/>
      <c r="AJ2914" s="213"/>
      <c r="AK2914" s="213"/>
      <c r="AL2914" s="213"/>
      <c r="AM2914" s="213"/>
      <c r="AN2914" s="213"/>
      <c r="AO2914" s="213"/>
      <c r="AP2914" s="213"/>
      <c r="AQ2914" s="213"/>
      <c r="AR2914" s="213"/>
      <c r="AS2914" s="213"/>
      <c r="AT2914" s="213"/>
      <c r="AU2914" s="213"/>
      <c r="AV2914" s="213"/>
      <c r="AW2914" s="213"/>
      <c r="AX2914" s="213"/>
      <c r="AY2914" s="213"/>
      <c r="AZ2914" s="213"/>
      <c r="BA2914" s="213"/>
      <c r="BB2914" s="213"/>
      <c r="BC2914" s="213"/>
      <c r="BD2914" s="213"/>
      <c r="BE2914" s="213"/>
      <c r="BF2914" s="213"/>
      <c r="BG2914" s="213"/>
      <c r="BH2914" s="213"/>
    </row>
    <row r="2915" spans="1:60" outlineLevel="3" x14ac:dyDescent="0.2">
      <c r="A2915" s="220"/>
      <c r="B2915" s="221"/>
      <c r="C2915" s="276" t="s">
        <v>2697</v>
      </c>
      <c r="D2915" s="266"/>
      <c r="E2915" s="267">
        <v>2</v>
      </c>
      <c r="F2915" s="224"/>
      <c r="G2915" s="224"/>
      <c r="H2915" s="224"/>
      <c r="I2915" s="224"/>
      <c r="J2915" s="224"/>
      <c r="K2915" s="224"/>
      <c r="L2915" s="224"/>
      <c r="M2915" s="224"/>
      <c r="N2915" s="223"/>
      <c r="O2915" s="223"/>
      <c r="P2915" s="223"/>
      <c r="Q2915" s="223"/>
      <c r="R2915" s="224"/>
      <c r="S2915" s="224"/>
      <c r="T2915" s="224"/>
      <c r="U2915" s="224"/>
      <c r="V2915" s="224"/>
      <c r="W2915" s="224"/>
      <c r="X2915" s="224"/>
      <c r="Y2915" s="224"/>
      <c r="Z2915" s="213"/>
      <c r="AA2915" s="213"/>
      <c r="AB2915" s="213"/>
      <c r="AC2915" s="213"/>
      <c r="AD2915" s="213"/>
      <c r="AE2915" s="213"/>
      <c r="AF2915" s="213"/>
      <c r="AG2915" s="213" t="s">
        <v>573</v>
      </c>
      <c r="AH2915" s="213">
        <v>2</v>
      </c>
      <c r="AI2915" s="213"/>
      <c r="AJ2915" s="213"/>
      <c r="AK2915" s="213"/>
      <c r="AL2915" s="213"/>
      <c r="AM2915" s="213"/>
      <c r="AN2915" s="213"/>
      <c r="AO2915" s="213"/>
      <c r="AP2915" s="213"/>
      <c r="AQ2915" s="213"/>
      <c r="AR2915" s="213"/>
      <c r="AS2915" s="213"/>
      <c r="AT2915" s="213"/>
      <c r="AU2915" s="213"/>
      <c r="AV2915" s="213"/>
      <c r="AW2915" s="213"/>
      <c r="AX2915" s="213"/>
      <c r="AY2915" s="213"/>
      <c r="AZ2915" s="213"/>
      <c r="BA2915" s="213"/>
      <c r="BB2915" s="213"/>
      <c r="BC2915" s="213"/>
      <c r="BD2915" s="213"/>
      <c r="BE2915" s="213"/>
      <c r="BF2915" s="213"/>
      <c r="BG2915" s="213"/>
      <c r="BH2915" s="213"/>
    </row>
    <row r="2916" spans="1:60" outlineLevel="3" x14ac:dyDescent="0.2">
      <c r="A2916" s="220"/>
      <c r="B2916" s="221"/>
      <c r="C2916" s="276" t="s">
        <v>2698</v>
      </c>
      <c r="D2916" s="266"/>
      <c r="E2916" s="267">
        <v>2</v>
      </c>
      <c r="F2916" s="224"/>
      <c r="G2916" s="224"/>
      <c r="H2916" s="224"/>
      <c r="I2916" s="224"/>
      <c r="J2916" s="224"/>
      <c r="K2916" s="224"/>
      <c r="L2916" s="224"/>
      <c r="M2916" s="224"/>
      <c r="N2916" s="223"/>
      <c r="O2916" s="223"/>
      <c r="P2916" s="223"/>
      <c r="Q2916" s="223"/>
      <c r="R2916" s="224"/>
      <c r="S2916" s="224"/>
      <c r="T2916" s="224"/>
      <c r="U2916" s="224"/>
      <c r="V2916" s="224"/>
      <c r="W2916" s="224"/>
      <c r="X2916" s="224"/>
      <c r="Y2916" s="224"/>
      <c r="Z2916" s="213"/>
      <c r="AA2916" s="213"/>
      <c r="AB2916" s="213"/>
      <c r="AC2916" s="213"/>
      <c r="AD2916" s="213"/>
      <c r="AE2916" s="213"/>
      <c r="AF2916" s="213"/>
      <c r="AG2916" s="213" t="s">
        <v>573</v>
      </c>
      <c r="AH2916" s="213">
        <v>2</v>
      </c>
      <c r="AI2916" s="213"/>
      <c r="AJ2916" s="213"/>
      <c r="AK2916" s="213"/>
      <c r="AL2916" s="213"/>
      <c r="AM2916" s="213"/>
      <c r="AN2916" s="213"/>
      <c r="AO2916" s="213"/>
      <c r="AP2916" s="213"/>
      <c r="AQ2916" s="213"/>
      <c r="AR2916" s="213"/>
      <c r="AS2916" s="213"/>
      <c r="AT2916" s="213"/>
      <c r="AU2916" s="213"/>
      <c r="AV2916" s="213"/>
      <c r="AW2916" s="213"/>
      <c r="AX2916" s="213"/>
      <c r="AY2916" s="213"/>
      <c r="AZ2916" s="213"/>
      <c r="BA2916" s="213"/>
      <c r="BB2916" s="213"/>
      <c r="BC2916" s="213"/>
      <c r="BD2916" s="213"/>
      <c r="BE2916" s="213"/>
      <c r="BF2916" s="213"/>
      <c r="BG2916" s="213"/>
      <c r="BH2916" s="213"/>
    </row>
    <row r="2917" spans="1:60" outlineLevel="3" x14ac:dyDescent="0.2">
      <c r="A2917" s="220"/>
      <c r="B2917" s="221"/>
      <c r="C2917" s="276" t="s">
        <v>2699</v>
      </c>
      <c r="D2917" s="266"/>
      <c r="E2917" s="267">
        <v>8</v>
      </c>
      <c r="F2917" s="224"/>
      <c r="G2917" s="224"/>
      <c r="H2917" s="224"/>
      <c r="I2917" s="224"/>
      <c r="J2917" s="224"/>
      <c r="K2917" s="224"/>
      <c r="L2917" s="224"/>
      <c r="M2917" s="224"/>
      <c r="N2917" s="223"/>
      <c r="O2917" s="223"/>
      <c r="P2917" s="223"/>
      <c r="Q2917" s="223"/>
      <c r="R2917" s="224"/>
      <c r="S2917" s="224"/>
      <c r="T2917" s="224"/>
      <c r="U2917" s="224"/>
      <c r="V2917" s="224"/>
      <c r="W2917" s="224"/>
      <c r="X2917" s="224"/>
      <c r="Y2917" s="224"/>
      <c r="Z2917" s="213"/>
      <c r="AA2917" s="213"/>
      <c r="AB2917" s="213"/>
      <c r="AC2917" s="213"/>
      <c r="AD2917" s="213"/>
      <c r="AE2917" s="213"/>
      <c r="AF2917" s="213"/>
      <c r="AG2917" s="213" t="s">
        <v>573</v>
      </c>
      <c r="AH2917" s="213">
        <v>2</v>
      </c>
      <c r="AI2917" s="213"/>
      <c r="AJ2917" s="213"/>
      <c r="AK2917" s="213"/>
      <c r="AL2917" s="213"/>
      <c r="AM2917" s="213"/>
      <c r="AN2917" s="213"/>
      <c r="AO2917" s="213"/>
      <c r="AP2917" s="213"/>
      <c r="AQ2917" s="213"/>
      <c r="AR2917" s="213"/>
      <c r="AS2917" s="213"/>
      <c r="AT2917" s="213"/>
      <c r="AU2917" s="213"/>
      <c r="AV2917" s="213"/>
      <c r="AW2917" s="213"/>
      <c r="AX2917" s="213"/>
      <c r="AY2917" s="213"/>
      <c r="AZ2917" s="213"/>
      <c r="BA2917" s="213"/>
      <c r="BB2917" s="213"/>
      <c r="BC2917" s="213"/>
      <c r="BD2917" s="213"/>
      <c r="BE2917" s="213"/>
      <c r="BF2917" s="213"/>
      <c r="BG2917" s="213"/>
      <c r="BH2917" s="213"/>
    </row>
    <row r="2918" spans="1:60" outlineLevel="3" x14ac:dyDescent="0.2">
      <c r="A2918" s="220"/>
      <c r="B2918" s="221"/>
      <c r="C2918" s="276" t="s">
        <v>2700</v>
      </c>
      <c r="D2918" s="266"/>
      <c r="E2918" s="267">
        <v>12</v>
      </c>
      <c r="F2918" s="224"/>
      <c r="G2918" s="224"/>
      <c r="H2918" s="224"/>
      <c r="I2918" s="224"/>
      <c r="J2918" s="224"/>
      <c r="K2918" s="224"/>
      <c r="L2918" s="224"/>
      <c r="M2918" s="224"/>
      <c r="N2918" s="223"/>
      <c r="O2918" s="223"/>
      <c r="P2918" s="223"/>
      <c r="Q2918" s="223"/>
      <c r="R2918" s="224"/>
      <c r="S2918" s="224"/>
      <c r="T2918" s="224"/>
      <c r="U2918" s="224"/>
      <c r="V2918" s="224"/>
      <c r="W2918" s="224"/>
      <c r="X2918" s="224"/>
      <c r="Y2918" s="224"/>
      <c r="Z2918" s="213"/>
      <c r="AA2918" s="213"/>
      <c r="AB2918" s="213"/>
      <c r="AC2918" s="213"/>
      <c r="AD2918" s="213"/>
      <c r="AE2918" s="213"/>
      <c r="AF2918" s="213"/>
      <c r="AG2918" s="213" t="s">
        <v>573</v>
      </c>
      <c r="AH2918" s="213">
        <v>2</v>
      </c>
      <c r="AI2918" s="213"/>
      <c r="AJ2918" s="213"/>
      <c r="AK2918" s="213"/>
      <c r="AL2918" s="213"/>
      <c r="AM2918" s="213"/>
      <c r="AN2918" s="213"/>
      <c r="AO2918" s="213"/>
      <c r="AP2918" s="213"/>
      <c r="AQ2918" s="213"/>
      <c r="AR2918" s="213"/>
      <c r="AS2918" s="213"/>
      <c r="AT2918" s="213"/>
      <c r="AU2918" s="213"/>
      <c r="AV2918" s="213"/>
      <c r="AW2918" s="213"/>
      <c r="AX2918" s="213"/>
      <c r="AY2918" s="213"/>
      <c r="AZ2918" s="213"/>
      <c r="BA2918" s="213"/>
      <c r="BB2918" s="213"/>
      <c r="BC2918" s="213"/>
      <c r="BD2918" s="213"/>
      <c r="BE2918" s="213"/>
      <c r="BF2918" s="213"/>
      <c r="BG2918" s="213"/>
      <c r="BH2918" s="213"/>
    </row>
    <row r="2919" spans="1:60" outlineLevel="3" x14ac:dyDescent="0.2">
      <c r="A2919" s="220"/>
      <c r="B2919" s="221"/>
      <c r="C2919" s="276" t="s">
        <v>1182</v>
      </c>
      <c r="D2919" s="266"/>
      <c r="E2919" s="267"/>
      <c r="F2919" s="224"/>
      <c r="G2919" s="224"/>
      <c r="H2919" s="224"/>
      <c r="I2919" s="224"/>
      <c r="J2919" s="224"/>
      <c r="K2919" s="224"/>
      <c r="L2919" s="224"/>
      <c r="M2919" s="224"/>
      <c r="N2919" s="223"/>
      <c r="O2919" s="223"/>
      <c r="P2919" s="223"/>
      <c r="Q2919" s="223"/>
      <c r="R2919" s="224"/>
      <c r="S2919" s="224"/>
      <c r="T2919" s="224"/>
      <c r="U2919" s="224"/>
      <c r="V2919" s="224"/>
      <c r="W2919" s="224"/>
      <c r="X2919" s="224"/>
      <c r="Y2919" s="224"/>
      <c r="Z2919" s="213"/>
      <c r="AA2919" s="213"/>
      <c r="AB2919" s="213"/>
      <c r="AC2919" s="213"/>
      <c r="AD2919" s="213"/>
      <c r="AE2919" s="213"/>
      <c r="AF2919" s="213"/>
      <c r="AG2919" s="213" t="s">
        <v>573</v>
      </c>
      <c r="AH2919" s="213">
        <v>2</v>
      </c>
      <c r="AI2919" s="213"/>
      <c r="AJ2919" s="213"/>
      <c r="AK2919" s="213"/>
      <c r="AL2919" s="213"/>
      <c r="AM2919" s="213"/>
      <c r="AN2919" s="213"/>
      <c r="AO2919" s="213"/>
      <c r="AP2919" s="213"/>
      <c r="AQ2919" s="213"/>
      <c r="AR2919" s="213"/>
      <c r="AS2919" s="213"/>
      <c r="AT2919" s="213"/>
      <c r="AU2919" s="213"/>
      <c r="AV2919" s="213"/>
      <c r="AW2919" s="213"/>
      <c r="AX2919" s="213"/>
      <c r="AY2919" s="213"/>
      <c r="AZ2919" s="213"/>
      <c r="BA2919" s="213"/>
      <c r="BB2919" s="213"/>
      <c r="BC2919" s="213"/>
      <c r="BD2919" s="213"/>
      <c r="BE2919" s="213"/>
      <c r="BF2919" s="213"/>
      <c r="BG2919" s="213"/>
      <c r="BH2919" s="213"/>
    </row>
    <row r="2920" spans="1:60" outlineLevel="3" x14ac:dyDescent="0.2">
      <c r="A2920" s="220"/>
      <c r="B2920" s="221"/>
      <c r="C2920" s="276" t="s">
        <v>2701</v>
      </c>
      <c r="D2920" s="266"/>
      <c r="E2920" s="267">
        <v>6</v>
      </c>
      <c r="F2920" s="224"/>
      <c r="G2920" s="224"/>
      <c r="H2920" s="224"/>
      <c r="I2920" s="224"/>
      <c r="J2920" s="224"/>
      <c r="K2920" s="224"/>
      <c r="L2920" s="224"/>
      <c r="M2920" s="224"/>
      <c r="N2920" s="223"/>
      <c r="O2920" s="223"/>
      <c r="P2920" s="223"/>
      <c r="Q2920" s="223"/>
      <c r="R2920" s="224"/>
      <c r="S2920" s="224"/>
      <c r="T2920" s="224"/>
      <c r="U2920" s="224"/>
      <c r="V2920" s="224"/>
      <c r="W2920" s="224"/>
      <c r="X2920" s="224"/>
      <c r="Y2920" s="224"/>
      <c r="Z2920" s="213"/>
      <c r="AA2920" s="213"/>
      <c r="AB2920" s="213"/>
      <c r="AC2920" s="213"/>
      <c r="AD2920" s="213"/>
      <c r="AE2920" s="213"/>
      <c r="AF2920" s="213"/>
      <c r="AG2920" s="213" t="s">
        <v>573</v>
      </c>
      <c r="AH2920" s="213">
        <v>2</v>
      </c>
      <c r="AI2920" s="213"/>
      <c r="AJ2920" s="213"/>
      <c r="AK2920" s="213"/>
      <c r="AL2920" s="213"/>
      <c r="AM2920" s="213"/>
      <c r="AN2920" s="213"/>
      <c r="AO2920" s="213"/>
      <c r="AP2920" s="213"/>
      <c r="AQ2920" s="213"/>
      <c r="AR2920" s="213"/>
      <c r="AS2920" s="213"/>
      <c r="AT2920" s="213"/>
      <c r="AU2920" s="213"/>
      <c r="AV2920" s="213"/>
      <c r="AW2920" s="213"/>
      <c r="AX2920" s="213"/>
      <c r="AY2920" s="213"/>
      <c r="AZ2920" s="213"/>
      <c r="BA2920" s="213"/>
      <c r="BB2920" s="213"/>
      <c r="BC2920" s="213"/>
      <c r="BD2920" s="213"/>
      <c r="BE2920" s="213"/>
      <c r="BF2920" s="213"/>
      <c r="BG2920" s="213"/>
      <c r="BH2920" s="213"/>
    </row>
    <row r="2921" spans="1:60" outlineLevel="3" x14ac:dyDescent="0.2">
      <c r="A2921" s="220"/>
      <c r="B2921" s="221"/>
      <c r="C2921" s="275" t="s">
        <v>958</v>
      </c>
      <c r="D2921" s="266"/>
      <c r="E2921" s="267"/>
      <c r="F2921" s="224"/>
      <c r="G2921" s="224"/>
      <c r="H2921" s="224"/>
      <c r="I2921" s="224"/>
      <c r="J2921" s="224"/>
      <c r="K2921" s="224"/>
      <c r="L2921" s="224"/>
      <c r="M2921" s="224"/>
      <c r="N2921" s="223"/>
      <c r="O2921" s="223"/>
      <c r="P2921" s="223"/>
      <c r="Q2921" s="223"/>
      <c r="R2921" s="224"/>
      <c r="S2921" s="224"/>
      <c r="T2921" s="224"/>
      <c r="U2921" s="224"/>
      <c r="V2921" s="224"/>
      <c r="W2921" s="224"/>
      <c r="X2921" s="224"/>
      <c r="Y2921" s="224"/>
      <c r="Z2921" s="213"/>
      <c r="AA2921" s="213"/>
      <c r="AB2921" s="213"/>
      <c r="AC2921" s="213"/>
      <c r="AD2921" s="213"/>
      <c r="AE2921" s="213"/>
      <c r="AF2921" s="213"/>
      <c r="AG2921" s="213" t="s">
        <v>573</v>
      </c>
      <c r="AH2921" s="213"/>
      <c r="AI2921" s="213"/>
      <c r="AJ2921" s="213"/>
      <c r="AK2921" s="213"/>
      <c r="AL2921" s="213"/>
      <c r="AM2921" s="213"/>
      <c r="AN2921" s="213"/>
      <c r="AO2921" s="213"/>
      <c r="AP2921" s="213"/>
      <c r="AQ2921" s="213"/>
      <c r="AR2921" s="213"/>
      <c r="AS2921" s="213"/>
      <c r="AT2921" s="213"/>
      <c r="AU2921" s="213"/>
      <c r="AV2921" s="213"/>
      <c r="AW2921" s="213"/>
      <c r="AX2921" s="213"/>
      <c r="AY2921" s="213"/>
      <c r="AZ2921" s="213"/>
      <c r="BA2921" s="213"/>
      <c r="BB2921" s="213"/>
      <c r="BC2921" s="213"/>
      <c r="BD2921" s="213"/>
      <c r="BE2921" s="213"/>
      <c r="BF2921" s="213"/>
      <c r="BG2921" s="213"/>
      <c r="BH2921" s="213"/>
    </row>
    <row r="2922" spans="1:60" outlineLevel="3" x14ac:dyDescent="0.2">
      <c r="A2922" s="220"/>
      <c r="B2922" s="221"/>
      <c r="C2922" s="258" t="s">
        <v>1152</v>
      </c>
      <c r="D2922" s="229"/>
      <c r="E2922" s="230"/>
      <c r="F2922" s="224"/>
      <c r="G2922" s="224"/>
      <c r="H2922" s="224"/>
      <c r="I2922" s="224"/>
      <c r="J2922" s="224"/>
      <c r="K2922" s="224"/>
      <c r="L2922" s="224"/>
      <c r="M2922" s="224"/>
      <c r="N2922" s="223"/>
      <c r="O2922" s="223"/>
      <c r="P2922" s="223"/>
      <c r="Q2922" s="223"/>
      <c r="R2922" s="224"/>
      <c r="S2922" s="224"/>
      <c r="T2922" s="224"/>
      <c r="U2922" s="224"/>
      <c r="V2922" s="224"/>
      <c r="W2922" s="224"/>
      <c r="X2922" s="224"/>
      <c r="Y2922" s="224"/>
      <c r="Z2922" s="213"/>
      <c r="AA2922" s="213"/>
      <c r="AB2922" s="213"/>
      <c r="AC2922" s="213"/>
      <c r="AD2922" s="213"/>
      <c r="AE2922" s="213"/>
      <c r="AF2922" s="213"/>
      <c r="AG2922" s="213" t="s">
        <v>573</v>
      </c>
      <c r="AH2922" s="213">
        <v>0</v>
      </c>
      <c r="AI2922" s="213"/>
      <c r="AJ2922" s="213"/>
      <c r="AK2922" s="213"/>
      <c r="AL2922" s="213"/>
      <c r="AM2922" s="213"/>
      <c r="AN2922" s="213"/>
      <c r="AO2922" s="213"/>
      <c r="AP2922" s="213"/>
      <c r="AQ2922" s="213"/>
      <c r="AR2922" s="213"/>
      <c r="AS2922" s="213"/>
      <c r="AT2922" s="213"/>
      <c r="AU2922" s="213"/>
      <c r="AV2922" s="213"/>
      <c r="AW2922" s="213"/>
      <c r="AX2922" s="213"/>
      <c r="AY2922" s="213"/>
      <c r="AZ2922" s="213"/>
      <c r="BA2922" s="213"/>
      <c r="BB2922" s="213"/>
      <c r="BC2922" s="213"/>
      <c r="BD2922" s="213"/>
      <c r="BE2922" s="213"/>
      <c r="BF2922" s="213"/>
      <c r="BG2922" s="213"/>
      <c r="BH2922" s="213"/>
    </row>
    <row r="2923" spans="1:60" outlineLevel="3" x14ac:dyDescent="0.2">
      <c r="A2923" s="220"/>
      <c r="B2923" s="221"/>
      <c r="C2923" s="258" t="s">
        <v>2702</v>
      </c>
      <c r="D2923" s="229"/>
      <c r="E2923" s="230">
        <v>24</v>
      </c>
      <c r="F2923" s="224"/>
      <c r="G2923" s="224"/>
      <c r="H2923" s="224"/>
      <c r="I2923" s="224"/>
      <c r="J2923" s="224"/>
      <c r="K2923" s="224"/>
      <c r="L2923" s="224"/>
      <c r="M2923" s="224"/>
      <c r="N2923" s="223"/>
      <c r="O2923" s="223"/>
      <c r="P2923" s="223"/>
      <c r="Q2923" s="223"/>
      <c r="R2923" s="224"/>
      <c r="S2923" s="224"/>
      <c r="T2923" s="224"/>
      <c r="U2923" s="224"/>
      <c r="V2923" s="224"/>
      <c r="W2923" s="224"/>
      <c r="X2923" s="224"/>
      <c r="Y2923" s="224"/>
      <c r="Z2923" s="213"/>
      <c r="AA2923" s="213"/>
      <c r="AB2923" s="213"/>
      <c r="AC2923" s="213"/>
      <c r="AD2923" s="213"/>
      <c r="AE2923" s="213"/>
      <c r="AF2923" s="213"/>
      <c r="AG2923" s="213" t="s">
        <v>573</v>
      </c>
      <c r="AH2923" s="213">
        <v>0</v>
      </c>
      <c r="AI2923" s="213"/>
      <c r="AJ2923" s="213"/>
      <c r="AK2923" s="213"/>
      <c r="AL2923" s="213"/>
      <c r="AM2923" s="213"/>
      <c r="AN2923" s="213"/>
      <c r="AO2923" s="213"/>
      <c r="AP2923" s="213"/>
      <c r="AQ2923" s="213"/>
      <c r="AR2923" s="213"/>
      <c r="AS2923" s="213"/>
      <c r="AT2923" s="213"/>
      <c r="AU2923" s="213"/>
      <c r="AV2923" s="213"/>
      <c r="AW2923" s="213"/>
      <c r="AX2923" s="213"/>
      <c r="AY2923" s="213"/>
      <c r="AZ2923" s="213"/>
      <c r="BA2923" s="213"/>
      <c r="BB2923" s="213"/>
      <c r="BC2923" s="213"/>
      <c r="BD2923" s="213"/>
      <c r="BE2923" s="213"/>
      <c r="BF2923" s="213"/>
      <c r="BG2923" s="213"/>
      <c r="BH2923" s="213"/>
    </row>
    <row r="2924" spans="1:60" outlineLevel="3" x14ac:dyDescent="0.2">
      <c r="A2924" s="220"/>
      <c r="B2924" s="221"/>
      <c r="C2924" s="275" t="s">
        <v>955</v>
      </c>
      <c r="D2924" s="266"/>
      <c r="E2924" s="267"/>
      <c r="F2924" s="224"/>
      <c r="G2924" s="224"/>
      <c r="H2924" s="224"/>
      <c r="I2924" s="224"/>
      <c r="J2924" s="224"/>
      <c r="K2924" s="224"/>
      <c r="L2924" s="224"/>
      <c r="M2924" s="224"/>
      <c r="N2924" s="223"/>
      <c r="O2924" s="223"/>
      <c r="P2924" s="223"/>
      <c r="Q2924" s="223"/>
      <c r="R2924" s="224"/>
      <c r="S2924" s="224"/>
      <c r="T2924" s="224"/>
      <c r="U2924" s="224"/>
      <c r="V2924" s="224"/>
      <c r="W2924" s="224"/>
      <c r="X2924" s="224"/>
      <c r="Y2924" s="224"/>
      <c r="Z2924" s="213"/>
      <c r="AA2924" s="213"/>
      <c r="AB2924" s="213"/>
      <c r="AC2924" s="213"/>
      <c r="AD2924" s="213"/>
      <c r="AE2924" s="213"/>
      <c r="AF2924" s="213"/>
      <c r="AG2924" s="213" t="s">
        <v>573</v>
      </c>
      <c r="AH2924" s="213"/>
      <c r="AI2924" s="213"/>
      <c r="AJ2924" s="213"/>
      <c r="AK2924" s="213"/>
      <c r="AL2924" s="213"/>
      <c r="AM2924" s="213"/>
      <c r="AN2924" s="213"/>
      <c r="AO2924" s="213"/>
      <c r="AP2924" s="213"/>
      <c r="AQ2924" s="213"/>
      <c r="AR2924" s="213"/>
      <c r="AS2924" s="213"/>
      <c r="AT2924" s="213"/>
      <c r="AU2924" s="213"/>
      <c r="AV2924" s="213"/>
      <c r="AW2924" s="213"/>
      <c r="AX2924" s="213"/>
      <c r="AY2924" s="213"/>
      <c r="AZ2924" s="213"/>
      <c r="BA2924" s="213"/>
      <c r="BB2924" s="213"/>
      <c r="BC2924" s="213"/>
      <c r="BD2924" s="213"/>
      <c r="BE2924" s="213"/>
      <c r="BF2924" s="213"/>
      <c r="BG2924" s="213"/>
      <c r="BH2924" s="213"/>
    </row>
    <row r="2925" spans="1:60" outlineLevel="3" x14ac:dyDescent="0.2">
      <c r="A2925" s="220"/>
      <c r="B2925" s="221"/>
      <c r="C2925" s="276" t="s">
        <v>2703</v>
      </c>
      <c r="D2925" s="266"/>
      <c r="E2925" s="267">
        <v>8</v>
      </c>
      <c r="F2925" s="224"/>
      <c r="G2925" s="224"/>
      <c r="H2925" s="224"/>
      <c r="I2925" s="224"/>
      <c r="J2925" s="224"/>
      <c r="K2925" s="224"/>
      <c r="L2925" s="224"/>
      <c r="M2925" s="224"/>
      <c r="N2925" s="223"/>
      <c r="O2925" s="223"/>
      <c r="P2925" s="223"/>
      <c r="Q2925" s="223"/>
      <c r="R2925" s="224"/>
      <c r="S2925" s="224"/>
      <c r="T2925" s="224"/>
      <c r="U2925" s="224"/>
      <c r="V2925" s="224"/>
      <c r="W2925" s="224"/>
      <c r="X2925" s="224"/>
      <c r="Y2925" s="224"/>
      <c r="Z2925" s="213"/>
      <c r="AA2925" s="213"/>
      <c r="AB2925" s="213"/>
      <c r="AC2925" s="213"/>
      <c r="AD2925" s="213"/>
      <c r="AE2925" s="213"/>
      <c r="AF2925" s="213"/>
      <c r="AG2925" s="213" t="s">
        <v>573</v>
      </c>
      <c r="AH2925" s="213">
        <v>2</v>
      </c>
      <c r="AI2925" s="213"/>
      <c r="AJ2925" s="213"/>
      <c r="AK2925" s="213"/>
      <c r="AL2925" s="213"/>
      <c r="AM2925" s="213"/>
      <c r="AN2925" s="213"/>
      <c r="AO2925" s="213"/>
      <c r="AP2925" s="213"/>
      <c r="AQ2925" s="213"/>
      <c r="AR2925" s="213"/>
      <c r="AS2925" s="213"/>
      <c r="AT2925" s="213"/>
      <c r="AU2925" s="213"/>
      <c r="AV2925" s="213"/>
      <c r="AW2925" s="213"/>
      <c r="AX2925" s="213"/>
      <c r="AY2925" s="213"/>
      <c r="AZ2925" s="213"/>
      <c r="BA2925" s="213"/>
      <c r="BB2925" s="213"/>
      <c r="BC2925" s="213"/>
      <c r="BD2925" s="213"/>
      <c r="BE2925" s="213"/>
      <c r="BF2925" s="213"/>
      <c r="BG2925" s="213"/>
      <c r="BH2925" s="213"/>
    </row>
    <row r="2926" spans="1:60" outlineLevel="3" x14ac:dyDescent="0.2">
      <c r="A2926" s="220"/>
      <c r="B2926" s="221"/>
      <c r="C2926" s="276" t="s">
        <v>2704</v>
      </c>
      <c r="D2926" s="266"/>
      <c r="E2926" s="267">
        <v>12</v>
      </c>
      <c r="F2926" s="224"/>
      <c r="G2926" s="224"/>
      <c r="H2926" s="224"/>
      <c r="I2926" s="224"/>
      <c r="J2926" s="224"/>
      <c r="K2926" s="224"/>
      <c r="L2926" s="224"/>
      <c r="M2926" s="224"/>
      <c r="N2926" s="223"/>
      <c r="O2926" s="223"/>
      <c r="P2926" s="223"/>
      <c r="Q2926" s="223"/>
      <c r="R2926" s="224"/>
      <c r="S2926" s="224"/>
      <c r="T2926" s="224"/>
      <c r="U2926" s="224"/>
      <c r="V2926" s="224"/>
      <c r="W2926" s="224"/>
      <c r="X2926" s="224"/>
      <c r="Y2926" s="224"/>
      <c r="Z2926" s="213"/>
      <c r="AA2926" s="213"/>
      <c r="AB2926" s="213"/>
      <c r="AC2926" s="213"/>
      <c r="AD2926" s="213"/>
      <c r="AE2926" s="213"/>
      <c r="AF2926" s="213"/>
      <c r="AG2926" s="213" t="s">
        <v>573</v>
      </c>
      <c r="AH2926" s="213">
        <v>2</v>
      </c>
      <c r="AI2926" s="213"/>
      <c r="AJ2926" s="213"/>
      <c r="AK2926" s="213"/>
      <c r="AL2926" s="213"/>
      <c r="AM2926" s="213"/>
      <c r="AN2926" s="213"/>
      <c r="AO2926" s="213"/>
      <c r="AP2926" s="213"/>
      <c r="AQ2926" s="213"/>
      <c r="AR2926" s="213"/>
      <c r="AS2926" s="213"/>
      <c r="AT2926" s="213"/>
      <c r="AU2926" s="213"/>
      <c r="AV2926" s="213"/>
      <c r="AW2926" s="213"/>
      <c r="AX2926" s="213"/>
      <c r="AY2926" s="213"/>
      <c r="AZ2926" s="213"/>
      <c r="BA2926" s="213"/>
      <c r="BB2926" s="213"/>
      <c r="BC2926" s="213"/>
      <c r="BD2926" s="213"/>
      <c r="BE2926" s="213"/>
      <c r="BF2926" s="213"/>
      <c r="BG2926" s="213"/>
      <c r="BH2926" s="213"/>
    </row>
    <row r="2927" spans="1:60" outlineLevel="3" x14ac:dyDescent="0.2">
      <c r="A2927" s="220"/>
      <c r="B2927" s="221"/>
      <c r="C2927" s="276" t="s">
        <v>1187</v>
      </c>
      <c r="D2927" s="266"/>
      <c r="E2927" s="267"/>
      <c r="F2927" s="224"/>
      <c r="G2927" s="224"/>
      <c r="H2927" s="224"/>
      <c r="I2927" s="224"/>
      <c r="J2927" s="224"/>
      <c r="K2927" s="224"/>
      <c r="L2927" s="224"/>
      <c r="M2927" s="224"/>
      <c r="N2927" s="223"/>
      <c r="O2927" s="223"/>
      <c r="P2927" s="223"/>
      <c r="Q2927" s="223"/>
      <c r="R2927" s="224"/>
      <c r="S2927" s="224"/>
      <c r="T2927" s="224"/>
      <c r="U2927" s="224"/>
      <c r="V2927" s="224"/>
      <c r="W2927" s="224"/>
      <c r="X2927" s="224"/>
      <c r="Y2927" s="224"/>
      <c r="Z2927" s="213"/>
      <c r="AA2927" s="213"/>
      <c r="AB2927" s="213"/>
      <c r="AC2927" s="213"/>
      <c r="AD2927" s="213"/>
      <c r="AE2927" s="213"/>
      <c r="AF2927" s="213"/>
      <c r="AG2927" s="213" t="s">
        <v>573</v>
      </c>
      <c r="AH2927" s="213">
        <v>2</v>
      </c>
      <c r="AI2927" s="213"/>
      <c r="AJ2927" s="213"/>
      <c r="AK2927" s="213"/>
      <c r="AL2927" s="213"/>
      <c r="AM2927" s="213"/>
      <c r="AN2927" s="213"/>
      <c r="AO2927" s="213"/>
      <c r="AP2927" s="213"/>
      <c r="AQ2927" s="213"/>
      <c r="AR2927" s="213"/>
      <c r="AS2927" s="213"/>
      <c r="AT2927" s="213"/>
      <c r="AU2927" s="213"/>
      <c r="AV2927" s="213"/>
      <c r="AW2927" s="213"/>
      <c r="AX2927" s="213"/>
      <c r="AY2927" s="213"/>
      <c r="AZ2927" s="213"/>
      <c r="BA2927" s="213"/>
      <c r="BB2927" s="213"/>
      <c r="BC2927" s="213"/>
      <c r="BD2927" s="213"/>
      <c r="BE2927" s="213"/>
      <c r="BF2927" s="213"/>
      <c r="BG2927" s="213"/>
      <c r="BH2927" s="213"/>
    </row>
    <row r="2928" spans="1:60" outlineLevel="3" x14ac:dyDescent="0.2">
      <c r="A2928" s="220"/>
      <c r="B2928" s="221"/>
      <c r="C2928" s="276" t="s">
        <v>1650</v>
      </c>
      <c r="D2928" s="266"/>
      <c r="E2928" s="267">
        <v>4</v>
      </c>
      <c r="F2928" s="224"/>
      <c r="G2928" s="224"/>
      <c r="H2928" s="224"/>
      <c r="I2928" s="224"/>
      <c r="J2928" s="224"/>
      <c r="K2928" s="224"/>
      <c r="L2928" s="224"/>
      <c r="M2928" s="224"/>
      <c r="N2928" s="223"/>
      <c r="O2928" s="223"/>
      <c r="P2928" s="223"/>
      <c r="Q2928" s="223"/>
      <c r="R2928" s="224"/>
      <c r="S2928" s="224"/>
      <c r="T2928" s="224"/>
      <c r="U2928" s="224"/>
      <c r="V2928" s="224"/>
      <c r="W2928" s="224"/>
      <c r="X2928" s="224"/>
      <c r="Y2928" s="224"/>
      <c r="Z2928" s="213"/>
      <c r="AA2928" s="213"/>
      <c r="AB2928" s="213"/>
      <c r="AC2928" s="213"/>
      <c r="AD2928" s="213"/>
      <c r="AE2928" s="213"/>
      <c r="AF2928" s="213"/>
      <c r="AG2928" s="213" t="s">
        <v>573</v>
      </c>
      <c r="AH2928" s="213">
        <v>2</v>
      </c>
      <c r="AI2928" s="213"/>
      <c r="AJ2928" s="213"/>
      <c r="AK2928" s="213"/>
      <c r="AL2928" s="213"/>
      <c r="AM2928" s="213"/>
      <c r="AN2928" s="213"/>
      <c r="AO2928" s="213"/>
      <c r="AP2928" s="213"/>
      <c r="AQ2928" s="213"/>
      <c r="AR2928" s="213"/>
      <c r="AS2928" s="213"/>
      <c r="AT2928" s="213"/>
      <c r="AU2928" s="213"/>
      <c r="AV2928" s="213"/>
      <c r="AW2928" s="213"/>
      <c r="AX2928" s="213"/>
      <c r="AY2928" s="213"/>
      <c r="AZ2928" s="213"/>
      <c r="BA2928" s="213"/>
      <c r="BB2928" s="213"/>
      <c r="BC2928" s="213"/>
      <c r="BD2928" s="213"/>
      <c r="BE2928" s="213"/>
      <c r="BF2928" s="213"/>
      <c r="BG2928" s="213"/>
      <c r="BH2928" s="213"/>
    </row>
    <row r="2929" spans="1:60" outlineLevel="3" x14ac:dyDescent="0.2">
      <c r="A2929" s="220"/>
      <c r="B2929" s="221"/>
      <c r="C2929" s="276" t="s">
        <v>1189</v>
      </c>
      <c r="D2929" s="266"/>
      <c r="E2929" s="267"/>
      <c r="F2929" s="224"/>
      <c r="G2929" s="224"/>
      <c r="H2929" s="224"/>
      <c r="I2929" s="224"/>
      <c r="J2929" s="224"/>
      <c r="K2929" s="224"/>
      <c r="L2929" s="224"/>
      <c r="M2929" s="224"/>
      <c r="N2929" s="223"/>
      <c r="O2929" s="223"/>
      <c r="P2929" s="223"/>
      <c r="Q2929" s="223"/>
      <c r="R2929" s="224"/>
      <c r="S2929" s="224"/>
      <c r="T2929" s="224"/>
      <c r="U2929" s="224"/>
      <c r="V2929" s="224"/>
      <c r="W2929" s="224"/>
      <c r="X2929" s="224"/>
      <c r="Y2929" s="224"/>
      <c r="Z2929" s="213"/>
      <c r="AA2929" s="213"/>
      <c r="AB2929" s="213"/>
      <c r="AC2929" s="213"/>
      <c r="AD2929" s="213"/>
      <c r="AE2929" s="213"/>
      <c r="AF2929" s="213"/>
      <c r="AG2929" s="213" t="s">
        <v>573</v>
      </c>
      <c r="AH2929" s="213">
        <v>2</v>
      </c>
      <c r="AI2929" s="213"/>
      <c r="AJ2929" s="213"/>
      <c r="AK2929" s="213"/>
      <c r="AL2929" s="213"/>
      <c r="AM2929" s="213"/>
      <c r="AN2929" s="213"/>
      <c r="AO2929" s="213"/>
      <c r="AP2929" s="213"/>
      <c r="AQ2929" s="213"/>
      <c r="AR2929" s="213"/>
      <c r="AS2929" s="213"/>
      <c r="AT2929" s="213"/>
      <c r="AU2929" s="213"/>
      <c r="AV2929" s="213"/>
      <c r="AW2929" s="213"/>
      <c r="AX2929" s="213"/>
      <c r="AY2929" s="213"/>
      <c r="AZ2929" s="213"/>
      <c r="BA2929" s="213"/>
      <c r="BB2929" s="213"/>
      <c r="BC2929" s="213"/>
      <c r="BD2929" s="213"/>
      <c r="BE2929" s="213"/>
      <c r="BF2929" s="213"/>
      <c r="BG2929" s="213"/>
      <c r="BH2929" s="213"/>
    </row>
    <row r="2930" spans="1:60" outlineLevel="3" x14ac:dyDescent="0.2">
      <c r="A2930" s="220"/>
      <c r="B2930" s="221"/>
      <c r="C2930" s="275" t="s">
        <v>958</v>
      </c>
      <c r="D2930" s="266"/>
      <c r="E2930" s="267"/>
      <c r="F2930" s="224"/>
      <c r="G2930" s="224"/>
      <c r="H2930" s="224"/>
      <c r="I2930" s="224"/>
      <c r="J2930" s="224"/>
      <c r="K2930" s="224"/>
      <c r="L2930" s="224"/>
      <c r="M2930" s="224"/>
      <c r="N2930" s="223"/>
      <c r="O2930" s="223"/>
      <c r="P2930" s="223"/>
      <c r="Q2930" s="223"/>
      <c r="R2930" s="224"/>
      <c r="S2930" s="224"/>
      <c r="T2930" s="224"/>
      <c r="U2930" s="224"/>
      <c r="V2930" s="224"/>
      <c r="W2930" s="224"/>
      <c r="X2930" s="224"/>
      <c r="Y2930" s="224"/>
      <c r="Z2930" s="213"/>
      <c r="AA2930" s="213"/>
      <c r="AB2930" s="213"/>
      <c r="AC2930" s="213"/>
      <c r="AD2930" s="213"/>
      <c r="AE2930" s="213"/>
      <c r="AF2930" s="213"/>
      <c r="AG2930" s="213" t="s">
        <v>573</v>
      </c>
      <c r="AH2930" s="213"/>
      <c r="AI2930" s="213"/>
      <c r="AJ2930" s="213"/>
      <c r="AK2930" s="213"/>
      <c r="AL2930" s="213"/>
      <c r="AM2930" s="213"/>
      <c r="AN2930" s="213"/>
      <c r="AO2930" s="213"/>
      <c r="AP2930" s="213"/>
      <c r="AQ2930" s="213"/>
      <c r="AR2930" s="213"/>
      <c r="AS2930" s="213"/>
      <c r="AT2930" s="213"/>
      <c r="AU2930" s="213"/>
      <c r="AV2930" s="213"/>
      <c r="AW2930" s="213"/>
      <c r="AX2930" s="213"/>
      <c r="AY2930" s="213"/>
      <c r="AZ2930" s="213"/>
      <c r="BA2930" s="213"/>
      <c r="BB2930" s="213"/>
      <c r="BC2930" s="213"/>
      <c r="BD2930" s="213"/>
      <c r="BE2930" s="213"/>
      <c r="BF2930" s="213"/>
      <c r="BG2930" s="213"/>
      <c r="BH2930" s="213"/>
    </row>
    <row r="2931" spans="1:60" outlineLevel="2" x14ac:dyDescent="0.2">
      <c r="A2931" s="220"/>
      <c r="B2931" s="221"/>
      <c r="C2931" s="257"/>
      <c r="D2931" s="250"/>
      <c r="E2931" s="250"/>
      <c r="F2931" s="250"/>
      <c r="G2931" s="250"/>
      <c r="H2931" s="224"/>
      <c r="I2931" s="224"/>
      <c r="J2931" s="224"/>
      <c r="K2931" s="224"/>
      <c r="L2931" s="224"/>
      <c r="M2931" s="224"/>
      <c r="N2931" s="223"/>
      <c r="O2931" s="223"/>
      <c r="P2931" s="223"/>
      <c r="Q2931" s="223"/>
      <c r="R2931" s="224"/>
      <c r="S2931" s="224"/>
      <c r="T2931" s="224"/>
      <c r="U2931" s="224"/>
      <c r="V2931" s="224"/>
      <c r="W2931" s="224"/>
      <c r="X2931" s="224"/>
      <c r="Y2931" s="224"/>
      <c r="Z2931" s="213"/>
      <c r="AA2931" s="213"/>
      <c r="AB2931" s="213"/>
      <c r="AC2931" s="213"/>
      <c r="AD2931" s="213"/>
      <c r="AE2931" s="213"/>
      <c r="AF2931" s="213"/>
      <c r="AG2931" s="213" t="s">
        <v>515</v>
      </c>
      <c r="AH2931" s="213"/>
      <c r="AI2931" s="213"/>
      <c r="AJ2931" s="213"/>
      <c r="AK2931" s="213"/>
      <c r="AL2931" s="213"/>
      <c r="AM2931" s="213"/>
      <c r="AN2931" s="213"/>
      <c r="AO2931" s="213"/>
      <c r="AP2931" s="213"/>
      <c r="AQ2931" s="213"/>
      <c r="AR2931" s="213"/>
      <c r="AS2931" s="213"/>
      <c r="AT2931" s="213"/>
      <c r="AU2931" s="213"/>
      <c r="AV2931" s="213"/>
      <c r="AW2931" s="213"/>
      <c r="AX2931" s="213"/>
      <c r="AY2931" s="213"/>
      <c r="AZ2931" s="213"/>
      <c r="BA2931" s="213"/>
      <c r="BB2931" s="213"/>
      <c r="BC2931" s="213"/>
      <c r="BD2931" s="213"/>
      <c r="BE2931" s="213"/>
      <c r="BF2931" s="213"/>
      <c r="BG2931" s="213"/>
      <c r="BH2931" s="213"/>
    </row>
    <row r="2932" spans="1:60" ht="22.5" outlineLevel="1" x14ac:dyDescent="0.2">
      <c r="A2932" s="242">
        <v>377</v>
      </c>
      <c r="B2932" s="243" t="s">
        <v>2705</v>
      </c>
      <c r="C2932" s="254" t="s">
        <v>2706</v>
      </c>
      <c r="D2932" s="244" t="s">
        <v>582</v>
      </c>
      <c r="E2932" s="245">
        <v>33</v>
      </c>
      <c r="F2932" s="246"/>
      <c r="G2932" s="247">
        <f>ROUND(E2932*F2932,2)</f>
        <v>0</v>
      </c>
      <c r="H2932" s="246"/>
      <c r="I2932" s="247">
        <f>ROUND(E2932*H2932,2)</f>
        <v>0</v>
      </c>
      <c r="J2932" s="246"/>
      <c r="K2932" s="247">
        <f>ROUND(E2932*J2932,2)</f>
        <v>0</v>
      </c>
      <c r="L2932" s="247">
        <v>21</v>
      </c>
      <c r="M2932" s="247">
        <f>G2932*(1+L2932/100)</f>
        <v>0</v>
      </c>
      <c r="N2932" s="245">
        <v>0</v>
      </c>
      <c r="O2932" s="245">
        <f>ROUND(E2932*N2932,2)</f>
        <v>0</v>
      </c>
      <c r="P2932" s="245">
        <v>0</v>
      </c>
      <c r="Q2932" s="245">
        <f>ROUND(E2932*P2932,2)</f>
        <v>0</v>
      </c>
      <c r="R2932" s="247" t="s">
        <v>2516</v>
      </c>
      <c r="S2932" s="247" t="s">
        <v>511</v>
      </c>
      <c r="T2932" s="248" t="s">
        <v>511</v>
      </c>
      <c r="U2932" s="224">
        <v>0.11</v>
      </c>
      <c r="V2932" s="224">
        <f>ROUND(E2932*U2932,2)</f>
        <v>3.63</v>
      </c>
      <c r="W2932" s="224"/>
      <c r="X2932" s="224" t="s">
        <v>557</v>
      </c>
      <c r="Y2932" s="224" t="s">
        <v>513</v>
      </c>
      <c r="Z2932" s="213"/>
      <c r="AA2932" s="213"/>
      <c r="AB2932" s="213"/>
      <c r="AC2932" s="213"/>
      <c r="AD2932" s="213"/>
      <c r="AE2932" s="213"/>
      <c r="AF2932" s="213"/>
      <c r="AG2932" s="213" t="s">
        <v>571</v>
      </c>
      <c r="AH2932" s="213"/>
      <c r="AI2932" s="213"/>
      <c r="AJ2932" s="213"/>
      <c r="AK2932" s="213"/>
      <c r="AL2932" s="213"/>
      <c r="AM2932" s="213"/>
      <c r="AN2932" s="213"/>
      <c r="AO2932" s="213"/>
      <c r="AP2932" s="213"/>
      <c r="AQ2932" s="213"/>
      <c r="AR2932" s="213"/>
      <c r="AS2932" s="213"/>
      <c r="AT2932" s="213"/>
      <c r="AU2932" s="213"/>
      <c r="AV2932" s="213"/>
      <c r="AW2932" s="213"/>
      <c r="AX2932" s="213"/>
      <c r="AY2932" s="213"/>
      <c r="AZ2932" s="213"/>
      <c r="BA2932" s="213"/>
      <c r="BB2932" s="213"/>
      <c r="BC2932" s="213"/>
      <c r="BD2932" s="213"/>
      <c r="BE2932" s="213"/>
      <c r="BF2932" s="213"/>
      <c r="BG2932" s="213"/>
      <c r="BH2932" s="213"/>
    </row>
    <row r="2933" spans="1:60" outlineLevel="2" x14ac:dyDescent="0.2">
      <c r="A2933" s="220"/>
      <c r="B2933" s="221"/>
      <c r="C2933" s="258" t="s">
        <v>1149</v>
      </c>
      <c r="D2933" s="229"/>
      <c r="E2933" s="230"/>
      <c r="F2933" s="224"/>
      <c r="G2933" s="224"/>
      <c r="H2933" s="224"/>
      <c r="I2933" s="224"/>
      <c r="J2933" s="224"/>
      <c r="K2933" s="224"/>
      <c r="L2933" s="224"/>
      <c r="M2933" s="224"/>
      <c r="N2933" s="223"/>
      <c r="O2933" s="223"/>
      <c r="P2933" s="223"/>
      <c r="Q2933" s="223"/>
      <c r="R2933" s="224"/>
      <c r="S2933" s="224"/>
      <c r="T2933" s="224"/>
      <c r="U2933" s="224"/>
      <c r="V2933" s="224"/>
      <c r="W2933" s="224"/>
      <c r="X2933" s="224"/>
      <c r="Y2933" s="224"/>
      <c r="Z2933" s="213"/>
      <c r="AA2933" s="213"/>
      <c r="AB2933" s="213"/>
      <c r="AC2933" s="213"/>
      <c r="AD2933" s="213"/>
      <c r="AE2933" s="213"/>
      <c r="AF2933" s="213"/>
      <c r="AG2933" s="213" t="s">
        <v>573</v>
      </c>
      <c r="AH2933" s="213">
        <v>0</v>
      </c>
      <c r="AI2933" s="213"/>
      <c r="AJ2933" s="213"/>
      <c r="AK2933" s="213"/>
      <c r="AL2933" s="213"/>
      <c r="AM2933" s="213"/>
      <c r="AN2933" s="213"/>
      <c r="AO2933" s="213"/>
      <c r="AP2933" s="213"/>
      <c r="AQ2933" s="213"/>
      <c r="AR2933" s="213"/>
      <c r="AS2933" s="213"/>
      <c r="AT2933" s="213"/>
      <c r="AU2933" s="213"/>
      <c r="AV2933" s="213"/>
      <c r="AW2933" s="213"/>
      <c r="AX2933" s="213"/>
      <c r="AY2933" s="213"/>
      <c r="AZ2933" s="213"/>
      <c r="BA2933" s="213"/>
      <c r="BB2933" s="213"/>
      <c r="BC2933" s="213"/>
      <c r="BD2933" s="213"/>
      <c r="BE2933" s="213"/>
      <c r="BF2933" s="213"/>
      <c r="BG2933" s="213"/>
      <c r="BH2933" s="213"/>
    </row>
    <row r="2934" spans="1:60" outlineLevel="3" x14ac:dyDescent="0.2">
      <c r="A2934" s="220"/>
      <c r="B2934" s="221"/>
      <c r="C2934" s="258" t="s">
        <v>2707</v>
      </c>
      <c r="D2934" s="229"/>
      <c r="E2934" s="230">
        <v>18</v>
      </c>
      <c r="F2934" s="224"/>
      <c r="G2934" s="224"/>
      <c r="H2934" s="224"/>
      <c r="I2934" s="224"/>
      <c r="J2934" s="224"/>
      <c r="K2934" s="224"/>
      <c r="L2934" s="224"/>
      <c r="M2934" s="224"/>
      <c r="N2934" s="223"/>
      <c r="O2934" s="223"/>
      <c r="P2934" s="223"/>
      <c r="Q2934" s="223"/>
      <c r="R2934" s="224"/>
      <c r="S2934" s="224"/>
      <c r="T2934" s="224"/>
      <c r="U2934" s="224"/>
      <c r="V2934" s="224"/>
      <c r="W2934" s="224"/>
      <c r="X2934" s="224"/>
      <c r="Y2934" s="224"/>
      <c r="Z2934" s="213"/>
      <c r="AA2934" s="213"/>
      <c r="AB2934" s="213"/>
      <c r="AC2934" s="213"/>
      <c r="AD2934" s="213"/>
      <c r="AE2934" s="213"/>
      <c r="AF2934" s="213"/>
      <c r="AG2934" s="213" t="s">
        <v>573</v>
      </c>
      <c r="AH2934" s="213">
        <v>0</v>
      </c>
      <c r="AI2934" s="213"/>
      <c r="AJ2934" s="213"/>
      <c r="AK2934" s="213"/>
      <c r="AL2934" s="213"/>
      <c r="AM2934" s="213"/>
      <c r="AN2934" s="213"/>
      <c r="AO2934" s="213"/>
      <c r="AP2934" s="213"/>
      <c r="AQ2934" s="213"/>
      <c r="AR2934" s="213"/>
      <c r="AS2934" s="213"/>
      <c r="AT2934" s="213"/>
      <c r="AU2934" s="213"/>
      <c r="AV2934" s="213"/>
      <c r="AW2934" s="213"/>
      <c r="AX2934" s="213"/>
      <c r="AY2934" s="213"/>
      <c r="AZ2934" s="213"/>
      <c r="BA2934" s="213"/>
      <c r="BB2934" s="213"/>
      <c r="BC2934" s="213"/>
      <c r="BD2934" s="213"/>
      <c r="BE2934" s="213"/>
      <c r="BF2934" s="213"/>
      <c r="BG2934" s="213"/>
      <c r="BH2934" s="213"/>
    </row>
    <row r="2935" spans="1:60" outlineLevel="3" x14ac:dyDescent="0.2">
      <c r="A2935" s="220"/>
      <c r="B2935" s="221"/>
      <c r="C2935" s="275" t="s">
        <v>955</v>
      </c>
      <c r="D2935" s="266"/>
      <c r="E2935" s="267"/>
      <c r="F2935" s="224"/>
      <c r="G2935" s="224"/>
      <c r="H2935" s="224"/>
      <c r="I2935" s="224"/>
      <c r="J2935" s="224"/>
      <c r="K2935" s="224"/>
      <c r="L2935" s="224"/>
      <c r="M2935" s="224"/>
      <c r="N2935" s="223"/>
      <c r="O2935" s="223"/>
      <c r="P2935" s="223"/>
      <c r="Q2935" s="223"/>
      <c r="R2935" s="224"/>
      <c r="S2935" s="224"/>
      <c r="T2935" s="224"/>
      <c r="U2935" s="224"/>
      <c r="V2935" s="224"/>
      <c r="W2935" s="224"/>
      <c r="X2935" s="224"/>
      <c r="Y2935" s="224"/>
      <c r="Z2935" s="213"/>
      <c r="AA2935" s="213"/>
      <c r="AB2935" s="213"/>
      <c r="AC2935" s="213"/>
      <c r="AD2935" s="213"/>
      <c r="AE2935" s="213"/>
      <c r="AF2935" s="213"/>
      <c r="AG2935" s="213" t="s">
        <v>573</v>
      </c>
      <c r="AH2935" s="213"/>
      <c r="AI2935" s="213"/>
      <c r="AJ2935" s="213"/>
      <c r="AK2935" s="213"/>
      <c r="AL2935" s="213"/>
      <c r="AM2935" s="213"/>
      <c r="AN2935" s="213"/>
      <c r="AO2935" s="213"/>
      <c r="AP2935" s="213"/>
      <c r="AQ2935" s="213"/>
      <c r="AR2935" s="213"/>
      <c r="AS2935" s="213"/>
      <c r="AT2935" s="213"/>
      <c r="AU2935" s="213"/>
      <c r="AV2935" s="213"/>
      <c r="AW2935" s="213"/>
      <c r="AX2935" s="213"/>
      <c r="AY2935" s="213"/>
      <c r="AZ2935" s="213"/>
      <c r="BA2935" s="213"/>
      <c r="BB2935" s="213"/>
      <c r="BC2935" s="213"/>
      <c r="BD2935" s="213"/>
      <c r="BE2935" s="213"/>
      <c r="BF2935" s="213"/>
      <c r="BG2935" s="213"/>
      <c r="BH2935" s="213"/>
    </row>
    <row r="2936" spans="1:60" outlineLevel="3" x14ac:dyDescent="0.2">
      <c r="A2936" s="220"/>
      <c r="B2936" s="221"/>
      <c r="C2936" s="276" t="s">
        <v>2708</v>
      </c>
      <c r="D2936" s="266"/>
      <c r="E2936" s="267">
        <v>1</v>
      </c>
      <c r="F2936" s="224"/>
      <c r="G2936" s="224"/>
      <c r="H2936" s="224"/>
      <c r="I2936" s="224"/>
      <c r="J2936" s="224"/>
      <c r="K2936" s="224"/>
      <c r="L2936" s="224"/>
      <c r="M2936" s="224"/>
      <c r="N2936" s="223"/>
      <c r="O2936" s="223"/>
      <c r="P2936" s="223"/>
      <c r="Q2936" s="223"/>
      <c r="R2936" s="224"/>
      <c r="S2936" s="224"/>
      <c r="T2936" s="224"/>
      <c r="U2936" s="224"/>
      <c r="V2936" s="224"/>
      <c r="W2936" s="224"/>
      <c r="X2936" s="224"/>
      <c r="Y2936" s="224"/>
      <c r="Z2936" s="213"/>
      <c r="AA2936" s="213"/>
      <c r="AB2936" s="213"/>
      <c r="AC2936" s="213"/>
      <c r="AD2936" s="213"/>
      <c r="AE2936" s="213"/>
      <c r="AF2936" s="213"/>
      <c r="AG2936" s="213" t="s">
        <v>573</v>
      </c>
      <c r="AH2936" s="213">
        <v>2</v>
      </c>
      <c r="AI2936" s="213"/>
      <c r="AJ2936" s="213"/>
      <c r="AK2936" s="213"/>
      <c r="AL2936" s="213"/>
      <c r="AM2936" s="213"/>
      <c r="AN2936" s="213"/>
      <c r="AO2936" s="213"/>
      <c r="AP2936" s="213"/>
      <c r="AQ2936" s="213"/>
      <c r="AR2936" s="213"/>
      <c r="AS2936" s="213"/>
      <c r="AT2936" s="213"/>
      <c r="AU2936" s="213"/>
      <c r="AV2936" s="213"/>
      <c r="AW2936" s="213"/>
      <c r="AX2936" s="213"/>
      <c r="AY2936" s="213"/>
      <c r="AZ2936" s="213"/>
      <c r="BA2936" s="213"/>
      <c r="BB2936" s="213"/>
      <c r="BC2936" s="213"/>
      <c r="BD2936" s="213"/>
      <c r="BE2936" s="213"/>
      <c r="BF2936" s="213"/>
      <c r="BG2936" s="213"/>
      <c r="BH2936" s="213"/>
    </row>
    <row r="2937" spans="1:60" outlineLevel="3" x14ac:dyDescent="0.2">
      <c r="A2937" s="220"/>
      <c r="B2937" s="221"/>
      <c r="C2937" s="276" t="s">
        <v>2698</v>
      </c>
      <c r="D2937" s="266"/>
      <c r="E2937" s="267">
        <v>2</v>
      </c>
      <c r="F2937" s="224"/>
      <c r="G2937" s="224"/>
      <c r="H2937" s="224"/>
      <c r="I2937" s="224"/>
      <c r="J2937" s="224"/>
      <c r="K2937" s="224"/>
      <c r="L2937" s="224"/>
      <c r="M2937" s="224"/>
      <c r="N2937" s="223"/>
      <c r="O2937" s="223"/>
      <c r="P2937" s="223"/>
      <c r="Q2937" s="223"/>
      <c r="R2937" s="224"/>
      <c r="S2937" s="224"/>
      <c r="T2937" s="224"/>
      <c r="U2937" s="224"/>
      <c r="V2937" s="224"/>
      <c r="W2937" s="224"/>
      <c r="X2937" s="224"/>
      <c r="Y2937" s="224"/>
      <c r="Z2937" s="213"/>
      <c r="AA2937" s="213"/>
      <c r="AB2937" s="213"/>
      <c r="AC2937" s="213"/>
      <c r="AD2937" s="213"/>
      <c r="AE2937" s="213"/>
      <c r="AF2937" s="213"/>
      <c r="AG2937" s="213" t="s">
        <v>573</v>
      </c>
      <c r="AH2937" s="213">
        <v>2</v>
      </c>
      <c r="AI2937" s="213"/>
      <c r="AJ2937" s="213"/>
      <c r="AK2937" s="213"/>
      <c r="AL2937" s="213"/>
      <c r="AM2937" s="213"/>
      <c r="AN2937" s="213"/>
      <c r="AO2937" s="213"/>
      <c r="AP2937" s="213"/>
      <c r="AQ2937" s="213"/>
      <c r="AR2937" s="213"/>
      <c r="AS2937" s="213"/>
      <c r="AT2937" s="213"/>
      <c r="AU2937" s="213"/>
      <c r="AV2937" s="213"/>
      <c r="AW2937" s="213"/>
      <c r="AX2937" s="213"/>
      <c r="AY2937" s="213"/>
      <c r="AZ2937" s="213"/>
      <c r="BA2937" s="213"/>
      <c r="BB2937" s="213"/>
      <c r="BC2937" s="213"/>
      <c r="BD2937" s="213"/>
      <c r="BE2937" s="213"/>
      <c r="BF2937" s="213"/>
      <c r="BG2937" s="213"/>
      <c r="BH2937" s="213"/>
    </row>
    <row r="2938" spans="1:60" outlineLevel="3" x14ac:dyDescent="0.2">
      <c r="A2938" s="220"/>
      <c r="B2938" s="221"/>
      <c r="C2938" s="276" t="s">
        <v>2709</v>
      </c>
      <c r="D2938" s="266"/>
      <c r="E2938" s="267">
        <v>3</v>
      </c>
      <c r="F2938" s="224"/>
      <c r="G2938" s="224"/>
      <c r="H2938" s="224"/>
      <c r="I2938" s="224"/>
      <c r="J2938" s="224"/>
      <c r="K2938" s="224"/>
      <c r="L2938" s="224"/>
      <c r="M2938" s="224"/>
      <c r="N2938" s="223"/>
      <c r="O2938" s="223"/>
      <c r="P2938" s="223"/>
      <c r="Q2938" s="223"/>
      <c r="R2938" s="224"/>
      <c r="S2938" s="224"/>
      <c r="T2938" s="224"/>
      <c r="U2938" s="224"/>
      <c r="V2938" s="224"/>
      <c r="W2938" s="224"/>
      <c r="X2938" s="224"/>
      <c r="Y2938" s="224"/>
      <c r="Z2938" s="213"/>
      <c r="AA2938" s="213"/>
      <c r="AB2938" s="213"/>
      <c r="AC2938" s="213"/>
      <c r="AD2938" s="213"/>
      <c r="AE2938" s="213"/>
      <c r="AF2938" s="213"/>
      <c r="AG2938" s="213" t="s">
        <v>573</v>
      </c>
      <c r="AH2938" s="213">
        <v>2</v>
      </c>
      <c r="AI2938" s="213"/>
      <c r="AJ2938" s="213"/>
      <c r="AK2938" s="213"/>
      <c r="AL2938" s="213"/>
      <c r="AM2938" s="213"/>
      <c r="AN2938" s="213"/>
      <c r="AO2938" s="213"/>
      <c r="AP2938" s="213"/>
      <c r="AQ2938" s="213"/>
      <c r="AR2938" s="213"/>
      <c r="AS2938" s="213"/>
      <c r="AT2938" s="213"/>
      <c r="AU2938" s="213"/>
      <c r="AV2938" s="213"/>
      <c r="AW2938" s="213"/>
      <c r="AX2938" s="213"/>
      <c r="AY2938" s="213"/>
      <c r="AZ2938" s="213"/>
      <c r="BA2938" s="213"/>
      <c r="BB2938" s="213"/>
      <c r="BC2938" s="213"/>
      <c r="BD2938" s="213"/>
      <c r="BE2938" s="213"/>
      <c r="BF2938" s="213"/>
      <c r="BG2938" s="213"/>
      <c r="BH2938" s="213"/>
    </row>
    <row r="2939" spans="1:60" outlineLevel="3" x14ac:dyDescent="0.2">
      <c r="A2939" s="220"/>
      <c r="B2939" s="221"/>
      <c r="C2939" s="276" t="s">
        <v>2710</v>
      </c>
      <c r="D2939" s="266"/>
      <c r="E2939" s="267">
        <v>5</v>
      </c>
      <c r="F2939" s="224"/>
      <c r="G2939" s="224"/>
      <c r="H2939" s="224"/>
      <c r="I2939" s="224"/>
      <c r="J2939" s="224"/>
      <c r="K2939" s="224"/>
      <c r="L2939" s="224"/>
      <c r="M2939" s="224"/>
      <c r="N2939" s="223"/>
      <c r="O2939" s="223"/>
      <c r="P2939" s="223"/>
      <c r="Q2939" s="223"/>
      <c r="R2939" s="224"/>
      <c r="S2939" s="224"/>
      <c r="T2939" s="224"/>
      <c r="U2939" s="224"/>
      <c r="V2939" s="224"/>
      <c r="W2939" s="224"/>
      <c r="X2939" s="224"/>
      <c r="Y2939" s="224"/>
      <c r="Z2939" s="213"/>
      <c r="AA2939" s="213"/>
      <c r="AB2939" s="213"/>
      <c r="AC2939" s="213"/>
      <c r="AD2939" s="213"/>
      <c r="AE2939" s="213"/>
      <c r="AF2939" s="213"/>
      <c r="AG2939" s="213" t="s">
        <v>573</v>
      </c>
      <c r="AH2939" s="213">
        <v>2</v>
      </c>
      <c r="AI2939" s="213"/>
      <c r="AJ2939" s="213"/>
      <c r="AK2939" s="213"/>
      <c r="AL2939" s="213"/>
      <c r="AM2939" s="213"/>
      <c r="AN2939" s="213"/>
      <c r="AO2939" s="213"/>
      <c r="AP2939" s="213"/>
      <c r="AQ2939" s="213"/>
      <c r="AR2939" s="213"/>
      <c r="AS2939" s="213"/>
      <c r="AT2939" s="213"/>
      <c r="AU2939" s="213"/>
      <c r="AV2939" s="213"/>
      <c r="AW2939" s="213"/>
      <c r="AX2939" s="213"/>
      <c r="AY2939" s="213"/>
      <c r="AZ2939" s="213"/>
      <c r="BA2939" s="213"/>
      <c r="BB2939" s="213"/>
      <c r="BC2939" s="213"/>
      <c r="BD2939" s="213"/>
      <c r="BE2939" s="213"/>
      <c r="BF2939" s="213"/>
      <c r="BG2939" s="213"/>
      <c r="BH2939" s="213"/>
    </row>
    <row r="2940" spans="1:60" outlineLevel="3" x14ac:dyDescent="0.2">
      <c r="A2940" s="220"/>
      <c r="B2940" s="221"/>
      <c r="C2940" s="276" t="s">
        <v>2711</v>
      </c>
      <c r="D2940" s="266"/>
      <c r="E2940" s="267">
        <v>5</v>
      </c>
      <c r="F2940" s="224"/>
      <c r="G2940" s="224"/>
      <c r="H2940" s="224"/>
      <c r="I2940" s="224"/>
      <c r="J2940" s="224"/>
      <c r="K2940" s="224"/>
      <c r="L2940" s="224"/>
      <c r="M2940" s="224"/>
      <c r="N2940" s="223"/>
      <c r="O2940" s="223"/>
      <c r="P2940" s="223"/>
      <c r="Q2940" s="223"/>
      <c r="R2940" s="224"/>
      <c r="S2940" s="224"/>
      <c r="T2940" s="224"/>
      <c r="U2940" s="224"/>
      <c r="V2940" s="224"/>
      <c r="W2940" s="224"/>
      <c r="X2940" s="224"/>
      <c r="Y2940" s="224"/>
      <c r="Z2940" s="213"/>
      <c r="AA2940" s="213"/>
      <c r="AB2940" s="213"/>
      <c r="AC2940" s="213"/>
      <c r="AD2940" s="213"/>
      <c r="AE2940" s="213"/>
      <c r="AF2940" s="213"/>
      <c r="AG2940" s="213" t="s">
        <v>573</v>
      </c>
      <c r="AH2940" s="213">
        <v>2</v>
      </c>
      <c r="AI2940" s="213"/>
      <c r="AJ2940" s="213"/>
      <c r="AK2940" s="213"/>
      <c r="AL2940" s="213"/>
      <c r="AM2940" s="213"/>
      <c r="AN2940" s="213"/>
      <c r="AO2940" s="213"/>
      <c r="AP2940" s="213"/>
      <c r="AQ2940" s="213"/>
      <c r="AR2940" s="213"/>
      <c r="AS2940" s="213"/>
      <c r="AT2940" s="213"/>
      <c r="AU2940" s="213"/>
      <c r="AV2940" s="213"/>
      <c r="AW2940" s="213"/>
      <c r="AX2940" s="213"/>
      <c r="AY2940" s="213"/>
      <c r="AZ2940" s="213"/>
      <c r="BA2940" s="213"/>
      <c r="BB2940" s="213"/>
      <c r="BC2940" s="213"/>
      <c r="BD2940" s="213"/>
      <c r="BE2940" s="213"/>
      <c r="BF2940" s="213"/>
      <c r="BG2940" s="213"/>
      <c r="BH2940" s="213"/>
    </row>
    <row r="2941" spans="1:60" outlineLevel="3" x14ac:dyDescent="0.2">
      <c r="A2941" s="220"/>
      <c r="B2941" s="221"/>
      <c r="C2941" s="276" t="s">
        <v>2712</v>
      </c>
      <c r="D2941" s="266"/>
      <c r="E2941" s="267">
        <v>2</v>
      </c>
      <c r="F2941" s="224"/>
      <c r="G2941" s="224"/>
      <c r="H2941" s="224"/>
      <c r="I2941" s="224"/>
      <c r="J2941" s="224"/>
      <c r="K2941" s="224"/>
      <c r="L2941" s="224"/>
      <c r="M2941" s="224"/>
      <c r="N2941" s="223"/>
      <c r="O2941" s="223"/>
      <c r="P2941" s="223"/>
      <c r="Q2941" s="223"/>
      <c r="R2941" s="224"/>
      <c r="S2941" s="224"/>
      <c r="T2941" s="224"/>
      <c r="U2941" s="224"/>
      <c r="V2941" s="224"/>
      <c r="W2941" s="224"/>
      <c r="X2941" s="224"/>
      <c r="Y2941" s="224"/>
      <c r="Z2941" s="213"/>
      <c r="AA2941" s="213"/>
      <c r="AB2941" s="213"/>
      <c r="AC2941" s="213"/>
      <c r="AD2941" s="213"/>
      <c r="AE2941" s="213"/>
      <c r="AF2941" s="213"/>
      <c r="AG2941" s="213" t="s">
        <v>573</v>
      </c>
      <c r="AH2941" s="213">
        <v>2</v>
      </c>
      <c r="AI2941" s="213"/>
      <c r="AJ2941" s="213"/>
      <c r="AK2941" s="213"/>
      <c r="AL2941" s="213"/>
      <c r="AM2941" s="213"/>
      <c r="AN2941" s="213"/>
      <c r="AO2941" s="213"/>
      <c r="AP2941" s="213"/>
      <c r="AQ2941" s="213"/>
      <c r="AR2941" s="213"/>
      <c r="AS2941" s="213"/>
      <c r="AT2941" s="213"/>
      <c r="AU2941" s="213"/>
      <c r="AV2941" s="213"/>
      <c r="AW2941" s="213"/>
      <c r="AX2941" s="213"/>
      <c r="AY2941" s="213"/>
      <c r="AZ2941" s="213"/>
      <c r="BA2941" s="213"/>
      <c r="BB2941" s="213"/>
      <c r="BC2941" s="213"/>
      <c r="BD2941" s="213"/>
      <c r="BE2941" s="213"/>
      <c r="BF2941" s="213"/>
      <c r="BG2941" s="213"/>
      <c r="BH2941" s="213"/>
    </row>
    <row r="2942" spans="1:60" outlineLevel="3" x14ac:dyDescent="0.2">
      <c r="A2942" s="220"/>
      <c r="B2942" s="221"/>
      <c r="C2942" s="275" t="s">
        <v>958</v>
      </c>
      <c r="D2942" s="266"/>
      <c r="E2942" s="267"/>
      <c r="F2942" s="224"/>
      <c r="G2942" s="224"/>
      <c r="H2942" s="224"/>
      <c r="I2942" s="224"/>
      <c r="J2942" s="224"/>
      <c r="K2942" s="224"/>
      <c r="L2942" s="224"/>
      <c r="M2942" s="224"/>
      <c r="N2942" s="223"/>
      <c r="O2942" s="223"/>
      <c r="P2942" s="223"/>
      <c r="Q2942" s="223"/>
      <c r="R2942" s="224"/>
      <c r="S2942" s="224"/>
      <c r="T2942" s="224"/>
      <c r="U2942" s="224"/>
      <c r="V2942" s="224"/>
      <c r="W2942" s="224"/>
      <c r="X2942" s="224"/>
      <c r="Y2942" s="224"/>
      <c r="Z2942" s="213"/>
      <c r="AA2942" s="213"/>
      <c r="AB2942" s="213"/>
      <c r="AC2942" s="213"/>
      <c r="AD2942" s="213"/>
      <c r="AE2942" s="213"/>
      <c r="AF2942" s="213"/>
      <c r="AG2942" s="213" t="s">
        <v>573</v>
      </c>
      <c r="AH2942" s="213"/>
      <c r="AI2942" s="213"/>
      <c r="AJ2942" s="213"/>
      <c r="AK2942" s="213"/>
      <c r="AL2942" s="213"/>
      <c r="AM2942" s="213"/>
      <c r="AN2942" s="213"/>
      <c r="AO2942" s="213"/>
      <c r="AP2942" s="213"/>
      <c r="AQ2942" s="213"/>
      <c r="AR2942" s="213"/>
      <c r="AS2942" s="213"/>
      <c r="AT2942" s="213"/>
      <c r="AU2942" s="213"/>
      <c r="AV2942" s="213"/>
      <c r="AW2942" s="213"/>
      <c r="AX2942" s="213"/>
      <c r="AY2942" s="213"/>
      <c r="AZ2942" s="213"/>
      <c r="BA2942" s="213"/>
      <c r="BB2942" s="213"/>
      <c r="BC2942" s="213"/>
      <c r="BD2942" s="213"/>
      <c r="BE2942" s="213"/>
      <c r="BF2942" s="213"/>
      <c r="BG2942" s="213"/>
      <c r="BH2942" s="213"/>
    </row>
    <row r="2943" spans="1:60" outlineLevel="3" x14ac:dyDescent="0.2">
      <c r="A2943" s="220"/>
      <c r="B2943" s="221"/>
      <c r="C2943" s="258" t="s">
        <v>1152</v>
      </c>
      <c r="D2943" s="229"/>
      <c r="E2943" s="230"/>
      <c r="F2943" s="224"/>
      <c r="G2943" s="224"/>
      <c r="H2943" s="224"/>
      <c r="I2943" s="224"/>
      <c r="J2943" s="224"/>
      <c r="K2943" s="224"/>
      <c r="L2943" s="224"/>
      <c r="M2943" s="224"/>
      <c r="N2943" s="223"/>
      <c r="O2943" s="223"/>
      <c r="P2943" s="223"/>
      <c r="Q2943" s="223"/>
      <c r="R2943" s="224"/>
      <c r="S2943" s="224"/>
      <c r="T2943" s="224"/>
      <c r="U2943" s="224"/>
      <c r="V2943" s="224"/>
      <c r="W2943" s="224"/>
      <c r="X2943" s="224"/>
      <c r="Y2943" s="224"/>
      <c r="Z2943" s="213"/>
      <c r="AA2943" s="213"/>
      <c r="AB2943" s="213"/>
      <c r="AC2943" s="213"/>
      <c r="AD2943" s="213"/>
      <c r="AE2943" s="213"/>
      <c r="AF2943" s="213"/>
      <c r="AG2943" s="213" t="s">
        <v>573</v>
      </c>
      <c r="AH2943" s="213">
        <v>0</v>
      </c>
      <c r="AI2943" s="213"/>
      <c r="AJ2943" s="213"/>
      <c r="AK2943" s="213"/>
      <c r="AL2943" s="213"/>
      <c r="AM2943" s="213"/>
      <c r="AN2943" s="213"/>
      <c r="AO2943" s="213"/>
      <c r="AP2943" s="213"/>
      <c r="AQ2943" s="213"/>
      <c r="AR2943" s="213"/>
      <c r="AS2943" s="213"/>
      <c r="AT2943" s="213"/>
      <c r="AU2943" s="213"/>
      <c r="AV2943" s="213"/>
      <c r="AW2943" s="213"/>
      <c r="AX2943" s="213"/>
      <c r="AY2943" s="213"/>
      <c r="AZ2943" s="213"/>
      <c r="BA2943" s="213"/>
      <c r="BB2943" s="213"/>
      <c r="BC2943" s="213"/>
      <c r="BD2943" s="213"/>
      <c r="BE2943" s="213"/>
      <c r="BF2943" s="213"/>
      <c r="BG2943" s="213"/>
      <c r="BH2943" s="213"/>
    </row>
    <row r="2944" spans="1:60" outlineLevel="3" x14ac:dyDescent="0.2">
      <c r="A2944" s="220"/>
      <c r="B2944" s="221"/>
      <c r="C2944" s="258" t="s">
        <v>2713</v>
      </c>
      <c r="D2944" s="229"/>
      <c r="E2944" s="230">
        <v>15</v>
      </c>
      <c r="F2944" s="224"/>
      <c r="G2944" s="224"/>
      <c r="H2944" s="224"/>
      <c r="I2944" s="224"/>
      <c r="J2944" s="224"/>
      <c r="K2944" s="224"/>
      <c r="L2944" s="224"/>
      <c r="M2944" s="224"/>
      <c r="N2944" s="223"/>
      <c r="O2944" s="223"/>
      <c r="P2944" s="223"/>
      <c r="Q2944" s="223"/>
      <c r="R2944" s="224"/>
      <c r="S2944" s="224"/>
      <c r="T2944" s="224"/>
      <c r="U2944" s="224"/>
      <c r="V2944" s="224"/>
      <c r="W2944" s="224"/>
      <c r="X2944" s="224"/>
      <c r="Y2944" s="224"/>
      <c r="Z2944" s="213"/>
      <c r="AA2944" s="213"/>
      <c r="AB2944" s="213"/>
      <c r="AC2944" s="213"/>
      <c r="AD2944" s="213"/>
      <c r="AE2944" s="213"/>
      <c r="AF2944" s="213"/>
      <c r="AG2944" s="213" t="s">
        <v>573</v>
      </c>
      <c r="AH2944" s="213">
        <v>0</v>
      </c>
      <c r="AI2944" s="213"/>
      <c r="AJ2944" s="213"/>
      <c r="AK2944" s="213"/>
      <c r="AL2944" s="213"/>
      <c r="AM2944" s="213"/>
      <c r="AN2944" s="213"/>
      <c r="AO2944" s="213"/>
      <c r="AP2944" s="213"/>
      <c r="AQ2944" s="213"/>
      <c r="AR2944" s="213"/>
      <c r="AS2944" s="213"/>
      <c r="AT2944" s="213"/>
      <c r="AU2944" s="213"/>
      <c r="AV2944" s="213"/>
      <c r="AW2944" s="213"/>
      <c r="AX2944" s="213"/>
      <c r="AY2944" s="213"/>
      <c r="AZ2944" s="213"/>
      <c r="BA2944" s="213"/>
      <c r="BB2944" s="213"/>
      <c r="BC2944" s="213"/>
      <c r="BD2944" s="213"/>
      <c r="BE2944" s="213"/>
      <c r="BF2944" s="213"/>
      <c r="BG2944" s="213"/>
      <c r="BH2944" s="213"/>
    </row>
    <row r="2945" spans="1:60" outlineLevel="3" x14ac:dyDescent="0.2">
      <c r="A2945" s="220"/>
      <c r="B2945" s="221"/>
      <c r="C2945" s="275" t="s">
        <v>955</v>
      </c>
      <c r="D2945" s="266"/>
      <c r="E2945" s="267"/>
      <c r="F2945" s="224"/>
      <c r="G2945" s="224"/>
      <c r="H2945" s="224"/>
      <c r="I2945" s="224"/>
      <c r="J2945" s="224"/>
      <c r="K2945" s="224"/>
      <c r="L2945" s="224"/>
      <c r="M2945" s="224"/>
      <c r="N2945" s="223"/>
      <c r="O2945" s="223"/>
      <c r="P2945" s="223"/>
      <c r="Q2945" s="223"/>
      <c r="R2945" s="224"/>
      <c r="S2945" s="224"/>
      <c r="T2945" s="224"/>
      <c r="U2945" s="224"/>
      <c r="V2945" s="224"/>
      <c r="W2945" s="224"/>
      <c r="X2945" s="224"/>
      <c r="Y2945" s="224"/>
      <c r="Z2945" s="213"/>
      <c r="AA2945" s="213"/>
      <c r="AB2945" s="213"/>
      <c r="AC2945" s="213"/>
      <c r="AD2945" s="213"/>
      <c r="AE2945" s="213"/>
      <c r="AF2945" s="213"/>
      <c r="AG2945" s="213" t="s">
        <v>573</v>
      </c>
      <c r="AH2945" s="213"/>
      <c r="AI2945" s="213"/>
      <c r="AJ2945" s="213"/>
      <c r="AK2945" s="213"/>
      <c r="AL2945" s="213"/>
      <c r="AM2945" s="213"/>
      <c r="AN2945" s="213"/>
      <c r="AO2945" s="213"/>
      <c r="AP2945" s="213"/>
      <c r="AQ2945" s="213"/>
      <c r="AR2945" s="213"/>
      <c r="AS2945" s="213"/>
      <c r="AT2945" s="213"/>
      <c r="AU2945" s="213"/>
      <c r="AV2945" s="213"/>
      <c r="AW2945" s="213"/>
      <c r="AX2945" s="213"/>
      <c r="AY2945" s="213"/>
      <c r="AZ2945" s="213"/>
      <c r="BA2945" s="213"/>
      <c r="BB2945" s="213"/>
      <c r="BC2945" s="213"/>
      <c r="BD2945" s="213"/>
      <c r="BE2945" s="213"/>
      <c r="BF2945" s="213"/>
      <c r="BG2945" s="213"/>
      <c r="BH2945" s="213"/>
    </row>
    <row r="2946" spans="1:60" outlineLevel="3" x14ac:dyDescent="0.2">
      <c r="A2946" s="220"/>
      <c r="B2946" s="221"/>
      <c r="C2946" s="276" t="s">
        <v>2714</v>
      </c>
      <c r="D2946" s="266"/>
      <c r="E2946" s="267">
        <v>2</v>
      </c>
      <c r="F2946" s="224"/>
      <c r="G2946" s="224"/>
      <c r="H2946" s="224"/>
      <c r="I2946" s="224"/>
      <c r="J2946" s="224"/>
      <c r="K2946" s="224"/>
      <c r="L2946" s="224"/>
      <c r="M2946" s="224"/>
      <c r="N2946" s="223"/>
      <c r="O2946" s="223"/>
      <c r="P2946" s="223"/>
      <c r="Q2946" s="223"/>
      <c r="R2946" s="224"/>
      <c r="S2946" s="224"/>
      <c r="T2946" s="224"/>
      <c r="U2946" s="224"/>
      <c r="V2946" s="224"/>
      <c r="W2946" s="224"/>
      <c r="X2946" s="224"/>
      <c r="Y2946" s="224"/>
      <c r="Z2946" s="213"/>
      <c r="AA2946" s="213"/>
      <c r="AB2946" s="213"/>
      <c r="AC2946" s="213"/>
      <c r="AD2946" s="213"/>
      <c r="AE2946" s="213"/>
      <c r="AF2946" s="213"/>
      <c r="AG2946" s="213" t="s">
        <v>573</v>
      </c>
      <c r="AH2946" s="213">
        <v>2</v>
      </c>
      <c r="AI2946" s="213"/>
      <c r="AJ2946" s="213"/>
      <c r="AK2946" s="213"/>
      <c r="AL2946" s="213"/>
      <c r="AM2946" s="213"/>
      <c r="AN2946" s="213"/>
      <c r="AO2946" s="213"/>
      <c r="AP2946" s="213"/>
      <c r="AQ2946" s="213"/>
      <c r="AR2946" s="213"/>
      <c r="AS2946" s="213"/>
      <c r="AT2946" s="213"/>
      <c r="AU2946" s="213"/>
      <c r="AV2946" s="213"/>
      <c r="AW2946" s="213"/>
      <c r="AX2946" s="213"/>
      <c r="AY2946" s="213"/>
      <c r="AZ2946" s="213"/>
      <c r="BA2946" s="213"/>
      <c r="BB2946" s="213"/>
      <c r="BC2946" s="213"/>
      <c r="BD2946" s="213"/>
      <c r="BE2946" s="213"/>
      <c r="BF2946" s="213"/>
      <c r="BG2946" s="213"/>
      <c r="BH2946" s="213"/>
    </row>
    <row r="2947" spans="1:60" outlineLevel="3" x14ac:dyDescent="0.2">
      <c r="A2947" s="220"/>
      <c r="B2947" s="221"/>
      <c r="C2947" s="276" t="s">
        <v>2715</v>
      </c>
      <c r="D2947" s="266"/>
      <c r="E2947" s="267">
        <v>5</v>
      </c>
      <c r="F2947" s="224"/>
      <c r="G2947" s="224"/>
      <c r="H2947" s="224"/>
      <c r="I2947" s="224"/>
      <c r="J2947" s="224"/>
      <c r="K2947" s="224"/>
      <c r="L2947" s="224"/>
      <c r="M2947" s="224"/>
      <c r="N2947" s="223"/>
      <c r="O2947" s="223"/>
      <c r="P2947" s="223"/>
      <c r="Q2947" s="223"/>
      <c r="R2947" s="224"/>
      <c r="S2947" s="224"/>
      <c r="T2947" s="224"/>
      <c r="U2947" s="224"/>
      <c r="V2947" s="224"/>
      <c r="W2947" s="224"/>
      <c r="X2947" s="224"/>
      <c r="Y2947" s="224"/>
      <c r="Z2947" s="213"/>
      <c r="AA2947" s="213"/>
      <c r="AB2947" s="213"/>
      <c r="AC2947" s="213"/>
      <c r="AD2947" s="213"/>
      <c r="AE2947" s="213"/>
      <c r="AF2947" s="213"/>
      <c r="AG2947" s="213" t="s">
        <v>573</v>
      </c>
      <c r="AH2947" s="213">
        <v>2</v>
      </c>
      <c r="AI2947" s="213"/>
      <c r="AJ2947" s="213"/>
      <c r="AK2947" s="213"/>
      <c r="AL2947" s="213"/>
      <c r="AM2947" s="213"/>
      <c r="AN2947" s="213"/>
      <c r="AO2947" s="213"/>
      <c r="AP2947" s="213"/>
      <c r="AQ2947" s="213"/>
      <c r="AR2947" s="213"/>
      <c r="AS2947" s="213"/>
      <c r="AT2947" s="213"/>
      <c r="AU2947" s="213"/>
      <c r="AV2947" s="213"/>
      <c r="AW2947" s="213"/>
      <c r="AX2947" s="213"/>
      <c r="AY2947" s="213"/>
      <c r="AZ2947" s="213"/>
      <c r="BA2947" s="213"/>
      <c r="BB2947" s="213"/>
      <c r="BC2947" s="213"/>
      <c r="BD2947" s="213"/>
      <c r="BE2947" s="213"/>
      <c r="BF2947" s="213"/>
      <c r="BG2947" s="213"/>
      <c r="BH2947" s="213"/>
    </row>
    <row r="2948" spans="1:60" outlineLevel="3" x14ac:dyDescent="0.2">
      <c r="A2948" s="220"/>
      <c r="B2948" s="221"/>
      <c r="C2948" s="276" t="s">
        <v>2716</v>
      </c>
      <c r="D2948" s="266"/>
      <c r="E2948" s="267">
        <v>5</v>
      </c>
      <c r="F2948" s="224"/>
      <c r="G2948" s="224"/>
      <c r="H2948" s="224"/>
      <c r="I2948" s="224"/>
      <c r="J2948" s="224"/>
      <c r="K2948" s="224"/>
      <c r="L2948" s="224"/>
      <c r="M2948" s="224"/>
      <c r="N2948" s="223"/>
      <c r="O2948" s="223"/>
      <c r="P2948" s="223"/>
      <c r="Q2948" s="223"/>
      <c r="R2948" s="224"/>
      <c r="S2948" s="224"/>
      <c r="T2948" s="224"/>
      <c r="U2948" s="224"/>
      <c r="V2948" s="224"/>
      <c r="W2948" s="224"/>
      <c r="X2948" s="224"/>
      <c r="Y2948" s="224"/>
      <c r="Z2948" s="213"/>
      <c r="AA2948" s="213"/>
      <c r="AB2948" s="213"/>
      <c r="AC2948" s="213"/>
      <c r="AD2948" s="213"/>
      <c r="AE2948" s="213"/>
      <c r="AF2948" s="213"/>
      <c r="AG2948" s="213" t="s">
        <v>573</v>
      </c>
      <c r="AH2948" s="213">
        <v>2</v>
      </c>
      <c r="AI2948" s="213"/>
      <c r="AJ2948" s="213"/>
      <c r="AK2948" s="213"/>
      <c r="AL2948" s="213"/>
      <c r="AM2948" s="213"/>
      <c r="AN2948" s="213"/>
      <c r="AO2948" s="213"/>
      <c r="AP2948" s="213"/>
      <c r="AQ2948" s="213"/>
      <c r="AR2948" s="213"/>
      <c r="AS2948" s="213"/>
      <c r="AT2948" s="213"/>
      <c r="AU2948" s="213"/>
      <c r="AV2948" s="213"/>
      <c r="AW2948" s="213"/>
      <c r="AX2948" s="213"/>
      <c r="AY2948" s="213"/>
      <c r="AZ2948" s="213"/>
      <c r="BA2948" s="213"/>
      <c r="BB2948" s="213"/>
      <c r="BC2948" s="213"/>
      <c r="BD2948" s="213"/>
      <c r="BE2948" s="213"/>
      <c r="BF2948" s="213"/>
      <c r="BG2948" s="213"/>
      <c r="BH2948" s="213"/>
    </row>
    <row r="2949" spans="1:60" outlineLevel="3" x14ac:dyDescent="0.2">
      <c r="A2949" s="220"/>
      <c r="B2949" s="221"/>
      <c r="C2949" s="276" t="s">
        <v>2717</v>
      </c>
      <c r="D2949" s="266"/>
      <c r="E2949" s="267">
        <v>2</v>
      </c>
      <c r="F2949" s="224"/>
      <c r="G2949" s="224"/>
      <c r="H2949" s="224"/>
      <c r="I2949" s="224"/>
      <c r="J2949" s="224"/>
      <c r="K2949" s="224"/>
      <c r="L2949" s="224"/>
      <c r="M2949" s="224"/>
      <c r="N2949" s="223"/>
      <c r="O2949" s="223"/>
      <c r="P2949" s="223"/>
      <c r="Q2949" s="223"/>
      <c r="R2949" s="224"/>
      <c r="S2949" s="224"/>
      <c r="T2949" s="224"/>
      <c r="U2949" s="224"/>
      <c r="V2949" s="224"/>
      <c r="W2949" s="224"/>
      <c r="X2949" s="224"/>
      <c r="Y2949" s="224"/>
      <c r="Z2949" s="213"/>
      <c r="AA2949" s="213"/>
      <c r="AB2949" s="213"/>
      <c r="AC2949" s="213"/>
      <c r="AD2949" s="213"/>
      <c r="AE2949" s="213"/>
      <c r="AF2949" s="213"/>
      <c r="AG2949" s="213" t="s">
        <v>573</v>
      </c>
      <c r="AH2949" s="213">
        <v>2</v>
      </c>
      <c r="AI2949" s="213"/>
      <c r="AJ2949" s="213"/>
      <c r="AK2949" s="213"/>
      <c r="AL2949" s="213"/>
      <c r="AM2949" s="213"/>
      <c r="AN2949" s="213"/>
      <c r="AO2949" s="213"/>
      <c r="AP2949" s="213"/>
      <c r="AQ2949" s="213"/>
      <c r="AR2949" s="213"/>
      <c r="AS2949" s="213"/>
      <c r="AT2949" s="213"/>
      <c r="AU2949" s="213"/>
      <c r="AV2949" s="213"/>
      <c r="AW2949" s="213"/>
      <c r="AX2949" s="213"/>
      <c r="AY2949" s="213"/>
      <c r="AZ2949" s="213"/>
      <c r="BA2949" s="213"/>
      <c r="BB2949" s="213"/>
      <c r="BC2949" s="213"/>
      <c r="BD2949" s="213"/>
      <c r="BE2949" s="213"/>
      <c r="BF2949" s="213"/>
      <c r="BG2949" s="213"/>
      <c r="BH2949" s="213"/>
    </row>
    <row r="2950" spans="1:60" outlineLevel="3" x14ac:dyDescent="0.2">
      <c r="A2950" s="220"/>
      <c r="B2950" s="221"/>
      <c r="C2950" s="276" t="s">
        <v>2718</v>
      </c>
      <c r="D2950" s="266"/>
      <c r="E2950" s="267">
        <v>1</v>
      </c>
      <c r="F2950" s="224"/>
      <c r="G2950" s="224"/>
      <c r="H2950" s="224"/>
      <c r="I2950" s="224"/>
      <c r="J2950" s="224"/>
      <c r="K2950" s="224"/>
      <c r="L2950" s="224"/>
      <c r="M2950" s="224"/>
      <c r="N2950" s="223"/>
      <c r="O2950" s="223"/>
      <c r="P2950" s="223"/>
      <c r="Q2950" s="223"/>
      <c r="R2950" s="224"/>
      <c r="S2950" s="224"/>
      <c r="T2950" s="224"/>
      <c r="U2950" s="224"/>
      <c r="V2950" s="224"/>
      <c r="W2950" s="224"/>
      <c r="X2950" s="224"/>
      <c r="Y2950" s="224"/>
      <c r="Z2950" s="213"/>
      <c r="AA2950" s="213"/>
      <c r="AB2950" s="213"/>
      <c r="AC2950" s="213"/>
      <c r="AD2950" s="213"/>
      <c r="AE2950" s="213"/>
      <c r="AF2950" s="213"/>
      <c r="AG2950" s="213" t="s">
        <v>573</v>
      </c>
      <c r="AH2950" s="213">
        <v>2</v>
      </c>
      <c r="AI2950" s="213"/>
      <c r="AJ2950" s="213"/>
      <c r="AK2950" s="213"/>
      <c r="AL2950" s="213"/>
      <c r="AM2950" s="213"/>
      <c r="AN2950" s="213"/>
      <c r="AO2950" s="213"/>
      <c r="AP2950" s="213"/>
      <c r="AQ2950" s="213"/>
      <c r="AR2950" s="213"/>
      <c r="AS2950" s="213"/>
      <c r="AT2950" s="213"/>
      <c r="AU2950" s="213"/>
      <c r="AV2950" s="213"/>
      <c r="AW2950" s="213"/>
      <c r="AX2950" s="213"/>
      <c r="AY2950" s="213"/>
      <c r="AZ2950" s="213"/>
      <c r="BA2950" s="213"/>
      <c r="BB2950" s="213"/>
      <c r="BC2950" s="213"/>
      <c r="BD2950" s="213"/>
      <c r="BE2950" s="213"/>
      <c r="BF2950" s="213"/>
      <c r="BG2950" s="213"/>
      <c r="BH2950" s="213"/>
    </row>
    <row r="2951" spans="1:60" outlineLevel="3" x14ac:dyDescent="0.2">
      <c r="A2951" s="220"/>
      <c r="B2951" s="221"/>
      <c r="C2951" s="275" t="s">
        <v>958</v>
      </c>
      <c r="D2951" s="266"/>
      <c r="E2951" s="267"/>
      <c r="F2951" s="224"/>
      <c r="G2951" s="224"/>
      <c r="H2951" s="224"/>
      <c r="I2951" s="224"/>
      <c r="J2951" s="224"/>
      <c r="K2951" s="224"/>
      <c r="L2951" s="224"/>
      <c r="M2951" s="224"/>
      <c r="N2951" s="223"/>
      <c r="O2951" s="223"/>
      <c r="P2951" s="223"/>
      <c r="Q2951" s="223"/>
      <c r="R2951" s="224"/>
      <c r="S2951" s="224"/>
      <c r="T2951" s="224"/>
      <c r="U2951" s="224"/>
      <c r="V2951" s="224"/>
      <c r="W2951" s="224"/>
      <c r="X2951" s="224"/>
      <c r="Y2951" s="224"/>
      <c r="Z2951" s="213"/>
      <c r="AA2951" s="213"/>
      <c r="AB2951" s="213"/>
      <c r="AC2951" s="213"/>
      <c r="AD2951" s="213"/>
      <c r="AE2951" s="213"/>
      <c r="AF2951" s="213"/>
      <c r="AG2951" s="213" t="s">
        <v>573</v>
      </c>
      <c r="AH2951" s="213"/>
      <c r="AI2951" s="213"/>
      <c r="AJ2951" s="213"/>
      <c r="AK2951" s="213"/>
      <c r="AL2951" s="213"/>
      <c r="AM2951" s="213"/>
      <c r="AN2951" s="213"/>
      <c r="AO2951" s="213"/>
      <c r="AP2951" s="213"/>
      <c r="AQ2951" s="213"/>
      <c r="AR2951" s="213"/>
      <c r="AS2951" s="213"/>
      <c r="AT2951" s="213"/>
      <c r="AU2951" s="213"/>
      <c r="AV2951" s="213"/>
      <c r="AW2951" s="213"/>
      <c r="AX2951" s="213"/>
      <c r="AY2951" s="213"/>
      <c r="AZ2951" s="213"/>
      <c r="BA2951" s="213"/>
      <c r="BB2951" s="213"/>
      <c r="BC2951" s="213"/>
      <c r="BD2951" s="213"/>
      <c r="BE2951" s="213"/>
      <c r="BF2951" s="213"/>
      <c r="BG2951" s="213"/>
      <c r="BH2951" s="213"/>
    </row>
    <row r="2952" spans="1:60" outlineLevel="2" x14ac:dyDescent="0.2">
      <c r="A2952" s="220"/>
      <c r="B2952" s="221"/>
      <c r="C2952" s="257"/>
      <c r="D2952" s="250"/>
      <c r="E2952" s="250"/>
      <c r="F2952" s="250"/>
      <c r="G2952" s="250"/>
      <c r="H2952" s="224"/>
      <c r="I2952" s="224"/>
      <c r="J2952" s="224"/>
      <c r="K2952" s="224"/>
      <c r="L2952" s="224"/>
      <c r="M2952" s="224"/>
      <c r="N2952" s="223"/>
      <c r="O2952" s="223"/>
      <c r="P2952" s="223"/>
      <c r="Q2952" s="223"/>
      <c r="R2952" s="224"/>
      <c r="S2952" s="224"/>
      <c r="T2952" s="224"/>
      <c r="U2952" s="224"/>
      <c r="V2952" s="224"/>
      <c r="W2952" s="224"/>
      <c r="X2952" s="224"/>
      <c r="Y2952" s="224"/>
      <c r="Z2952" s="213"/>
      <c r="AA2952" s="213"/>
      <c r="AB2952" s="213"/>
      <c r="AC2952" s="213"/>
      <c r="AD2952" s="213"/>
      <c r="AE2952" s="213"/>
      <c r="AF2952" s="213"/>
      <c r="AG2952" s="213" t="s">
        <v>515</v>
      </c>
      <c r="AH2952" s="213"/>
      <c r="AI2952" s="213"/>
      <c r="AJ2952" s="213"/>
      <c r="AK2952" s="213"/>
      <c r="AL2952" s="213"/>
      <c r="AM2952" s="213"/>
      <c r="AN2952" s="213"/>
      <c r="AO2952" s="213"/>
      <c r="AP2952" s="213"/>
      <c r="AQ2952" s="213"/>
      <c r="AR2952" s="213"/>
      <c r="AS2952" s="213"/>
      <c r="AT2952" s="213"/>
      <c r="AU2952" s="213"/>
      <c r="AV2952" s="213"/>
      <c r="AW2952" s="213"/>
      <c r="AX2952" s="213"/>
      <c r="AY2952" s="213"/>
      <c r="AZ2952" s="213"/>
      <c r="BA2952" s="213"/>
      <c r="BB2952" s="213"/>
      <c r="BC2952" s="213"/>
      <c r="BD2952" s="213"/>
      <c r="BE2952" s="213"/>
      <c r="BF2952" s="213"/>
      <c r="BG2952" s="213"/>
      <c r="BH2952" s="213"/>
    </row>
    <row r="2953" spans="1:60" ht="22.5" outlineLevel="1" x14ac:dyDescent="0.2">
      <c r="A2953" s="242">
        <v>378</v>
      </c>
      <c r="B2953" s="243" t="s">
        <v>2719</v>
      </c>
      <c r="C2953" s="254" t="s">
        <v>2720</v>
      </c>
      <c r="D2953" s="244" t="s">
        <v>974</v>
      </c>
      <c r="E2953" s="245">
        <v>189.0795</v>
      </c>
      <c r="F2953" s="246"/>
      <c r="G2953" s="247">
        <f>ROUND(E2953*F2953,2)</f>
        <v>0</v>
      </c>
      <c r="H2953" s="246"/>
      <c r="I2953" s="247">
        <f>ROUND(E2953*H2953,2)</f>
        <v>0</v>
      </c>
      <c r="J2953" s="246"/>
      <c r="K2953" s="247">
        <f>ROUND(E2953*J2953,2)</f>
        <v>0</v>
      </c>
      <c r="L2953" s="247">
        <v>21</v>
      </c>
      <c r="M2953" s="247">
        <f>G2953*(1+L2953/100)</f>
        <v>0</v>
      </c>
      <c r="N2953" s="245">
        <v>5.0299999999999997E-3</v>
      </c>
      <c r="O2953" s="245">
        <f>ROUND(E2953*N2953,2)</f>
        <v>0.95</v>
      </c>
      <c r="P2953" s="245">
        <v>0</v>
      </c>
      <c r="Q2953" s="245">
        <f>ROUND(E2953*P2953,2)</f>
        <v>0</v>
      </c>
      <c r="R2953" s="247" t="s">
        <v>2516</v>
      </c>
      <c r="S2953" s="247" t="s">
        <v>511</v>
      </c>
      <c r="T2953" s="248" t="s">
        <v>511</v>
      </c>
      <c r="U2953" s="224">
        <v>1.0746</v>
      </c>
      <c r="V2953" s="224">
        <f>ROUND(E2953*U2953,2)</f>
        <v>203.18</v>
      </c>
      <c r="W2953" s="224"/>
      <c r="X2953" s="224" t="s">
        <v>557</v>
      </c>
      <c r="Y2953" s="224" t="s">
        <v>513</v>
      </c>
      <c r="Z2953" s="213"/>
      <c r="AA2953" s="213"/>
      <c r="AB2953" s="213"/>
      <c r="AC2953" s="213"/>
      <c r="AD2953" s="213"/>
      <c r="AE2953" s="213"/>
      <c r="AF2953" s="213"/>
      <c r="AG2953" s="213" t="s">
        <v>571</v>
      </c>
      <c r="AH2953" s="213"/>
      <c r="AI2953" s="213"/>
      <c r="AJ2953" s="213"/>
      <c r="AK2953" s="213"/>
      <c r="AL2953" s="213"/>
      <c r="AM2953" s="213"/>
      <c r="AN2953" s="213"/>
      <c r="AO2953" s="213"/>
      <c r="AP2953" s="213"/>
      <c r="AQ2953" s="213"/>
      <c r="AR2953" s="213"/>
      <c r="AS2953" s="213"/>
      <c r="AT2953" s="213"/>
      <c r="AU2953" s="213"/>
      <c r="AV2953" s="213"/>
      <c r="AW2953" s="213"/>
      <c r="AX2953" s="213"/>
      <c r="AY2953" s="213"/>
      <c r="AZ2953" s="213"/>
      <c r="BA2953" s="213"/>
      <c r="BB2953" s="213"/>
      <c r="BC2953" s="213"/>
      <c r="BD2953" s="213"/>
      <c r="BE2953" s="213"/>
      <c r="BF2953" s="213"/>
      <c r="BG2953" s="213"/>
      <c r="BH2953" s="213"/>
    </row>
    <row r="2954" spans="1:60" outlineLevel="2" x14ac:dyDescent="0.2">
      <c r="A2954" s="220"/>
      <c r="B2954" s="221"/>
      <c r="C2954" s="258" t="s">
        <v>1149</v>
      </c>
      <c r="D2954" s="229"/>
      <c r="E2954" s="230"/>
      <c r="F2954" s="224"/>
      <c r="G2954" s="224"/>
      <c r="H2954" s="224"/>
      <c r="I2954" s="224"/>
      <c r="J2954" s="224"/>
      <c r="K2954" s="224"/>
      <c r="L2954" s="224"/>
      <c r="M2954" s="224"/>
      <c r="N2954" s="223"/>
      <c r="O2954" s="223"/>
      <c r="P2954" s="223"/>
      <c r="Q2954" s="223"/>
      <c r="R2954" s="224"/>
      <c r="S2954" s="224"/>
      <c r="T2954" s="224"/>
      <c r="U2954" s="224"/>
      <c r="V2954" s="224"/>
      <c r="W2954" s="224"/>
      <c r="X2954" s="224"/>
      <c r="Y2954" s="224"/>
      <c r="Z2954" s="213"/>
      <c r="AA2954" s="213"/>
      <c r="AB2954" s="213"/>
      <c r="AC2954" s="213"/>
      <c r="AD2954" s="213"/>
      <c r="AE2954" s="213"/>
      <c r="AF2954" s="213"/>
      <c r="AG2954" s="213" t="s">
        <v>573</v>
      </c>
      <c r="AH2954" s="213">
        <v>0</v>
      </c>
      <c r="AI2954" s="213"/>
      <c r="AJ2954" s="213"/>
      <c r="AK2954" s="213"/>
      <c r="AL2954" s="213"/>
      <c r="AM2954" s="213"/>
      <c r="AN2954" s="213"/>
      <c r="AO2954" s="213"/>
      <c r="AP2954" s="213"/>
      <c r="AQ2954" s="213"/>
      <c r="AR2954" s="213"/>
      <c r="AS2954" s="213"/>
      <c r="AT2954" s="213"/>
      <c r="AU2954" s="213"/>
      <c r="AV2954" s="213"/>
      <c r="AW2954" s="213"/>
      <c r="AX2954" s="213"/>
      <c r="AY2954" s="213"/>
      <c r="AZ2954" s="213"/>
      <c r="BA2954" s="213"/>
      <c r="BB2954" s="213"/>
      <c r="BC2954" s="213"/>
      <c r="BD2954" s="213"/>
      <c r="BE2954" s="213"/>
      <c r="BF2954" s="213"/>
      <c r="BG2954" s="213"/>
      <c r="BH2954" s="213"/>
    </row>
    <row r="2955" spans="1:60" outlineLevel="3" x14ac:dyDescent="0.2">
      <c r="A2955" s="220"/>
      <c r="B2955" s="221"/>
      <c r="C2955" s="258" t="s">
        <v>2721</v>
      </c>
      <c r="D2955" s="229"/>
      <c r="E2955" s="230">
        <v>102.855</v>
      </c>
      <c r="F2955" s="224"/>
      <c r="G2955" s="224"/>
      <c r="H2955" s="224"/>
      <c r="I2955" s="224"/>
      <c r="J2955" s="224"/>
      <c r="K2955" s="224"/>
      <c r="L2955" s="224"/>
      <c r="M2955" s="224"/>
      <c r="N2955" s="223"/>
      <c r="O2955" s="223"/>
      <c r="P2955" s="223"/>
      <c r="Q2955" s="223"/>
      <c r="R2955" s="224"/>
      <c r="S2955" s="224"/>
      <c r="T2955" s="224"/>
      <c r="U2955" s="224"/>
      <c r="V2955" s="224"/>
      <c r="W2955" s="224"/>
      <c r="X2955" s="224"/>
      <c r="Y2955" s="224"/>
      <c r="Z2955" s="213"/>
      <c r="AA2955" s="213"/>
      <c r="AB2955" s="213"/>
      <c r="AC2955" s="213"/>
      <c r="AD2955" s="213"/>
      <c r="AE2955" s="213"/>
      <c r="AF2955" s="213"/>
      <c r="AG2955" s="213" t="s">
        <v>573</v>
      </c>
      <c r="AH2955" s="213">
        <v>0</v>
      </c>
      <c r="AI2955" s="213"/>
      <c r="AJ2955" s="213"/>
      <c r="AK2955" s="213"/>
      <c r="AL2955" s="213"/>
      <c r="AM2955" s="213"/>
      <c r="AN2955" s="213"/>
      <c r="AO2955" s="213"/>
      <c r="AP2955" s="213"/>
      <c r="AQ2955" s="213"/>
      <c r="AR2955" s="213"/>
      <c r="AS2955" s="213"/>
      <c r="AT2955" s="213"/>
      <c r="AU2955" s="213"/>
      <c r="AV2955" s="213"/>
      <c r="AW2955" s="213"/>
      <c r="AX2955" s="213"/>
      <c r="AY2955" s="213"/>
      <c r="AZ2955" s="213"/>
      <c r="BA2955" s="213"/>
      <c r="BB2955" s="213"/>
      <c r="BC2955" s="213"/>
      <c r="BD2955" s="213"/>
      <c r="BE2955" s="213"/>
      <c r="BF2955" s="213"/>
      <c r="BG2955" s="213"/>
      <c r="BH2955" s="213"/>
    </row>
    <row r="2956" spans="1:60" outlineLevel="3" x14ac:dyDescent="0.2">
      <c r="A2956" s="220"/>
      <c r="B2956" s="221"/>
      <c r="C2956" s="275" t="s">
        <v>955</v>
      </c>
      <c r="D2956" s="266"/>
      <c r="E2956" s="267"/>
      <c r="F2956" s="224"/>
      <c r="G2956" s="224"/>
      <c r="H2956" s="224"/>
      <c r="I2956" s="224"/>
      <c r="J2956" s="224"/>
      <c r="K2956" s="224"/>
      <c r="L2956" s="224"/>
      <c r="M2956" s="224"/>
      <c r="N2956" s="223"/>
      <c r="O2956" s="223"/>
      <c r="P2956" s="223"/>
      <c r="Q2956" s="223"/>
      <c r="R2956" s="224"/>
      <c r="S2956" s="224"/>
      <c r="T2956" s="224"/>
      <c r="U2956" s="224"/>
      <c r="V2956" s="224"/>
      <c r="W2956" s="224"/>
      <c r="X2956" s="224"/>
      <c r="Y2956" s="224"/>
      <c r="Z2956" s="213"/>
      <c r="AA2956" s="213"/>
      <c r="AB2956" s="213"/>
      <c r="AC2956" s="213"/>
      <c r="AD2956" s="213"/>
      <c r="AE2956" s="213"/>
      <c r="AF2956" s="213"/>
      <c r="AG2956" s="213" t="s">
        <v>573</v>
      </c>
      <c r="AH2956" s="213"/>
      <c r="AI2956" s="213"/>
      <c r="AJ2956" s="213"/>
      <c r="AK2956" s="213"/>
      <c r="AL2956" s="213"/>
      <c r="AM2956" s="213"/>
      <c r="AN2956" s="213"/>
      <c r="AO2956" s="213"/>
      <c r="AP2956" s="213"/>
      <c r="AQ2956" s="213"/>
      <c r="AR2956" s="213"/>
      <c r="AS2956" s="213"/>
      <c r="AT2956" s="213"/>
      <c r="AU2956" s="213"/>
      <c r="AV2956" s="213"/>
      <c r="AW2956" s="213"/>
      <c r="AX2956" s="213"/>
      <c r="AY2956" s="213"/>
      <c r="AZ2956" s="213"/>
      <c r="BA2956" s="213"/>
      <c r="BB2956" s="213"/>
      <c r="BC2956" s="213"/>
      <c r="BD2956" s="213"/>
      <c r="BE2956" s="213"/>
      <c r="BF2956" s="213"/>
      <c r="BG2956" s="213"/>
      <c r="BH2956" s="213"/>
    </row>
    <row r="2957" spans="1:60" outlineLevel="3" x14ac:dyDescent="0.2">
      <c r="A2957" s="220"/>
      <c r="B2957" s="221"/>
      <c r="C2957" s="276" t="s">
        <v>2722</v>
      </c>
      <c r="D2957" s="266"/>
      <c r="E2957" s="267">
        <v>9.7784999999999993</v>
      </c>
      <c r="F2957" s="224"/>
      <c r="G2957" s="224"/>
      <c r="H2957" s="224"/>
      <c r="I2957" s="224"/>
      <c r="J2957" s="224"/>
      <c r="K2957" s="224"/>
      <c r="L2957" s="224"/>
      <c r="M2957" s="224"/>
      <c r="N2957" s="223"/>
      <c r="O2957" s="223"/>
      <c r="P2957" s="223"/>
      <c r="Q2957" s="223"/>
      <c r="R2957" s="224"/>
      <c r="S2957" s="224"/>
      <c r="T2957" s="224"/>
      <c r="U2957" s="224"/>
      <c r="V2957" s="224"/>
      <c r="W2957" s="224"/>
      <c r="X2957" s="224"/>
      <c r="Y2957" s="224"/>
      <c r="Z2957" s="213"/>
      <c r="AA2957" s="213"/>
      <c r="AB2957" s="213"/>
      <c r="AC2957" s="213"/>
      <c r="AD2957" s="213"/>
      <c r="AE2957" s="213"/>
      <c r="AF2957" s="213"/>
      <c r="AG2957" s="213" t="s">
        <v>573</v>
      </c>
      <c r="AH2957" s="213">
        <v>2</v>
      </c>
      <c r="AI2957" s="213"/>
      <c r="AJ2957" s="213"/>
      <c r="AK2957" s="213"/>
      <c r="AL2957" s="213"/>
      <c r="AM2957" s="213"/>
      <c r="AN2957" s="213"/>
      <c r="AO2957" s="213"/>
      <c r="AP2957" s="213"/>
      <c r="AQ2957" s="213"/>
      <c r="AR2957" s="213"/>
      <c r="AS2957" s="213"/>
      <c r="AT2957" s="213"/>
      <c r="AU2957" s="213"/>
      <c r="AV2957" s="213"/>
      <c r="AW2957" s="213"/>
      <c r="AX2957" s="213"/>
      <c r="AY2957" s="213"/>
      <c r="AZ2957" s="213"/>
      <c r="BA2957" s="213"/>
      <c r="BB2957" s="213"/>
      <c r="BC2957" s="213"/>
      <c r="BD2957" s="213"/>
      <c r="BE2957" s="213"/>
      <c r="BF2957" s="213"/>
      <c r="BG2957" s="213"/>
      <c r="BH2957" s="213"/>
    </row>
    <row r="2958" spans="1:60" outlineLevel="3" x14ac:dyDescent="0.2">
      <c r="A2958" s="220"/>
      <c r="B2958" s="221"/>
      <c r="C2958" s="276" t="s">
        <v>2723</v>
      </c>
      <c r="D2958" s="266"/>
      <c r="E2958" s="267">
        <v>11.323499999999999</v>
      </c>
      <c r="F2958" s="224"/>
      <c r="G2958" s="224"/>
      <c r="H2958" s="224"/>
      <c r="I2958" s="224"/>
      <c r="J2958" s="224"/>
      <c r="K2958" s="224"/>
      <c r="L2958" s="224"/>
      <c r="M2958" s="224"/>
      <c r="N2958" s="223"/>
      <c r="O2958" s="223"/>
      <c r="P2958" s="223"/>
      <c r="Q2958" s="223"/>
      <c r="R2958" s="224"/>
      <c r="S2958" s="224"/>
      <c r="T2958" s="224"/>
      <c r="U2958" s="224"/>
      <c r="V2958" s="224"/>
      <c r="W2958" s="224"/>
      <c r="X2958" s="224"/>
      <c r="Y2958" s="224"/>
      <c r="Z2958" s="213"/>
      <c r="AA2958" s="213"/>
      <c r="AB2958" s="213"/>
      <c r="AC2958" s="213"/>
      <c r="AD2958" s="213"/>
      <c r="AE2958" s="213"/>
      <c r="AF2958" s="213"/>
      <c r="AG2958" s="213" t="s">
        <v>573</v>
      </c>
      <c r="AH2958" s="213">
        <v>2</v>
      </c>
      <c r="AI2958" s="213"/>
      <c r="AJ2958" s="213"/>
      <c r="AK2958" s="213"/>
      <c r="AL2958" s="213"/>
      <c r="AM2958" s="213"/>
      <c r="AN2958" s="213"/>
      <c r="AO2958" s="213"/>
      <c r="AP2958" s="213"/>
      <c r="AQ2958" s="213"/>
      <c r="AR2958" s="213"/>
      <c r="AS2958" s="213"/>
      <c r="AT2958" s="213"/>
      <c r="AU2958" s="213"/>
      <c r="AV2958" s="213"/>
      <c r="AW2958" s="213"/>
      <c r="AX2958" s="213"/>
      <c r="AY2958" s="213"/>
      <c r="AZ2958" s="213"/>
      <c r="BA2958" s="213"/>
      <c r="BB2958" s="213"/>
      <c r="BC2958" s="213"/>
      <c r="BD2958" s="213"/>
      <c r="BE2958" s="213"/>
      <c r="BF2958" s="213"/>
      <c r="BG2958" s="213"/>
      <c r="BH2958" s="213"/>
    </row>
    <row r="2959" spans="1:60" outlineLevel="3" x14ac:dyDescent="0.2">
      <c r="A2959" s="220"/>
      <c r="B2959" s="221"/>
      <c r="C2959" s="276" t="s">
        <v>2724</v>
      </c>
      <c r="D2959" s="266"/>
      <c r="E2959" s="267">
        <v>17.703499999999998</v>
      </c>
      <c r="F2959" s="224"/>
      <c r="G2959" s="224"/>
      <c r="H2959" s="224"/>
      <c r="I2959" s="224"/>
      <c r="J2959" s="224"/>
      <c r="K2959" s="224"/>
      <c r="L2959" s="224"/>
      <c r="M2959" s="224"/>
      <c r="N2959" s="223"/>
      <c r="O2959" s="223"/>
      <c r="P2959" s="223"/>
      <c r="Q2959" s="223"/>
      <c r="R2959" s="224"/>
      <c r="S2959" s="224"/>
      <c r="T2959" s="224"/>
      <c r="U2959" s="224"/>
      <c r="V2959" s="224"/>
      <c r="W2959" s="224"/>
      <c r="X2959" s="224"/>
      <c r="Y2959" s="224"/>
      <c r="Z2959" s="213"/>
      <c r="AA2959" s="213"/>
      <c r="AB2959" s="213"/>
      <c r="AC2959" s="213"/>
      <c r="AD2959" s="213"/>
      <c r="AE2959" s="213"/>
      <c r="AF2959" s="213"/>
      <c r="AG2959" s="213" t="s">
        <v>573</v>
      </c>
      <c r="AH2959" s="213">
        <v>2</v>
      </c>
      <c r="AI2959" s="213"/>
      <c r="AJ2959" s="213"/>
      <c r="AK2959" s="213"/>
      <c r="AL2959" s="213"/>
      <c r="AM2959" s="213"/>
      <c r="AN2959" s="213"/>
      <c r="AO2959" s="213"/>
      <c r="AP2959" s="213"/>
      <c r="AQ2959" s="213"/>
      <c r="AR2959" s="213"/>
      <c r="AS2959" s="213"/>
      <c r="AT2959" s="213"/>
      <c r="AU2959" s="213"/>
      <c r="AV2959" s="213"/>
      <c r="AW2959" s="213"/>
      <c r="AX2959" s="213"/>
      <c r="AY2959" s="213"/>
      <c r="AZ2959" s="213"/>
      <c r="BA2959" s="213"/>
      <c r="BB2959" s="213"/>
      <c r="BC2959" s="213"/>
      <c r="BD2959" s="213"/>
      <c r="BE2959" s="213"/>
      <c r="BF2959" s="213"/>
      <c r="BG2959" s="213"/>
      <c r="BH2959" s="213"/>
    </row>
    <row r="2960" spans="1:60" ht="22.5" outlineLevel="3" x14ac:dyDescent="0.2">
      <c r="A2960" s="220"/>
      <c r="B2960" s="221"/>
      <c r="C2960" s="276" t="s">
        <v>2725</v>
      </c>
      <c r="D2960" s="266"/>
      <c r="E2960" s="267">
        <v>23.363499999999998</v>
      </c>
      <c r="F2960" s="224"/>
      <c r="G2960" s="224"/>
      <c r="H2960" s="224"/>
      <c r="I2960" s="224"/>
      <c r="J2960" s="224"/>
      <c r="K2960" s="224"/>
      <c r="L2960" s="224"/>
      <c r="M2960" s="224"/>
      <c r="N2960" s="223"/>
      <c r="O2960" s="223"/>
      <c r="P2960" s="223"/>
      <c r="Q2960" s="223"/>
      <c r="R2960" s="224"/>
      <c r="S2960" s="224"/>
      <c r="T2960" s="224"/>
      <c r="U2960" s="224"/>
      <c r="V2960" s="224"/>
      <c r="W2960" s="224"/>
      <c r="X2960" s="224"/>
      <c r="Y2960" s="224"/>
      <c r="Z2960" s="213"/>
      <c r="AA2960" s="213"/>
      <c r="AB2960" s="213"/>
      <c r="AC2960" s="213"/>
      <c r="AD2960" s="213"/>
      <c r="AE2960" s="213"/>
      <c r="AF2960" s="213"/>
      <c r="AG2960" s="213" t="s">
        <v>573</v>
      </c>
      <c r="AH2960" s="213">
        <v>2</v>
      </c>
      <c r="AI2960" s="213"/>
      <c r="AJ2960" s="213"/>
      <c r="AK2960" s="213"/>
      <c r="AL2960" s="213"/>
      <c r="AM2960" s="213"/>
      <c r="AN2960" s="213"/>
      <c r="AO2960" s="213"/>
      <c r="AP2960" s="213"/>
      <c r="AQ2960" s="213"/>
      <c r="AR2960" s="213"/>
      <c r="AS2960" s="213"/>
      <c r="AT2960" s="213"/>
      <c r="AU2960" s="213"/>
      <c r="AV2960" s="213"/>
      <c r="AW2960" s="213"/>
      <c r="AX2960" s="213"/>
      <c r="AY2960" s="213"/>
      <c r="AZ2960" s="213"/>
      <c r="BA2960" s="213"/>
      <c r="BB2960" s="213"/>
      <c r="BC2960" s="213"/>
      <c r="BD2960" s="213"/>
      <c r="BE2960" s="213"/>
      <c r="BF2960" s="213"/>
      <c r="BG2960" s="213"/>
      <c r="BH2960" s="213"/>
    </row>
    <row r="2961" spans="1:60" ht="22.5" outlineLevel="3" x14ac:dyDescent="0.2">
      <c r="A2961" s="220"/>
      <c r="B2961" s="221"/>
      <c r="C2961" s="276" t="s">
        <v>2726</v>
      </c>
      <c r="D2961" s="266"/>
      <c r="E2961" s="267">
        <v>21.5185</v>
      </c>
      <c r="F2961" s="224"/>
      <c r="G2961" s="224"/>
      <c r="H2961" s="224"/>
      <c r="I2961" s="224"/>
      <c r="J2961" s="224"/>
      <c r="K2961" s="224"/>
      <c r="L2961" s="224"/>
      <c r="M2961" s="224"/>
      <c r="N2961" s="223"/>
      <c r="O2961" s="223"/>
      <c r="P2961" s="223"/>
      <c r="Q2961" s="223"/>
      <c r="R2961" s="224"/>
      <c r="S2961" s="224"/>
      <c r="T2961" s="224"/>
      <c r="U2961" s="224"/>
      <c r="V2961" s="224"/>
      <c r="W2961" s="224"/>
      <c r="X2961" s="224"/>
      <c r="Y2961" s="224"/>
      <c r="Z2961" s="213"/>
      <c r="AA2961" s="213"/>
      <c r="AB2961" s="213"/>
      <c r="AC2961" s="213"/>
      <c r="AD2961" s="213"/>
      <c r="AE2961" s="213"/>
      <c r="AF2961" s="213"/>
      <c r="AG2961" s="213" t="s">
        <v>573</v>
      </c>
      <c r="AH2961" s="213">
        <v>2</v>
      </c>
      <c r="AI2961" s="213"/>
      <c r="AJ2961" s="213"/>
      <c r="AK2961" s="213"/>
      <c r="AL2961" s="213"/>
      <c r="AM2961" s="213"/>
      <c r="AN2961" s="213"/>
      <c r="AO2961" s="213"/>
      <c r="AP2961" s="213"/>
      <c r="AQ2961" s="213"/>
      <c r="AR2961" s="213"/>
      <c r="AS2961" s="213"/>
      <c r="AT2961" s="213"/>
      <c r="AU2961" s="213"/>
      <c r="AV2961" s="213"/>
      <c r="AW2961" s="213"/>
      <c r="AX2961" s="213"/>
      <c r="AY2961" s="213"/>
      <c r="AZ2961" s="213"/>
      <c r="BA2961" s="213"/>
      <c r="BB2961" s="213"/>
      <c r="BC2961" s="213"/>
      <c r="BD2961" s="213"/>
      <c r="BE2961" s="213"/>
      <c r="BF2961" s="213"/>
      <c r="BG2961" s="213"/>
      <c r="BH2961" s="213"/>
    </row>
    <row r="2962" spans="1:60" outlineLevel="3" x14ac:dyDescent="0.2">
      <c r="A2962" s="220"/>
      <c r="B2962" s="221"/>
      <c r="C2962" s="276" t="s">
        <v>2727</v>
      </c>
      <c r="D2962" s="266"/>
      <c r="E2962" s="267">
        <v>19.1675</v>
      </c>
      <c r="F2962" s="224"/>
      <c r="G2962" s="224"/>
      <c r="H2962" s="224"/>
      <c r="I2962" s="224"/>
      <c r="J2962" s="224"/>
      <c r="K2962" s="224"/>
      <c r="L2962" s="224"/>
      <c r="M2962" s="224"/>
      <c r="N2962" s="223"/>
      <c r="O2962" s="223"/>
      <c r="P2962" s="223"/>
      <c r="Q2962" s="223"/>
      <c r="R2962" s="224"/>
      <c r="S2962" s="224"/>
      <c r="T2962" s="224"/>
      <c r="U2962" s="224"/>
      <c r="V2962" s="224"/>
      <c r="W2962" s="224"/>
      <c r="X2962" s="224"/>
      <c r="Y2962" s="224"/>
      <c r="Z2962" s="213"/>
      <c r="AA2962" s="213"/>
      <c r="AB2962" s="213"/>
      <c r="AC2962" s="213"/>
      <c r="AD2962" s="213"/>
      <c r="AE2962" s="213"/>
      <c r="AF2962" s="213"/>
      <c r="AG2962" s="213" t="s">
        <v>573</v>
      </c>
      <c r="AH2962" s="213">
        <v>2</v>
      </c>
      <c r="AI2962" s="213"/>
      <c r="AJ2962" s="213"/>
      <c r="AK2962" s="213"/>
      <c r="AL2962" s="213"/>
      <c r="AM2962" s="213"/>
      <c r="AN2962" s="213"/>
      <c r="AO2962" s="213"/>
      <c r="AP2962" s="213"/>
      <c r="AQ2962" s="213"/>
      <c r="AR2962" s="213"/>
      <c r="AS2962" s="213"/>
      <c r="AT2962" s="213"/>
      <c r="AU2962" s="213"/>
      <c r="AV2962" s="213"/>
      <c r="AW2962" s="213"/>
      <c r="AX2962" s="213"/>
      <c r="AY2962" s="213"/>
      <c r="AZ2962" s="213"/>
      <c r="BA2962" s="213"/>
      <c r="BB2962" s="213"/>
      <c r="BC2962" s="213"/>
      <c r="BD2962" s="213"/>
      <c r="BE2962" s="213"/>
      <c r="BF2962" s="213"/>
      <c r="BG2962" s="213"/>
      <c r="BH2962" s="213"/>
    </row>
    <row r="2963" spans="1:60" outlineLevel="3" x14ac:dyDescent="0.2">
      <c r="A2963" s="220"/>
      <c r="B2963" s="221"/>
      <c r="C2963" s="275" t="s">
        <v>958</v>
      </c>
      <c r="D2963" s="266"/>
      <c r="E2963" s="267"/>
      <c r="F2963" s="224"/>
      <c r="G2963" s="224"/>
      <c r="H2963" s="224"/>
      <c r="I2963" s="224"/>
      <c r="J2963" s="224"/>
      <c r="K2963" s="224"/>
      <c r="L2963" s="224"/>
      <c r="M2963" s="224"/>
      <c r="N2963" s="223"/>
      <c r="O2963" s="223"/>
      <c r="P2963" s="223"/>
      <c r="Q2963" s="223"/>
      <c r="R2963" s="224"/>
      <c r="S2963" s="224"/>
      <c r="T2963" s="224"/>
      <c r="U2963" s="224"/>
      <c r="V2963" s="224"/>
      <c r="W2963" s="224"/>
      <c r="X2963" s="224"/>
      <c r="Y2963" s="224"/>
      <c r="Z2963" s="213"/>
      <c r="AA2963" s="213"/>
      <c r="AB2963" s="213"/>
      <c r="AC2963" s="213"/>
      <c r="AD2963" s="213"/>
      <c r="AE2963" s="213"/>
      <c r="AF2963" s="213"/>
      <c r="AG2963" s="213" t="s">
        <v>573</v>
      </c>
      <c r="AH2963" s="213"/>
      <c r="AI2963" s="213"/>
      <c r="AJ2963" s="213"/>
      <c r="AK2963" s="213"/>
      <c r="AL2963" s="213"/>
      <c r="AM2963" s="213"/>
      <c r="AN2963" s="213"/>
      <c r="AO2963" s="213"/>
      <c r="AP2963" s="213"/>
      <c r="AQ2963" s="213"/>
      <c r="AR2963" s="213"/>
      <c r="AS2963" s="213"/>
      <c r="AT2963" s="213"/>
      <c r="AU2963" s="213"/>
      <c r="AV2963" s="213"/>
      <c r="AW2963" s="213"/>
      <c r="AX2963" s="213"/>
      <c r="AY2963" s="213"/>
      <c r="AZ2963" s="213"/>
      <c r="BA2963" s="213"/>
      <c r="BB2963" s="213"/>
      <c r="BC2963" s="213"/>
      <c r="BD2963" s="213"/>
      <c r="BE2963" s="213"/>
      <c r="BF2963" s="213"/>
      <c r="BG2963" s="213"/>
      <c r="BH2963" s="213"/>
    </row>
    <row r="2964" spans="1:60" outlineLevel="3" x14ac:dyDescent="0.2">
      <c r="A2964" s="220"/>
      <c r="B2964" s="221"/>
      <c r="C2964" s="258" t="s">
        <v>1152</v>
      </c>
      <c r="D2964" s="229"/>
      <c r="E2964" s="230"/>
      <c r="F2964" s="224"/>
      <c r="G2964" s="224"/>
      <c r="H2964" s="224"/>
      <c r="I2964" s="224"/>
      <c r="J2964" s="224"/>
      <c r="K2964" s="224"/>
      <c r="L2964" s="224"/>
      <c r="M2964" s="224"/>
      <c r="N2964" s="223"/>
      <c r="O2964" s="223"/>
      <c r="P2964" s="223"/>
      <c r="Q2964" s="223"/>
      <c r="R2964" s="224"/>
      <c r="S2964" s="224"/>
      <c r="T2964" s="224"/>
      <c r="U2964" s="224"/>
      <c r="V2964" s="224"/>
      <c r="W2964" s="224"/>
      <c r="X2964" s="224"/>
      <c r="Y2964" s="224"/>
      <c r="Z2964" s="213"/>
      <c r="AA2964" s="213"/>
      <c r="AB2964" s="213"/>
      <c r="AC2964" s="213"/>
      <c r="AD2964" s="213"/>
      <c r="AE2964" s="213"/>
      <c r="AF2964" s="213"/>
      <c r="AG2964" s="213" t="s">
        <v>573</v>
      </c>
      <c r="AH2964" s="213">
        <v>0</v>
      </c>
      <c r="AI2964" s="213"/>
      <c r="AJ2964" s="213"/>
      <c r="AK2964" s="213"/>
      <c r="AL2964" s="213"/>
      <c r="AM2964" s="213"/>
      <c r="AN2964" s="213"/>
      <c r="AO2964" s="213"/>
      <c r="AP2964" s="213"/>
      <c r="AQ2964" s="213"/>
      <c r="AR2964" s="213"/>
      <c r="AS2964" s="213"/>
      <c r="AT2964" s="213"/>
      <c r="AU2964" s="213"/>
      <c r="AV2964" s="213"/>
      <c r="AW2964" s="213"/>
      <c r="AX2964" s="213"/>
      <c r="AY2964" s="213"/>
      <c r="AZ2964" s="213"/>
      <c r="BA2964" s="213"/>
      <c r="BB2964" s="213"/>
      <c r="BC2964" s="213"/>
      <c r="BD2964" s="213"/>
      <c r="BE2964" s="213"/>
      <c r="BF2964" s="213"/>
      <c r="BG2964" s="213"/>
      <c r="BH2964" s="213"/>
    </row>
    <row r="2965" spans="1:60" outlineLevel="3" x14ac:dyDescent="0.2">
      <c r="A2965" s="220"/>
      <c r="B2965" s="221"/>
      <c r="C2965" s="258" t="s">
        <v>2728</v>
      </c>
      <c r="D2965" s="229"/>
      <c r="E2965" s="230">
        <v>86.224500000000006</v>
      </c>
      <c r="F2965" s="224"/>
      <c r="G2965" s="224"/>
      <c r="H2965" s="224"/>
      <c r="I2965" s="224"/>
      <c r="J2965" s="224"/>
      <c r="K2965" s="224"/>
      <c r="L2965" s="224"/>
      <c r="M2965" s="224"/>
      <c r="N2965" s="223"/>
      <c r="O2965" s="223"/>
      <c r="P2965" s="223"/>
      <c r="Q2965" s="223"/>
      <c r="R2965" s="224"/>
      <c r="S2965" s="224"/>
      <c r="T2965" s="224"/>
      <c r="U2965" s="224"/>
      <c r="V2965" s="224"/>
      <c r="W2965" s="224"/>
      <c r="X2965" s="224"/>
      <c r="Y2965" s="224"/>
      <c r="Z2965" s="213"/>
      <c r="AA2965" s="213"/>
      <c r="AB2965" s="213"/>
      <c r="AC2965" s="213"/>
      <c r="AD2965" s="213"/>
      <c r="AE2965" s="213"/>
      <c r="AF2965" s="213"/>
      <c r="AG2965" s="213" t="s">
        <v>573</v>
      </c>
      <c r="AH2965" s="213">
        <v>0</v>
      </c>
      <c r="AI2965" s="213"/>
      <c r="AJ2965" s="213"/>
      <c r="AK2965" s="213"/>
      <c r="AL2965" s="213"/>
      <c r="AM2965" s="213"/>
      <c r="AN2965" s="213"/>
      <c r="AO2965" s="213"/>
      <c r="AP2965" s="213"/>
      <c r="AQ2965" s="213"/>
      <c r="AR2965" s="213"/>
      <c r="AS2965" s="213"/>
      <c r="AT2965" s="213"/>
      <c r="AU2965" s="213"/>
      <c r="AV2965" s="213"/>
      <c r="AW2965" s="213"/>
      <c r="AX2965" s="213"/>
      <c r="AY2965" s="213"/>
      <c r="AZ2965" s="213"/>
      <c r="BA2965" s="213"/>
      <c r="BB2965" s="213"/>
      <c r="BC2965" s="213"/>
      <c r="BD2965" s="213"/>
      <c r="BE2965" s="213"/>
      <c r="BF2965" s="213"/>
      <c r="BG2965" s="213"/>
      <c r="BH2965" s="213"/>
    </row>
    <row r="2966" spans="1:60" outlineLevel="3" x14ac:dyDescent="0.2">
      <c r="A2966" s="220"/>
      <c r="B2966" s="221"/>
      <c r="C2966" s="275" t="s">
        <v>955</v>
      </c>
      <c r="D2966" s="266"/>
      <c r="E2966" s="267"/>
      <c r="F2966" s="224"/>
      <c r="G2966" s="224"/>
      <c r="H2966" s="224"/>
      <c r="I2966" s="224"/>
      <c r="J2966" s="224"/>
      <c r="K2966" s="224"/>
      <c r="L2966" s="224"/>
      <c r="M2966" s="224"/>
      <c r="N2966" s="223"/>
      <c r="O2966" s="223"/>
      <c r="P2966" s="223"/>
      <c r="Q2966" s="223"/>
      <c r="R2966" s="224"/>
      <c r="S2966" s="224"/>
      <c r="T2966" s="224"/>
      <c r="U2966" s="224"/>
      <c r="V2966" s="224"/>
      <c r="W2966" s="224"/>
      <c r="X2966" s="224"/>
      <c r="Y2966" s="224"/>
      <c r="Z2966" s="213"/>
      <c r="AA2966" s="213"/>
      <c r="AB2966" s="213"/>
      <c r="AC2966" s="213"/>
      <c r="AD2966" s="213"/>
      <c r="AE2966" s="213"/>
      <c r="AF2966" s="213"/>
      <c r="AG2966" s="213" t="s">
        <v>573</v>
      </c>
      <c r="AH2966" s="213"/>
      <c r="AI2966" s="213"/>
      <c r="AJ2966" s="213"/>
      <c r="AK2966" s="213"/>
      <c r="AL2966" s="213"/>
      <c r="AM2966" s="213"/>
      <c r="AN2966" s="213"/>
      <c r="AO2966" s="213"/>
      <c r="AP2966" s="213"/>
      <c r="AQ2966" s="213"/>
      <c r="AR2966" s="213"/>
      <c r="AS2966" s="213"/>
      <c r="AT2966" s="213"/>
      <c r="AU2966" s="213"/>
      <c r="AV2966" s="213"/>
      <c r="AW2966" s="213"/>
      <c r="AX2966" s="213"/>
      <c r="AY2966" s="213"/>
      <c r="AZ2966" s="213"/>
      <c r="BA2966" s="213"/>
      <c r="BB2966" s="213"/>
      <c r="BC2966" s="213"/>
      <c r="BD2966" s="213"/>
      <c r="BE2966" s="213"/>
      <c r="BF2966" s="213"/>
      <c r="BG2966" s="213"/>
      <c r="BH2966" s="213"/>
    </row>
    <row r="2967" spans="1:60" outlineLevel="3" x14ac:dyDescent="0.2">
      <c r="A2967" s="220"/>
      <c r="B2967" s="221"/>
      <c r="C2967" s="276" t="s">
        <v>2729</v>
      </c>
      <c r="D2967" s="266"/>
      <c r="E2967" s="267">
        <v>17.793500000000002</v>
      </c>
      <c r="F2967" s="224"/>
      <c r="G2967" s="224"/>
      <c r="H2967" s="224"/>
      <c r="I2967" s="224"/>
      <c r="J2967" s="224"/>
      <c r="K2967" s="224"/>
      <c r="L2967" s="224"/>
      <c r="M2967" s="224"/>
      <c r="N2967" s="223"/>
      <c r="O2967" s="223"/>
      <c r="P2967" s="223"/>
      <c r="Q2967" s="223"/>
      <c r="R2967" s="224"/>
      <c r="S2967" s="224"/>
      <c r="T2967" s="224"/>
      <c r="U2967" s="224"/>
      <c r="V2967" s="224"/>
      <c r="W2967" s="224"/>
      <c r="X2967" s="224"/>
      <c r="Y2967" s="224"/>
      <c r="Z2967" s="213"/>
      <c r="AA2967" s="213"/>
      <c r="AB2967" s="213"/>
      <c r="AC2967" s="213"/>
      <c r="AD2967" s="213"/>
      <c r="AE2967" s="213"/>
      <c r="AF2967" s="213"/>
      <c r="AG2967" s="213" t="s">
        <v>573</v>
      </c>
      <c r="AH2967" s="213">
        <v>2</v>
      </c>
      <c r="AI2967" s="213"/>
      <c r="AJ2967" s="213"/>
      <c r="AK2967" s="213"/>
      <c r="AL2967" s="213"/>
      <c r="AM2967" s="213"/>
      <c r="AN2967" s="213"/>
      <c r="AO2967" s="213"/>
      <c r="AP2967" s="213"/>
      <c r="AQ2967" s="213"/>
      <c r="AR2967" s="213"/>
      <c r="AS2967" s="213"/>
      <c r="AT2967" s="213"/>
      <c r="AU2967" s="213"/>
      <c r="AV2967" s="213"/>
      <c r="AW2967" s="213"/>
      <c r="AX2967" s="213"/>
      <c r="AY2967" s="213"/>
      <c r="AZ2967" s="213"/>
      <c r="BA2967" s="213"/>
      <c r="BB2967" s="213"/>
      <c r="BC2967" s="213"/>
      <c r="BD2967" s="213"/>
      <c r="BE2967" s="213"/>
      <c r="BF2967" s="213"/>
      <c r="BG2967" s="213"/>
      <c r="BH2967" s="213"/>
    </row>
    <row r="2968" spans="1:60" ht="22.5" outlineLevel="3" x14ac:dyDescent="0.2">
      <c r="A2968" s="220"/>
      <c r="B2968" s="221"/>
      <c r="C2968" s="276" t="s">
        <v>2730</v>
      </c>
      <c r="D2968" s="266"/>
      <c r="E2968" s="267">
        <v>23.188500000000001</v>
      </c>
      <c r="F2968" s="224"/>
      <c r="G2968" s="224"/>
      <c r="H2968" s="224"/>
      <c r="I2968" s="224"/>
      <c r="J2968" s="224"/>
      <c r="K2968" s="224"/>
      <c r="L2968" s="224"/>
      <c r="M2968" s="224"/>
      <c r="N2968" s="223"/>
      <c r="O2968" s="223"/>
      <c r="P2968" s="223"/>
      <c r="Q2968" s="223"/>
      <c r="R2968" s="224"/>
      <c r="S2968" s="224"/>
      <c r="T2968" s="224"/>
      <c r="U2968" s="224"/>
      <c r="V2968" s="224"/>
      <c r="W2968" s="224"/>
      <c r="X2968" s="224"/>
      <c r="Y2968" s="224"/>
      <c r="Z2968" s="213"/>
      <c r="AA2968" s="213"/>
      <c r="AB2968" s="213"/>
      <c r="AC2968" s="213"/>
      <c r="AD2968" s="213"/>
      <c r="AE2968" s="213"/>
      <c r="AF2968" s="213"/>
      <c r="AG2968" s="213" t="s">
        <v>573</v>
      </c>
      <c r="AH2968" s="213">
        <v>2</v>
      </c>
      <c r="AI2968" s="213"/>
      <c r="AJ2968" s="213"/>
      <c r="AK2968" s="213"/>
      <c r="AL2968" s="213"/>
      <c r="AM2968" s="213"/>
      <c r="AN2968" s="213"/>
      <c r="AO2968" s="213"/>
      <c r="AP2968" s="213"/>
      <c r="AQ2968" s="213"/>
      <c r="AR2968" s="213"/>
      <c r="AS2968" s="213"/>
      <c r="AT2968" s="213"/>
      <c r="AU2968" s="213"/>
      <c r="AV2968" s="213"/>
      <c r="AW2968" s="213"/>
      <c r="AX2968" s="213"/>
      <c r="AY2968" s="213"/>
      <c r="AZ2968" s="213"/>
      <c r="BA2968" s="213"/>
      <c r="BB2968" s="213"/>
      <c r="BC2968" s="213"/>
      <c r="BD2968" s="213"/>
      <c r="BE2968" s="213"/>
      <c r="BF2968" s="213"/>
      <c r="BG2968" s="213"/>
      <c r="BH2968" s="213"/>
    </row>
    <row r="2969" spans="1:60" ht="22.5" outlineLevel="3" x14ac:dyDescent="0.2">
      <c r="A2969" s="220"/>
      <c r="B2969" s="221"/>
      <c r="C2969" s="276" t="s">
        <v>2731</v>
      </c>
      <c r="D2969" s="266"/>
      <c r="E2969" s="267">
        <v>21.343499999999999</v>
      </c>
      <c r="F2969" s="224"/>
      <c r="G2969" s="224"/>
      <c r="H2969" s="224"/>
      <c r="I2969" s="224"/>
      <c r="J2969" s="224"/>
      <c r="K2969" s="224"/>
      <c r="L2969" s="224"/>
      <c r="M2969" s="224"/>
      <c r="N2969" s="223"/>
      <c r="O2969" s="223"/>
      <c r="P2969" s="223"/>
      <c r="Q2969" s="223"/>
      <c r="R2969" s="224"/>
      <c r="S2969" s="224"/>
      <c r="T2969" s="224"/>
      <c r="U2969" s="224"/>
      <c r="V2969" s="224"/>
      <c r="W2969" s="224"/>
      <c r="X2969" s="224"/>
      <c r="Y2969" s="224"/>
      <c r="Z2969" s="213"/>
      <c r="AA2969" s="213"/>
      <c r="AB2969" s="213"/>
      <c r="AC2969" s="213"/>
      <c r="AD2969" s="213"/>
      <c r="AE2969" s="213"/>
      <c r="AF2969" s="213"/>
      <c r="AG2969" s="213" t="s">
        <v>573</v>
      </c>
      <c r="AH2969" s="213">
        <v>2</v>
      </c>
      <c r="AI2969" s="213"/>
      <c r="AJ2969" s="213"/>
      <c r="AK2969" s="213"/>
      <c r="AL2969" s="213"/>
      <c r="AM2969" s="213"/>
      <c r="AN2969" s="213"/>
      <c r="AO2969" s="213"/>
      <c r="AP2969" s="213"/>
      <c r="AQ2969" s="213"/>
      <c r="AR2969" s="213"/>
      <c r="AS2969" s="213"/>
      <c r="AT2969" s="213"/>
      <c r="AU2969" s="213"/>
      <c r="AV2969" s="213"/>
      <c r="AW2969" s="213"/>
      <c r="AX2969" s="213"/>
      <c r="AY2969" s="213"/>
      <c r="AZ2969" s="213"/>
      <c r="BA2969" s="213"/>
      <c r="BB2969" s="213"/>
      <c r="BC2969" s="213"/>
      <c r="BD2969" s="213"/>
      <c r="BE2969" s="213"/>
      <c r="BF2969" s="213"/>
      <c r="BG2969" s="213"/>
      <c r="BH2969" s="213"/>
    </row>
    <row r="2970" spans="1:60" outlineLevel="3" x14ac:dyDescent="0.2">
      <c r="A2970" s="220"/>
      <c r="B2970" s="221"/>
      <c r="C2970" s="276" t="s">
        <v>2732</v>
      </c>
      <c r="D2970" s="266"/>
      <c r="E2970" s="267">
        <v>13.7515</v>
      </c>
      <c r="F2970" s="224"/>
      <c r="G2970" s="224"/>
      <c r="H2970" s="224"/>
      <c r="I2970" s="224"/>
      <c r="J2970" s="224"/>
      <c r="K2970" s="224"/>
      <c r="L2970" s="224"/>
      <c r="M2970" s="224"/>
      <c r="N2970" s="223"/>
      <c r="O2970" s="223"/>
      <c r="P2970" s="223"/>
      <c r="Q2970" s="223"/>
      <c r="R2970" s="224"/>
      <c r="S2970" s="224"/>
      <c r="T2970" s="224"/>
      <c r="U2970" s="224"/>
      <c r="V2970" s="224"/>
      <c r="W2970" s="224"/>
      <c r="X2970" s="224"/>
      <c r="Y2970" s="224"/>
      <c r="Z2970" s="213"/>
      <c r="AA2970" s="213"/>
      <c r="AB2970" s="213"/>
      <c r="AC2970" s="213"/>
      <c r="AD2970" s="213"/>
      <c r="AE2970" s="213"/>
      <c r="AF2970" s="213"/>
      <c r="AG2970" s="213" t="s">
        <v>573</v>
      </c>
      <c r="AH2970" s="213">
        <v>2</v>
      </c>
      <c r="AI2970" s="213"/>
      <c r="AJ2970" s="213"/>
      <c r="AK2970" s="213"/>
      <c r="AL2970" s="213"/>
      <c r="AM2970" s="213"/>
      <c r="AN2970" s="213"/>
      <c r="AO2970" s="213"/>
      <c r="AP2970" s="213"/>
      <c r="AQ2970" s="213"/>
      <c r="AR2970" s="213"/>
      <c r="AS2970" s="213"/>
      <c r="AT2970" s="213"/>
      <c r="AU2970" s="213"/>
      <c r="AV2970" s="213"/>
      <c r="AW2970" s="213"/>
      <c r="AX2970" s="213"/>
      <c r="AY2970" s="213"/>
      <c r="AZ2970" s="213"/>
      <c r="BA2970" s="213"/>
      <c r="BB2970" s="213"/>
      <c r="BC2970" s="213"/>
      <c r="BD2970" s="213"/>
      <c r="BE2970" s="213"/>
      <c r="BF2970" s="213"/>
      <c r="BG2970" s="213"/>
      <c r="BH2970" s="213"/>
    </row>
    <row r="2971" spans="1:60" outlineLevel="3" x14ac:dyDescent="0.2">
      <c r="A2971" s="220"/>
      <c r="B2971" s="221"/>
      <c r="C2971" s="276" t="s">
        <v>2733</v>
      </c>
      <c r="D2971" s="266"/>
      <c r="E2971" s="267">
        <v>10.147500000000001</v>
      </c>
      <c r="F2971" s="224"/>
      <c r="G2971" s="224"/>
      <c r="H2971" s="224"/>
      <c r="I2971" s="224"/>
      <c r="J2971" s="224"/>
      <c r="K2971" s="224"/>
      <c r="L2971" s="224"/>
      <c r="M2971" s="224"/>
      <c r="N2971" s="223"/>
      <c r="O2971" s="223"/>
      <c r="P2971" s="223"/>
      <c r="Q2971" s="223"/>
      <c r="R2971" s="224"/>
      <c r="S2971" s="224"/>
      <c r="T2971" s="224"/>
      <c r="U2971" s="224"/>
      <c r="V2971" s="224"/>
      <c r="W2971" s="224"/>
      <c r="X2971" s="224"/>
      <c r="Y2971" s="224"/>
      <c r="Z2971" s="213"/>
      <c r="AA2971" s="213"/>
      <c r="AB2971" s="213"/>
      <c r="AC2971" s="213"/>
      <c r="AD2971" s="213"/>
      <c r="AE2971" s="213"/>
      <c r="AF2971" s="213"/>
      <c r="AG2971" s="213" t="s">
        <v>573</v>
      </c>
      <c r="AH2971" s="213">
        <v>2</v>
      </c>
      <c r="AI2971" s="213"/>
      <c r="AJ2971" s="213"/>
      <c r="AK2971" s="213"/>
      <c r="AL2971" s="213"/>
      <c r="AM2971" s="213"/>
      <c r="AN2971" s="213"/>
      <c r="AO2971" s="213"/>
      <c r="AP2971" s="213"/>
      <c r="AQ2971" s="213"/>
      <c r="AR2971" s="213"/>
      <c r="AS2971" s="213"/>
      <c r="AT2971" s="213"/>
      <c r="AU2971" s="213"/>
      <c r="AV2971" s="213"/>
      <c r="AW2971" s="213"/>
      <c r="AX2971" s="213"/>
      <c r="AY2971" s="213"/>
      <c r="AZ2971" s="213"/>
      <c r="BA2971" s="213"/>
      <c r="BB2971" s="213"/>
      <c r="BC2971" s="213"/>
      <c r="BD2971" s="213"/>
      <c r="BE2971" s="213"/>
      <c r="BF2971" s="213"/>
      <c r="BG2971" s="213"/>
      <c r="BH2971" s="213"/>
    </row>
    <row r="2972" spans="1:60" outlineLevel="3" x14ac:dyDescent="0.2">
      <c r="A2972" s="220"/>
      <c r="B2972" s="221"/>
      <c r="C2972" s="275" t="s">
        <v>958</v>
      </c>
      <c r="D2972" s="266"/>
      <c r="E2972" s="267"/>
      <c r="F2972" s="224"/>
      <c r="G2972" s="224"/>
      <c r="H2972" s="224"/>
      <c r="I2972" s="224"/>
      <c r="J2972" s="224"/>
      <c r="K2972" s="224"/>
      <c r="L2972" s="224"/>
      <c r="M2972" s="224"/>
      <c r="N2972" s="223"/>
      <c r="O2972" s="223"/>
      <c r="P2972" s="223"/>
      <c r="Q2972" s="223"/>
      <c r="R2972" s="224"/>
      <c r="S2972" s="224"/>
      <c r="T2972" s="224"/>
      <c r="U2972" s="224"/>
      <c r="V2972" s="224"/>
      <c r="W2972" s="224"/>
      <c r="X2972" s="224"/>
      <c r="Y2972" s="224"/>
      <c r="Z2972" s="213"/>
      <c r="AA2972" s="213"/>
      <c r="AB2972" s="213"/>
      <c r="AC2972" s="213"/>
      <c r="AD2972" s="213"/>
      <c r="AE2972" s="213"/>
      <c r="AF2972" s="213"/>
      <c r="AG2972" s="213" t="s">
        <v>573</v>
      </c>
      <c r="AH2972" s="213"/>
      <c r="AI2972" s="213"/>
      <c r="AJ2972" s="213"/>
      <c r="AK2972" s="213"/>
      <c r="AL2972" s="213"/>
      <c r="AM2972" s="213"/>
      <c r="AN2972" s="213"/>
      <c r="AO2972" s="213"/>
      <c r="AP2972" s="213"/>
      <c r="AQ2972" s="213"/>
      <c r="AR2972" s="213"/>
      <c r="AS2972" s="213"/>
      <c r="AT2972" s="213"/>
      <c r="AU2972" s="213"/>
      <c r="AV2972" s="213"/>
      <c r="AW2972" s="213"/>
      <c r="AX2972" s="213"/>
      <c r="AY2972" s="213"/>
      <c r="AZ2972" s="213"/>
      <c r="BA2972" s="213"/>
      <c r="BB2972" s="213"/>
      <c r="BC2972" s="213"/>
      <c r="BD2972" s="213"/>
      <c r="BE2972" s="213"/>
      <c r="BF2972" s="213"/>
      <c r="BG2972" s="213"/>
      <c r="BH2972" s="213"/>
    </row>
    <row r="2973" spans="1:60" outlineLevel="2" x14ac:dyDescent="0.2">
      <c r="A2973" s="220"/>
      <c r="B2973" s="221"/>
      <c r="C2973" s="257"/>
      <c r="D2973" s="250"/>
      <c r="E2973" s="250"/>
      <c r="F2973" s="250"/>
      <c r="G2973" s="250"/>
      <c r="H2973" s="224"/>
      <c r="I2973" s="224"/>
      <c r="J2973" s="224"/>
      <c r="K2973" s="224"/>
      <c r="L2973" s="224"/>
      <c r="M2973" s="224"/>
      <c r="N2973" s="223"/>
      <c r="O2973" s="223"/>
      <c r="P2973" s="223"/>
      <c r="Q2973" s="223"/>
      <c r="R2973" s="224"/>
      <c r="S2973" s="224"/>
      <c r="T2973" s="224"/>
      <c r="U2973" s="224"/>
      <c r="V2973" s="224"/>
      <c r="W2973" s="224"/>
      <c r="X2973" s="224"/>
      <c r="Y2973" s="224"/>
      <c r="Z2973" s="213"/>
      <c r="AA2973" s="213"/>
      <c r="AB2973" s="213"/>
      <c r="AC2973" s="213"/>
      <c r="AD2973" s="213"/>
      <c r="AE2973" s="213"/>
      <c r="AF2973" s="213"/>
      <c r="AG2973" s="213" t="s">
        <v>515</v>
      </c>
      <c r="AH2973" s="213"/>
      <c r="AI2973" s="213"/>
      <c r="AJ2973" s="213"/>
      <c r="AK2973" s="213"/>
      <c r="AL2973" s="213"/>
      <c r="AM2973" s="213"/>
      <c r="AN2973" s="213"/>
      <c r="AO2973" s="213"/>
      <c r="AP2973" s="213"/>
      <c r="AQ2973" s="213"/>
      <c r="AR2973" s="213"/>
      <c r="AS2973" s="213"/>
      <c r="AT2973" s="213"/>
      <c r="AU2973" s="213"/>
      <c r="AV2973" s="213"/>
      <c r="AW2973" s="213"/>
      <c r="AX2973" s="213"/>
      <c r="AY2973" s="213"/>
      <c r="AZ2973" s="213"/>
      <c r="BA2973" s="213"/>
      <c r="BB2973" s="213"/>
      <c r="BC2973" s="213"/>
      <c r="BD2973" s="213"/>
      <c r="BE2973" s="213"/>
      <c r="BF2973" s="213"/>
      <c r="BG2973" s="213"/>
      <c r="BH2973" s="213"/>
    </row>
    <row r="2974" spans="1:60" ht="22.5" outlineLevel="1" x14ac:dyDescent="0.2">
      <c r="A2974" s="242">
        <v>379</v>
      </c>
      <c r="B2974" s="243" t="s">
        <v>2734</v>
      </c>
      <c r="C2974" s="254" t="s">
        <v>2735</v>
      </c>
      <c r="D2974" s="244" t="s">
        <v>974</v>
      </c>
      <c r="E2974" s="245">
        <v>9.7784999999999993</v>
      </c>
      <c r="F2974" s="246"/>
      <c r="G2974" s="247">
        <f>ROUND(E2974*F2974,2)</f>
        <v>0</v>
      </c>
      <c r="H2974" s="246"/>
      <c r="I2974" s="247">
        <f>ROUND(E2974*H2974,2)</f>
        <v>0</v>
      </c>
      <c r="J2974" s="246"/>
      <c r="K2974" s="247">
        <f>ROUND(E2974*J2974,2)</f>
        <v>0</v>
      </c>
      <c r="L2974" s="247">
        <v>21</v>
      </c>
      <c r="M2974" s="247">
        <f>G2974*(1+L2974/100)</f>
        <v>0</v>
      </c>
      <c r="N2974" s="245">
        <v>0</v>
      </c>
      <c r="O2974" s="245">
        <f>ROUND(E2974*N2974,2)</f>
        <v>0</v>
      </c>
      <c r="P2974" s="245">
        <v>0</v>
      </c>
      <c r="Q2974" s="245">
        <f>ROUND(E2974*P2974,2)</f>
        <v>0</v>
      </c>
      <c r="R2974" s="247" t="s">
        <v>2516</v>
      </c>
      <c r="S2974" s="247" t="s">
        <v>511</v>
      </c>
      <c r="T2974" s="248" t="s">
        <v>511</v>
      </c>
      <c r="U2974" s="224">
        <v>0.61499999999999999</v>
      </c>
      <c r="V2974" s="224">
        <f>ROUND(E2974*U2974,2)</f>
        <v>6.01</v>
      </c>
      <c r="W2974" s="224"/>
      <c r="X2974" s="224" t="s">
        <v>557</v>
      </c>
      <c r="Y2974" s="224" t="s">
        <v>513</v>
      </c>
      <c r="Z2974" s="213"/>
      <c r="AA2974" s="213"/>
      <c r="AB2974" s="213"/>
      <c r="AC2974" s="213"/>
      <c r="AD2974" s="213"/>
      <c r="AE2974" s="213"/>
      <c r="AF2974" s="213"/>
      <c r="AG2974" s="213" t="s">
        <v>571</v>
      </c>
      <c r="AH2974" s="213"/>
      <c r="AI2974" s="213"/>
      <c r="AJ2974" s="213"/>
      <c r="AK2974" s="213"/>
      <c r="AL2974" s="213"/>
      <c r="AM2974" s="213"/>
      <c r="AN2974" s="213"/>
      <c r="AO2974" s="213"/>
      <c r="AP2974" s="213"/>
      <c r="AQ2974" s="213"/>
      <c r="AR2974" s="213"/>
      <c r="AS2974" s="213"/>
      <c r="AT2974" s="213"/>
      <c r="AU2974" s="213"/>
      <c r="AV2974" s="213"/>
      <c r="AW2974" s="213"/>
      <c r="AX2974" s="213"/>
      <c r="AY2974" s="213"/>
      <c r="AZ2974" s="213"/>
      <c r="BA2974" s="213"/>
      <c r="BB2974" s="213"/>
      <c r="BC2974" s="213"/>
      <c r="BD2974" s="213"/>
      <c r="BE2974" s="213"/>
      <c r="BF2974" s="213"/>
      <c r="BG2974" s="213"/>
      <c r="BH2974" s="213"/>
    </row>
    <row r="2975" spans="1:60" outlineLevel="2" x14ac:dyDescent="0.2">
      <c r="A2975" s="220"/>
      <c r="B2975" s="221"/>
      <c r="C2975" s="258" t="s">
        <v>1149</v>
      </c>
      <c r="D2975" s="229"/>
      <c r="E2975" s="230"/>
      <c r="F2975" s="224"/>
      <c r="G2975" s="224"/>
      <c r="H2975" s="224"/>
      <c r="I2975" s="224"/>
      <c r="J2975" s="224"/>
      <c r="K2975" s="224"/>
      <c r="L2975" s="224"/>
      <c r="M2975" s="224"/>
      <c r="N2975" s="223"/>
      <c r="O2975" s="223"/>
      <c r="P2975" s="223"/>
      <c r="Q2975" s="223"/>
      <c r="R2975" s="224"/>
      <c r="S2975" s="224"/>
      <c r="T2975" s="224"/>
      <c r="U2975" s="224"/>
      <c r="V2975" s="224"/>
      <c r="W2975" s="224"/>
      <c r="X2975" s="224"/>
      <c r="Y2975" s="224"/>
      <c r="Z2975" s="213"/>
      <c r="AA2975" s="213"/>
      <c r="AB2975" s="213"/>
      <c r="AC2975" s="213"/>
      <c r="AD2975" s="213"/>
      <c r="AE2975" s="213"/>
      <c r="AF2975" s="213"/>
      <c r="AG2975" s="213" t="s">
        <v>573</v>
      </c>
      <c r="AH2975" s="213">
        <v>0</v>
      </c>
      <c r="AI2975" s="213"/>
      <c r="AJ2975" s="213"/>
      <c r="AK2975" s="213"/>
      <c r="AL2975" s="213"/>
      <c r="AM2975" s="213"/>
      <c r="AN2975" s="213"/>
      <c r="AO2975" s="213"/>
      <c r="AP2975" s="213"/>
      <c r="AQ2975" s="213"/>
      <c r="AR2975" s="213"/>
      <c r="AS2975" s="213"/>
      <c r="AT2975" s="213"/>
      <c r="AU2975" s="213"/>
      <c r="AV2975" s="213"/>
      <c r="AW2975" s="213"/>
      <c r="AX2975" s="213"/>
      <c r="AY2975" s="213"/>
      <c r="AZ2975" s="213"/>
      <c r="BA2975" s="213"/>
      <c r="BB2975" s="213"/>
      <c r="BC2975" s="213"/>
      <c r="BD2975" s="213"/>
      <c r="BE2975" s="213"/>
      <c r="BF2975" s="213"/>
      <c r="BG2975" s="213"/>
      <c r="BH2975" s="213"/>
    </row>
    <row r="2976" spans="1:60" outlineLevel="3" x14ac:dyDescent="0.2">
      <c r="A2976" s="220"/>
      <c r="B2976" s="221"/>
      <c r="C2976" s="258" t="s">
        <v>2736</v>
      </c>
      <c r="D2976" s="229"/>
      <c r="E2976" s="230">
        <v>9.7784999999999993</v>
      </c>
      <c r="F2976" s="224"/>
      <c r="G2976" s="224"/>
      <c r="H2976" s="224"/>
      <c r="I2976" s="224"/>
      <c r="J2976" s="224"/>
      <c r="K2976" s="224"/>
      <c r="L2976" s="224"/>
      <c r="M2976" s="224"/>
      <c r="N2976" s="223"/>
      <c r="O2976" s="223"/>
      <c r="P2976" s="223"/>
      <c r="Q2976" s="223"/>
      <c r="R2976" s="224"/>
      <c r="S2976" s="224"/>
      <c r="T2976" s="224"/>
      <c r="U2976" s="224"/>
      <c r="V2976" s="224"/>
      <c r="W2976" s="224"/>
      <c r="X2976" s="224"/>
      <c r="Y2976" s="224"/>
      <c r="Z2976" s="213"/>
      <c r="AA2976" s="213"/>
      <c r="AB2976" s="213"/>
      <c r="AC2976" s="213"/>
      <c r="AD2976" s="213"/>
      <c r="AE2976" s="213"/>
      <c r="AF2976" s="213"/>
      <c r="AG2976" s="213" t="s">
        <v>573</v>
      </c>
      <c r="AH2976" s="213">
        <v>0</v>
      </c>
      <c r="AI2976" s="213"/>
      <c r="AJ2976" s="213"/>
      <c r="AK2976" s="213"/>
      <c r="AL2976" s="213"/>
      <c r="AM2976" s="213"/>
      <c r="AN2976" s="213"/>
      <c r="AO2976" s="213"/>
      <c r="AP2976" s="213"/>
      <c r="AQ2976" s="213"/>
      <c r="AR2976" s="213"/>
      <c r="AS2976" s="213"/>
      <c r="AT2976" s="213"/>
      <c r="AU2976" s="213"/>
      <c r="AV2976" s="213"/>
      <c r="AW2976" s="213"/>
      <c r="AX2976" s="213"/>
      <c r="AY2976" s="213"/>
      <c r="AZ2976" s="213"/>
      <c r="BA2976" s="213"/>
      <c r="BB2976" s="213"/>
      <c r="BC2976" s="213"/>
      <c r="BD2976" s="213"/>
      <c r="BE2976" s="213"/>
      <c r="BF2976" s="213"/>
      <c r="BG2976" s="213"/>
      <c r="BH2976" s="213"/>
    </row>
    <row r="2977" spans="1:60" outlineLevel="3" x14ac:dyDescent="0.2">
      <c r="A2977" s="220"/>
      <c r="B2977" s="221"/>
      <c r="C2977" s="275" t="s">
        <v>955</v>
      </c>
      <c r="D2977" s="266"/>
      <c r="E2977" s="267"/>
      <c r="F2977" s="224"/>
      <c r="G2977" s="224"/>
      <c r="H2977" s="224"/>
      <c r="I2977" s="224"/>
      <c r="J2977" s="224"/>
      <c r="K2977" s="224"/>
      <c r="L2977" s="224"/>
      <c r="M2977" s="224"/>
      <c r="N2977" s="223"/>
      <c r="O2977" s="223"/>
      <c r="P2977" s="223"/>
      <c r="Q2977" s="223"/>
      <c r="R2977" s="224"/>
      <c r="S2977" s="224"/>
      <c r="T2977" s="224"/>
      <c r="U2977" s="224"/>
      <c r="V2977" s="224"/>
      <c r="W2977" s="224"/>
      <c r="X2977" s="224"/>
      <c r="Y2977" s="224"/>
      <c r="Z2977" s="213"/>
      <c r="AA2977" s="213"/>
      <c r="AB2977" s="213"/>
      <c r="AC2977" s="213"/>
      <c r="AD2977" s="213"/>
      <c r="AE2977" s="213"/>
      <c r="AF2977" s="213"/>
      <c r="AG2977" s="213" t="s">
        <v>573</v>
      </c>
      <c r="AH2977" s="213"/>
      <c r="AI2977" s="213"/>
      <c r="AJ2977" s="213"/>
      <c r="AK2977" s="213"/>
      <c r="AL2977" s="213"/>
      <c r="AM2977" s="213"/>
      <c r="AN2977" s="213"/>
      <c r="AO2977" s="213"/>
      <c r="AP2977" s="213"/>
      <c r="AQ2977" s="213"/>
      <c r="AR2977" s="213"/>
      <c r="AS2977" s="213"/>
      <c r="AT2977" s="213"/>
      <c r="AU2977" s="213"/>
      <c r="AV2977" s="213"/>
      <c r="AW2977" s="213"/>
      <c r="AX2977" s="213"/>
      <c r="AY2977" s="213"/>
      <c r="AZ2977" s="213"/>
      <c r="BA2977" s="213"/>
      <c r="BB2977" s="213"/>
      <c r="BC2977" s="213"/>
      <c r="BD2977" s="213"/>
      <c r="BE2977" s="213"/>
      <c r="BF2977" s="213"/>
      <c r="BG2977" s="213"/>
      <c r="BH2977" s="213"/>
    </row>
    <row r="2978" spans="1:60" outlineLevel="3" x14ac:dyDescent="0.2">
      <c r="A2978" s="220"/>
      <c r="B2978" s="221"/>
      <c r="C2978" s="276" t="s">
        <v>2722</v>
      </c>
      <c r="D2978" s="266"/>
      <c r="E2978" s="267">
        <v>9.7784999999999993</v>
      </c>
      <c r="F2978" s="224"/>
      <c r="G2978" s="224"/>
      <c r="H2978" s="224"/>
      <c r="I2978" s="224"/>
      <c r="J2978" s="224"/>
      <c r="K2978" s="224"/>
      <c r="L2978" s="224"/>
      <c r="M2978" s="224"/>
      <c r="N2978" s="223"/>
      <c r="O2978" s="223"/>
      <c r="P2978" s="223"/>
      <c r="Q2978" s="223"/>
      <c r="R2978" s="224"/>
      <c r="S2978" s="224"/>
      <c r="T2978" s="224"/>
      <c r="U2978" s="224"/>
      <c r="V2978" s="224"/>
      <c r="W2978" s="224"/>
      <c r="X2978" s="224"/>
      <c r="Y2978" s="224"/>
      <c r="Z2978" s="213"/>
      <c r="AA2978" s="213"/>
      <c r="AB2978" s="213"/>
      <c r="AC2978" s="213"/>
      <c r="AD2978" s="213"/>
      <c r="AE2978" s="213"/>
      <c r="AF2978" s="213"/>
      <c r="AG2978" s="213" t="s">
        <v>573</v>
      </c>
      <c r="AH2978" s="213">
        <v>2</v>
      </c>
      <c r="AI2978" s="213"/>
      <c r="AJ2978" s="213"/>
      <c r="AK2978" s="213"/>
      <c r="AL2978" s="213"/>
      <c r="AM2978" s="213"/>
      <c r="AN2978" s="213"/>
      <c r="AO2978" s="213"/>
      <c r="AP2978" s="213"/>
      <c r="AQ2978" s="213"/>
      <c r="AR2978" s="213"/>
      <c r="AS2978" s="213"/>
      <c r="AT2978" s="213"/>
      <c r="AU2978" s="213"/>
      <c r="AV2978" s="213"/>
      <c r="AW2978" s="213"/>
      <c r="AX2978" s="213"/>
      <c r="AY2978" s="213"/>
      <c r="AZ2978" s="213"/>
      <c r="BA2978" s="213"/>
      <c r="BB2978" s="213"/>
      <c r="BC2978" s="213"/>
      <c r="BD2978" s="213"/>
      <c r="BE2978" s="213"/>
      <c r="BF2978" s="213"/>
      <c r="BG2978" s="213"/>
      <c r="BH2978" s="213"/>
    </row>
    <row r="2979" spans="1:60" outlineLevel="3" x14ac:dyDescent="0.2">
      <c r="A2979" s="220"/>
      <c r="B2979" s="221"/>
      <c r="C2979" s="275" t="s">
        <v>958</v>
      </c>
      <c r="D2979" s="266"/>
      <c r="E2979" s="267"/>
      <c r="F2979" s="224"/>
      <c r="G2979" s="224"/>
      <c r="H2979" s="224"/>
      <c r="I2979" s="224"/>
      <c r="J2979" s="224"/>
      <c r="K2979" s="224"/>
      <c r="L2979" s="224"/>
      <c r="M2979" s="224"/>
      <c r="N2979" s="223"/>
      <c r="O2979" s="223"/>
      <c r="P2979" s="223"/>
      <c r="Q2979" s="223"/>
      <c r="R2979" s="224"/>
      <c r="S2979" s="224"/>
      <c r="T2979" s="224"/>
      <c r="U2979" s="224"/>
      <c r="V2979" s="224"/>
      <c r="W2979" s="224"/>
      <c r="X2979" s="224"/>
      <c r="Y2979" s="224"/>
      <c r="Z2979" s="213"/>
      <c r="AA2979" s="213"/>
      <c r="AB2979" s="213"/>
      <c r="AC2979" s="213"/>
      <c r="AD2979" s="213"/>
      <c r="AE2979" s="213"/>
      <c r="AF2979" s="213"/>
      <c r="AG2979" s="213" t="s">
        <v>573</v>
      </c>
      <c r="AH2979" s="213"/>
      <c r="AI2979" s="213"/>
      <c r="AJ2979" s="213"/>
      <c r="AK2979" s="213"/>
      <c r="AL2979" s="213"/>
      <c r="AM2979" s="213"/>
      <c r="AN2979" s="213"/>
      <c r="AO2979" s="213"/>
      <c r="AP2979" s="213"/>
      <c r="AQ2979" s="213"/>
      <c r="AR2979" s="213"/>
      <c r="AS2979" s="213"/>
      <c r="AT2979" s="213"/>
      <c r="AU2979" s="213"/>
      <c r="AV2979" s="213"/>
      <c r="AW2979" s="213"/>
      <c r="AX2979" s="213"/>
      <c r="AY2979" s="213"/>
      <c r="AZ2979" s="213"/>
      <c r="BA2979" s="213"/>
      <c r="BB2979" s="213"/>
      <c r="BC2979" s="213"/>
      <c r="BD2979" s="213"/>
      <c r="BE2979" s="213"/>
      <c r="BF2979" s="213"/>
      <c r="BG2979" s="213"/>
      <c r="BH2979" s="213"/>
    </row>
    <row r="2980" spans="1:60" outlineLevel="2" x14ac:dyDescent="0.2">
      <c r="A2980" s="220"/>
      <c r="B2980" s="221"/>
      <c r="C2980" s="257"/>
      <c r="D2980" s="250"/>
      <c r="E2980" s="250"/>
      <c r="F2980" s="250"/>
      <c r="G2980" s="250"/>
      <c r="H2980" s="224"/>
      <c r="I2980" s="224"/>
      <c r="J2980" s="224"/>
      <c r="K2980" s="224"/>
      <c r="L2980" s="224"/>
      <c r="M2980" s="224"/>
      <c r="N2980" s="223"/>
      <c r="O2980" s="223"/>
      <c r="P2980" s="223"/>
      <c r="Q2980" s="223"/>
      <c r="R2980" s="224"/>
      <c r="S2980" s="224"/>
      <c r="T2980" s="224"/>
      <c r="U2980" s="224"/>
      <c r="V2980" s="224"/>
      <c r="W2980" s="224"/>
      <c r="X2980" s="224"/>
      <c r="Y2980" s="224"/>
      <c r="Z2980" s="213"/>
      <c r="AA2980" s="213"/>
      <c r="AB2980" s="213"/>
      <c r="AC2980" s="213"/>
      <c r="AD2980" s="213"/>
      <c r="AE2980" s="213"/>
      <c r="AF2980" s="213"/>
      <c r="AG2980" s="213" t="s">
        <v>515</v>
      </c>
      <c r="AH2980" s="213"/>
      <c r="AI2980" s="213"/>
      <c r="AJ2980" s="213"/>
      <c r="AK2980" s="213"/>
      <c r="AL2980" s="213"/>
      <c r="AM2980" s="213"/>
      <c r="AN2980" s="213"/>
      <c r="AO2980" s="213"/>
      <c r="AP2980" s="213"/>
      <c r="AQ2980" s="213"/>
      <c r="AR2980" s="213"/>
      <c r="AS2980" s="213"/>
      <c r="AT2980" s="213"/>
      <c r="AU2980" s="213"/>
      <c r="AV2980" s="213"/>
      <c r="AW2980" s="213"/>
      <c r="AX2980" s="213"/>
      <c r="AY2980" s="213"/>
      <c r="AZ2980" s="213"/>
      <c r="BA2980" s="213"/>
      <c r="BB2980" s="213"/>
      <c r="BC2980" s="213"/>
      <c r="BD2980" s="213"/>
      <c r="BE2980" s="213"/>
      <c r="BF2980" s="213"/>
      <c r="BG2980" s="213"/>
      <c r="BH2980" s="213"/>
    </row>
    <row r="2981" spans="1:60" ht="22.5" outlineLevel="1" x14ac:dyDescent="0.2">
      <c r="A2981" s="242">
        <v>380</v>
      </c>
      <c r="B2981" s="243" t="s">
        <v>2737</v>
      </c>
      <c r="C2981" s="254" t="s">
        <v>2738</v>
      </c>
      <c r="D2981" s="244" t="s">
        <v>974</v>
      </c>
      <c r="E2981" s="245">
        <v>189.0795</v>
      </c>
      <c r="F2981" s="246"/>
      <c r="G2981" s="247">
        <f>ROUND(E2981*F2981,2)</f>
        <v>0</v>
      </c>
      <c r="H2981" s="246"/>
      <c r="I2981" s="247">
        <f>ROUND(E2981*H2981,2)</f>
        <v>0</v>
      </c>
      <c r="J2981" s="246"/>
      <c r="K2981" s="247">
        <f>ROUND(E2981*J2981,2)</f>
        <v>0</v>
      </c>
      <c r="L2981" s="247">
        <v>21</v>
      </c>
      <c r="M2981" s="247">
        <f>G2981*(1+L2981/100)</f>
        <v>0</v>
      </c>
      <c r="N2981" s="245">
        <v>8.9999999999999998E-4</v>
      </c>
      <c r="O2981" s="245">
        <f>ROUND(E2981*N2981,2)</f>
        <v>0.17</v>
      </c>
      <c r="P2981" s="245">
        <v>0</v>
      </c>
      <c r="Q2981" s="245">
        <f>ROUND(E2981*P2981,2)</f>
        <v>0</v>
      </c>
      <c r="R2981" s="247" t="s">
        <v>2516</v>
      </c>
      <c r="S2981" s="247" t="s">
        <v>511</v>
      </c>
      <c r="T2981" s="248" t="s">
        <v>511</v>
      </c>
      <c r="U2981" s="224">
        <v>0</v>
      </c>
      <c r="V2981" s="224">
        <f>ROUND(E2981*U2981,2)</f>
        <v>0</v>
      </c>
      <c r="W2981" s="224"/>
      <c r="X2981" s="224" t="s">
        <v>557</v>
      </c>
      <c r="Y2981" s="224" t="s">
        <v>513</v>
      </c>
      <c r="Z2981" s="213"/>
      <c r="AA2981" s="213"/>
      <c r="AB2981" s="213"/>
      <c r="AC2981" s="213"/>
      <c r="AD2981" s="213"/>
      <c r="AE2981" s="213"/>
      <c r="AF2981" s="213"/>
      <c r="AG2981" s="213" t="s">
        <v>571</v>
      </c>
      <c r="AH2981" s="213"/>
      <c r="AI2981" s="213"/>
      <c r="AJ2981" s="213"/>
      <c r="AK2981" s="213"/>
      <c r="AL2981" s="213"/>
      <c r="AM2981" s="213"/>
      <c r="AN2981" s="213"/>
      <c r="AO2981" s="213"/>
      <c r="AP2981" s="213"/>
      <c r="AQ2981" s="213"/>
      <c r="AR2981" s="213"/>
      <c r="AS2981" s="213"/>
      <c r="AT2981" s="213"/>
      <c r="AU2981" s="213"/>
      <c r="AV2981" s="213"/>
      <c r="AW2981" s="213"/>
      <c r="AX2981" s="213"/>
      <c r="AY2981" s="213"/>
      <c r="AZ2981" s="213"/>
      <c r="BA2981" s="213"/>
      <c r="BB2981" s="213"/>
      <c r="BC2981" s="213"/>
      <c r="BD2981" s="213"/>
      <c r="BE2981" s="213"/>
      <c r="BF2981" s="213"/>
      <c r="BG2981" s="213"/>
      <c r="BH2981" s="213"/>
    </row>
    <row r="2982" spans="1:60" outlineLevel="2" x14ac:dyDescent="0.2">
      <c r="A2982" s="220"/>
      <c r="B2982" s="221"/>
      <c r="C2982" s="258" t="s">
        <v>1219</v>
      </c>
      <c r="D2982" s="229"/>
      <c r="E2982" s="230">
        <v>189.0795</v>
      </c>
      <c r="F2982" s="224"/>
      <c r="G2982" s="224"/>
      <c r="H2982" s="224"/>
      <c r="I2982" s="224"/>
      <c r="J2982" s="224"/>
      <c r="K2982" s="224"/>
      <c r="L2982" s="224"/>
      <c r="M2982" s="224"/>
      <c r="N2982" s="223"/>
      <c r="O2982" s="223"/>
      <c r="P2982" s="223"/>
      <c r="Q2982" s="223"/>
      <c r="R2982" s="224"/>
      <c r="S2982" s="224"/>
      <c r="T2982" s="224"/>
      <c r="U2982" s="224"/>
      <c r="V2982" s="224"/>
      <c r="W2982" s="224"/>
      <c r="X2982" s="224"/>
      <c r="Y2982" s="224"/>
      <c r="Z2982" s="213"/>
      <c r="AA2982" s="213"/>
      <c r="AB2982" s="213"/>
      <c r="AC2982" s="213"/>
      <c r="AD2982" s="213"/>
      <c r="AE2982" s="213"/>
      <c r="AF2982" s="213"/>
      <c r="AG2982" s="213" t="s">
        <v>573</v>
      </c>
      <c r="AH2982" s="213">
        <v>5</v>
      </c>
      <c r="AI2982" s="213"/>
      <c r="AJ2982" s="213"/>
      <c r="AK2982" s="213"/>
      <c r="AL2982" s="213"/>
      <c r="AM2982" s="213"/>
      <c r="AN2982" s="213"/>
      <c r="AO2982" s="213"/>
      <c r="AP2982" s="213"/>
      <c r="AQ2982" s="213"/>
      <c r="AR2982" s="213"/>
      <c r="AS2982" s="213"/>
      <c r="AT2982" s="213"/>
      <c r="AU2982" s="213"/>
      <c r="AV2982" s="213"/>
      <c r="AW2982" s="213"/>
      <c r="AX2982" s="213"/>
      <c r="AY2982" s="213"/>
      <c r="AZ2982" s="213"/>
      <c r="BA2982" s="213"/>
      <c r="BB2982" s="213"/>
      <c r="BC2982" s="213"/>
      <c r="BD2982" s="213"/>
      <c r="BE2982" s="213"/>
      <c r="BF2982" s="213"/>
      <c r="BG2982" s="213"/>
      <c r="BH2982" s="213"/>
    </row>
    <row r="2983" spans="1:60" outlineLevel="2" x14ac:dyDescent="0.2">
      <c r="A2983" s="220"/>
      <c r="B2983" s="221"/>
      <c r="C2983" s="257"/>
      <c r="D2983" s="250"/>
      <c r="E2983" s="250"/>
      <c r="F2983" s="250"/>
      <c r="G2983" s="250"/>
      <c r="H2983" s="224"/>
      <c r="I2983" s="224"/>
      <c r="J2983" s="224"/>
      <c r="K2983" s="224"/>
      <c r="L2983" s="224"/>
      <c r="M2983" s="224"/>
      <c r="N2983" s="223"/>
      <c r="O2983" s="223"/>
      <c r="P2983" s="223"/>
      <c r="Q2983" s="223"/>
      <c r="R2983" s="224"/>
      <c r="S2983" s="224"/>
      <c r="T2983" s="224"/>
      <c r="U2983" s="224"/>
      <c r="V2983" s="224"/>
      <c r="W2983" s="224"/>
      <c r="X2983" s="224"/>
      <c r="Y2983" s="224"/>
      <c r="Z2983" s="213"/>
      <c r="AA2983" s="213"/>
      <c r="AB2983" s="213"/>
      <c r="AC2983" s="213"/>
      <c r="AD2983" s="213"/>
      <c r="AE2983" s="213"/>
      <c r="AF2983" s="213"/>
      <c r="AG2983" s="213" t="s">
        <v>515</v>
      </c>
      <c r="AH2983" s="213"/>
      <c r="AI2983" s="213"/>
      <c r="AJ2983" s="213"/>
      <c r="AK2983" s="213"/>
      <c r="AL2983" s="213"/>
      <c r="AM2983" s="213"/>
      <c r="AN2983" s="213"/>
      <c r="AO2983" s="213"/>
      <c r="AP2983" s="213"/>
      <c r="AQ2983" s="213"/>
      <c r="AR2983" s="213"/>
      <c r="AS2983" s="213"/>
      <c r="AT2983" s="213"/>
      <c r="AU2983" s="213"/>
      <c r="AV2983" s="213"/>
      <c r="AW2983" s="213"/>
      <c r="AX2983" s="213"/>
      <c r="AY2983" s="213"/>
      <c r="AZ2983" s="213"/>
      <c r="BA2983" s="213"/>
      <c r="BB2983" s="213"/>
      <c r="BC2983" s="213"/>
      <c r="BD2983" s="213"/>
      <c r="BE2983" s="213"/>
      <c r="BF2983" s="213"/>
      <c r="BG2983" s="213"/>
      <c r="BH2983" s="213"/>
    </row>
    <row r="2984" spans="1:60" ht="22.5" outlineLevel="1" x14ac:dyDescent="0.2">
      <c r="A2984" s="242">
        <v>381</v>
      </c>
      <c r="B2984" s="243" t="s">
        <v>2739</v>
      </c>
      <c r="C2984" s="254" t="s">
        <v>2740</v>
      </c>
      <c r="D2984" s="244" t="s">
        <v>974</v>
      </c>
      <c r="E2984" s="245">
        <v>9.7784999999999993</v>
      </c>
      <c r="F2984" s="246"/>
      <c r="G2984" s="247">
        <f>ROUND(E2984*F2984,2)</f>
        <v>0</v>
      </c>
      <c r="H2984" s="246"/>
      <c r="I2984" s="247">
        <f>ROUND(E2984*H2984,2)</f>
        <v>0</v>
      </c>
      <c r="J2984" s="246"/>
      <c r="K2984" s="247">
        <f>ROUND(E2984*J2984,2)</f>
        <v>0</v>
      </c>
      <c r="L2984" s="247">
        <v>21</v>
      </c>
      <c r="M2984" s="247">
        <f>G2984*(1+L2984/100)</f>
        <v>0</v>
      </c>
      <c r="N2984" s="245">
        <v>0</v>
      </c>
      <c r="O2984" s="245">
        <f>ROUND(E2984*N2984,2)</f>
        <v>0</v>
      </c>
      <c r="P2984" s="245">
        <v>0</v>
      </c>
      <c r="Q2984" s="245">
        <f>ROUND(E2984*P2984,2)</f>
        <v>0</v>
      </c>
      <c r="R2984" s="247" t="s">
        <v>2516</v>
      </c>
      <c r="S2984" s="247" t="s">
        <v>511</v>
      </c>
      <c r="T2984" s="248" t="s">
        <v>511</v>
      </c>
      <c r="U2984" s="224">
        <v>0.13</v>
      </c>
      <c r="V2984" s="224">
        <f>ROUND(E2984*U2984,2)</f>
        <v>1.27</v>
      </c>
      <c r="W2984" s="224"/>
      <c r="X2984" s="224" t="s">
        <v>557</v>
      </c>
      <c r="Y2984" s="224" t="s">
        <v>513</v>
      </c>
      <c r="Z2984" s="213"/>
      <c r="AA2984" s="213"/>
      <c r="AB2984" s="213"/>
      <c r="AC2984" s="213"/>
      <c r="AD2984" s="213"/>
      <c r="AE2984" s="213"/>
      <c r="AF2984" s="213"/>
      <c r="AG2984" s="213" t="s">
        <v>571</v>
      </c>
      <c r="AH2984" s="213"/>
      <c r="AI2984" s="213"/>
      <c r="AJ2984" s="213"/>
      <c r="AK2984" s="213"/>
      <c r="AL2984" s="213"/>
      <c r="AM2984" s="213"/>
      <c r="AN2984" s="213"/>
      <c r="AO2984" s="213"/>
      <c r="AP2984" s="213"/>
      <c r="AQ2984" s="213"/>
      <c r="AR2984" s="213"/>
      <c r="AS2984" s="213"/>
      <c r="AT2984" s="213"/>
      <c r="AU2984" s="213"/>
      <c r="AV2984" s="213"/>
      <c r="AW2984" s="213"/>
      <c r="AX2984" s="213"/>
      <c r="AY2984" s="213"/>
      <c r="AZ2984" s="213"/>
      <c r="BA2984" s="213"/>
      <c r="BB2984" s="213"/>
      <c r="BC2984" s="213"/>
      <c r="BD2984" s="213"/>
      <c r="BE2984" s="213"/>
      <c r="BF2984" s="213"/>
      <c r="BG2984" s="213"/>
      <c r="BH2984" s="213"/>
    </row>
    <row r="2985" spans="1:60" outlineLevel="2" x14ac:dyDescent="0.2">
      <c r="A2985" s="220"/>
      <c r="B2985" s="221"/>
      <c r="C2985" s="255"/>
      <c r="D2985" s="251"/>
      <c r="E2985" s="251"/>
      <c r="F2985" s="251"/>
      <c r="G2985" s="251"/>
      <c r="H2985" s="224"/>
      <c r="I2985" s="224"/>
      <c r="J2985" s="224"/>
      <c r="K2985" s="224"/>
      <c r="L2985" s="224"/>
      <c r="M2985" s="224"/>
      <c r="N2985" s="223"/>
      <c r="O2985" s="223"/>
      <c r="P2985" s="223"/>
      <c r="Q2985" s="223"/>
      <c r="R2985" s="224"/>
      <c r="S2985" s="224"/>
      <c r="T2985" s="224"/>
      <c r="U2985" s="224"/>
      <c r="V2985" s="224"/>
      <c r="W2985" s="224"/>
      <c r="X2985" s="224"/>
      <c r="Y2985" s="224"/>
      <c r="Z2985" s="213"/>
      <c r="AA2985" s="213"/>
      <c r="AB2985" s="213"/>
      <c r="AC2985" s="213"/>
      <c r="AD2985" s="213"/>
      <c r="AE2985" s="213"/>
      <c r="AF2985" s="213"/>
      <c r="AG2985" s="213" t="s">
        <v>515</v>
      </c>
      <c r="AH2985" s="213"/>
      <c r="AI2985" s="213"/>
      <c r="AJ2985" s="213"/>
      <c r="AK2985" s="213"/>
      <c r="AL2985" s="213"/>
      <c r="AM2985" s="213"/>
      <c r="AN2985" s="213"/>
      <c r="AO2985" s="213"/>
      <c r="AP2985" s="213"/>
      <c r="AQ2985" s="213"/>
      <c r="AR2985" s="213"/>
      <c r="AS2985" s="213"/>
      <c r="AT2985" s="213"/>
      <c r="AU2985" s="213"/>
      <c r="AV2985" s="213"/>
      <c r="AW2985" s="213"/>
      <c r="AX2985" s="213"/>
      <c r="AY2985" s="213"/>
      <c r="AZ2985" s="213"/>
      <c r="BA2985" s="213"/>
      <c r="BB2985" s="213"/>
      <c r="BC2985" s="213"/>
      <c r="BD2985" s="213"/>
      <c r="BE2985" s="213"/>
      <c r="BF2985" s="213"/>
      <c r="BG2985" s="213"/>
      <c r="BH2985" s="213"/>
    </row>
    <row r="2986" spans="1:60" ht="22.5" outlineLevel="1" x14ac:dyDescent="0.2">
      <c r="A2986" s="242">
        <v>382</v>
      </c>
      <c r="B2986" s="243" t="s">
        <v>2741</v>
      </c>
      <c r="C2986" s="254" t="s">
        <v>2742</v>
      </c>
      <c r="D2986" s="244" t="s">
        <v>1356</v>
      </c>
      <c r="E2986" s="245">
        <v>37.46</v>
      </c>
      <c r="F2986" s="246"/>
      <c r="G2986" s="247">
        <f>ROUND(E2986*F2986,2)</f>
        <v>0</v>
      </c>
      <c r="H2986" s="246"/>
      <c r="I2986" s="247">
        <f>ROUND(E2986*H2986,2)</f>
        <v>0</v>
      </c>
      <c r="J2986" s="246"/>
      <c r="K2986" s="247">
        <f>ROUND(E2986*J2986,2)</f>
        <v>0</v>
      </c>
      <c r="L2986" s="247">
        <v>21</v>
      </c>
      <c r="M2986" s="247">
        <f>G2986*(1+L2986/100)</f>
        <v>0</v>
      </c>
      <c r="N2986" s="245">
        <v>4.2000000000000002E-4</v>
      </c>
      <c r="O2986" s="245">
        <f>ROUND(E2986*N2986,2)</f>
        <v>0.02</v>
      </c>
      <c r="P2986" s="245">
        <v>0</v>
      </c>
      <c r="Q2986" s="245">
        <f>ROUND(E2986*P2986,2)</f>
        <v>0</v>
      </c>
      <c r="R2986" s="247" t="s">
        <v>2516</v>
      </c>
      <c r="S2986" s="247" t="s">
        <v>511</v>
      </c>
      <c r="T2986" s="248" t="s">
        <v>511</v>
      </c>
      <c r="U2986" s="224">
        <v>0.12</v>
      </c>
      <c r="V2986" s="224">
        <f>ROUND(E2986*U2986,2)</f>
        <v>4.5</v>
      </c>
      <c r="W2986" s="224"/>
      <c r="X2986" s="224" t="s">
        <v>557</v>
      </c>
      <c r="Y2986" s="224" t="s">
        <v>513</v>
      </c>
      <c r="Z2986" s="213"/>
      <c r="AA2986" s="213"/>
      <c r="AB2986" s="213"/>
      <c r="AC2986" s="213"/>
      <c r="AD2986" s="213"/>
      <c r="AE2986" s="213"/>
      <c r="AF2986" s="213"/>
      <c r="AG2986" s="213" t="s">
        <v>571</v>
      </c>
      <c r="AH2986" s="213"/>
      <c r="AI2986" s="213"/>
      <c r="AJ2986" s="213"/>
      <c r="AK2986" s="213"/>
      <c r="AL2986" s="213"/>
      <c r="AM2986" s="213"/>
      <c r="AN2986" s="213"/>
      <c r="AO2986" s="213"/>
      <c r="AP2986" s="213"/>
      <c r="AQ2986" s="213"/>
      <c r="AR2986" s="213"/>
      <c r="AS2986" s="213"/>
      <c r="AT2986" s="213"/>
      <c r="AU2986" s="213"/>
      <c r="AV2986" s="213"/>
      <c r="AW2986" s="213"/>
      <c r="AX2986" s="213"/>
      <c r="AY2986" s="213"/>
      <c r="AZ2986" s="213"/>
      <c r="BA2986" s="213"/>
      <c r="BB2986" s="213"/>
      <c r="BC2986" s="213"/>
      <c r="BD2986" s="213"/>
      <c r="BE2986" s="213"/>
      <c r="BF2986" s="213"/>
      <c r="BG2986" s="213"/>
      <c r="BH2986" s="213"/>
    </row>
    <row r="2987" spans="1:60" outlineLevel="2" x14ac:dyDescent="0.2">
      <c r="A2987" s="220"/>
      <c r="B2987" s="221"/>
      <c r="C2987" s="258" t="s">
        <v>1149</v>
      </c>
      <c r="D2987" s="229"/>
      <c r="E2987" s="230"/>
      <c r="F2987" s="224"/>
      <c r="G2987" s="224"/>
      <c r="H2987" s="224"/>
      <c r="I2987" s="224"/>
      <c r="J2987" s="224"/>
      <c r="K2987" s="224"/>
      <c r="L2987" s="224"/>
      <c r="M2987" s="224"/>
      <c r="N2987" s="223"/>
      <c r="O2987" s="223"/>
      <c r="P2987" s="223"/>
      <c r="Q2987" s="223"/>
      <c r="R2987" s="224"/>
      <c r="S2987" s="224"/>
      <c r="T2987" s="224"/>
      <c r="U2987" s="224"/>
      <c r="V2987" s="224"/>
      <c r="W2987" s="224"/>
      <c r="X2987" s="224"/>
      <c r="Y2987" s="224"/>
      <c r="Z2987" s="213"/>
      <c r="AA2987" s="213"/>
      <c r="AB2987" s="213"/>
      <c r="AC2987" s="213"/>
      <c r="AD2987" s="213"/>
      <c r="AE2987" s="213"/>
      <c r="AF2987" s="213"/>
      <c r="AG2987" s="213" t="s">
        <v>573</v>
      </c>
      <c r="AH2987" s="213">
        <v>0</v>
      </c>
      <c r="AI2987" s="213"/>
      <c r="AJ2987" s="213"/>
      <c r="AK2987" s="213"/>
      <c r="AL2987" s="213"/>
      <c r="AM2987" s="213"/>
      <c r="AN2987" s="213"/>
      <c r="AO2987" s="213"/>
      <c r="AP2987" s="213"/>
      <c r="AQ2987" s="213"/>
      <c r="AR2987" s="213"/>
      <c r="AS2987" s="213"/>
      <c r="AT2987" s="213"/>
      <c r="AU2987" s="213"/>
      <c r="AV2987" s="213"/>
      <c r="AW2987" s="213"/>
      <c r="AX2987" s="213"/>
      <c r="AY2987" s="213"/>
      <c r="AZ2987" s="213"/>
      <c r="BA2987" s="213"/>
      <c r="BB2987" s="213"/>
      <c r="BC2987" s="213"/>
      <c r="BD2987" s="213"/>
      <c r="BE2987" s="213"/>
      <c r="BF2987" s="213"/>
      <c r="BG2987" s="213"/>
      <c r="BH2987" s="213"/>
    </row>
    <row r="2988" spans="1:60" outlineLevel="3" x14ac:dyDescent="0.2">
      <c r="A2988" s="220"/>
      <c r="B2988" s="221"/>
      <c r="C2988" s="258" t="s">
        <v>2743</v>
      </c>
      <c r="D2988" s="229"/>
      <c r="E2988" s="230">
        <v>17.614999999999998</v>
      </c>
      <c r="F2988" s="224"/>
      <c r="G2988" s="224"/>
      <c r="H2988" s="224"/>
      <c r="I2988" s="224"/>
      <c r="J2988" s="224"/>
      <c r="K2988" s="224"/>
      <c r="L2988" s="224"/>
      <c r="M2988" s="224"/>
      <c r="N2988" s="223"/>
      <c r="O2988" s="223"/>
      <c r="P2988" s="223"/>
      <c r="Q2988" s="223"/>
      <c r="R2988" s="224"/>
      <c r="S2988" s="224"/>
      <c r="T2988" s="224"/>
      <c r="U2988" s="224"/>
      <c r="V2988" s="224"/>
      <c r="W2988" s="224"/>
      <c r="X2988" s="224"/>
      <c r="Y2988" s="224"/>
      <c r="Z2988" s="213"/>
      <c r="AA2988" s="213"/>
      <c r="AB2988" s="213"/>
      <c r="AC2988" s="213"/>
      <c r="AD2988" s="213"/>
      <c r="AE2988" s="213"/>
      <c r="AF2988" s="213"/>
      <c r="AG2988" s="213" t="s">
        <v>573</v>
      </c>
      <c r="AH2988" s="213">
        <v>0</v>
      </c>
      <c r="AI2988" s="213"/>
      <c r="AJ2988" s="213"/>
      <c r="AK2988" s="213"/>
      <c r="AL2988" s="213"/>
      <c r="AM2988" s="213"/>
      <c r="AN2988" s="213"/>
      <c r="AO2988" s="213"/>
      <c r="AP2988" s="213"/>
      <c r="AQ2988" s="213"/>
      <c r="AR2988" s="213"/>
      <c r="AS2988" s="213"/>
      <c r="AT2988" s="213"/>
      <c r="AU2988" s="213"/>
      <c r="AV2988" s="213"/>
      <c r="AW2988" s="213"/>
      <c r="AX2988" s="213"/>
      <c r="AY2988" s="213"/>
      <c r="AZ2988" s="213"/>
      <c r="BA2988" s="213"/>
      <c r="BB2988" s="213"/>
      <c r="BC2988" s="213"/>
      <c r="BD2988" s="213"/>
      <c r="BE2988" s="213"/>
      <c r="BF2988" s="213"/>
      <c r="BG2988" s="213"/>
      <c r="BH2988" s="213"/>
    </row>
    <row r="2989" spans="1:60" outlineLevel="3" x14ac:dyDescent="0.2">
      <c r="A2989" s="220"/>
      <c r="B2989" s="221"/>
      <c r="C2989" s="275" t="s">
        <v>955</v>
      </c>
      <c r="D2989" s="266"/>
      <c r="E2989" s="267"/>
      <c r="F2989" s="224"/>
      <c r="G2989" s="224"/>
      <c r="H2989" s="224"/>
      <c r="I2989" s="224"/>
      <c r="J2989" s="224"/>
      <c r="K2989" s="224"/>
      <c r="L2989" s="224"/>
      <c r="M2989" s="224"/>
      <c r="N2989" s="223"/>
      <c r="O2989" s="223"/>
      <c r="P2989" s="223"/>
      <c r="Q2989" s="223"/>
      <c r="R2989" s="224"/>
      <c r="S2989" s="224"/>
      <c r="T2989" s="224"/>
      <c r="U2989" s="224"/>
      <c r="V2989" s="224"/>
      <c r="W2989" s="224"/>
      <c r="X2989" s="224"/>
      <c r="Y2989" s="224"/>
      <c r="Z2989" s="213"/>
      <c r="AA2989" s="213"/>
      <c r="AB2989" s="213"/>
      <c r="AC2989" s="213"/>
      <c r="AD2989" s="213"/>
      <c r="AE2989" s="213"/>
      <c r="AF2989" s="213"/>
      <c r="AG2989" s="213" t="s">
        <v>573</v>
      </c>
      <c r="AH2989" s="213"/>
      <c r="AI2989" s="213"/>
      <c r="AJ2989" s="213"/>
      <c r="AK2989" s="213"/>
      <c r="AL2989" s="213"/>
      <c r="AM2989" s="213"/>
      <c r="AN2989" s="213"/>
      <c r="AO2989" s="213"/>
      <c r="AP2989" s="213"/>
      <c r="AQ2989" s="213"/>
      <c r="AR2989" s="213"/>
      <c r="AS2989" s="213"/>
      <c r="AT2989" s="213"/>
      <c r="AU2989" s="213"/>
      <c r="AV2989" s="213"/>
      <c r="AW2989" s="213"/>
      <c r="AX2989" s="213"/>
      <c r="AY2989" s="213"/>
      <c r="AZ2989" s="213"/>
      <c r="BA2989" s="213"/>
      <c r="BB2989" s="213"/>
      <c r="BC2989" s="213"/>
      <c r="BD2989" s="213"/>
      <c r="BE2989" s="213"/>
      <c r="BF2989" s="213"/>
      <c r="BG2989" s="213"/>
      <c r="BH2989" s="213"/>
    </row>
    <row r="2990" spans="1:60" outlineLevel="3" x14ac:dyDescent="0.2">
      <c r="A2990" s="220"/>
      <c r="B2990" s="221"/>
      <c r="C2990" s="276" t="s">
        <v>2744</v>
      </c>
      <c r="D2990" s="266"/>
      <c r="E2990" s="267">
        <v>0.85</v>
      </c>
      <c r="F2990" s="224"/>
      <c r="G2990" s="224"/>
      <c r="H2990" s="224"/>
      <c r="I2990" s="224"/>
      <c r="J2990" s="224"/>
      <c r="K2990" s="224"/>
      <c r="L2990" s="224"/>
      <c r="M2990" s="224"/>
      <c r="N2990" s="223"/>
      <c r="O2990" s="223"/>
      <c r="P2990" s="223"/>
      <c r="Q2990" s="223"/>
      <c r="R2990" s="224"/>
      <c r="S2990" s="224"/>
      <c r="T2990" s="224"/>
      <c r="U2990" s="224"/>
      <c r="V2990" s="224"/>
      <c r="W2990" s="224"/>
      <c r="X2990" s="224"/>
      <c r="Y2990" s="224"/>
      <c r="Z2990" s="213"/>
      <c r="AA2990" s="213"/>
      <c r="AB2990" s="213"/>
      <c r="AC2990" s="213"/>
      <c r="AD2990" s="213"/>
      <c r="AE2990" s="213"/>
      <c r="AF2990" s="213"/>
      <c r="AG2990" s="213" t="s">
        <v>573</v>
      </c>
      <c r="AH2990" s="213">
        <v>2</v>
      </c>
      <c r="AI2990" s="213"/>
      <c r="AJ2990" s="213"/>
      <c r="AK2990" s="213"/>
      <c r="AL2990" s="213"/>
      <c r="AM2990" s="213"/>
      <c r="AN2990" s="213"/>
      <c r="AO2990" s="213"/>
      <c r="AP2990" s="213"/>
      <c r="AQ2990" s="213"/>
      <c r="AR2990" s="213"/>
      <c r="AS2990" s="213"/>
      <c r="AT2990" s="213"/>
      <c r="AU2990" s="213"/>
      <c r="AV2990" s="213"/>
      <c r="AW2990" s="213"/>
      <c r="AX2990" s="213"/>
      <c r="AY2990" s="213"/>
      <c r="AZ2990" s="213"/>
      <c r="BA2990" s="213"/>
      <c r="BB2990" s="213"/>
      <c r="BC2990" s="213"/>
      <c r="BD2990" s="213"/>
      <c r="BE2990" s="213"/>
      <c r="BF2990" s="213"/>
      <c r="BG2990" s="213"/>
      <c r="BH2990" s="213"/>
    </row>
    <row r="2991" spans="1:60" outlineLevel="3" x14ac:dyDescent="0.2">
      <c r="A2991" s="220"/>
      <c r="B2991" s="221"/>
      <c r="C2991" s="276" t="s">
        <v>2745</v>
      </c>
      <c r="D2991" s="266"/>
      <c r="E2991" s="267">
        <v>2.0699999999999998</v>
      </c>
      <c r="F2991" s="224"/>
      <c r="G2991" s="224"/>
      <c r="H2991" s="224"/>
      <c r="I2991" s="224"/>
      <c r="J2991" s="224"/>
      <c r="K2991" s="224"/>
      <c r="L2991" s="224"/>
      <c r="M2991" s="224"/>
      <c r="N2991" s="223"/>
      <c r="O2991" s="223"/>
      <c r="P2991" s="223"/>
      <c r="Q2991" s="223"/>
      <c r="R2991" s="224"/>
      <c r="S2991" s="224"/>
      <c r="T2991" s="224"/>
      <c r="U2991" s="224"/>
      <c r="V2991" s="224"/>
      <c r="W2991" s="224"/>
      <c r="X2991" s="224"/>
      <c r="Y2991" s="224"/>
      <c r="Z2991" s="213"/>
      <c r="AA2991" s="213"/>
      <c r="AB2991" s="213"/>
      <c r="AC2991" s="213"/>
      <c r="AD2991" s="213"/>
      <c r="AE2991" s="213"/>
      <c r="AF2991" s="213"/>
      <c r="AG2991" s="213" t="s">
        <v>573</v>
      </c>
      <c r="AH2991" s="213">
        <v>2</v>
      </c>
      <c r="AI2991" s="213"/>
      <c r="AJ2991" s="213"/>
      <c r="AK2991" s="213"/>
      <c r="AL2991" s="213"/>
      <c r="AM2991" s="213"/>
      <c r="AN2991" s="213"/>
      <c r="AO2991" s="213"/>
      <c r="AP2991" s="213"/>
      <c r="AQ2991" s="213"/>
      <c r="AR2991" s="213"/>
      <c r="AS2991" s="213"/>
      <c r="AT2991" s="213"/>
      <c r="AU2991" s="213"/>
      <c r="AV2991" s="213"/>
      <c r="AW2991" s="213"/>
      <c r="AX2991" s="213"/>
      <c r="AY2991" s="213"/>
      <c r="AZ2991" s="213"/>
      <c r="BA2991" s="213"/>
      <c r="BB2991" s="213"/>
      <c r="BC2991" s="213"/>
      <c r="BD2991" s="213"/>
      <c r="BE2991" s="213"/>
      <c r="BF2991" s="213"/>
      <c r="BG2991" s="213"/>
      <c r="BH2991" s="213"/>
    </row>
    <row r="2992" spans="1:60" outlineLevel="3" x14ac:dyDescent="0.2">
      <c r="A2992" s="220"/>
      <c r="B2992" s="221"/>
      <c r="C2992" s="276" t="s">
        <v>2746</v>
      </c>
      <c r="D2992" s="266"/>
      <c r="E2992" s="267">
        <v>5.6150000000000002</v>
      </c>
      <c r="F2992" s="224"/>
      <c r="G2992" s="224"/>
      <c r="H2992" s="224"/>
      <c r="I2992" s="224"/>
      <c r="J2992" s="224"/>
      <c r="K2992" s="224"/>
      <c r="L2992" s="224"/>
      <c r="M2992" s="224"/>
      <c r="N2992" s="223"/>
      <c r="O2992" s="223"/>
      <c r="P2992" s="223"/>
      <c r="Q2992" s="223"/>
      <c r="R2992" s="224"/>
      <c r="S2992" s="224"/>
      <c r="T2992" s="224"/>
      <c r="U2992" s="224"/>
      <c r="V2992" s="224"/>
      <c r="W2992" s="224"/>
      <c r="X2992" s="224"/>
      <c r="Y2992" s="224"/>
      <c r="Z2992" s="213"/>
      <c r="AA2992" s="213"/>
      <c r="AB2992" s="213"/>
      <c r="AC2992" s="213"/>
      <c r="AD2992" s="213"/>
      <c r="AE2992" s="213"/>
      <c r="AF2992" s="213"/>
      <c r="AG2992" s="213" t="s">
        <v>573</v>
      </c>
      <c r="AH2992" s="213">
        <v>2</v>
      </c>
      <c r="AI2992" s="213"/>
      <c r="AJ2992" s="213"/>
      <c r="AK2992" s="213"/>
      <c r="AL2992" s="213"/>
      <c r="AM2992" s="213"/>
      <c r="AN2992" s="213"/>
      <c r="AO2992" s="213"/>
      <c r="AP2992" s="213"/>
      <c r="AQ2992" s="213"/>
      <c r="AR2992" s="213"/>
      <c r="AS2992" s="213"/>
      <c r="AT2992" s="213"/>
      <c r="AU2992" s="213"/>
      <c r="AV2992" s="213"/>
      <c r="AW2992" s="213"/>
      <c r="AX2992" s="213"/>
      <c r="AY2992" s="213"/>
      <c r="AZ2992" s="213"/>
      <c r="BA2992" s="213"/>
      <c r="BB2992" s="213"/>
      <c r="BC2992" s="213"/>
      <c r="BD2992" s="213"/>
      <c r="BE2992" s="213"/>
      <c r="BF2992" s="213"/>
      <c r="BG2992" s="213"/>
      <c r="BH2992" s="213"/>
    </row>
    <row r="2993" spans="1:60" outlineLevel="3" x14ac:dyDescent="0.2">
      <c r="A2993" s="220"/>
      <c r="B2993" s="221"/>
      <c r="C2993" s="276" t="s">
        <v>2747</v>
      </c>
      <c r="D2993" s="266"/>
      <c r="E2993" s="267">
        <v>4.54</v>
      </c>
      <c r="F2993" s="224"/>
      <c r="G2993" s="224"/>
      <c r="H2993" s="224"/>
      <c r="I2993" s="224"/>
      <c r="J2993" s="224"/>
      <c r="K2993" s="224"/>
      <c r="L2993" s="224"/>
      <c r="M2993" s="224"/>
      <c r="N2993" s="223"/>
      <c r="O2993" s="223"/>
      <c r="P2993" s="223"/>
      <c r="Q2993" s="223"/>
      <c r="R2993" s="224"/>
      <c r="S2993" s="224"/>
      <c r="T2993" s="224"/>
      <c r="U2993" s="224"/>
      <c r="V2993" s="224"/>
      <c r="W2993" s="224"/>
      <c r="X2993" s="224"/>
      <c r="Y2993" s="224"/>
      <c r="Z2993" s="213"/>
      <c r="AA2993" s="213"/>
      <c r="AB2993" s="213"/>
      <c r="AC2993" s="213"/>
      <c r="AD2993" s="213"/>
      <c r="AE2993" s="213"/>
      <c r="AF2993" s="213"/>
      <c r="AG2993" s="213" t="s">
        <v>573</v>
      </c>
      <c r="AH2993" s="213">
        <v>2</v>
      </c>
      <c r="AI2993" s="213"/>
      <c r="AJ2993" s="213"/>
      <c r="AK2993" s="213"/>
      <c r="AL2993" s="213"/>
      <c r="AM2993" s="213"/>
      <c r="AN2993" s="213"/>
      <c r="AO2993" s="213"/>
      <c r="AP2993" s="213"/>
      <c r="AQ2993" s="213"/>
      <c r="AR2993" s="213"/>
      <c r="AS2993" s="213"/>
      <c r="AT2993" s="213"/>
      <c r="AU2993" s="213"/>
      <c r="AV2993" s="213"/>
      <c r="AW2993" s="213"/>
      <c r="AX2993" s="213"/>
      <c r="AY2993" s="213"/>
      <c r="AZ2993" s="213"/>
      <c r="BA2993" s="213"/>
      <c r="BB2993" s="213"/>
      <c r="BC2993" s="213"/>
      <c r="BD2993" s="213"/>
      <c r="BE2993" s="213"/>
      <c r="BF2993" s="213"/>
      <c r="BG2993" s="213"/>
      <c r="BH2993" s="213"/>
    </row>
    <row r="2994" spans="1:60" outlineLevel="3" x14ac:dyDescent="0.2">
      <c r="A2994" s="220"/>
      <c r="B2994" s="221"/>
      <c r="C2994" s="276" t="s">
        <v>2748</v>
      </c>
      <c r="D2994" s="266"/>
      <c r="E2994" s="267">
        <v>4.54</v>
      </c>
      <c r="F2994" s="224"/>
      <c r="G2994" s="224"/>
      <c r="H2994" s="224"/>
      <c r="I2994" s="224"/>
      <c r="J2994" s="224"/>
      <c r="K2994" s="224"/>
      <c r="L2994" s="224"/>
      <c r="M2994" s="224"/>
      <c r="N2994" s="223"/>
      <c r="O2994" s="223"/>
      <c r="P2994" s="223"/>
      <c r="Q2994" s="223"/>
      <c r="R2994" s="224"/>
      <c r="S2994" s="224"/>
      <c r="T2994" s="224"/>
      <c r="U2994" s="224"/>
      <c r="V2994" s="224"/>
      <c r="W2994" s="224"/>
      <c r="X2994" s="224"/>
      <c r="Y2994" s="224"/>
      <c r="Z2994" s="213"/>
      <c r="AA2994" s="213"/>
      <c r="AB2994" s="213"/>
      <c r="AC2994" s="213"/>
      <c r="AD2994" s="213"/>
      <c r="AE2994" s="213"/>
      <c r="AF2994" s="213"/>
      <c r="AG2994" s="213" t="s">
        <v>573</v>
      </c>
      <c r="AH2994" s="213">
        <v>2</v>
      </c>
      <c r="AI2994" s="213"/>
      <c r="AJ2994" s="213"/>
      <c r="AK2994" s="213"/>
      <c r="AL2994" s="213"/>
      <c r="AM2994" s="213"/>
      <c r="AN2994" s="213"/>
      <c r="AO2994" s="213"/>
      <c r="AP2994" s="213"/>
      <c r="AQ2994" s="213"/>
      <c r="AR2994" s="213"/>
      <c r="AS2994" s="213"/>
      <c r="AT2994" s="213"/>
      <c r="AU2994" s="213"/>
      <c r="AV2994" s="213"/>
      <c r="AW2994" s="213"/>
      <c r="AX2994" s="213"/>
      <c r="AY2994" s="213"/>
      <c r="AZ2994" s="213"/>
      <c r="BA2994" s="213"/>
      <c r="BB2994" s="213"/>
      <c r="BC2994" s="213"/>
      <c r="BD2994" s="213"/>
      <c r="BE2994" s="213"/>
      <c r="BF2994" s="213"/>
      <c r="BG2994" s="213"/>
      <c r="BH2994" s="213"/>
    </row>
    <row r="2995" spans="1:60" outlineLevel="3" x14ac:dyDescent="0.2">
      <c r="A2995" s="220"/>
      <c r="B2995" s="221"/>
      <c r="C2995" s="276" t="s">
        <v>1183</v>
      </c>
      <c r="D2995" s="266"/>
      <c r="E2995" s="267"/>
      <c r="F2995" s="224"/>
      <c r="G2995" s="224"/>
      <c r="H2995" s="224"/>
      <c r="I2995" s="224"/>
      <c r="J2995" s="224"/>
      <c r="K2995" s="224"/>
      <c r="L2995" s="224"/>
      <c r="M2995" s="224"/>
      <c r="N2995" s="223"/>
      <c r="O2995" s="223"/>
      <c r="P2995" s="223"/>
      <c r="Q2995" s="223"/>
      <c r="R2995" s="224"/>
      <c r="S2995" s="224"/>
      <c r="T2995" s="224"/>
      <c r="U2995" s="224"/>
      <c r="V2995" s="224"/>
      <c r="W2995" s="224"/>
      <c r="X2995" s="224"/>
      <c r="Y2995" s="224"/>
      <c r="Z2995" s="213"/>
      <c r="AA2995" s="213"/>
      <c r="AB2995" s="213"/>
      <c r="AC2995" s="213"/>
      <c r="AD2995" s="213"/>
      <c r="AE2995" s="213"/>
      <c r="AF2995" s="213"/>
      <c r="AG2995" s="213" t="s">
        <v>573</v>
      </c>
      <c r="AH2995" s="213">
        <v>2</v>
      </c>
      <c r="AI2995" s="213"/>
      <c r="AJ2995" s="213"/>
      <c r="AK2995" s="213"/>
      <c r="AL2995" s="213"/>
      <c r="AM2995" s="213"/>
      <c r="AN2995" s="213"/>
      <c r="AO2995" s="213"/>
      <c r="AP2995" s="213"/>
      <c r="AQ2995" s="213"/>
      <c r="AR2995" s="213"/>
      <c r="AS2995" s="213"/>
      <c r="AT2995" s="213"/>
      <c r="AU2995" s="213"/>
      <c r="AV2995" s="213"/>
      <c r="AW2995" s="213"/>
      <c r="AX2995" s="213"/>
      <c r="AY2995" s="213"/>
      <c r="AZ2995" s="213"/>
      <c r="BA2995" s="213"/>
      <c r="BB2995" s="213"/>
      <c r="BC2995" s="213"/>
      <c r="BD2995" s="213"/>
      <c r="BE2995" s="213"/>
      <c r="BF2995" s="213"/>
      <c r="BG2995" s="213"/>
      <c r="BH2995" s="213"/>
    </row>
    <row r="2996" spans="1:60" outlineLevel="3" x14ac:dyDescent="0.2">
      <c r="A2996" s="220"/>
      <c r="B2996" s="221"/>
      <c r="C2996" s="275" t="s">
        <v>958</v>
      </c>
      <c r="D2996" s="266"/>
      <c r="E2996" s="267"/>
      <c r="F2996" s="224"/>
      <c r="G2996" s="224"/>
      <c r="H2996" s="224"/>
      <c r="I2996" s="224"/>
      <c r="J2996" s="224"/>
      <c r="K2996" s="224"/>
      <c r="L2996" s="224"/>
      <c r="M2996" s="224"/>
      <c r="N2996" s="223"/>
      <c r="O2996" s="223"/>
      <c r="P2996" s="223"/>
      <c r="Q2996" s="223"/>
      <c r="R2996" s="224"/>
      <c r="S2996" s="224"/>
      <c r="T2996" s="224"/>
      <c r="U2996" s="224"/>
      <c r="V2996" s="224"/>
      <c r="W2996" s="224"/>
      <c r="X2996" s="224"/>
      <c r="Y2996" s="224"/>
      <c r="Z2996" s="213"/>
      <c r="AA2996" s="213"/>
      <c r="AB2996" s="213"/>
      <c r="AC2996" s="213"/>
      <c r="AD2996" s="213"/>
      <c r="AE2996" s="213"/>
      <c r="AF2996" s="213"/>
      <c r="AG2996" s="213" t="s">
        <v>573</v>
      </c>
      <c r="AH2996" s="213"/>
      <c r="AI2996" s="213"/>
      <c r="AJ2996" s="213"/>
      <c r="AK2996" s="213"/>
      <c r="AL2996" s="213"/>
      <c r="AM2996" s="213"/>
      <c r="AN2996" s="213"/>
      <c r="AO2996" s="213"/>
      <c r="AP2996" s="213"/>
      <c r="AQ2996" s="213"/>
      <c r="AR2996" s="213"/>
      <c r="AS2996" s="213"/>
      <c r="AT2996" s="213"/>
      <c r="AU2996" s="213"/>
      <c r="AV2996" s="213"/>
      <c r="AW2996" s="213"/>
      <c r="AX2996" s="213"/>
      <c r="AY2996" s="213"/>
      <c r="AZ2996" s="213"/>
      <c r="BA2996" s="213"/>
      <c r="BB2996" s="213"/>
      <c r="BC2996" s="213"/>
      <c r="BD2996" s="213"/>
      <c r="BE2996" s="213"/>
      <c r="BF2996" s="213"/>
      <c r="BG2996" s="213"/>
      <c r="BH2996" s="213"/>
    </row>
    <row r="2997" spans="1:60" outlineLevel="3" x14ac:dyDescent="0.2">
      <c r="A2997" s="220"/>
      <c r="B2997" s="221"/>
      <c r="C2997" s="258" t="s">
        <v>1152</v>
      </c>
      <c r="D2997" s="229"/>
      <c r="E2997" s="230"/>
      <c r="F2997" s="224"/>
      <c r="G2997" s="224"/>
      <c r="H2997" s="224"/>
      <c r="I2997" s="224"/>
      <c r="J2997" s="224"/>
      <c r="K2997" s="224"/>
      <c r="L2997" s="224"/>
      <c r="M2997" s="224"/>
      <c r="N2997" s="223"/>
      <c r="O2997" s="223"/>
      <c r="P2997" s="223"/>
      <c r="Q2997" s="223"/>
      <c r="R2997" s="224"/>
      <c r="S2997" s="224"/>
      <c r="T2997" s="224"/>
      <c r="U2997" s="224"/>
      <c r="V2997" s="224"/>
      <c r="W2997" s="224"/>
      <c r="X2997" s="224"/>
      <c r="Y2997" s="224"/>
      <c r="Z2997" s="213"/>
      <c r="AA2997" s="213"/>
      <c r="AB2997" s="213"/>
      <c r="AC2997" s="213"/>
      <c r="AD2997" s="213"/>
      <c r="AE2997" s="213"/>
      <c r="AF2997" s="213"/>
      <c r="AG2997" s="213" t="s">
        <v>573</v>
      </c>
      <c r="AH2997" s="213">
        <v>0</v>
      </c>
      <c r="AI2997" s="213"/>
      <c r="AJ2997" s="213"/>
      <c r="AK2997" s="213"/>
      <c r="AL2997" s="213"/>
      <c r="AM2997" s="213"/>
      <c r="AN2997" s="213"/>
      <c r="AO2997" s="213"/>
      <c r="AP2997" s="213"/>
      <c r="AQ2997" s="213"/>
      <c r="AR2997" s="213"/>
      <c r="AS2997" s="213"/>
      <c r="AT2997" s="213"/>
      <c r="AU2997" s="213"/>
      <c r="AV2997" s="213"/>
      <c r="AW2997" s="213"/>
      <c r="AX2997" s="213"/>
      <c r="AY2997" s="213"/>
      <c r="AZ2997" s="213"/>
      <c r="BA2997" s="213"/>
      <c r="BB2997" s="213"/>
      <c r="BC2997" s="213"/>
      <c r="BD2997" s="213"/>
      <c r="BE2997" s="213"/>
      <c r="BF2997" s="213"/>
      <c r="BG2997" s="213"/>
      <c r="BH2997" s="213"/>
    </row>
    <row r="2998" spans="1:60" outlineLevel="3" x14ac:dyDescent="0.2">
      <c r="A2998" s="220"/>
      <c r="B2998" s="221"/>
      <c r="C2998" s="258" t="s">
        <v>2749</v>
      </c>
      <c r="D2998" s="229"/>
      <c r="E2998" s="230">
        <v>19.844999999999999</v>
      </c>
      <c r="F2998" s="224"/>
      <c r="G2998" s="224"/>
      <c r="H2998" s="224"/>
      <c r="I2998" s="224"/>
      <c r="J2998" s="224"/>
      <c r="K2998" s="224"/>
      <c r="L2998" s="224"/>
      <c r="M2998" s="224"/>
      <c r="N2998" s="223"/>
      <c r="O2998" s="223"/>
      <c r="P2998" s="223"/>
      <c r="Q2998" s="223"/>
      <c r="R2998" s="224"/>
      <c r="S2998" s="224"/>
      <c r="T2998" s="224"/>
      <c r="U2998" s="224"/>
      <c r="V2998" s="224"/>
      <c r="W2998" s="224"/>
      <c r="X2998" s="224"/>
      <c r="Y2998" s="224"/>
      <c r="Z2998" s="213"/>
      <c r="AA2998" s="213"/>
      <c r="AB2998" s="213"/>
      <c r="AC2998" s="213"/>
      <c r="AD2998" s="213"/>
      <c r="AE2998" s="213"/>
      <c r="AF2998" s="213"/>
      <c r="AG2998" s="213" t="s">
        <v>573</v>
      </c>
      <c r="AH2998" s="213">
        <v>0</v>
      </c>
      <c r="AI2998" s="213"/>
      <c r="AJ2998" s="213"/>
      <c r="AK2998" s="213"/>
      <c r="AL2998" s="213"/>
      <c r="AM2998" s="213"/>
      <c r="AN2998" s="213"/>
      <c r="AO2998" s="213"/>
      <c r="AP2998" s="213"/>
      <c r="AQ2998" s="213"/>
      <c r="AR2998" s="213"/>
      <c r="AS2998" s="213"/>
      <c r="AT2998" s="213"/>
      <c r="AU2998" s="213"/>
      <c r="AV2998" s="213"/>
      <c r="AW2998" s="213"/>
      <c r="AX2998" s="213"/>
      <c r="AY2998" s="213"/>
      <c r="AZ2998" s="213"/>
      <c r="BA2998" s="213"/>
      <c r="BB2998" s="213"/>
      <c r="BC2998" s="213"/>
      <c r="BD2998" s="213"/>
      <c r="BE2998" s="213"/>
      <c r="BF2998" s="213"/>
      <c r="BG2998" s="213"/>
      <c r="BH2998" s="213"/>
    </row>
    <row r="2999" spans="1:60" outlineLevel="3" x14ac:dyDescent="0.2">
      <c r="A2999" s="220"/>
      <c r="B2999" s="221"/>
      <c r="C2999" s="275" t="s">
        <v>955</v>
      </c>
      <c r="D2999" s="266"/>
      <c r="E2999" s="267"/>
      <c r="F2999" s="224"/>
      <c r="G2999" s="224"/>
      <c r="H2999" s="224"/>
      <c r="I2999" s="224"/>
      <c r="J2999" s="224"/>
      <c r="K2999" s="224"/>
      <c r="L2999" s="224"/>
      <c r="M2999" s="224"/>
      <c r="N2999" s="223"/>
      <c r="O2999" s="223"/>
      <c r="P2999" s="223"/>
      <c r="Q2999" s="223"/>
      <c r="R2999" s="224"/>
      <c r="S2999" s="224"/>
      <c r="T2999" s="224"/>
      <c r="U2999" s="224"/>
      <c r="V2999" s="224"/>
      <c r="W2999" s="224"/>
      <c r="X2999" s="224"/>
      <c r="Y2999" s="224"/>
      <c r="Z2999" s="213"/>
      <c r="AA2999" s="213"/>
      <c r="AB2999" s="213"/>
      <c r="AC2999" s="213"/>
      <c r="AD2999" s="213"/>
      <c r="AE2999" s="213"/>
      <c r="AF2999" s="213"/>
      <c r="AG2999" s="213" t="s">
        <v>573</v>
      </c>
      <c r="AH2999" s="213"/>
      <c r="AI2999" s="213"/>
      <c r="AJ2999" s="213"/>
      <c r="AK2999" s="213"/>
      <c r="AL2999" s="213"/>
      <c r="AM2999" s="213"/>
      <c r="AN2999" s="213"/>
      <c r="AO2999" s="213"/>
      <c r="AP2999" s="213"/>
      <c r="AQ2999" s="213"/>
      <c r="AR2999" s="213"/>
      <c r="AS2999" s="213"/>
      <c r="AT2999" s="213"/>
      <c r="AU2999" s="213"/>
      <c r="AV2999" s="213"/>
      <c r="AW2999" s="213"/>
      <c r="AX2999" s="213"/>
      <c r="AY2999" s="213"/>
      <c r="AZ2999" s="213"/>
      <c r="BA2999" s="213"/>
      <c r="BB2999" s="213"/>
      <c r="BC2999" s="213"/>
      <c r="BD2999" s="213"/>
      <c r="BE2999" s="213"/>
      <c r="BF2999" s="213"/>
      <c r="BG2999" s="213"/>
      <c r="BH2999" s="213"/>
    </row>
    <row r="3000" spans="1:60" outlineLevel="3" x14ac:dyDescent="0.2">
      <c r="A3000" s="220"/>
      <c r="B3000" s="221"/>
      <c r="C3000" s="276" t="s">
        <v>2750</v>
      </c>
      <c r="D3000" s="266"/>
      <c r="E3000" s="267">
        <v>5.4550000000000001</v>
      </c>
      <c r="F3000" s="224"/>
      <c r="G3000" s="224"/>
      <c r="H3000" s="224"/>
      <c r="I3000" s="224"/>
      <c r="J3000" s="224"/>
      <c r="K3000" s="224"/>
      <c r="L3000" s="224"/>
      <c r="M3000" s="224"/>
      <c r="N3000" s="223"/>
      <c r="O3000" s="223"/>
      <c r="P3000" s="223"/>
      <c r="Q3000" s="223"/>
      <c r="R3000" s="224"/>
      <c r="S3000" s="224"/>
      <c r="T3000" s="224"/>
      <c r="U3000" s="224"/>
      <c r="V3000" s="224"/>
      <c r="W3000" s="224"/>
      <c r="X3000" s="224"/>
      <c r="Y3000" s="224"/>
      <c r="Z3000" s="213"/>
      <c r="AA3000" s="213"/>
      <c r="AB3000" s="213"/>
      <c r="AC3000" s="213"/>
      <c r="AD3000" s="213"/>
      <c r="AE3000" s="213"/>
      <c r="AF3000" s="213"/>
      <c r="AG3000" s="213" t="s">
        <v>573</v>
      </c>
      <c r="AH3000" s="213">
        <v>2</v>
      </c>
      <c r="AI3000" s="213"/>
      <c r="AJ3000" s="213"/>
      <c r="AK3000" s="213"/>
      <c r="AL3000" s="213"/>
      <c r="AM3000" s="213"/>
      <c r="AN3000" s="213"/>
      <c r="AO3000" s="213"/>
      <c r="AP3000" s="213"/>
      <c r="AQ3000" s="213"/>
      <c r="AR3000" s="213"/>
      <c r="AS3000" s="213"/>
      <c r="AT3000" s="213"/>
      <c r="AU3000" s="213"/>
      <c r="AV3000" s="213"/>
      <c r="AW3000" s="213"/>
      <c r="AX3000" s="213"/>
      <c r="AY3000" s="213"/>
      <c r="AZ3000" s="213"/>
      <c r="BA3000" s="213"/>
      <c r="BB3000" s="213"/>
      <c r="BC3000" s="213"/>
      <c r="BD3000" s="213"/>
      <c r="BE3000" s="213"/>
      <c r="BF3000" s="213"/>
      <c r="BG3000" s="213"/>
      <c r="BH3000" s="213"/>
    </row>
    <row r="3001" spans="1:60" outlineLevel="3" x14ac:dyDescent="0.2">
      <c r="A3001" s="220"/>
      <c r="B3001" s="221"/>
      <c r="C3001" s="276" t="s">
        <v>2751</v>
      </c>
      <c r="D3001" s="266"/>
      <c r="E3001" s="267">
        <v>4.68</v>
      </c>
      <c r="F3001" s="224"/>
      <c r="G3001" s="224"/>
      <c r="H3001" s="224"/>
      <c r="I3001" s="224"/>
      <c r="J3001" s="224"/>
      <c r="K3001" s="224"/>
      <c r="L3001" s="224"/>
      <c r="M3001" s="224"/>
      <c r="N3001" s="223"/>
      <c r="O3001" s="223"/>
      <c r="P3001" s="223"/>
      <c r="Q3001" s="223"/>
      <c r="R3001" s="224"/>
      <c r="S3001" s="224"/>
      <c r="T3001" s="224"/>
      <c r="U3001" s="224"/>
      <c r="V3001" s="224"/>
      <c r="W3001" s="224"/>
      <c r="X3001" s="224"/>
      <c r="Y3001" s="224"/>
      <c r="Z3001" s="213"/>
      <c r="AA3001" s="213"/>
      <c r="AB3001" s="213"/>
      <c r="AC3001" s="213"/>
      <c r="AD3001" s="213"/>
      <c r="AE3001" s="213"/>
      <c r="AF3001" s="213"/>
      <c r="AG3001" s="213" t="s">
        <v>573</v>
      </c>
      <c r="AH3001" s="213">
        <v>2</v>
      </c>
      <c r="AI3001" s="213"/>
      <c r="AJ3001" s="213"/>
      <c r="AK3001" s="213"/>
      <c r="AL3001" s="213"/>
      <c r="AM3001" s="213"/>
      <c r="AN3001" s="213"/>
      <c r="AO3001" s="213"/>
      <c r="AP3001" s="213"/>
      <c r="AQ3001" s="213"/>
      <c r="AR3001" s="213"/>
      <c r="AS3001" s="213"/>
      <c r="AT3001" s="213"/>
      <c r="AU3001" s="213"/>
      <c r="AV3001" s="213"/>
      <c r="AW3001" s="213"/>
      <c r="AX3001" s="213"/>
      <c r="AY3001" s="213"/>
      <c r="AZ3001" s="213"/>
      <c r="BA3001" s="213"/>
      <c r="BB3001" s="213"/>
      <c r="BC3001" s="213"/>
      <c r="BD3001" s="213"/>
      <c r="BE3001" s="213"/>
      <c r="BF3001" s="213"/>
      <c r="BG3001" s="213"/>
      <c r="BH3001" s="213"/>
    </row>
    <row r="3002" spans="1:60" outlineLevel="3" x14ac:dyDescent="0.2">
      <c r="A3002" s="220"/>
      <c r="B3002" s="221"/>
      <c r="C3002" s="276" t="s">
        <v>2752</v>
      </c>
      <c r="D3002" s="266"/>
      <c r="E3002" s="267">
        <v>4.68</v>
      </c>
      <c r="F3002" s="224"/>
      <c r="G3002" s="224"/>
      <c r="H3002" s="224"/>
      <c r="I3002" s="224"/>
      <c r="J3002" s="224"/>
      <c r="K3002" s="224"/>
      <c r="L3002" s="224"/>
      <c r="M3002" s="224"/>
      <c r="N3002" s="223"/>
      <c r="O3002" s="223"/>
      <c r="P3002" s="223"/>
      <c r="Q3002" s="223"/>
      <c r="R3002" s="224"/>
      <c r="S3002" s="224"/>
      <c r="T3002" s="224"/>
      <c r="U3002" s="224"/>
      <c r="V3002" s="224"/>
      <c r="W3002" s="224"/>
      <c r="X3002" s="224"/>
      <c r="Y3002" s="224"/>
      <c r="Z3002" s="213"/>
      <c r="AA3002" s="213"/>
      <c r="AB3002" s="213"/>
      <c r="AC3002" s="213"/>
      <c r="AD3002" s="213"/>
      <c r="AE3002" s="213"/>
      <c r="AF3002" s="213"/>
      <c r="AG3002" s="213" t="s">
        <v>573</v>
      </c>
      <c r="AH3002" s="213">
        <v>2</v>
      </c>
      <c r="AI3002" s="213"/>
      <c r="AJ3002" s="213"/>
      <c r="AK3002" s="213"/>
      <c r="AL3002" s="213"/>
      <c r="AM3002" s="213"/>
      <c r="AN3002" s="213"/>
      <c r="AO3002" s="213"/>
      <c r="AP3002" s="213"/>
      <c r="AQ3002" s="213"/>
      <c r="AR3002" s="213"/>
      <c r="AS3002" s="213"/>
      <c r="AT3002" s="213"/>
      <c r="AU3002" s="213"/>
      <c r="AV3002" s="213"/>
      <c r="AW3002" s="213"/>
      <c r="AX3002" s="213"/>
      <c r="AY3002" s="213"/>
      <c r="AZ3002" s="213"/>
      <c r="BA3002" s="213"/>
      <c r="BB3002" s="213"/>
      <c r="BC3002" s="213"/>
      <c r="BD3002" s="213"/>
      <c r="BE3002" s="213"/>
      <c r="BF3002" s="213"/>
      <c r="BG3002" s="213"/>
      <c r="BH3002" s="213"/>
    </row>
    <row r="3003" spans="1:60" outlineLevel="3" x14ac:dyDescent="0.2">
      <c r="A3003" s="220"/>
      <c r="B3003" s="221"/>
      <c r="C3003" s="276" t="s">
        <v>2753</v>
      </c>
      <c r="D3003" s="266"/>
      <c r="E3003" s="267">
        <v>4.2300000000000004</v>
      </c>
      <c r="F3003" s="224"/>
      <c r="G3003" s="224"/>
      <c r="H3003" s="224"/>
      <c r="I3003" s="224"/>
      <c r="J3003" s="224"/>
      <c r="K3003" s="224"/>
      <c r="L3003" s="224"/>
      <c r="M3003" s="224"/>
      <c r="N3003" s="223"/>
      <c r="O3003" s="223"/>
      <c r="P3003" s="223"/>
      <c r="Q3003" s="223"/>
      <c r="R3003" s="224"/>
      <c r="S3003" s="224"/>
      <c r="T3003" s="224"/>
      <c r="U3003" s="224"/>
      <c r="V3003" s="224"/>
      <c r="W3003" s="224"/>
      <c r="X3003" s="224"/>
      <c r="Y3003" s="224"/>
      <c r="Z3003" s="213"/>
      <c r="AA3003" s="213"/>
      <c r="AB3003" s="213"/>
      <c r="AC3003" s="213"/>
      <c r="AD3003" s="213"/>
      <c r="AE3003" s="213"/>
      <c r="AF3003" s="213"/>
      <c r="AG3003" s="213" t="s">
        <v>573</v>
      </c>
      <c r="AH3003" s="213">
        <v>2</v>
      </c>
      <c r="AI3003" s="213"/>
      <c r="AJ3003" s="213"/>
      <c r="AK3003" s="213"/>
      <c r="AL3003" s="213"/>
      <c r="AM3003" s="213"/>
      <c r="AN3003" s="213"/>
      <c r="AO3003" s="213"/>
      <c r="AP3003" s="213"/>
      <c r="AQ3003" s="213"/>
      <c r="AR3003" s="213"/>
      <c r="AS3003" s="213"/>
      <c r="AT3003" s="213"/>
      <c r="AU3003" s="213"/>
      <c r="AV3003" s="213"/>
      <c r="AW3003" s="213"/>
      <c r="AX3003" s="213"/>
      <c r="AY3003" s="213"/>
      <c r="AZ3003" s="213"/>
      <c r="BA3003" s="213"/>
      <c r="BB3003" s="213"/>
      <c r="BC3003" s="213"/>
      <c r="BD3003" s="213"/>
      <c r="BE3003" s="213"/>
      <c r="BF3003" s="213"/>
      <c r="BG3003" s="213"/>
      <c r="BH3003" s="213"/>
    </row>
    <row r="3004" spans="1:60" outlineLevel="3" x14ac:dyDescent="0.2">
      <c r="A3004" s="220"/>
      <c r="B3004" s="221"/>
      <c r="C3004" s="276" t="s">
        <v>2754</v>
      </c>
      <c r="D3004" s="266"/>
      <c r="E3004" s="267">
        <v>0.8</v>
      </c>
      <c r="F3004" s="224"/>
      <c r="G3004" s="224"/>
      <c r="H3004" s="224"/>
      <c r="I3004" s="224"/>
      <c r="J3004" s="224"/>
      <c r="K3004" s="224"/>
      <c r="L3004" s="224"/>
      <c r="M3004" s="224"/>
      <c r="N3004" s="223"/>
      <c r="O3004" s="223"/>
      <c r="P3004" s="223"/>
      <c r="Q3004" s="223"/>
      <c r="R3004" s="224"/>
      <c r="S3004" s="224"/>
      <c r="T3004" s="224"/>
      <c r="U3004" s="224"/>
      <c r="V3004" s="224"/>
      <c r="W3004" s="224"/>
      <c r="X3004" s="224"/>
      <c r="Y3004" s="224"/>
      <c r="Z3004" s="213"/>
      <c r="AA3004" s="213"/>
      <c r="AB3004" s="213"/>
      <c r="AC3004" s="213"/>
      <c r="AD3004" s="213"/>
      <c r="AE3004" s="213"/>
      <c r="AF3004" s="213"/>
      <c r="AG3004" s="213" t="s">
        <v>573</v>
      </c>
      <c r="AH3004" s="213">
        <v>2</v>
      </c>
      <c r="AI3004" s="213"/>
      <c r="AJ3004" s="213"/>
      <c r="AK3004" s="213"/>
      <c r="AL3004" s="213"/>
      <c r="AM3004" s="213"/>
      <c r="AN3004" s="213"/>
      <c r="AO3004" s="213"/>
      <c r="AP3004" s="213"/>
      <c r="AQ3004" s="213"/>
      <c r="AR3004" s="213"/>
      <c r="AS3004" s="213"/>
      <c r="AT3004" s="213"/>
      <c r="AU3004" s="213"/>
      <c r="AV3004" s="213"/>
      <c r="AW3004" s="213"/>
      <c r="AX3004" s="213"/>
      <c r="AY3004" s="213"/>
      <c r="AZ3004" s="213"/>
      <c r="BA3004" s="213"/>
      <c r="BB3004" s="213"/>
      <c r="BC3004" s="213"/>
      <c r="BD3004" s="213"/>
      <c r="BE3004" s="213"/>
      <c r="BF3004" s="213"/>
      <c r="BG3004" s="213"/>
      <c r="BH3004" s="213"/>
    </row>
    <row r="3005" spans="1:60" outlineLevel="3" x14ac:dyDescent="0.2">
      <c r="A3005" s="220"/>
      <c r="B3005" s="221"/>
      <c r="C3005" s="275" t="s">
        <v>958</v>
      </c>
      <c r="D3005" s="266"/>
      <c r="E3005" s="267"/>
      <c r="F3005" s="224"/>
      <c r="G3005" s="224"/>
      <c r="H3005" s="224"/>
      <c r="I3005" s="224"/>
      <c r="J3005" s="224"/>
      <c r="K3005" s="224"/>
      <c r="L3005" s="224"/>
      <c r="M3005" s="224"/>
      <c r="N3005" s="223"/>
      <c r="O3005" s="223"/>
      <c r="P3005" s="223"/>
      <c r="Q3005" s="223"/>
      <c r="R3005" s="224"/>
      <c r="S3005" s="224"/>
      <c r="T3005" s="224"/>
      <c r="U3005" s="224"/>
      <c r="V3005" s="224"/>
      <c r="W3005" s="224"/>
      <c r="X3005" s="224"/>
      <c r="Y3005" s="224"/>
      <c r="Z3005" s="213"/>
      <c r="AA3005" s="213"/>
      <c r="AB3005" s="213"/>
      <c r="AC3005" s="213"/>
      <c r="AD3005" s="213"/>
      <c r="AE3005" s="213"/>
      <c r="AF3005" s="213"/>
      <c r="AG3005" s="213" t="s">
        <v>573</v>
      </c>
      <c r="AH3005" s="213"/>
      <c r="AI3005" s="213"/>
      <c r="AJ3005" s="213"/>
      <c r="AK3005" s="213"/>
      <c r="AL3005" s="213"/>
      <c r="AM3005" s="213"/>
      <c r="AN3005" s="213"/>
      <c r="AO3005" s="213"/>
      <c r="AP3005" s="213"/>
      <c r="AQ3005" s="213"/>
      <c r="AR3005" s="213"/>
      <c r="AS3005" s="213"/>
      <c r="AT3005" s="213"/>
      <c r="AU3005" s="213"/>
      <c r="AV3005" s="213"/>
      <c r="AW3005" s="213"/>
      <c r="AX3005" s="213"/>
      <c r="AY3005" s="213"/>
      <c r="AZ3005" s="213"/>
      <c r="BA3005" s="213"/>
      <c r="BB3005" s="213"/>
      <c r="BC3005" s="213"/>
      <c r="BD3005" s="213"/>
      <c r="BE3005" s="213"/>
      <c r="BF3005" s="213"/>
      <c r="BG3005" s="213"/>
      <c r="BH3005" s="213"/>
    </row>
    <row r="3006" spans="1:60" outlineLevel="2" x14ac:dyDescent="0.2">
      <c r="A3006" s="220"/>
      <c r="B3006" s="221"/>
      <c r="C3006" s="257"/>
      <c r="D3006" s="250"/>
      <c r="E3006" s="250"/>
      <c r="F3006" s="250"/>
      <c r="G3006" s="250"/>
      <c r="H3006" s="224"/>
      <c r="I3006" s="224"/>
      <c r="J3006" s="224"/>
      <c r="K3006" s="224"/>
      <c r="L3006" s="224"/>
      <c r="M3006" s="224"/>
      <c r="N3006" s="223"/>
      <c r="O3006" s="223"/>
      <c r="P3006" s="223"/>
      <c r="Q3006" s="223"/>
      <c r="R3006" s="224"/>
      <c r="S3006" s="224"/>
      <c r="T3006" s="224"/>
      <c r="U3006" s="224"/>
      <c r="V3006" s="224"/>
      <c r="W3006" s="224"/>
      <c r="X3006" s="224"/>
      <c r="Y3006" s="224"/>
      <c r="Z3006" s="213"/>
      <c r="AA3006" s="213"/>
      <c r="AB3006" s="213"/>
      <c r="AC3006" s="213"/>
      <c r="AD3006" s="213"/>
      <c r="AE3006" s="213"/>
      <c r="AF3006" s="213"/>
      <c r="AG3006" s="213" t="s">
        <v>515</v>
      </c>
      <c r="AH3006" s="213"/>
      <c r="AI3006" s="213"/>
      <c r="AJ3006" s="213"/>
      <c r="AK3006" s="213"/>
      <c r="AL3006" s="213"/>
      <c r="AM3006" s="213"/>
      <c r="AN3006" s="213"/>
      <c r="AO3006" s="213"/>
      <c r="AP3006" s="213"/>
      <c r="AQ3006" s="213"/>
      <c r="AR3006" s="213"/>
      <c r="AS3006" s="213"/>
      <c r="AT3006" s="213"/>
      <c r="AU3006" s="213"/>
      <c r="AV3006" s="213"/>
      <c r="AW3006" s="213"/>
      <c r="AX3006" s="213"/>
      <c r="AY3006" s="213"/>
      <c r="AZ3006" s="213"/>
      <c r="BA3006" s="213"/>
      <c r="BB3006" s="213"/>
      <c r="BC3006" s="213"/>
      <c r="BD3006" s="213"/>
      <c r="BE3006" s="213"/>
      <c r="BF3006" s="213"/>
      <c r="BG3006" s="213"/>
      <c r="BH3006" s="213"/>
    </row>
    <row r="3007" spans="1:60" ht="22.5" outlineLevel="1" x14ac:dyDescent="0.2">
      <c r="A3007" s="242">
        <v>383</v>
      </c>
      <c r="B3007" s="243" t="s">
        <v>2755</v>
      </c>
      <c r="C3007" s="254" t="s">
        <v>2756</v>
      </c>
      <c r="D3007" s="244" t="s">
        <v>974</v>
      </c>
      <c r="E3007" s="245">
        <v>29.758749999999999</v>
      </c>
      <c r="F3007" s="246"/>
      <c r="G3007" s="247">
        <f>ROUND(E3007*F3007,2)</f>
        <v>0</v>
      </c>
      <c r="H3007" s="246"/>
      <c r="I3007" s="247">
        <f>ROUND(E3007*H3007,2)</f>
        <v>0</v>
      </c>
      <c r="J3007" s="246"/>
      <c r="K3007" s="247">
        <f>ROUND(E3007*J3007,2)</f>
        <v>0</v>
      </c>
      <c r="L3007" s="247">
        <v>21</v>
      </c>
      <c r="M3007" s="247">
        <f>G3007*(1+L3007/100)</f>
        <v>0</v>
      </c>
      <c r="N3007" s="245">
        <v>7.8799999999999999E-3</v>
      </c>
      <c r="O3007" s="245">
        <f>ROUND(E3007*N3007,2)</f>
        <v>0.23</v>
      </c>
      <c r="P3007" s="245">
        <v>0</v>
      </c>
      <c r="Q3007" s="245">
        <f>ROUND(E3007*P3007,2)</f>
        <v>0</v>
      </c>
      <c r="R3007" s="247" t="s">
        <v>2516</v>
      </c>
      <c r="S3007" s="247" t="s">
        <v>511</v>
      </c>
      <c r="T3007" s="248" t="s">
        <v>511</v>
      </c>
      <c r="U3007" s="224">
        <v>2.024</v>
      </c>
      <c r="V3007" s="224">
        <f>ROUND(E3007*U3007,2)</f>
        <v>60.23</v>
      </c>
      <c r="W3007" s="224"/>
      <c r="X3007" s="224" t="s">
        <v>557</v>
      </c>
      <c r="Y3007" s="224" t="s">
        <v>513</v>
      </c>
      <c r="Z3007" s="213"/>
      <c r="AA3007" s="213"/>
      <c r="AB3007" s="213"/>
      <c r="AC3007" s="213"/>
      <c r="AD3007" s="213"/>
      <c r="AE3007" s="213"/>
      <c r="AF3007" s="213"/>
      <c r="AG3007" s="213" t="s">
        <v>571</v>
      </c>
      <c r="AH3007" s="213"/>
      <c r="AI3007" s="213"/>
      <c r="AJ3007" s="213"/>
      <c r="AK3007" s="213"/>
      <c r="AL3007" s="213"/>
      <c r="AM3007" s="213"/>
      <c r="AN3007" s="213"/>
      <c r="AO3007" s="213"/>
      <c r="AP3007" s="213"/>
      <c r="AQ3007" s="213"/>
      <c r="AR3007" s="213"/>
      <c r="AS3007" s="213"/>
      <c r="AT3007" s="213"/>
      <c r="AU3007" s="213"/>
      <c r="AV3007" s="213"/>
      <c r="AW3007" s="213"/>
      <c r="AX3007" s="213"/>
      <c r="AY3007" s="213"/>
      <c r="AZ3007" s="213"/>
      <c r="BA3007" s="213"/>
      <c r="BB3007" s="213"/>
      <c r="BC3007" s="213"/>
      <c r="BD3007" s="213"/>
      <c r="BE3007" s="213"/>
      <c r="BF3007" s="213"/>
      <c r="BG3007" s="213"/>
      <c r="BH3007" s="213"/>
    </row>
    <row r="3008" spans="1:60" outlineLevel="2" x14ac:dyDescent="0.2">
      <c r="A3008" s="220"/>
      <c r="B3008" s="221"/>
      <c r="C3008" s="258" t="s">
        <v>922</v>
      </c>
      <c r="D3008" s="229"/>
      <c r="E3008" s="230"/>
      <c r="F3008" s="224"/>
      <c r="G3008" s="224"/>
      <c r="H3008" s="224"/>
      <c r="I3008" s="224"/>
      <c r="J3008" s="224"/>
      <c r="K3008" s="224"/>
      <c r="L3008" s="224"/>
      <c r="M3008" s="224"/>
      <c r="N3008" s="223"/>
      <c r="O3008" s="223"/>
      <c r="P3008" s="223"/>
      <c r="Q3008" s="223"/>
      <c r="R3008" s="224"/>
      <c r="S3008" s="224"/>
      <c r="T3008" s="224"/>
      <c r="U3008" s="224"/>
      <c r="V3008" s="224"/>
      <c r="W3008" s="224"/>
      <c r="X3008" s="224"/>
      <c r="Y3008" s="224"/>
      <c r="Z3008" s="213"/>
      <c r="AA3008" s="213"/>
      <c r="AB3008" s="213"/>
      <c r="AC3008" s="213"/>
      <c r="AD3008" s="213"/>
      <c r="AE3008" s="213"/>
      <c r="AF3008" s="213"/>
      <c r="AG3008" s="213" t="s">
        <v>573</v>
      </c>
      <c r="AH3008" s="213">
        <v>0</v>
      </c>
      <c r="AI3008" s="213"/>
      <c r="AJ3008" s="213"/>
      <c r="AK3008" s="213"/>
      <c r="AL3008" s="213"/>
      <c r="AM3008" s="213"/>
      <c r="AN3008" s="213"/>
      <c r="AO3008" s="213"/>
      <c r="AP3008" s="213"/>
      <c r="AQ3008" s="213"/>
      <c r="AR3008" s="213"/>
      <c r="AS3008" s="213"/>
      <c r="AT3008" s="213"/>
      <c r="AU3008" s="213"/>
      <c r="AV3008" s="213"/>
      <c r="AW3008" s="213"/>
      <c r="AX3008" s="213"/>
      <c r="AY3008" s="213"/>
      <c r="AZ3008" s="213"/>
      <c r="BA3008" s="213"/>
      <c r="BB3008" s="213"/>
      <c r="BC3008" s="213"/>
      <c r="BD3008" s="213"/>
      <c r="BE3008" s="213"/>
      <c r="BF3008" s="213"/>
      <c r="BG3008" s="213"/>
      <c r="BH3008" s="213"/>
    </row>
    <row r="3009" spans="1:60" outlineLevel="3" x14ac:dyDescent="0.2">
      <c r="A3009" s="220"/>
      <c r="B3009" s="221"/>
      <c r="C3009" s="258" t="s">
        <v>1312</v>
      </c>
      <c r="D3009" s="229"/>
      <c r="E3009" s="230">
        <v>29.758749999999999</v>
      </c>
      <c r="F3009" s="224"/>
      <c r="G3009" s="224"/>
      <c r="H3009" s="224"/>
      <c r="I3009" s="224"/>
      <c r="J3009" s="224"/>
      <c r="K3009" s="224"/>
      <c r="L3009" s="224"/>
      <c r="M3009" s="224"/>
      <c r="N3009" s="223"/>
      <c r="O3009" s="223"/>
      <c r="P3009" s="223"/>
      <c r="Q3009" s="223"/>
      <c r="R3009" s="224"/>
      <c r="S3009" s="224"/>
      <c r="T3009" s="224"/>
      <c r="U3009" s="224"/>
      <c r="V3009" s="224"/>
      <c r="W3009" s="224"/>
      <c r="X3009" s="224"/>
      <c r="Y3009" s="224"/>
      <c r="Z3009" s="213"/>
      <c r="AA3009" s="213"/>
      <c r="AB3009" s="213"/>
      <c r="AC3009" s="213"/>
      <c r="AD3009" s="213"/>
      <c r="AE3009" s="213"/>
      <c r="AF3009" s="213"/>
      <c r="AG3009" s="213" t="s">
        <v>573</v>
      </c>
      <c r="AH3009" s="213">
        <v>0</v>
      </c>
      <c r="AI3009" s="213"/>
      <c r="AJ3009" s="213"/>
      <c r="AK3009" s="213"/>
      <c r="AL3009" s="213"/>
      <c r="AM3009" s="213"/>
      <c r="AN3009" s="213"/>
      <c r="AO3009" s="213"/>
      <c r="AP3009" s="213"/>
      <c r="AQ3009" s="213"/>
      <c r="AR3009" s="213"/>
      <c r="AS3009" s="213"/>
      <c r="AT3009" s="213"/>
      <c r="AU3009" s="213"/>
      <c r="AV3009" s="213"/>
      <c r="AW3009" s="213"/>
      <c r="AX3009" s="213"/>
      <c r="AY3009" s="213"/>
      <c r="AZ3009" s="213"/>
      <c r="BA3009" s="213"/>
      <c r="BB3009" s="213"/>
      <c r="BC3009" s="213"/>
      <c r="BD3009" s="213"/>
      <c r="BE3009" s="213"/>
      <c r="BF3009" s="213"/>
      <c r="BG3009" s="213"/>
      <c r="BH3009" s="213"/>
    </row>
    <row r="3010" spans="1:60" outlineLevel="3" x14ac:dyDescent="0.2">
      <c r="A3010" s="220"/>
      <c r="B3010" s="221"/>
      <c r="C3010" s="275" t="s">
        <v>955</v>
      </c>
      <c r="D3010" s="266"/>
      <c r="E3010" s="267"/>
      <c r="F3010" s="224"/>
      <c r="G3010" s="224"/>
      <c r="H3010" s="224"/>
      <c r="I3010" s="224"/>
      <c r="J3010" s="224"/>
      <c r="K3010" s="224"/>
      <c r="L3010" s="224"/>
      <c r="M3010" s="224"/>
      <c r="N3010" s="223"/>
      <c r="O3010" s="223"/>
      <c r="P3010" s="223"/>
      <c r="Q3010" s="223"/>
      <c r="R3010" s="224"/>
      <c r="S3010" s="224"/>
      <c r="T3010" s="224"/>
      <c r="U3010" s="224"/>
      <c r="V3010" s="224"/>
      <c r="W3010" s="224"/>
      <c r="X3010" s="224"/>
      <c r="Y3010" s="224"/>
      <c r="Z3010" s="213"/>
      <c r="AA3010" s="213"/>
      <c r="AB3010" s="213"/>
      <c r="AC3010" s="213"/>
      <c r="AD3010" s="213"/>
      <c r="AE3010" s="213"/>
      <c r="AF3010" s="213"/>
      <c r="AG3010" s="213" t="s">
        <v>573</v>
      </c>
      <c r="AH3010" s="213"/>
      <c r="AI3010" s="213"/>
      <c r="AJ3010" s="213"/>
      <c r="AK3010" s="213"/>
      <c r="AL3010" s="213"/>
      <c r="AM3010" s="213"/>
      <c r="AN3010" s="213"/>
      <c r="AO3010" s="213"/>
      <c r="AP3010" s="213"/>
      <c r="AQ3010" s="213"/>
      <c r="AR3010" s="213"/>
      <c r="AS3010" s="213"/>
      <c r="AT3010" s="213"/>
      <c r="AU3010" s="213"/>
      <c r="AV3010" s="213"/>
      <c r="AW3010" s="213"/>
      <c r="AX3010" s="213"/>
      <c r="AY3010" s="213"/>
      <c r="AZ3010" s="213"/>
      <c r="BA3010" s="213"/>
      <c r="BB3010" s="213"/>
      <c r="BC3010" s="213"/>
      <c r="BD3010" s="213"/>
      <c r="BE3010" s="213"/>
      <c r="BF3010" s="213"/>
      <c r="BG3010" s="213"/>
      <c r="BH3010" s="213"/>
    </row>
    <row r="3011" spans="1:60" outlineLevel="3" x14ac:dyDescent="0.2">
      <c r="A3011" s="220"/>
      <c r="B3011" s="221"/>
      <c r="C3011" s="276" t="s">
        <v>1313</v>
      </c>
      <c r="D3011" s="266"/>
      <c r="E3011" s="267">
        <v>29.758749999999999</v>
      </c>
      <c r="F3011" s="224"/>
      <c r="G3011" s="224"/>
      <c r="H3011" s="224"/>
      <c r="I3011" s="224"/>
      <c r="J3011" s="224"/>
      <c r="K3011" s="224"/>
      <c r="L3011" s="224"/>
      <c r="M3011" s="224"/>
      <c r="N3011" s="223"/>
      <c r="O3011" s="223"/>
      <c r="P3011" s="223"/>
      <c r="Q3011" s="223"/>
      <c r="R3011" s="224"/>
      <c r="S3011" s="224"/>
      <c r="T3011" s="224"/>
      <c r="U3011" s="224"/>
      <c r="V3011" s="224"/>
      <c r="W3011" s="224"/>
      <c r="X3011" s="224"/>
      <c r="Y3011" s="224"/>
      <c r="Z3011" s="213"/>
      <c r="AA3011" s="213"/>
      <c r="AB3011" s="213"/>
      <c r="AC3011" s="213"/>
      <c r="AD3011" s="213"/>
      <c r="AE3011" s="213"/>
      <c r="AF3011" s="213"/>
      <c r="AG3011" s="213" t="s">
        <v>573</v>
      </c>
      <c r="AH3011" s="213">
        <v>2</v>
      </c>
      <c r="AI3011" s="213"/>
      <c r="AJ3011" s="213"/>
      <c r="AK3011" s="213"/>
      <c r="AL3011" s="213"/>
      <c r="AM3011" s="213"/>
      <c r="AN3011" s="213"/>
      <c r="AO3011" s="213"/>
      <c r="AP3011" s="213"/>
      <c r="AQ3011" s="213"/>
      <c r="AR3011" s="213"/>
      <c r="AS3011" s="213"/>
      <c r="AT3011" s="213"/>
      <c r="AU3011" s="213"/>
      <c r="AV3011" s="213"/>
      <c r="AW3011" s="213"/>
      <c r="AX3011" s="213"/>
      <c r="AY3011" s="213"/>
      <c r="AZ3011" s="213"/>
      <c r="BA3011" s="213"/>
      <c r="BB3011" s="213"/>
      <c r="BC3011" s="213"/>
      <c r="BD3011" s="213"/>
      <c r="BE3011" s="213"/>
      <c r="BF3011" s="213"/>
      <c r="BG3011" s="213"/>
      <c r="BH3011" s="213"/>
    </row>
    <row r="3012" spans="1:60" outlineLevel="3" x14ac:dyDescent="0.2">
      <c r="A3012" s="220"/>
      <c r="B3012" s="221"/>
      <c r="C3012" s="275" t="s">
        <v>958</v>
      </c>
      <c r="D3012" s="266"/>
      <c r="E3012" s="267"/>
      <c r="F3012" s="224"/>
      <c r="G3012" s="224"/>
      <c r="H3012" s="224"/>
      <c r="I3012" s="224"/>
      <c r="J3012" s="224"/>
      <c r="K3012" s="224"/>
      <c r="L3012" s="224"/>
      <c r="M3012" s="224"/>
      <c r="N3012" s="223"/>
      <c r="O3012" s="223"/>
      <c r="P3012" s="223"/>
      <c r="Q3012" s="223"/>
      <c r="R3012" s="224"/>
      <c r="S3012" s="224"/>
      <c r="T3012" s="224"/>
      <c r="U3012" s="224"/>
      <c r="V3012" s="224"/>
      <c r="W3012" s="224"/>
      <c r="X3012" s="224"/>
      <c r="Y3012" s="224"/>
      <c r="Z3012" s="213"/>
      <c r="AA3012" s="213"/>
      <c r="AB3012" s="213"/>
      <c r="AC3012" s="213"/>
      <c r="AD3012" s="213"/>
      <c r="AE3012" s="213"/>
      <c r="AF3012" s="213"/>
      <c r="AG3012" s="213" t="s">
        <v>573</v>
      </c>
      <c r="AH3012" s="213"/>
      <c r="AI3012" s="213"/>
      <c r="AJ3012" s="213"/>
      <c r="AK3012" s="213"/>
      <c r="AL3012" s="213"/>
      <c r="AM3012" s="213"/>
      <c r="AN3012" s="213"/>
      <c r="AO3012" s="213"/>
      <c r="AP3012" s="213"/>
      <c r="AQ3012" s="213"/>
      <c r="AR3012" s="213"/>
      <c r="AS3012" s="213"/>
      <c r="AT3012" s="213"/>
      <c r="AU3012" s="213"/>
      <c r="AV3012" s="213"/>
      <c r="AW3012" s="213"/>
      <c r="AX3012" s="213"/>
      <c r="AY3012" s="213"/>
      <c r="AZ3012" s="213"/>
      <c r="BA3012" s="213"/>
      <c r="BB3012" s="213"/>
      <c r="BC3012" s="213"/>
      <c r="BD3012" s="213"/>
      <c r="BE3012" s="213"/>
      <c r="BF3012" s="213"/>
      <c r="BG3012" s="213"/>
      <c r="BH3012" s="213"/>
    </row>
    <row r="3013" spans="1:60" outlineLevel="2" x14ac:dyDescent="0.2">
      <c r="A3013" s="220"/>
      <c r="B3013" s="221"/>
      <c r="C3013" s="257"/>
      <c r="D3013" s="250"/>
      <c r="E3013" s="250"/>
      <c r="F3013" s="250"/>
      <c r="G3013" s="250"/>
      <c r="H3013" s="224"/>
      <c r="I3013" s="224"/>
      <c r="J3013" s="224"/>
      <c r="K3013" s="224"/>
      <c r="L3013" s="224"/>
      <c r="M3013" s="224"/>
      <c r="N3013" s="223"/>
      <c r="O3013" s="223"/>
      <c r="P3013" s="223"/>
      <c r="Q3013" s="223"/>
      <c r="R3013" s="224"/>
      <c r="S3013" s="224"/>
      <c r="T3013" s="224"/>
      <c r="U3013" s="224"/>
      <c r="V3013" s="224"/>
      <c r="W3013" s="224"/>
      <c r="X3013" s="224"/>
      <c r="Y3013" s="224"/>
      <c r="Z3013" s="213"/>
      <c r="AA3013" s="213"/>
      <c r="AB3013" s="213"/>
      <c r="AC3013" s="213"/>
      <c r="AD3013" s="213"/>
      <c r="AE3013" s="213"/>
      <c r="AF3013" s="213"/>
      <c r="AG3013" s="213" t="s">
        <v>515</v>
      </c>
      <c r="AH3013" s="213"/>
      <c r="AI3013" s="213"/>
      <c r="AJ3013" s="213"/>
      <c r="AK3013" s="213"/>
      <c r="AL3013" s="213"/>
      <c r="AM3013" s="213"/>
      <c r="AN3013" s="213"/>
      <c r="AO3013" s="213"/>
      <c r="AP3013" s="213"/>
      <c r="AQ3013" s="213"/>
      <c r="AR3013" s="213"/>
      <c r="AS3013" s="213"/>
      <c r="AT3013" s="213"/>
      <c r="AU3013" s="213"/>
      <c r="AV3013" s="213"/>
      <c r="AW3013" s="213"/>
      <c r="AX3013" s="213"/>
      <c r="AY3013" s="213"/>
      <c r="AZ3013" s="213"/>
      <c r="BA3013" s="213"/>
      <c r="BB3013" s="213"/>
      <c r="BC3013" s="213"/>
      <c r="BD3013" s="213"/>
      <c r="BE3013" s="213"/>
      <c r="BF3013" s="213"/>
      <c r="BG3013" s="213"/>
      <c r="BH3013" s="213"/>
    </row>
    <row r="3014" spans="1:60" outlineLevel="1" x14ac:dyDescent="0.2">
      <c r="A3014" s="242">
        <v>384</v>
      </c>
      <c r="B3014" s="243" t="s">
        <v>2757</v>
      </c>
      <c r="C3014" s="254" t="s">
        <v>2758</v>
      </c>
      <c r="D3014" s="244" t="s">
        <v>582</v>
      </c>
      <c r="E3014" s="245">
        <v>1387.35293</v>
      </c>
      <c r="F3014" s="246"/>
      <c r="G3014" s="247">
        <f>ROUND(E3014*F3014,2)</f>
        <v>0</v>
      </c>
      <c r="H3014" s="246"/>
      <c r="I3014" s="247">
        <f>ROUND(E3014*H3014,2)</f>
        <v>0</v>
      </c>
      <c r="J3014" s="246"/>
      <c r="K3014" s="247">
        <f>ROUND(E3014*J3014,2)</f>
        <v>0</v>
      </c>
      <c r="L3014" s="247">
        <v>21</v>
      </c>
      <c r="M3014" s="247">
        <f>G3014*(1+L3014/100)</f>
        <v>0</v>
      </c>
      <c r="N3014" s="245">
        <v>4.2999999999999999E-4</v>
      </c>
      <c r="O3014" s="245">
        <f>ROUND(E3014*N3014,2)</f>
        <v>0.6</v>
      </c>
      <c r="P3014" s="245">
        <v>0</v>
      </c>
      <c r="Q3014" s="245">
        <f>ROUND(E3014*P3014,2)</f>
        <v>0</v>
      </c>
      <c r="R3014" s="247" t="s">
        <v>970</v>
      </c>
      <c r="S3014" s="247" t="s">
        <v>511</v>
      </c>
      <c r="T3014" s="248" t="s">
        <v>511</v>
      </c>
      <c r="U3014" s="224">
        <v>0</v>
      </c>
      <c r="V3014" s="224">
        <f>ROUND(E3014*U3014,2)</f>
        <v>0</v>
      </c>
      <c r="W3014" s="224"/>
      <c r="X3014" s="224" t="s">
        <v>531</v>
      </c>
      <c r="Y3014" s="224" t="s">
        <v>513</v>
      </c>
      <c r="Z3014" s="213"/>
      <c r="AA3014" s="213"/>
      <c r="AB3014" s="213"/>
      <c r="AC3014" s="213"/>
      <c r="AD3014" s="213"/>
      <c r="AE3014" s="213"/>
      <c r="AF3014" s="213"/>
      <c r="AG3014" s="213" t="s">
        <v>541</v>
      </c>
      <c r="AH3014" s="213"/>
      <c r="AI3014" s="213"/>
      <c r="AJ3014" s="213"/>
      <c r="AK3014" s="213"/>
      <c r="AL3014" s="213"/>
      <c r="AM3014" s="213"/>
      <c r="AN3014" s="213"/>
      <c r="AO3014" s="213"/>
      <c r="AP3014" s="213"/>
      <c r="AQ3014" s="213"/>
      <c r="AR3014" s="213"/>
      <c r="AS3014" s="213"/>
      <c r="AT3014" s="213"/>
      <c r="AU3014" s="213"/>
      <c r="AV3014" s="213"/>
      <c r="AW3014" s="213"/>
      <c r="AX3014" s="213"/>
      <c r="AY3014" s="213"/>
      <c r="AZ3014" s="213"/>
      <c r="BA3014" s="213"/>
      <c r="BB3014" s="213"/>
      <c r="BC3014" s="213"/>
      <c r="BD3014" s="213"/>
      <c r="BE3014" s="213"/>
      <c r="BF3014" s="213"/>
      <c r="BG3014" s="213"/>
      <c r="BH3014" s="213"/>
    </row>
    <row r="3015" spans="1:60" outlineLevel="2" x14ac:dyDescent="0.2">
      <c r="A3015" s="220"/>
      <c r="B3015" s="221"/>
      <c r="C3015" s="258" t="s">
        <v>922</v>
      </c>
      <c r="D3015" s="229"/>
      <c r="E3015" s="230"/>
      <c r="F3015" s="224"/>
      <c r="G3015" s="224"/>
      <c r="H3015" s="224"/>
      <c r="I3015" s="224"/>
      <c r="J3015" s="224"/>
      <c r="K3015" s="224"/>
      <c r="L3015" s="224"/>
      <c r="M3015" s="224"/>
      <c r="N3015" s="223"/>
      <c r="O3015" s="223"/>
      <c r="P3015" s="223"/>
      <c r="Q3015" s="223"/>
      <c r="R3015" s="224"/>
      <c r="S3015" s="224"/>
      <c r="T3015" s="224"/>
      <c r="U3015" s="224"/>
      <c r="V3015" s="224"/>
      <c r="W3015" s="224"/>
      <c r="X3015" s="224"/>
      <c r="Y3015" s="224"/>
      <c r="Z3015" s="213"/>
      <c r="AA3015" s="213"/>
      <c r="AB3015" s="213"/>
      <c r="AC3015" s="213"/>
      <c r="AD3015" s="213"/>
      <c r="AE3015" s="213"/>
      <c r="AF3015" s="213"/>
      <c r="AG3015" s="213" t="s">
        <v>573</v>
      </c>
      <c r="AH3015" s="213">
        <v>0</v>
      </c>
      <c r="AI3015" s="213"/>
      <c r="AJ3015" s="213"/>
      <c r="AK3015" s="213"/>
      <c r="AL3015" s="213"/>
      <c r="AM3015" s="213"/>
      <c r="AN3015" s="213"/>
      <c r="AO3015" s="213"/>
      <c r="AP3015" s="213"/>
      <c r="AQ3015" s="213"/>
      <c r="AR3015" s="213"/>
      <c r="AS3015" s="213"/>
      <c r="AT3015" s="213"/>
      <c r="AU3015" s="213"/>
      <c r="AV3015" s="213"/>
      <c r="AW3015" s="213"/>
      <c r="AX3015" s="213"/>
      <c r="AY3015" s="213"/>
      <c r="AZ3015" s="213"/>
      <c r="BA3015" s="213"/>
      <c r="BB3015" s="213"/>
      <c r="BC3015" s="213"/>
      <c r="BD3015" s="213"/>
      <c r="BE3015" s="213"/>
      <c r="BF3015" s="213"/>
      <c r="BG3015" s="213"/>
      <c r="BH3015" s="213"/>
    </row>
    <row r="3016" spans="1:60" outlineLevel="3" x14ac:dyDescent="0.2">
      <c r="A3016" s="220"/>
      <c r="B3016" s="221"/>
      <c r="C3016" s="258" t="s">
        <v>2759</v>
      </c>
      <c r="D3016" s="229"/>
      <c r="E3016" s="230">
        <v>1321.2885000000001</v>
      </c>
      <c r="F3016" s="224"/>
      <c r="G3016" s="224"/>
      <c r="H3016" s="224"/>
      <c r="I3016" s="224"/>
      <c r="J3016" s="224"/>
      <c r="K3016" s="224"/>
      <c r="L3016" s="224"/>
      <c r="M3016" s="224"/>
      <c r="N3016" s="223"/>
      <c r="O3016" s="223"/>
      <c r="P3016" s="223"/>
      <c r="Q3016" s="223"/>
      <c r="R3016" s="224"/>
      <c r="S3016" s="224"/>
      <c r="T3016" s="224"/>
      <c r="U3016" s="224"/>
      <c r="V3016" s="224"/>
      <c r="W3016" s="224"/>
      <c r="X3016" s="224"/>
      <c r="Y3016" s="224"/>
      <c r="Z3016" s="213"/>
      <c r="AA3016" s="213"/>
      <c r="AB3016" s="213"/>
      <c r="AC3016" s="213"/>
      <c r="AD3016" s="213"/>
      <c r="AE3016" s="213"/>
      <c r="AF3016" s="213"/>
      <c r="AG3016" s="213" t="s">
        <v>573</v>
      </c>
      <c r="AH3016" s="213">
        <v>0</v>
      </c>
      <c r="AI3016" s="213"/>
      <c r="AJ3016" s="213"/>
      <c r="AK3016" s="213"/>
      <c r="AL3016" s="213"/>
      <c r="AM3016" s="213"/>
      <c r="AN3016" s="213"/>
      <c r="AO3016" s="213"/>
      <c r="AP3016" s="213"/>
      <c r="AQ3016" s="213"/>
      <c r="AR3016" s="213"/>
      <c r="AS3016" s="213"/>
      <c r="AT3016" s="213"/>
      <c r="AU3016" s="213"/>
      <c r="AV3016" s="213"/>
      <c r="AW3016" s="213"/>
      <c r="AX3016" s="213"/>
      <c r="AY3016" s="213"/>
      <c r="AZ3016" s="213"/>
      <c r="BA3016" s="213"/>
      <c r="BB3016" s="213"/>
      <c r="BC3016" s="213"/>
      <c r="BD3016" s="213"/>
      <c r="BE3016" s="213"/>
      <c r="BF3016" s="213"/>
      <c r="BG3016" s="213"/>
      <c r="BH3016" s="213"/>
    </row>
    <row r="3017" spans="1:60" outlineLevel="3" x14ac:dyDescent="0.2">
      <c r="A3017" s="220"/>
      <c r="B3017" s="221"/>
      <c r="C3017" s="258" t="s">
        <v>2760</v>
      </c>
      <c r="D3017" s="229"/>
      <c r="E3017" s="230">
        <v>66.064430000000002</v>
      </c>
      <c r="F3017" s="224"/>
      <c r="G3017" s="224"/>
      <c r="H3017" s="224"/>
      <c r="I3017" s="224"/>
      <c r="J3017" s="224"/>
      <c r="K3017" s="224"/>
      <c r="L3017" s="224"/>
      <c r="M3017" s="224"/>
      <c r="N3017" s="223"/>
      <c r="O3017" s="223"/>
      <c r="P3017" s="223"/>
      <c r="Q3017" s="223"/>
      <c r="R3017" s="224"/>
      <c r="S3017" s="224"/>
      <c r="T3017" s="224"/>
      <c r="U3017" s="224"/>
      <c r="V3017" s="224"/>
      <c r="W3017" s="224"/>
      <c r="X3017" s="224"/>
      <c r="Y3017" s="224"/>
      <c r="Z3017" s="213"/>
      <c r="AA3017" s="213"/>
      <c r="AB3017" s="213"/>
      <c r="AC3017" s="213"/>
      <c r="AD3017" s="213"/>
      <c r="AE3017" s="213"/>
      <c r="AF3017" s="213"/>
      <c r="AG3017" s="213" t="s">
        <v>573</v>
      </c>
      <c r="AH3017" s="213">
        <v>0</v>
      </c>
      <c r="AI3017" s="213"/>
      <c r="AJ3017" s="213"/>
      <c r="AK3017" s="213"/>
      <c r="AL3017" s="213"/>
      <c r="AM3017" s="213"/>
      <c r="AN3017" s="213"/>
      <c r="AO3017" s="213"/>
      <c r="AP3017" s="213"/>
      <c r="AQ3017" s="213"/>
      <c r="AR3017" s="213"/>
      <c r="AS3017" s="213"/>
      <c r="AT3017" s="213"/>
      <c r="AU3017" s="213"/>
      <c r="AV3017" s="213"/>
      <c r="AW3017" s="213"/>
      <c r="AX3017" s="213"/>
      <c r="AY3017" s="213"/>
      <c r="AZ3017" s="213"/>
      <c r="BA3017" s="213"/>
      <c r="BB3017" s="213"/>
      <c r="BC3017" s="213"/>
      <c r="BD3017" s="213"/>
      <c r="BE3017" s="213"/>
      <c r="BF3017" s="213"/>
      <c r="BG3017" s="213"/>
      <c r="BH3017" s="213"/>
    </row>
    <row r="3018" spans="1:60" outlineLevel="2" x14ac:dyDescent="0.2">
      <c r="A3018" s="220"/>
      <c r="B3018" s="221"/>
      <c r="C3018" s="257"/>
      <c r="D3018" s="250"/>
      <c r="E3018" s="250"/>
      <c r="F3018" s="250"/>
      <c r="G3018" s="250"/>
      <c r="H3018" s="224"/>
      <c r="I3018" s="224"/>
      <c r="J3018" s="224"/>
      <c r="K3018" s="224"/>
      <c r="L3018" s="224"/>
      <c r="M3018" s="224"/>
      <c r="N3018" s="223"/>
      <c r="O3018" s="223"/>
      <c r="P3018" s="223"/>
      <c r="Q3018" s="223"/>
      <c r="R3018" s="224"/>
      <c r="S3018" s="224"/>
      <c r="T3018" s="224"/>
      <c r="U3018" s="224"/>
      <c r="V3018" s="224"/>
      <c r="W3018" s="224"/>
      <c r="X3018" s="224"/>
      <c r="Y3018" s="224"/>
      <c r="Z3018" s="213"/>
      <c r="AA3018" s="213"/>
      <c r="AB3018" s="213"/>
      <c r="AC3018" s="213"/>
      <c r="AD3018" s="213"/>
      <c r="AE3018" s="213"/>
      <c r="AF3018" s="213"/>
      <c r="AG3018" s="213" t="s">
        <v>515</v>
      </c>
      <c r="AH3018" s="213"/>
      <c r="AI3018" s="213"/>
      <c r="AJ3018" s="213"/>
      <c r="AK3018" s="213"/>
      <c r="AL3018" s="213"/>
      <c r="AM3018" s="213"/>
      <c r="AN3018" s="213"/>
      <c r="AO3018" s="213"/>
      <c r="AP3018" s="213"/>
      <c r="AQ3018" s="213"/>
      <c r="AR3018" s="213"/>
      <c r="AS3018" s="213"/>
      <c r="AT3018" s="213"/>
      <c r="AU3018" s="213"/>
      <c r="AV3018" s="213"/>
      <c r="AW3018" s="213"/>
      <c r="AX3018" s="213"/>
      <c r="AY3018" s="213"/>
      <c r="AZ3018" s="213"/>
      <c r="BA3018" s="213"/>
      <c r="BB3018" s="213"/>
      <c r="BC3018" s="213"/>
      <c r="BD3018" s="213"/>
      <c r="BE3018" s="213"/>
      <c r="BF3018" s="213"/>
      <c r="BG3018" s="213"/>
      <c r="BH3018" s="213"/>
    </row>
    <row r="3019" spans="1:60" outlineLevel="1" x14ac:dyDescent="0.2">
      <c r="A3019" s="242">
        <v>385</v>
      </c>
      <c r="B3019" s="243" t="s">
        <v>2761</v>
      </c>
      <c r="C3019" s="254" t="s">
        <v>2762</v>
      </c>
      <c r="D3019" s="244" t="s">
        <v>974</v>
      </c>
      <c r="E3019" s="245">
        <v>99.266739999999999</v>
      </c>
      <c r="F3019" s="246"/>
      <c r="G3019" s="247">
        <f>ROUND(E3019*F3019,2)</f>
        <v>0</v>
      </c>
      <c r="H3019" s="246"/>
      <c r="I3019" s="247">
        <f>ROUND(E3019*H3019,2)</f>
        <v>0</v>
      </c>
      <c r="J3019" s="246"/>
      <c r="K3019" s="247">
        <f>ROUND(E3019*J3019,2)</f>
        <v>0</v>
      </c>
      <c r="L3019" s="247">
        <v>21</v>
      </c>
      <c r="M3019" s="247">
        <f>G3019*(1+L3019/100)</f>
        <v>0</v>
      </c>
      <c r="N3019" s="245">
        <v>1.2200000000000001E-2</v>
      </c>
      <c r="O3019" s="245">
        <f>ROUND(E3019*N3019,2)</f>
        <v>1.21</v>
      </c>
      <c r="P3019" s="245">
        <v>0</v>
      </c>
      <c r="Q3019" s="245">
        <f>ROUND(E3019*P3019,2)</f>
        <v>0</v>
      </c>
      <c r="R3019" s="247" t="s">
        <v>970</v>
      </c>
      <c r="S3019" s="247" t="s">
        <v>511</v>
      </c>
      <c r="T3019" s="248" t="s">
        <v>511</v>
      </c>
      <c r="U3019" s="224">
        <v>0</v>
      </c>
      <c r="V3019" s="224">
        <f>ROUND(E3019*U3019,2)</f>
        <v>0</v>
      </c>
      <c r="W3019" s="224"/>
      <c r="X3019" s="224" t="s">
        <v>531</v>
      </c>
      <c r="Y3019" s="224" t="s">
        <v>513</v>
      </c>
      <c r="Z3019" s="213"/>
      <c r="AA3019" s="213"/>
      <c r="AB3019" s="213"/>
      <c r="AC3019" s="213"/>
      <c r="AD3019" s="213"/>
      <c r="AE3019" s="213"/>
      <c r="AF3019" s="213"/>
      <c r="AG3019" s="213" t="s">
        <v>541</v>
      </c>
      <c r="AH3019" s="213"/>
      <c r="AI3019" s="213"/>
      <c r="AJ3019" s="213"/>
      <c r="AK3019" s="213"/>
      <c r="AL3019" s="213"/>
      <c r="AM3019" s="213"/>
      <c r="AN3019" s="213"/>
      <c r="AO3019" s="213"/>
      <c r="AP3019" s="213"/>
      <c r="AQ3019" s="213"/>
      <c r="AR3019" s="213"/>
      <c r="AS3019" s="213"/>
      <c r="AT3019" s="213"/>
      <c r="AU3019" s="213"/>
      <c r="AV3019" s="213"/>
      <c r="AW3019" s="213"/>
      <c r="AX3019" s="213"/>
      <c r="AY3019" s="213"/>
      <c r="AZ3019" s="213"/>
      <c r="BA3019" s="213"/>
      <c r="BB3019" s="213"/>
      <c r="BC3019" s="213"/>
      <c r="BD3019" s="213"/>
      <c r="BE3019" s="213"/>
      <c r="BF3019" s="213"/>
      <c r="BG3019" s="213"/>
      <c r="BH3019" s="213"/>
    </row>
    <row r="3020" spans="1:60" outlineLevel="2" x14ac:dyDescent="0.2">
      <c r="A3020" s="220"/>
      <c r="B3020" s="221"/>
      <c r="C3020" s="258" t="s">
        <v>1149</v>
      </c>
      <c r="D3020" s="229"/>
      <c r="E3020" s="230"/>
      <c r="F3020" s="224"/>
      <c r="G3020" s="224"/>
      <c r="H3020" s="224"/>
      <c r="I3020" s="224"/>
      <c r="J3020" s="224"/>
      <c r="K3020" s="224"/>
      <c r="L3020" s="224"/>
      <c r="M3020" s="224"/>
      <c r="N3020" s="223"/>
      <c r="O3020" s="223"/>
      <c r="P3020" s="223"/>
      <c r="Q3020" s="223"/>
      <c r="R3020" s="224"/>
      <c r="S3020" s="224"/>
      <c r="T3020" s="224"/>
      <c r="U3020" s="224"/>
      <c r="V3020" s="224"/>
      <c r="W3020" s="224"/>
      <c r="X3020" s="224"/>
      <c r="Y3020" s="224"/>
      <c r="Z3020" s="213"/>
      <c r="AA3020" s="213"/>
      <c r="AB3020" s="213"/>
      <c r="AC3020" s="213"/>
      <c r="AD3020" s="213"/>
      <c r="AE3020" s="213"/>
      <c r="AF3020" s="213"/>
      <c r="AG3020" s="213" t="s">
        <v>573</v>
      </c>
      <c r="AH3020" s="213">
        <v>0</v>
      </c>
      <c r="AI3020" s="213"/>
      <c r="AJ3020" s="213"/>
      <c r="AK3020" s="213"/>
      <c r="AL3020" s="213"/>
      <c r="AM3020" s="213"/>
      <c r="AN3020" s="213"/>
      <c r="AO3020" s="213"/>
      <c r="AP3020" s="213"/>
      <c r="AQ3020" s="213"/>
      <c r="AR3020" s="213"/>
      <c r="AS3020" s="213"/>
      <c r="AT3020" s="213"/>
      <c r="AU3020" s="213"/>
      <c r="AV3020" s="213"/>
      <c r="AW3020" s="213"/>
      <c r="AX3020" s="213"/>
      <c r="AY3020" s="213"/>
      <c r="AZ3020" s="213"/>
      <c r="BA3020" s="213"/>
      <c r="BB3020" s="213"/>
      <c r="BC3020" s="213"/>
      <c r="BD3020" s="213"/>
      <c r="BE3020" s="213"/>
      <c r="BF3020" s="213"/>
      <c r="BG3020" s="213"/>
      <c r="BH3020" s="213"/>
    </row>
    <row r="3021" spans="1:60" outlineLevel="3" x14ac:dyDescent="0.2">
      <c r="A3021" s="220"/>
      <c r="B3021" s="221"/>
      <c r="C3021" s="258" t="s">
        <v>2763</v>
      </c>
      <c r="D3021" s="229"/>
      <c r="E3021" s="230">
        <v>51.427500000000002</v>
      </c>
      <c r="F3021" s="224"/>
      <c r="G3021" s="224"/>
      <c r="H3021" s="224"/>
      <c r="I3021" s="224"/>
      <c r="J3021" s="224"/>
      <c r="K3021" s="224"/>
      <c r="L3021" s="224"/>
      <c r="M3021" s="224"/>
      <c r="N3021" s="223"/>
      <c r="O3021" s="223"/>
      <c r="P3021" s="223"/>
      <c r="Q3021" s="223"/>
      <c r="R3021" s="224"/>
      <c r="S3021" s="224"/>
      <c r="T3021" s="224"/>
      <c r="U3021" s="224"/>
      <c r="V3021" s="224"/>
      <c r="W3021" s="224"/>
      <c r="X3021" s="224"/>
      <c r="Y3021" s="224"/>
      <c r="Z3021" s="213"/>
      <c r="AA3021" s="213"/>
      <c r="AB3021" s="213"/>
      <c r="AC3021" s="213"/>
      <c r="AD3021" s="213"/>
      <c r="AE3021" s="213"/>
      <c r="AF3021" s="213"/>
      <c r="AG3021" s="213" t="s">
        <v>573</v>
      </c>
      <c r="AH3021" s="213">
        <v>0</v>
      </c>
      <c r="AI3021" s="213"/>
      <c r="AJ3021" s="213"/>
      <c r="AK3021" s="213"/>
      <c r="AL3021" s="213"/>
      <c r="AM3021" s="213"/>
      <c r="AN3021" s="213"/>
      <c r="AO3021" s="213"/>
      <c r="AP3021" s="213"/>
      <c r="AQ3021" s="213"/>
      <c r="AR3021" s="213"/>
      <c r="AS3021" s="213"/>
      <c r="AT3021" s="213"/>
      <c r="AU3021" s="213"/>
      <c r="AV3021" s="213"/>
      <c r="AW3021" s="213"/>
      <c r="AX3021" s="213"/>
      <c r="AY3021" s="213"/>
      <c r="AZ3021" s="213"/>
      <c r="BA3021" s="213"/>
      <c r="BB3021" s="213"/>
      <c r="BC3021" s="213"/>
      <c r="BD3021" s="213"/>
      <c r="BE3021" s="213"/>
      <c r="BF3021" s="213"/>
      <c r="BG3021" s="213"/>
      <c r="BH3021" s="213"/>
    </row>
    <row r="3022" spans="1:60" outlineLevel="3" x14ac:dyDescent="0.2">
      <c r="A3022" s="220"/>
      <c r="B3022" s="221"/>
      <c r="C3022" s="258" t="s">
        <v>1152</v>
      </c>
      <c r="D3022" s="229"/>
      <c r="E3022" s="230"/>
      <c r="F3022" s="224"/>
      <c r="G3022" s="224"/>
      <c r="H3022" s="224"/>
      <c r="I3022" s="224"/>
      <c r="J3022" s="224"/>
      <c r="K3022" s="224"/>
      <c r="L3022" s="224"/>
      <c r="M3022" s="224"/>
      <c r="N3022" s="223"/>
      <c r="O3022" s="223"/>
      <c r="P3022" s="223"/>
      <c r="Q3022" s="223"/>
      <c r="R3022" s="224"/>
      <c r="S3022" s="224"/>
      <c r="T3022" s="224"/>
      <c r="U3022" s="224"/>
      <c r="V3022" s="224"/>
      <c r="W3022" s="224"/>
      <c r="X3022" s="224"/>
      <c r="Y3022" s="224"/>
      <c r="Z3022" s="213"/>
      <c r="AA3022" s="213"/>
      <c r="AB3022" s="213"/>
      <c r="AC3022" s="213"/>
      <c r="AD3022" s="213"/>
      <c r="AE3022" s="213"/>
      <c r="AF3022" s="213"/>
      <c r="AG3022" s="213" t="s">
        <v>573</v>
      </c>
      <c r="AH3022" s="213">
        <v>0</v>
      </c>
      <c r="AI3022" s="213"/>
      <c r="AJ3022" s="213"/>
      <c r="AK3022" s="213"/>
      <c r="AL3022" s="213"/>
      <c r="AM3022" s="213"/>
      <c r="AN3022" s="213"/>
      <c r="AO3022" s="213"/>
      <c r="AP3022" s="213"/>
      <c r="AQ3022" s="213"/>
      <c r="AR3022" s="213"/>
      <c r="AS3022" s="213"/>
      <c r="AT3022" s="213"/>
      <c r="AU3022" s="213"/>
      <c r="AV3022" s="213"/>
      <c r="AW3022" s="213"/>
      <c r="AX3022" s="213"/>
      <c r="AY3022" s="213"/>
      <c r="AZ3022" s="213"/>
      <c r="BA3022" s="213"/>
      <c r="BB3022" s="213"/>
      <c r="BC3022" s="213"/>
      <c r="BD3022" s="213"/>
      <c r="BE3022" s="213"/>
      <c r="BF3022" s="213"/>
      <c r="BG3022" s="213"/>
      <c r="BH3022" s="213"/>
    </row>
    <row r="3023" spans="1:60" outlineLevel="3" x14ac:dyDescent="0.2">
      <c r="A3023" s="220"/>
      <c r="B3023" s="221"/>
      <c r="C3023" s="258" t="s">
        <v>2764</v>
      </c>
      <c r="D3023" s="229"/>
      <c r="E3023" s="230">
        <v>43.112250000000003</v>
      </c>
      <c r="F3023" s="224"/>
      <c r="G3023" s="224"/>
      <c r="H3023" s="224"/>
      <c r="I3023" s="224"/>
      <c r="J3023" s="224"/>
      <c r="K3023" s="224"/>
      <c r="L3023" s="224"/>
      <c r="M3023" s="224"/>
      <c r="N3023" s="223"/>
      <c r="O3023" s="223"/>
      <c r="P3023" s="223"/>
      <c r="Q3023" s="223"/>
      <c r="R3023" s="224"/>
      <c r="S3023" s="224"/>
      <c r="T3023" s="224"/>
      <c r="U3023" s="224"/>
      <c r="V3023" s="224"/>
      <c r="W3023" s="224"/>
      <c r="X3023" s="224"/>
      <c r="Y3023" s="224"/>
      <c r="Z3023" s="213"/>
      <c r="AA3023" s="213"/>
      <c r="AB3023" s="213"/>
      <c r="AC3023" s="213"/>
      <c r="AD3023" s="213"/>
      <c r="AE3023" s="213"/>
      <c r="AF3023" s="213"/>
      <c r="AG3023" s="213" t="s">
        <v>573</v>
      </c>
      <c r="AH3023" s="213">
        <v>0</v>
      </c>
      <c r="AI3023" s="213"/>
      <c r="AJ3023" s="213"/>
      <c r="AK3023" s="213"/>
      <c r="AL3023" s="213"/>
      <c r="AM3023" s="213"/>
      <c r="AN3023" s="213"/>
      <c r="AO3023" s="213"/>
      <c r="AP3023" s="213"/>
      <c r="AQ3023" s="213"/>
      <c r="AR3023" s="213"/>
      <c r="AS3023" s="213"/>
      <c r="AT3023" s="213"/>
      <c r="AU3023" s="213"/>
      <c r="AV3023" s="213"/>
      <c r="AW3023" s="213"/>
      <c r="AX3023" s="213"/>
      <c r="AY3023" s="213"/>
      <c r="AZ3023" s="213"/>
      <c r="BA3023" s="213"/>
      <c r="BB3023" s="213"/>
      <c r="BC3023" s="213"/>
      <c r="BD3023" s="213"/>
      <c r="BE3023" s="213"/>
      <c r="BF3023" s="213"/>
      <c r="BG3023" s="213"/>
      <c r="BH3023" s="213"/>
    </row>
    <row r="3024" spans="1:60" outlineLevel="3" x14ac:dyDescent="0.2">
      <c r="A3024" s="220"/>
      <c r="B3024" s="221"/>
      <c r="C3024" s="278" t="s">
        <v>1438</v>
      </c>
      <c r="D3024" s="268"/>
      <c r="E3024" s="269">
        <v>94.539749999999998</v>
      </c>
      <c r="F3024" s="224"/>
      <c r="G3024" s="224"/>
      <c r="H3024" s="224"/>
      <c r="I3024" s="224"/>
      <c r="J3024" s="224"/>
      <c r="K3024" s="224"/>
      <c r="L3024" s="224"/>
      <c r="M3024" s="224"/>
      <c r="N3024" s="223"/>
      <c r="O3024" s="223"/>
      <c r="P3024" s="223"/>
      <c r="Q3024" s="223"/>
      <c r="R3024" s="224"/>
      <c r="S3024" s="224"/>
      <c r="T3024" s="224"/>
      <c r="U3024" s="224"/>
      <c r="V3024" s="224"/>
      <c r="W3024" s="224"/>
      <c r="X3024" s="224"/>
      <c r="Y3024" s="224"/>
      <c r="Z3024" s="213"/>
      <c r="AA3024" s="213"/>
      <c r="AB3024" s="213"/>
      <c r="AC3024" s="213"/>
      <c r="AD3024" s="213"/>
      <c r="AE3024" s="213"/>
      <c r="AF3024" s="213"/>
      <c r="AG3024" s="213" t="s">
        <v>573</v>
      </c>
      <c r="AH3024" s="213">
        <v>1</v>
      </c>
      <c r="AI3024" s="213"/>
      <c r="AJ3024" s="213"/>
      <c r="AK3024" s="213"/>
      <c r="AL3024" s="213"/>
      <c r="AM3024" s="213"/>
      <c r="AN3024" s="213"/>
      <c r="AO3024" s="213"/>
      <c r="AP3024" s="213"/>
      <c r="AQ3024" s="213"/>
      <c r="AR3024" s="213"/>
      <c r="AS3024" s="213"/>
      <c r="AT3024" s="213"/>
      <c r="AU3024" s="213"/>
      <c r="AV3024" s="213"/>
      <c r="AW3024" s="213"/>
      <c r="AX3024" s="213"/>
      <c r="AY3024" s="213"/>
      <c r="AZ3024" s="213"/>
      <c r="BA3024" s="213"/>
      <c r="BB3024" s="213"/>
      <c r="BC3024" s="213"/>
      <c r="BD3024" s="213"/>
      <c r="BE3024" s="213"/>
      <c r="BF3024" s="213"/>
      <c r="BG3024" s="213"/>
      <c r="BH3024" s="213"/>
    </row>
    <row r="3025" spans="1:60" outlineLevel="3" x14ac:dyDescent="0.2">
      <c r="A3025" s="220"/>
      <c r="B3025" s="221"/>
      <c r="C3025" s="258" t="s">
        <v>2765</v>
      </c>
      <c r="D3025" s="229"/>
      <c r="E3025" s="230">
        <v>4.7269899999999998</v>
      </c>
      <c r="F3025" s="224"/>
      <c r="G3025" s="224"/>
      <c r="H3025" s="224"/>
      <c r="I3025" s="224"/>
      <c r="J3025" s="224"/>
      <c r="K3025" s="224"/>
      <c r="L3025" s="224"/>
      <c r="M3025" s="224"/>
      <c r="N3025" s="223"/>
      <c r="O3025" s="223"/>
      <c r="P3025" s="223"/>
      <c r="Q3025" s="223"/>
      <c r="R3025" s="224"/>
      <c r="S3025" s="224"/>
      <c r="T3025" s="224"/>
      <c r="U3025" s="224"/>
      <c r="V3025" s="224"/>
      <c r="W3025" s="224"/>
      <c r="X3025" s="224"/>
      <c r="Y3025" s="224"/>
      <c r="Z3025" s="213"/>
      <c r="AA3025" s="213"/>
      <c r="AB3025" s="213"/>
      <c r="AC3025" s="213"/>
      <c r="AD3025" s="213"/>
      <c r="AE3025" s="213"/>
      <c r="AF3025" s="213"/>
      <c r="AG3025" s="213" t="s">
        <v>573</v>
      </c>
      <c r="AH3025" s="213">
        <v>0</v>
      </c>
      <c r="AI3025" s="213"/>
      <c r="AJ3025" s="213"/>
      <c r="AK3025" s="213"/>
      <c r="AL3025" s="213"/>
      <c r="AM3025" s="213"/>
      <c r="AN3025" s="213"/>
      <c r="AO3025" s="213"/>
      <c r="AP3025" s="213"/>
      <c r="AQ3025" s="213"/>
      <c r="AR3025" s="213"/>
      <c r="AS3025" s="213"/>
      <c r="AT3025" s="213"/>
      <c r="AU3025" s="213"/>
      <c r="AV3025" s="213"/>
      <c r="AW3025" s="213"/>
      <c r="AX3025" s="213"/>
      <c r="AY3025" s="213"/>
      <c r="AZ3025" s="213"/>
      <c r="BA3025" s="213"/>
      <c r="BB3025" s="213"/>
      <c r="BC3025" s="213"/>
      <c r="BD3025" s="213"/>
      <c r="BE3025" s="213"/>
      <c r="BF3025" s="213"/>
      <c r="BG3025" s="213"/>
      <c r="BH3025" s="213"/>
    </row>
    <row r="3026" spans="1:60" outlineLevel="2" x14ac:dyDescent="0.2">
      <c r="A3026" s="220"/>
      <c r="B3026" s="221"/>
      <c r="C3026" s="257"/>
      <c r="D3026" s="250"/>
      <c r="E3026" s="250"/>
      <c r="F3026" s="250"/>
      <c r="G3026" s="250"/>
      <c r="H3026" s="224"/>
      <c r="I3026" s="224"/>
      <c r="J3026" s="224"/>
      <c r="K3026" s="224"/>
      <c r="L3026" s="224"/>
      <c r="M3026" s="224"/>
      <c r="N3026" s="223"/>
      <c r="O3026" s="223"/>
      <c r="P3026" s="223"/>
      <c r="Q3026" s="223"/>
      <c r="R3026" s="224"/>
      <c r="S3026" s="224"/>
      <c r="T3026" s="224"/>
      <c r="U3026" s="224"/>
      <c r="V3026" s="224"/>
      <c r="W3026" s="224"/>
      <c r="X3026" s="224"/>
      <c r="Y3026" s="224"/>
      <c r="Z3026" s="213"/>
      <c r="AA3026" s="213"/>
      <c r="AB3026" s="213"/>
      <c r="AC3026" s="213"/>
      <c r="AD3026" s="213"/>
      <c r="AE3026" s="213"/>
      <c r="AF3026" s="213"/>
      <c r="AG3026" s="213" t="s">
        <v>515</v>
      </c>
      <c r="AH3026" s="213"/>
      <c r="AI3026" s="213"/>
      <c r="AJ3026" s="213"/>
      <c r="AK3026" s="213"/>
      <c r="AL3026" s="213"/>
      <c r="AM3026" s="213"/>
      <c r="AN3026" s="213"/>
      <c r="AO3026" s="213"/>
      <c r="AP3026" s="213"/>
      <c r="AQ3026" s="213"/>
      <c r="AR3026" s="213"/>
      <c r="AS3026" s="213"/>
      <c r="AT3026" s="213"/>
      <c r="AU3026" s="213"/>
      <c r="AV3026" s="213"/>
      <c r="AW3026" s="213"/>
      <c r="AX3026" s="213"/>
      <c r="AY3026" s="213"/>
      <c r="AZ3026" s="213"/>
      <c r="BA3026" s="213"/>
      <c r="BB3026" s="213"/>
      <c r="BC3026" s="213"/>
      <c r="BD3026" s="213"/>
      <c r="BE3026" s="213"/>
      <c r="BF3026" s="213"/>
      <c r="BG3026" s="213"/>
      <c r="BH3026" s="213"/>
    </row>
    <row r="3027" spans="1:60" ht="22.5" outlineLevel="1" x14ac:dyDescent="0.2">
      <c r="A3027" s="242">
        <v>386</v>
      </c>
      <c r="B3027" s="243" t="s">
        <v>2766</v>
      </c>
      <c r="C3027" s="254" t="s">
        <v>2767</v>
      </c>
      <c r="D3027" s="244" t="s">
        <v>974</v>
      </c>
      <c r="E3027" s="245">
        <v>45.267859999999999</v>
      </c>
      <c r="F3027" s="246"/>
      <c r="G3027" s="247">
        <f>ROUND(E3027*F3027,2)</f>
        <v>0</v>
      </c>
      <c r="H3027" s="246"/>
      <c r="I3027" s="247">
        <f>ROUND(E3027*H3027,2)</f>
        <v>0</v>
      </c>
      <c r="J3027" s="246"/>
      <c r="K3027" s="247">
        <f>ROUND(E3027*J3027,2)</f>
        <v>0</v>
      </c>
      <c r="L3027" s="247">
        <v>21</v>
      </c>
      <c r="M3027" s="247">
        <f>G3027*(1+L3027/100)</f>
        <v>0</v>
      </c>
      <c r="N3027" s="245">
        <v>1.2200000000000001E-2</v>
      </c>
      <c r="O3027" s="245">
        <f>ROUND(E3027*N3027,2)</f>
        <v>0.55000000000000004</v>
      </c>
      <c r="P3027" s="245">
        <v>0</v>
      </c>
      <c r="Q3027" s="245">
        <f>ROUND(E3027*P3027,2)</f>
        <v>0</v>
      </c>
      <c r="R3027" s="247" t="s">
        <v>970</v>
      </c>
      <c r="S3027" s="247" t="s">
        <v>511</v>
      </c>
      <c r="T3027" s="248" t="s">
        <v>511</v>
      </c>
      <c r="U3027" s="224">
        <v>0</v>
      </c>
      <c r="V3027" s="224">
        <f>ROUND(E3027*U3027,2)</f>
        <v>0</v>
      </c>
      <c r="W3027" s="224"/>
      <c r="X3027" s="224" t="s">
        <v>531</v>
      </c>
      <c r="Y3027" s="224" t="s">
        <v>513</v>
      </c>
      <c r="Z3027" s="213"/>
      <c r="AA3027" s="213"/>
      <c r="AB3027" s="213"/>
      <c r="AC3027" s="213"/>
      <c r="AD3027" s="213"/>
      <c r="AE3027" s="213"/>
      <c r="AF3027" s="213"/>
      <c r="AG3027" s="213" t="s">
        <v>541</v>
      </c>
      <c r="AH3027" s="213"/>
      <c r="AI3027" s="213"/>
      <c r="AJ3027" s="213"/>
      <c r="AK3027" s="213"/>
      <c r="AL3027" s="213"/>
      <c r="AM3027" s="213"/>
      <c r="AN3027" s="213"/>
      <c r="AO3027" s="213"/>
      <c r="AP3027" s="213"/>
      <c r="AQ3027" s="213"/>
      <c r="AR3027" s="213"/>
      <c r="AS3027" s="213"/>
      <c r="AT3027" s="213"/>
      <c r="AU3027" s="213"/>
      <c r="AV3027" s="213"/>
      <c r="AW3027" s="213"/>
      <c r="AX3027" s="213"/>
      <c r="AY3027" s="213"/>
      <c r="AZ3027" s="213"/>
      <c r="BA3027" s="213"/>
      <c r="BB3027" s="213"/>
      <c r="BC3027" s="213"/>
      <c r="BD3027" s="213"/>
      <c r="BE3027" s="213"/>
      <c r="BF3027" s="213"/>
      <c r="BG3027" s="213"/>
      <c r="BH3027" s="213"/>
    </row>
    <row r="3028" spans="1:60" outlineLevel="2" x14ac:dyDescent="0.2">
      <c r="A3028" s="220"/>
      <c r="B3028" s="221"/>
      <c r="C3028" s="258" t="s">
        <v>1149</v>
      </c>
      <c r="D3028" s="229"/>
      <c r="E3028" s="230"/>
      <c r="F3028" s="224"/>
      <c r="G3028" s="224"/>
      <c r="H3028" s="224"/>
      <c r="I3028" s="224"/>
      <c r="J3028" s="224"/>
      <c r="K3028" s="224"/>
      <c r="L3028" s="224"/>
      <c r="M3028" s="224"/>
      <c r="N3028" s="223"/>
      <c r="O3028" s="223"/>
      <c r="P3028" s="223"/>
      <c r="Q3028" s="223"/>
      <c r="R3028" s="224"/>
      <c r="S3028" s="224"/>
      <c r="T3028" s="224"/>
      <c r="U3028" s="224"/>
      <c r="V3028" s="224"/>
      <c r="W3028" s="224"/>
      <c r="X3028" s="224"/>
      <c r="Y3028" s="224"/>
      <c r="Z3028" s="213"/>
      <c r="AA3028" s="213"/>
      <c r="AB3028" s="213"/>
      <c r="AC3028" s="213"/>
      <c r="AD3028" s="213"/>
      <c r="AE3028" s="213"/>
      <c r="AF3028" s="213"/>
      <c r="AG3028" s="213" t="s">
        <v>573</v>
      </c>
      <c r="AH3028" s="213">
        <v>0</v>
      </c>
      <c r="AI3028" s="213"/>
      <c r="AJ3028" s="213"/>
      <c r="AK3028" s="213"/>
      <c r="AL3028" s="213"/>
      <c r="AM3028" s="213"/>
      <c r="AN3028" s="213"/>
      <c r="AO3028" s="213"/>
      <c r="AP3028" s="213"/>
      <c r="AQ3028" s="213"/>
      <c r="AR3028" s="213"/>
      <c r="AS3028" s="213"/>
      <c r="AT3028" s="213"/>
      <c r="AU3028" s="213"/>
      <c r="AV3028" s="213"/>
      <c r="AW3028" s="213"/>
      <c r="AX3028" s="213"/>
      <c r="AY3028" s="213"/>
      <c r="AZ3028" s="213"/>
      <c r="BA3028" s="213"/>
      <c r="BB3028" s="213"/>
      <c r="BC3028" s="213"/>
      <c r="BD3028" s="213"/>
      <c r="BE3028" s="213"/>
      <c r="BF3028" s="213"/>
      <c r="BG3028" s="213"/>
      <c r="BH3028" s="213"/>
    </row>
    <row r="3029" spans="1:60" outlineLevel="3" x14ac:dyDescent="0.2">
      <c r="A3029" s="220"/>
      <c r="B3029" s="221"/>
      <c r="C3029" s="258" t="s">
        <v>2768</v>
      </c>
      <c r="D3029" s="229"/>
      <c r="E3029" s="230"/>
      <c r="F3029" s="224"/>
      <c r="G3029" s="224"/>
      <c r="H3029" s="224"/>
      <c r="I3029" s="224"/>
      <c r="J3029" s="224"/>
      <c r="K3029" s="224"/>
      <c r="L3029" s="224"/>
      <c r="M3029" s="224"/>
      <c r="N3029" s="223"/>
      <c r="O3029" s="223"/>
      <c r="P3029" s="223"/>
      <c r="Q3029" s="223"/>
      <c r="R3029" s="224"/>
      <c r="S3029" s="224"/>
      <c r="T3029" s="224"/>
      <c r="U3029" s="224"/>
      <c r="V3029" s="224"/>
      <c r="W3029" s="224"/>
      <c r="X3029" s="224"/>
      <c r="Y3029" s="224"/>
      <c r="Z3029" s="213"/>
      <c r="AA3029" s="213"/>
      <c r="AB3029" s="213"/>
      <c r="AC3029" s="213"/>
      <c r="AD3029" s="213"/>
      <c r="AE3029" s="213"/>
      <c r="AF3029" s="213"/>
      <c r="AG3029" s="213" t="s">
        <v>573</v>
      </c>
      <c r="AH3029" s="213">
        <v>0</v>
      </c>
      <c r="AI3029" s="213"/>
      <c r="AJ3029" s="213"/>
      <c r="AK3029" s="213"/>
      <c r="AL3029" s="213"/>
      <c r="AM3029" s="213"/>
      <c r="AN3029" s="213"/>
      <c r="AO3029" s="213"/>
      <c r="AP3029" s="213"/>
      <c r="AQ3029" s="213"/>
      <c r="AR3029" s="213"/>
      <c r="AS3029" s="213"/>
      <c r="AT3029" s="213"/>
      <c r="AU3029" s="213"/>
      <c r="AV3029" s="213"/>
      <c r="AW3029" s="213"/>
      <c r="AX3029" s="213"/>
      <c r="AY3029" s="213"/>
      <c r="AZ3029" s="213"/>
      <c r="BA3029" s="213"/>
      <c r="BB3029" s="213"/>
      <c r="BC3029" s="213"/>
      <c r="BD3029" s="213"/>
      <c r="BE3029" s="213"/>
      <c r="BF3029" s="213"/>
      <c r="BG3029" s="213"/>
      <c r="BH3029" s="213"/>
    </row>
    <row r="3030" spans="1:60" outlineLevel="3" x14ac:dyDescent="0.2">
      <c r="A3030" s="220"/>
      <c r="B3030" s="221"/>
      <c r="C3030" s="258" t="s">
        <v>1152</v>
      </c>
      <c r="D3030" s="229"/>
      <c r="E3030" s="230"/>
      <c r="F3030" s="224"/>
      <c r="G3030" s="224"/>
      <c r="H3030" s="224"/>
      <c r="I3030" s="224"/>
      <c r="J3030" s="224"/>
      <c r="K3030" s="224"/>
      <c r="L3030" s="224"/>
      <c r="M3030" s="224"/>
      <c r="N3030" s="223"/>
      <c r="O3030" s="223"/>
      <c r="P3030" s="223"/>
      <c r="Q3030" s="223"/>
      <c r="R3030" s="224"/>
      <c r="S3030" s="224"/>
      <c r="T3030" s="224"/>
      <c r="U3030" s="224"/>
      <c r="V3030" s="224"/>
      <c r="W3030" s="224"/>
      <c r="X3030" s="224"/>
      <c r="Y3030" s="224"/>
      <c r="Z3030" s="213"/>
      <c r="AA3030" s="213"/>
      <c r="AB3030" s="213"/>
      <c r="AC3030" s="213"/>
      <c r="AD3030" s="213"/>
      <c r="AE3030" s="213"/>
      <c r="AF3030" s="213"/>
      <c r="AG3030" s="213" t="s">
        <v>573</v>
      </c>
      <c r="AH3030" s="213">
        <v>0</v>
      </c>
      <c r="AI3030" s="213"/>
      <c r="AJ3030" s="213"/>
      <c r="AK3030" s="213"/>
      <c r="AL3030" s="213"/>
      <c r="AM3030" s="213"/>
      <c r="AN3030" s="213"/>
      <c r="AO3030" s="213"/>
      <c r="AP3030" s="213"/>
      <c r="AQ3030" s="213"/>
      <c r="AR3030" s="213"/>
      <c r="AS3030" s="213"/>
      <c r="AT3030" s="213"/>
      <c r="AU3030" s="213"/>
      <c r="AV3030" s="213"/>
      <c r="AW3030" s="213"/>
      <c r="AX3030" s="213"/>
      <c r="AY3030" s="213"/>
      <c r="AZ3030" s="213"/>
      <c r="BA3030" s="213"/>
      <c r="BB3030" s="213"/>
      <c r="BC3030" s="213"/>
      <c r="BD3030" s="213"/>
      <c r="BE3030" s="213"/>
      <c r="BF3030" s="213"/>
      <c r="BG3030" s="213"/>
      <c r="BH3030" s="213"/>
    </row>
    <row r="3031" spans="1:60" outlineLevel="3" x14ac:dyDescent="0.2">
      <c r="A3031" s="220"/>
      <c r="B3031" s="221"/>
      <c r="C3031" s="258" t="s">
        <v>2764</v>
      </c>
      <c r="D3031" s="229"/>
      <c r="E3031" s="230">
        <v>43.112250000000003</v>
      </c>
      <c r="F3031" s="224"/>
      <c r="G3031" s="224"/>
      <c r="H3031" s="224"/>
      <c r="I3031" s="224"/>
      <c r="J3031" s="224"/>
      <c r="K3031" s="224"/>
      <c r="L3031" s="224"/>
      <c r="M3031" s="224"/>
      <c r="N3031" s="223"/>
      <c r="O3031" s="223"/>
      <c r="P3031" s="223"/>
      <c r="Q3031" s="223"/>
      <c r="R3031" s="224"/>
      <c r="S3031" s="224"/>
      <c r="T3031" s="224"/>
      <c r="U3031" s="224"/>
      <c r="V3031" s="224"/>
      <c r="W3031" s="224"/>
      <c r="X3031" s="224"/>
      <c r="Y3031" s="224"/>
      <c r="Z3031" s="213"/>
      <c r="AA3031" s="213"/>
      <c r="AB3031" s="213"/>
      <c r="AC3031" s="213"/>
      <c r="AD3031" s="213"/>
      <c r="AE3031" s="213"/>
      <c r="AF3031" s="213"/>
      <c r="AG3031" s="213" t="s">
        <v>573</v>
      </c>
      <c r="AH3031" s="213">
        <v>0</v>
      </c>
      <c r="AI3031" s="213"/>
      <c r="AJ3031" s="213"/>
      <c r="AK3031" s="213"/>
      <c r="AL3031" s="213"/>
      <c r="AM3031" s="213"/>
      <c r="AN3031" s="213"/>
      <c r="AO3031" s="213"/>
      <c r="AP3031" s="213"/>
      <c r="AQ3031" s="213"/>
      <c r="AR3031" s="213"/>
      <c r="AS3031" s="213"/>
      <c r="AT3031" s="213"/>
      <c r="AU3031" s="213"/>
      <c r="AV3031" s="213"/>
      <c r="AW3031" s="213"/>
      <c r="AX3031" s="213"/>
      <c r="AY3031" s="213"/>
      <c r="AZ3031" s="213"/>
      <c r="BA3031" s="213"/>
      <c r="BB3031" s="213"/>
      <c r="BC3031" s="213"/>
      <c r="BD3031" s="213"/>
      <c r="BE3031" s="213"/>
      <c r="BF3031" s="213"/>
      <c r="BG3031" s="213"/>
      <c r="BH3031" s="213"/>
    </row>
    <row r="3032" spans="1:60" outlineLevel="3" x14ac:dyDescent="0.2">
      <c r="A3032" s="220"/>
      <c r="B3032" s="221"/>
      <c r="C3032" s="278" t="s">
        <v>1438</v>
      </c>
      <c r="D3032" s="268"/>
      <c r="E3032" s="269">
        <v>43.112250000000003</v>
      </c>
      <c r="F3032" s="224"/>
      <c r="G3032" s="224"/>
      <c r="H3032" s="224"/>
      <c r="I3032" s="224"/>
      <c r="J3032" s="224"/>
      <c r="K3032" s="224"/>
      <c r="L3032" s="224"/>
      <c r="M3032" s="224"/>
      <c r="N3032" s="223"/>
      <c r="O3032" s="223"/>
      <c r="P3032" s="223"/>
      <c r="Q3032" s="223"/>
      <c r="R3032" s="224"/>
      <c r="S3032" s="224"/>
      <c r="T3032" s="224"/>
      <c r="U3032" s="224"/>
      <c r="V3032" s="224"/>
      <c r="W3032" s="224"/>
      <c r="X3032" s="224"/>
      <c r="Y3032" s="224"/>
      <c r="Z3032" s="213"/>
      <c r="AA3032" s="213"/>
      <c r="AB3032" s="213"/>
      <c r="AC3032" s="213"/>
      <c r="AD3032" s="213"/>
      <c r="AE3032" s="213"/>
      <c r="AF3032" s="213"/>
      <c r="AG3032" s="213" t="s">
        <v>573</v>
      </c>
      <c r="AH3032" s="213">
        <v>1</v>
      </c>
      <c r="AI3032" s="213"/>
      <c r="AJ3032" s="213"/>
      <c r="AK3032" s="213"/>
      <c r="AL3032" s="213"/>
      <c r="AM3032" s="213"/>
      <c r="AN3032" s="213"/>
      <c r="AO3032" s="213"/>
      <c r="AP3032" s="213"/>
      <c r="AQ3032" s="213"/>
      <c r="AR3032" s="213"/>
      <c r="AS3032" s="213"/>
      <c r="AT3032" s="213"/>
      <c r="AU3032" s="213"/>
      <c r="AV3032" s="213"/>
      <c r="AW3032" s="213"/>
      <c r="AX3032" s="213"/>
      <c r="AY3032" s="213"/>
      <c r="AZ3032" s="213"/>
      <c r="BA3032" s="213"/>
      <c r="BB3032" s="213"/>
      <c r="BC3032" s="213"/>
      <c r="BD3032" s="213"/>
      <c r="BE3032" s="213"/>
      <c r="BF3032" s="213"/>
      <c r="BG3032" s="213"/>
      <c r="BH3032" s="213"/>
    </row>
    <row r="3033" spans="1:60" outlineLevel="3" x14ac:dyDescent="0.2">
      <c r="A3033" s="220"/>
      <c r="B3033" s="221"/>
      <c r="C3033" s="258" t="s">
        <v>2769</v>
      </c>
      <c r="D3033" s="229"/>
      <c r="E3033" s="230">
        <v>2.1556099999999998</v>
      </c>
      <c r="F3033" s="224"/>
      <c r="G3033" s="224"/>
      <c r="H3033" s="224"/>
      <c r="I3033" s="224"/>
      <c r="J3033" s="224"/>
      <c r="K3033" s="224"/>
      <c r="L3033" s="224"/>
      <c r="M3033" s="224"/>
      <c r="N3033" s="223"/>
      <c r="O3033" s="223"/>
      <c r="P3033" s="223"/>
      <c r="Q3033" s="223"/>
      <c r="R3033" s="224"/>
      <c r="S3033" s="224"/>
      <c r="T3033" s="224"/>
      <c r="U3033" s="224"/>
      <c r="V3033" s="224"/>
      <c r="W3033" s="224"/>
      <c r="X3033" s="224"/>
      <c r="Y3033" s="224"/>
      <c r="Z3033" s="213"/>
      <c r="AA3033" s="213"/>
      <c r="AB3033" s="213"/>
      <c r="AC3033" s="213"/>
      <c r="AD3033" s="213"/>
      <c r="AE3033" s="213"/>
      <c r="AF3033" s="213"/>
      <c r="AG3033" s="213" t="s">
        <v>573</v>
      </c>
      <c r="AH3033" s="213">
        <v>0</v>
      </c>
      <c r="AI3033" s="213"/>
      <c r="AJ3033" s="213"/>
      <c r="AK3033" s="213"/>
      <c r="AL3033" s="213"/>
      <c r="AM3033" s="213"/>
      <c r="AN3033" s="213"/>
      <c r="AO3033" s="213"/>
      <c r="AP3033" s="213"/>
      <c r="AQ3033" s="213"/>
      <c r="AR3033" s="213"/>
      <c r="AS3033" s="213"/>
      <c r="AT3033" s="213"/>
      <c r="AU3033" s="213"/>
      <c r="AV3033" s="213"/>
      <c r="AW3033" s="213"/>
      <c r="AX3033" s="213"/>
      <c r="AY3033" s="213"/>
      <c r="AZ3033" s="213"/>
      <c r="BA3033" s="213"/>
      <c r="BB3033" s="213"/>
      <c r="BC3033" s="213"/>
      <c r="BD3033" s="213"/>
      <c r="BE3033" s="213"/>
      <c r="BF3033" s="213"/>
      <c r="BG3033" s="213"/>
      <c r="BH3033" s="213"/>
    </row>
    <row r="3034" spans="1:60" outlineLevel="2" x14ac:dyDescent="0.2">
      <c r="A3034" s="220"/>
      <c r="B3034" s="221"/>
      <c r="C3034" s="257"/>
      <c r="D3034" s="250"/>
      <c r="E3034" s="250"/>
      <c r="F3034" s="250"/>
      <c r="G3034" s="250"/>
      <c r="H3034" s="224"/>
      <c r="I3034" s="224"/>
      <c r="J3034" s="224"/>
      <c r="K3034" s="224"/>
      <c r="L3034" s="224"/>
      <c r="M3034" s="224"/>
      <c r="N3034" s="223"/>
      <c r="O3034" s="223"/>
      <c r="P3034" s="223"/>
      <c r="Q3034" s="223"/>
      <c r="R3034" s="224"/>
      <c r="S3034" s="224"/>
      <c r="T3034" s="224"/>
      <c r="U3034" s="224"/>
      <c r="V3034" s="224"/>
      <c r="W3034" s="224"/>
      <c r="X3034" s="224"/>
      <c r="Y3034" s="224"/>
      <c r="Z3034" s="213"/>
      <c r="AA3034" s="213"/>
      <c r="AB3034" s="213"/>
      <c r="AC3034" s="213"/>
      <c r="AD3034" s="213"/>
      <c r="AE3034" s="213"/>
      <c r="AF3034" s="213"/>
      <c r="AG3034" s="213" t="s">
        <v>515</v>
      </c>
      <c r="AH3034" s="213"/>
      <c r="AI3034" s="213"/>
      <c r="AJ3034" s="213"/>
      <c r="AK3034" s="213"/>
      <c r="AL3034" s="213"/>
      <c r="AM3034" s="213"/>
      <c r="AN3034" s="213"/>
      <c r="AO3034" s="213"/>
      <c r="AP3034" s="213"/>
      <c r="AQ3034" s="213"/>
      <c r="AR3034" s="213"/>
      <c r="AS3034" s="213"/>
      <c r="AT3034" s="213"/>
      <c r="AU3034" s="213"/>
      <c r="AV3034" s="213"/>
      <c r="AW3034" s="213"/>
      <c r="AX3034" s="213"/>
      <c r="AY3034" s="213"/>
      <c r="AZ3034" s="213"/>
      <c r="BA3034" s="213"/>
      <c r="BB3034" s="213"/>
      <c r="BC3034" s="213"/>
      <c r="BD3034" s="213"/>
      <c r="BE3034" s="213"/>
      <c r="BF3034" s="213"/>
      <c r="BG3034" s="213"/>
      <c r="BH3034" s="213"/>
    </row>
    <row r="3035" spans="1:60" outlineLevel="1" x14ac:dyDescent="0.2">
      <c r="A3035" s="242">
        <v>387</v>
      </c>
      <c r="B3035" s="243" t="s">
        <v>2770</v>
      </c>
      <c r="C3035" s="254" t="s">
        <v>2771</v>
      </c>
      <c r="D3035" s="244" t="s">
        <v>974</v>
      </c>
      <c r="E3035" s="245">
        <v>53.99888</v>
      </c>
      <c r="F3035" s="246"/>
      <c r="G3035" s="247">
        <f>ROUND(E3035*F3035,2)</f>
        <v>0</v>
      </c>
      <c r="H3035" s="246"/>
      <c r="I3035" s="247">
        <f>ROUND(E3035*H3035,2)</f>
        <v>0</v>
      </c>
      <c r="J3035" s="246"/>
      <c r="K3035" s="247">
        <f>ROUND(E3035*J3035,2)</f>
        <v>0</v>
      </c>
      <c r="L3035" s="247">
        <v>21</v>
      </c>
      <c r="M3035" s="247">
        <f>G3035*(1+L3035/100)</f>
        <v>0</v>
      </c>
      <c r="N3035" s="245">
        <v>1.2200000000000001E-2</v>
      </c>
      <c r="O3035" s="245">
        <f>ROUND(E3035*N3035,2)</f>
        <v>0.66</v>
      </c>
      <c r="P3035" s="245">
        <v>0</v>
      </c>
      <c r="Q3035" s="245">
        <f>ROUND(E3035*P3035,2)</f>
        <v>0</v>
      </c>
      <c r="R3035" s="247" t="s">
        <v>970</v>
      </c>
      <c r="S3035" s="247" t="s">
        <v>511</v>
      </c>
      <c r="T3035" s="248" t="s">
        <v>511</v>
      </c>
      <c r="U3035" s="224">
        <v>0</v>
      </c>
      <c r="V3035" s="224">
        <f>ROUND(E3035*U3035,2)</f>
        <v>0</v>
      </c>
      <c r="W3035" s="224"/>
      <c r="X3035" s="224" t="s">
        <v>531</v>
      </c>
      <c r="Y3035" s="224" t="s">
        <v>513</v>
      </c>
      <c r="Z3035" s="213"/>
      <c r="AA3035" s="213"/>
      <c r="AB3035" s="213"/>
      <c r="AC3035" s="213"/>
      <c r="AD3035" s="213"/>
      <c r="AE3035" s="213"/>
      <c r="AF3035" s="213"/>
      <c r="AG3035" s="213" t="s">
        <v>541</v>
      </c>
      <c r="AH3035" s="213"/>
      <c r="AI3035" s="213"/>
      <c r="AJ3035" s="213"/>
      <c r="AK3035" s="213"/>
      <c r="AL3035" s="213"/>
      <c r="AM3035" s="213"/>
      <c r="AN3035" s="213"/>
      <c r="AO3035" s="213"/>
      <c r="AP3035" s="213"/>
      <c r="AQ3035" s="213"/>
      <c r="AR3035" s="213"/>
      <c r="AS3035" s="213"/>
      <c r="AT3035" s="213"/>
      <c r="AU3035" s="213"/>
      <c r="AV3035" s="213"/>
      <c r="AW3035" s="213"/>
      <c r="AX3035" s="213"/>
      <c r="AY3035" s="213"/>
      <c r="AZ3035" s="213"/>
      <c r="BA3035" s="213"/>
      <c r="BB3035" s="213"/>
      <c r="BC3035" s="213"/>
      <c r="BD3035" s="213"/>
      <c r="BE3035" s="213"/>
      <c r="BF3035" s="213"/>
      <c r="BG3035" s="213"/>
      <c r="BH3035" s="213"/>
    </row>
    <row r="3036" spans="1:60" outlineLevel="2" x14ac:dyDescent="0.2">
      <c r="A3036" s="220"/>
      <c r="B3036" s="221"/>
      <c r="C3036" s="258" t="s">
        <v>1149</v>
      </c>
      <c r="D3036" s="229"/>
      <c r="E3036" s="230"/>
      <c r="F3036" s="224"/>
      <c r="G3036" s="224"/>
      <c r="H3036" s="224"/>
      <c r="I3036" s="224"/>
      <c r="J3036" s="224"/>
      <c r="K3036" s="224"/>
      <c r="L3036" s="224"/>
      <c r="M3036" s="224"/>
      <c r="N3036" s="223"/>
      <c r="O3036" s="223"/>
      <c r="P3036" s="223"/>
      <c r="Q3036" s="223"/>
      <c r="R3036" s="224"/>
      <c r="S3036" s="224"/>
      <c r="T3036" s="224"/>
      <c r="U3036" s="224"/>
      <c r="V3036" s="224"/>
      <c r="W3036" s="224"/>
      <c r="X3036" s="224"/>
      <c r="Y3036" s="224"/>
      <c r="Z3036" s="213"/>
      <c r="AA3036" s="213"/>
      <c r="AB3036" s="213"/>
      <c r="AC3036" s="213"/>
      <c r="AD3036" s="213"/>
      <c r="AE3036" s="213"/>
      <c r="AF3036" s="213"/>
      <c r="AG3036" s="213" t="s">
        <v>573</v>
      </c>
      <c r="AH3036" s="213">
        <v>0</v>
      </c>
      <c r="AI3036" s="213"/>
      <c r="AJ3036" s="213"/>
      <c r="AK3036" s="213"/>
      <c r="AL3036" s="213"/>
      <c r="AM3036" s="213"/>
      <c r="AN3036" s="213"/>
      <c r="AO3036" s="213"/>
      <c r="AP3036" s="213"/>
      <c r="AQ3036" s="213"/>
      <c r="AR3036" s="213"/>
      <c r="AS3036" s="213"/>
      <c r="AT3036" s="213"/>
      <c r="AU3036" s="213"/>
      <c r="AV3036" s="213"/>
      <c r="AW3036" s="213"/>
      <c r="AX3036" s="213"/>
      <c r="AY3036" s="213"/>
      <c r="AZ3036" s="213"/>
      <c r="BA3036" s="213"/>
      <c r="BB3036" s="213"/>
      <c r="BC3036" s="213"/>
      <c r="BD3036" s="213"/>
      <c r="BE3036" s="213"/>
      <c r="BF3036" s="213"/>
      <c r="BG3036" s="213"/>
      <c r="BH3036" s="213"/>
    </row>
    <row r="3037" spans="1:60" outlineLevel="3" x14ac:dyDescent="0.2">
      <c r="A3037" s="220"/>
      <c r="B3037" s="221"/>
      <c r="C3037" s="258" t="s">
        <v>2763</v>
      </c>
      <c r="D3037" s="229"/>
      <c r="E3037" s="230">
        <v>51.427500000000002</v>
      </c>
      <c r="F3037" s="224"/>
      <c r="G3037" s="224"/>
      <c r="H3037" s="224"/>
      <c r="I3037" s="224"/>
      <c r="J3037" s="224"/>
      <c r="K3037" s="224"/>
      <c r="L3037" s="224"/>
      <c r="M3037" s="224"/>
      <c r="N3037" s="223"/>
      <c r="O3037" s="223"/>
      <c r="P3037" s="223"/>
      <c r="Q3037" s="223"/>
      <c r="R3037" s="224"/>
      <c r="S3037" s="224"/>
      <c r="T3037" s="224"/>
      <c r="U3037" s="224"/>
      <c r="V3037" s="224"/>
      <c r="W3037" s="224"/>
      <c r="X3037" s="224"/>
      <c r="Y3037" s="224"/>
      <c r="Z3037" s="213"/>
      <c r="AA3037" s="213"/>
      <c r="AB3037" s="213"/>
      <c r="AC3037" s="213"/>
      <c r="AD3037" s="213"/>
      <c r="AE3037" s="213"/>
      <c r="AF3037" s="213"/>
      <c r="AG3037" s="213" t="s">
        <v>573</v>
      </c>
      <c r="AH3037" s="213">
        <v>0</v>
      </c>
      <c r="AI3037" s="213"/>
      <c r="AJ3037" s="213"/>
      <c r="AK3037" s="213"/>
      <c r="AL3037" s="213"/>
      <c r="AM3037" s="213"/>
      <c r="AN3037" s="213"/>
      <c r="AO3037" s="213"/>
      <c r="AP3037" s="213"/>
      <c r="AQ3037" s="213"/>
      <c r="AR3037" s="213"/>
      <c r="AS3037" s="213"/>
      <c r="AT3037" s="213"/>
      <c r="AU3037" s="213"/>
      <c r="AV3037" s="213"/>
      <c r="AW3037" s="213"/>
      <c r="AX3037" s="213"/>
      <c r="AY3037" s="213"/>
      <c r="AZ3037" s="213"/>
      <c r="BA3037" s="213"/>
      <c r="BB3037" s="213"/>
      <c r="BC3037" s="213"/>
      <c r="BD3037" s="213"/>
      <c r="BE3037" s="213"/>
      <c r="BF3037" s="213"/>
      <c r="BG3037" s="213"/>
      <c r="BH3037" s="213"/>
    </row>
    <row r="3038" spans="1:60" outlineLevel="3" x14ac:dyDescent="0.2">
      <c r="A3038" s="220"/>
      <c r="B3038" s="221"/>
      <c r="C3038" s="258" t="s">
        <v>1152</v>
      </c>
      <c r="D3038" s="229"/>
      <c r="E3038" s="230"/>
      <c r="F3038" s="224"/>
      <c r="G3038" s="224"/>
      <c r="H3038" s="224"/>
      <c r="I3038" s="224"/>
      <c r="J3038" s="224"/>
      <c r="K3038" s="224"/>
      <c r="L3038" s="224"/>
      <c r="M3038" s="224"/>
      <c r="N3038" s="223"/>
      <c r="O3038" s="223"/>
      <c r="P3038" s="223"/>
      <c r="Q3038" s="223"/>
      <c r="R3038" s="224"/>
      <c r="S3038" s="224"/>
      <c r="T3038" s="224"/>
      <c r="U3038" s="224"/>
      <c r="V3038" s="224"/>
      <c r="W3038" s="224"/>
      <c r="X3038" s="224"/>
      <c r="Y3038" s="224"/>
      <c r="Z3038" s="213"/>
      <c r="AA3038" s="213"/>
      <c r="AB3038" s="213"/>
      <c r="AC3038" s="213"/>
      <c r="AD3038" s="213"/>
      <c r="AE3038" s="213"/>
      <c r="AF3038" s="213"/>
      <c r="AG3038" s="213" t="s">
        <v>573</v>
      </c>
      <c r="AH3038" s="213">
        <v>0</v>
      </c>
      <c r="AI3038" s="213"/>
      <c r="AJ3038" s="213"/>
      <c r="AK3038" s="213"/>
      <c r="AL3038" s="213"/>
      <c r="AM3038" s="213"/>
      <c r="AN3038" s="213"/>
      <c r="AO3038" s="213"/>
      <c r="AP3038" s="213"/>
      <c r="AQ3038" s="213"/>
      <c r="AR3038" s="213"/>
      <c r="AS3038" s="213"/>
      <c r="AT3038" s="213"/>
      <c r="AU3038" s="213"/>
      <c r="AV3038" s="213"/>
      <c r="AW3038" s="213"/>
      <c r="AX3038" s="213"/>
      <c r="AY3038" s="213"/>
      <c r="AZ3038" s="213"/>
      <c r="BA3038" s="213"/>
      <c r="BB3038" s="213"/>
      <c r="BC3038" s="213"/>
      <c r="BD3038" s="213"/>
      <c r="BE3038" s="213"/>
      <c r="BF3038" s="213"/>
      <c r="BG3038" s="213"/>
      <c r="BH3038" s="213"/>
    </row>
    <row r="3039" spans="1:60" outlineLevel="3" x14ac:dyDescent="0.2">
      <c r="A3039" s="220"/>
      <c r="B3039" s="221"/>
      <c r="C3039" s="258" t="s">
        <v>2768</v>
      </c>
      <c r="D3039" s="229"/>
      <c r="E3039" s="230"/>
      <c r="F3039" s="224"/>
      <c r="G3039" s="224"/>
      <c r="H3039" s="224"/>
      <c r="I3039" s="224"/>
      <c r="J3039" s="224"/>
      <c r="K3039" s="224"/>
      <c r="L3039" s="224"/>
      <c r="M3039" s="224"/>
      <c r="N3039" s="223"/>
      <c r="O3039" s="223"/>
      <c r="P3039" s="223"/>
      <c r="Q3039" s="223"/>
      <c r="R3039" s="224"/>
      <c r="S3039" s="224"/>
      <c r="T3039" s="224"/>
      <c r="U3039" s="224"/>
      <c r="V3039" s="224"/>
      <c r="W3039" s="224"/>
      <c r="X3039" s="224"/>
      <c r="Y3039" s="224"/>
      <c r="Z3039" s="213"/>
      <c r="AA3039" s="213"/>
      <c r="AB3039" s="213"/>
      <c r="AC3039" s="213"/>
      <c r="AD3039" s="213"/>
      <c r="AE3039" s="213"/>
      <c r="AF3039" s="213"/>
      <c r="AG3039" s="213" t="s">
        <v>573</v>
      </c>
      <c r="AH3039" s="213">
        <v>0</v>
      </c>
      <c r="AI3039" s="213"/>
      <c r="AJ3039" s="213"/>
      <c r="AK3039" s="213"/>
      <c r="AL3039" s="213"/>
      <c r="AM3039" s="213"/>
      <c r="AN3039" s="213"/>
      <c r="AO3039" s="213"/>
      <c r="AP3039" s="213"/>
      <c r="AQ3039" s="213"/>
      <c r="AR3039" s="213"/>
      <c r="AS3039" s="213"/>
      <c r="AT3039" s="213"/>
      <c r="AU3039" s="213"/>
      <c r="AV3039" s="213"/>
      <c r="AW3039" s="213"/>
      <c r="AX3039" s="213"/>
      <c r="AY3039" s="213"/>
      <c r="AZ3039" s="213"/>
      <c r="BA3039" s="213"/>
      <c r="BB3039" s="213"/>
      <c r="BC3039" s="213"/>
      <c r="BD3039" s="213"/>
      <c r="BE3039" s="213"/>
      <c r="BF3039" s="213"/>
      <c r="BG3039" s="213"/>
      <c r="BH3039" s="213"/>
    </row>
    <row r="3040" spans="1:60" outlineLevel="3" x14ac:dyDescent="0.2">
      <c r="A3040" s="220"/>
      <c r="B3040" s="221"/>
      <c r="C3040" s="278" t="s">
        <v>1438</v>
      </c>
      <c r="D3040" s="268"/>
      <c r="E3040" s="269">
        <v>51.427500000000002</v>
      </c>
      <c r="F3040" s="224"/>
      <c r="G3040" s="224"/>
      <c r="H3040" s="224"/>
      <c r="I3040" s="224"/>
      <c r="J3040" s="224"/>
      <c r="K3040" s="224"/>
      <c r="L3040" s="224"/>
      <c r="M3040" s="224"/>
      <c r="N3040" s="223"/>
      <c r="O3040" s="223"/>
      <c r="P3040" s="223"/>
      <c r="Q3040" s="223"/>
      <c r="R3040" s="224"/>
      <c r="S3040" s="224"/>
      <c r="T3040" s="224"/>
      <c r="U3040" s="224"/>
      <c r="V3040" s="224"/>
      <c r="W3040" s="224"/>
      <c r="X3040" s="224"/>
      <c r="Y3040" s="224"/>
      <c r="Z3040" s="213"/>
      <c r="AA3040" s="213"/>
      <c r="AB3040" s="213"/>
      <c r="AC3040" s="213"/>
      <c r="AD3040" s="213"/>
      <c r="AE3040" s="213"/>
      <c r="AF3040" s="213"/>
      <c r="AG3040" s="213" t="s">
        <v>573</v>
      </c>
      <c r="AH3040" s="213">
        <v>1</v>
      </c>
      <c r="AI3040" s="213"/>
      <c r="AJ3040" s="213"/>
      <c r="AK3040" s="213"/>
      <c r="AL3040" s="213"/>
      <c r="AM3040" s="213"/>
      <c r="AN3040" s="213"/>
      <c r="AO3040" s="213"/>
      <c r="AP3040" s="213"/>
      <c r="AQ3040" s="213"/>
      <c r="AR3040" s="213"/>
      <c r="AS3040" s="213"/>
      <c r="AT3040" s="213"/>
      <c r="AU3040" s="213"/>
      <c r="AV3040" s="213"/>
      <c r="AW3040" s="213"/>
      <c r="AX3040" s="213"/>
      <c r="AY3040" s="213"/>
      <c r="AZ3040" s="213"/>
      <c r="BA3040" s="213"/>
      <c r="BB3040" s="213"/>
      <c r="BC3040" s="213"/>
      <c r="BD3040" s="213"/>
      <c r="BE3040" s="213"/>
      <c r="BF3040" s="213"/>
      <c r="BG3040" s="213"/>
      <c r="BH3040" s="213"/>
    </row>
    <row r="3041" spans="1:60" outlineLevel="3" x14ac:dyDescent="0.2">
      <c r="A3041" s="220"/>
      <c r="B3041" s="221"/>
      <c r="C3041" s="258" t="s">
        <v>2772</v>
      </c>
      <c r="D3041" s="229"/>
      <c r="E3041" s="230">
        <v>2.57138</v>
      </c>
      <c r="F3041" s="224"/>
      <c r="G3041" s="224"/>
      <c r="H3041" s="224"/>
      <c r="I3041" s="224"/>
      <c r="J3041" s="224"/>
      <c r="K3041" s="224"/>
      <c r="L3041" s="224"/>
      <c r="M3041" s="224"/>
      <c r="N3041" s="223"/>
      <c r="O3041" s="223"/>
      <c r="P3041" s="223"/>
      <c r="Q3041" s="223"/>
      <c r="R3041" s="224"/>
      <c r="S3041" s="224"/>
      <c r="T3041" s="224"/>
      <c r="U3041" s="224"/>
      <c r="V3041" s="224"/>
      <c r="W3041" s="224"/>
      <c r="X3041" s="224"/>
      <c r="Y3041" s="224"/>
      <c r="Z3041" s="213"/>
      <c r="AA3041" s="213"/>
      <c r="AB3041" s="213"/>
      <c r="AC3041" s="213"/>
      <c r="AD3041" s="213"/>
      <c r="AE3041" s="213"/>
      <c r="AF3041" s="213"/>
      <c r="AG3041" s="213" t="s">
        <v>573</v>
      </c>
      <c r="AH3041" s="213">
        <v>0</v>
      </c>
      <c r="AI3041" s="213"/>
      <c r="AJ3041" s="213"/>
      <c r="AK3041" s="213"/>
      <c r="AL3041" s="213"/>
      <c r="AM3041" s="213"/>
      <c r="AN3041" s="213"/>
      <c r="AO3041" s="213"/>
      <c r="AP3041" s="213"/>
      <c r="AQ3041" s="213"/>
      <c r="AR3041" s="213"/>
      <c r="AS3041" s="213"/>
      <c r="AT3041" s="213"/>
      <c r="AU3041" s="213"/>
      <c r="AV3041" s="213"/>
      <c r="AW3041" s="213"/>
      <c r="AX3041" s="213"/>
      <c r="AY3041" s="213"/>
      <c r="AZ3041" s="213"/>
      <c r="BA3041" s="213"/>
      <c r="BB3041" s="213"/>
      <c r="BC3041" s="213"/>
      <c r="BD3041" s="213"/>
      <c r="BE3041" s="213"/>
      <c r="BF3041" s="213"/>
      <c r="BG3041" s="213"/>
      <c r="BH3041" s="213"/>
    </row>
    <row r="3042" spans="1:60" outlineLevel="2" x14ac:dyDescent="0.2">
      <c r="A3042" s="220"/>
      <c r="B3042" s="221"/>
      <c r="C3042" s="257"/>
      <c r="D3042" s="250"/>
      <c r="E3042" s="250"/>
      <c r="F3042" s="250"/>
      <c r="G3042" s="250"/>
      <c r="H3042" s="224"/>
      <c r="I3042" s="224"/>
      <c r="J3042" s="224"/>
      <c r="K3042" s="224"/>
      <c r="L3042" s="224"/>
      <c r="M3042" s="224"/>
      <c r="N3042" s="223"/>
      <c r="O3042" s="223"/>
      <c r="P3042" s="223"/>
      <c r="Q3042" s="223"/>
      <c r="R3042" s="224"/>
      <c r="S3042" s="224"/>
      <c r="T3042" s="224"/>
      <c r="U3042" s="224"/>
      <c r="V3042" s="224"/>
      <c r="W3042" s="224"/>
      <c r="X3042" s="224"/>
      <c r="Y3042" s="224"/>
      <c r="Z3042" s="213"/>
      <c r="AA3042" s="213"/>
      <c r="AB3042" s="213"/>
      <c r="AC3042" s="213"/>
      <c r="AD3042" s="213"/>
      <c r="AE3042" s="213"/>
      <c r="AF3042" s="213"/>
      <c r="AG3042" s="213" t="s">
        <v>515</v>
      </c>
      <c r="AH3042" s="213"/>
      <c r="AI3042" s="213"/>
      <c r="AJ3042" s="213"/>
      <c r="AK3042" s="213"/>
      <c r="AL3042" s="213"/>
      <c r="AM3042" s="213"/>
      <c r="AN3042" s="213"/>
      <c r="AO3042" s="213"/>
      <c r="AP3042" s="213"/>
      <c r="AQ3042" s="213"/>
      <c r="AR3042" s="213"/>
      <c r="AS3042" s="213"/>
      <c r="AT3042" s="213"/>
      <c r="AU3042" s="213"/>
      <c r="AV3042" s="213"/>
      <c r="AW3042" s="213"/>
      <c r="AX3042" s="213"/>
      <c r="AY3042" s="213"/>
      <c r="AZ3042" s="213"/>
      <c r="BA3042" s="213"/>
      <c r="BB3042" s="213"/>
      <c r="BC3042" s="213"/>
      <c r="BD3042" s="213"/>
      <c r="BE3042" s="213"/>
      <c r="BF3042" s="213"/>
      <c r="BG3042" s="213"/>
      <c r="BH3042" s="213"/>
    </row>
    <row r="3043" spans="1:60" outlineLevel="1" x14ac:dyDescent="0.2">
      <c r="A3043" s="220">
        <v>388</v>
      </c>
      <c r="B3043" s="221" t="s">
        <v>2773</v>
      </c>
      <c r="C3043" s="279" t="s">
        <v>2774</v>
      </c>
      <c r="D3043" s="222" t="s">
        <v>0</v>
      </c>
      <c r="E3043" s="249"/>
      <c r="F3043" s="225"/>
      <c r="G3043" s="224">
        <f>ROUND(E3043*F3043,2)</f>
        <v>0</v>
      </c>
      <c r="H3043" s="225"/>
      <c r="I3043" s="224">
        <f>ROUND(E3043*H3043,2)</f>
        <v>0</v>
      </c>
      <c r="J3043" s="225"/>
      <c r="K3043" s="224">
        <f>ROUND(E3043*J3043,2)</f>
        <v>0</v>
      </c>
      <c r="L3043" s="224">
        <v>21</v>
      </c>
      <c r="M3043" s="224">
        <f>G3043*(1+L3043/100)</f>
        <v>0</v>
      </c>
      <c r="N3043" s="223">
        <v>0</v>
      </c>
      <c r="O3043" s="223">
        <f>ROUND(E3043*N3043,2)</f>
        <v>0</v>
      </c>
      <c r="P3043" s="223">
        <v>0</v>
      </c>
      <c r="Q3043" s="223">
        <f>ROUND(E3043*P3043,2)</f>
        <v>0</v>
      </c>
      <c r="R3043" s="224" t="s">
        <v>2516</v>
      </c>
      <c r="S3043" s="224" t="s">
        <v>511</v>
      </c>
      <c r="T3043" s="224" t="s">
        <v>511</v>
      </c>
      <c r="U3043" s="224">
        <v>0</v>
      </c>
      <c r="V3043" s="224">
        <f>ROUND(E3043*U3043,2)</f>
        <v>0</v>
      </c>
      <c r="W3043" s="224"/>
      <c r="X3043" s="224" t="s">
        <v>353</v>
      </c>
      <c r="Y3043" s="224" t="s">
        <v>513</v>
      </c>
      <c r="Z3043" s="213"/>
      <c r="AA3043" s="213"/>
      <c r="AB3043" s="213"/>
      <c r="AC3043" s="213"/>
      <c r="AD3043" s="213"/>
      <c r="AE3043" s="213"/>
      <c r="AF3043" s="213"/>
      <c r="AG3043" s="213" t="s">
        <v>1593</v>
      </c>
      <c r="AH3043" s="213"/>
      <c r="AI3043" s="213"/>
      <c r="AJ3043" s="213"/>
      <c r="AK3043" s="213"/>
      <c r="AL3043" s="213"/>
      <c r="AM3043" s="213"/>
      <c r="AN3043" s="213"/>
      <c r="AO3043" s="213"/>
      <c r="AP3043" s="213"/>
      <c r="AQ3043" s="213"/>
      <c r="AR3043" s="213"/>
      <c r="AS3043" s="213"/>
      <c r="AT3043" s="213"/>
      <c r="AU3043" s="213"/>
      <c r="AV3043" s="213"/>
      <c r="AW3043" s="213"/>
      <c r="AX3043" s="213"/>
      <c r="AY3043" s="213"/>
      <c r="AZ3043" s="213"/>
      <c r="BA3043" s="213"/>
      <c r="BB3043" s="213"/>
      <c r="BC3043" s="213"/>
      <c r="BD3043" s="213"/>
      <c r="BE3043" s="213"/>
      <c r="BF3043" s="213"/>
      <c r="BG3043" s="213"/>
      <c r="BH3043" s="213"/>
    </row>
    <row r="3044" spans="1:60" outlineLevel="2" x14ac:dyDescent="0.2">
      <c r="A3044" s="220"/>
      <c r="B3044" s="221"/>
      <c r="C3044" s="257"/>
      <c r="D3044" s="250"/>
      <c r="E3044" s="250"/>
      <c r="F3044" s="250"/>
      <c r="G3044" s="250"/>
      <c r="H3044" s="224"/>
      <c r="I3044" s="224"/>
      <c r="J3044" s="224"/>
      <c r="K3044" s="224"/>
      <c r="L3044" s="224"/>
      <c r="M3044" s="224"/>
      <c r="N3044" s="223"/>
      <c r="O3044" s="223"/>
      <c r="P3044" s="223"/>
      <c r="Q3044" s="223"/>
      <c r="R3044" s="224"/>
      <c r="S3044" s="224"/>
      <c r="T3044" s="224"/>
      <c r="U3044" s="224"/>
      <c r="V3044" s="224"/>
      <c r="W3044" s="224"/>
      <c r="X3044" s="224"/>
      <c r="Y3044" s="224"/>
      <c r="Z3044" s="213"/>
      <c r="AA3044" s="213"/>
      <c r="AB3044" s="213"/>
      <c r="AC3044" s="213"/>
      <c r="AD3044" s="213"/>
      <c r="AE3044" s="213"/>
      <c r="AF3044" s="213"/>
      <c r="AG3044" s="213" t="s">
        <v>515</v>
      </c>
      <c r="AH3044" s="213"/>
      <c r="AI3044" s="213"/>
      <c r="AJ3044" s="213"/>
      <c r="AK3044" s="213"/>
      <c r="AL3044" s="213"/>
      <c r="AM3044" s="213"/>
      <c r="AN3044" s="213"/>
      <c r="AO3044" s="213"/>
      <c r="AP3044" s="213"/>
      <c r="AQ3044" s="213"/>
      <c r="AR3044" s="213"/>
      <c r="AS3044" s="213"/>
      <c r="AT3044" s="213"/>
      <c r="AU3044" s="213"/>
      <c r="AV3044" s="213"/>
      <c r="AW3044" s="213"/>
      <c r="AX3044" s="213"/>
      <c r="AY3044" s="213"/>
      <c r="AZ3044" s="213"/>
      <c r="BA3044" s="213"/>
      <c r="BB3044" s="213"/>
      <c r="BC3044" s="213"/>
      <c r="BD3044" s="213"/>
      <c r="BE3044" s="213"/>
      <c r="BF3044" s="213"/>
      <c r="BG3044" s="213"/>
      <c r="BH3044" s="213"/>
    </row>
    <row r="3045" spans="1:60" x14ac:dyDescent="0.2">
      <c r="A3045" s="232" t="s">
        <v>506</v>
      </c>
      <c r="B3045" s="233" t="s">
        <v>417</v>
      </c>
      <c r="C3045" s="253" t="s">
        <v>419</v>
      </c>
      <c r="D3045" s="234"/>
      <c r="E3045" s="235"/>
      <c r="F3045" s="236"/>
      <c r="G3045" s="236">
        <f>SUMIF(AG3046:AG3114,"&lt;&gt;NOR",G3046:G3114)</f>
        <v>0</v>
      </c>
      <c r="H3045" s="236"/>
      <c r="I3045" s="236">
        <f>SUM(I3046:I3114)</f>
        <v>0</v>
      </c>
      <c r="J3045" s="236"/>
      <c r="K3045" s="236">
        <f>SUM(K3046:K3114)</f>
        <v>0</v>
      </c>
      <c r="L3045" s="236"/>
      <c r="M3045" s="236">
        <f>SUM(M3046:M3114)</f>
        <v>0</v>
      </c>
      <c r="N3045" s="235"/>
      <c r="O3045" s="235">
        <f>SUM(O3046:O3114)</f>
        <v>0.74</v>
      </c>
      <c r="P3045" s="235"/>
      <c r="Q3045" s="235">
        <f>SUM(Q3046:Q3114)</f>
        <v>0</v>
      </c>
      <c r="R3045" s="236"/>
      <c r="S3045" s="236"/>
      <c r="T3045" s="237"/>
      <c r="U3045" s="231"/>
      <c r="V3045" s="231">
        <f>SUM(V3046:V3114)</f>
        <v>370.29</v>
      </c>
      <c r="W3045" s="231"/>
      <c r="X3045" s="231"/>
      <c r="Y3045" s="231"/>
      <c r="AG3045" t="s">
        <v>507</v>
      </c>
    </row>
    <row r="3046" spans="1:60" outlineLevel="1" x14ac:dyDescent="0.2">
      <c r="A3046" s="242">
        <v>389</v>
      </c>
      <c r="B3046" s="243" t="s">
        <v>2775</v>
      </c>
      <c r="C3046" s="254" t="s">
        <v>2776</v>
      </c>
      <c r="D3046" s="244" t="s">
        <v>974</v>
      </c>
      <c r="E3046" s="245">
        <v>31.0366</v>
      </c>
      <c r="F3046" s="246"/>
      <c r="G3046" s="247">
        <f>ROUND(E3046*F3046,2)</f>
        <v>0</v>
      </c>
      <c r="H3046" s="246"/>
      <c r="I3046" s="247">
        <f>ROUND(E3046*H3046,2)</f>
        <v>0</v>
      </c>
      <c r="J3046" s="246"/>
      <c r="K3046" s="247">
        <f>ROUND(E3046*J3046,2)</f>
        <v>0</v>
      </c>
      <c r="L3046" s="247">
        <v>21</v>
      </c>
      <c r="M3046" s="247">
        <f>G3046*(1+L3046/100)</f>
        <v>0</v>
      </c>
      <c r="N3046" s="245">
        <v>4.2000000000000002E-4</v>
      </c>
      <c r="O3046" s="245">
        <f>ROUND(E3046*N3046,2)</f>
        <v>0.01</v>
      </c>
      <c r="P3046" s="245">
        <v>0</v>
      </c>
      <c r="Q3046" s="245">
        <f>ROUND(E3046*P3046,2)</f>
        <v>0</v>
      </c>
      <c r="R3046" s="247" t="s">
        <v>2777</v>
      </c>
      <c r="S3046" s="247" t="s">
        <v>511</v>
      </c>
      <c r="T3046" s="248" t="s">
        <v>511</v>
      </c>
      <c r="U3046" s="224">
        <v>0.28699999999999998</v>
      </c>
      <c r="V3046" s="224">
        <f>ROUND(E3046*U3046,2)</f>
        <v>8.91</v>
      </c>
      <c r="W3046" s="224"/>
      <c r="X3046" s="224" t="s">
        <v>557</v>
      </c>
      <c r="Y3046" s="224" t="s">
        <v>513</v>
      </c>
      <c r="Z3046" s="213"/>
      <c r="AA3046" s="213"/>
      <c r="AB3046" s="213"/>
      <c r="AC3046" s="213"/>
      <c r="AD3046" s="213"/>
      <c r="AE3046" s="213"/>
      <c r="AF3046" s="213"/>
      <c r="AG3046" s="213" t="s">
        <v>571</v>
      </c>
      <c r="AH3046" s="213"/>
      <c r="AI3046" s="213"/>
      <c r="AJ3046" s="213"/>
      <c r="AK3046" s="213"/>
      <c r="AL3046" s="213"/>
      <c r="AM3046" s="213"/>
      <c r="AN3046" s="213"/>
      <c r="AO3046" s="213"/>
      <c r="AP3046" s="213"/>
      <c r="AQ3046" s="213"/>
      <c r="AR3046" s="213"/>
      <c r="AS3046" s="213"/>
      <c r="AT3046" s="213"/>
      <c r="AU3046" s="213"/>
      <c r="AV3046" s="213"/>
      <c r="AW3046" s="213"/>
      <c r="AX3046" s="213"/>
      <c r="AY3046" s="213"/>
      <c r="AZ3046" s="213"/>
      <c r="BA3046" s="213"/>
      <c r="BB3046" s="213"/>
      <c r="BC3046" s="213"/>
      <c r="BD3046" s="213"/>
      <c r="BE3046" s="213"/>
      <c r="BF3046" s="213"/>
      <c r="BG3046" s="213"/>
      <c r="BH3046" s="213"/>
    </row>
    <row r="3047" spans="1:60" outlineLevel="2" x14ac:dyDescent="0.2">
      <c r="A3047" s="220"/>
      <c r="B3047" s="221"/>
      <c r="C3047" s="258" t="s">
        <v>2778</v>
      </c>
      <c r="D3047" s="229"/>
      <c r="E3047" s="230">
        <v>31.0366</v>
      </c>
      <c r="F3047" s="224"/>
      <c r="G3047" s="224"/>
      <c r="H3047" s="224"/>
      <c r="I3047" s="224"/>
      <c r="J3047" s="224"/>
      <c r="K3047" s="224"/>
      <c r="L3047" s="224"/>
      <c r="M3047" s="224"/>
      <c r="N3047" s="223"/>
      <c r="O3047" s="223"/>
      <c r="P3047" s="223"/>
      <c r="Q3047" s="223"/>
      <c r="R3047" s="224"/>
      <c r="S3047" s="224"/>
      <c r="T3047" s="224"/>
      <c r="U3047" s="224"/>
      <c r="V3047" s="224"/>
      <c r="W3047" s="224"/>
      <c r="X3047" s="224"/>
      <c r="Y3047" s="224"/>
      <c r="Z3047" s="213"/>
      <c r="AA3047" s="213"/>
      <c r="AB3047" s="213"/>
      <c r="AC3047" s="213"/>
      <c r="AD3047" s="213"/>
      <c r="AE3047" s="213"/>
      <c r="AF3047" s="213"/>
      <c r="AG3047" s="213" t="s">
        <v>573</v>
      </c>
      <c r="AH3047" s="213">
        <v>5</v>
      </c>
      <c r="AI3047" s="213"/>
      <c r="AJ3047" s="213"/>
      <c r="AK3047" s="213"/>
      <c r="AL3047" s="213"/>
      <c r="AM3047" s="213"/>
      <c r="AN3047" s="213"/>
      <c r="AO3047" s="213"/>
      <c r="AP3047" s="213"/>
      <c r="AQ3047" s="213"/>
      <c r="AR3047" s="213"/>
      <c r="AS3047" s="213"/>
      <c r="AT3047" s="213"/>
      <c r="AU3047" s="213"/>
      <c r="AV3047" s="213"/>
      <c r="AW3047" s="213"/>
      <c r="AX3047" s="213"/>
      <c r="AY3047" s="213"/>
      <c r="AZ3047" s="213"/>
      <c r="BA3047" s="213"/>
      <c r="BB3047" s="213"/>
      <c r="BC3047" s="213"/>
      <c r="BD3047" s="213"/>
      <c r="BE3047" s="213"/>
      <c r="BF3047" s="213"/>
      <c r="BG3047" s="213"/>
      <c r="BH3047" s="213"/>
    </row>
    <row r="3048" spans="1:60" outlineLevel="2" x14ac:dyDescent="0.2">
      <c r="A3048" s="220"/>
      <c r="B3048" s="221"/>
      <c r="C3048" s="257"/>
      <c r="D3048" s="250"/>
      <c r="E3048" s="250"/>
      <c r="F3048" s="250"/>
      <c r="G3048" s="250"/>
      <c r="H3048" s="224"/>
      <c r="I3048" s="224"/>
      <c r="J3048" s="224"/>
      <c r="K3048" s="224"/>
      <c r="L3048" s="224"/>
      <c r="M3048" s="224"/>
      <c r="N3048" s="223"/>
      <c r="O3048" s="223"/>
      <c r="P3048" s="223"/>
      <c r="Q3048" s="223"/>
      <c r="R3048" s="224"/>
      <c r="S3048" s="224"/>
      <c r="T3048" s="224"/>
      <c r="U3048" s="224"/>
      <c r="V3048" s="224"/>
      <c r="W3048" s="224"/>
      <c r="X3048" s="224"/>
      <c r="Y3048" s="224"/>
      <c r="Z3048" s="213"/>
      <c r="AA3048" s="213"/>
      <c r="AB3048" s="213"/>
      <c r="AC3048" s="213"/>
      <c r="AD3048" s="213"/>
      <c r="AE3048" s="213"/>
      <c r="AF3048" s="213"/>
      <c r="AG3048" s="213" t="s">
        <v>515</v>
      </c>
      <c r="AH3048" s="213"/>
      <c r="AI3048" s="213"/>
      <c r="AJ3048" s="213"/>
      <c r="AK3048" s="213"/>
      <c r="AL3048" s="213"/>
      <c r="AM3048" s="213"/>
      <c r="AN3048" s="213"/>
      <c r="AO3048" s="213"/>
      <c r="AP3048" s="213"/>
      <c r="AQ3048" s="213"/>
      <c r="AR3048" s="213"/>
      <c r="AS3048" s="213"/>
      <c r="AT3048" s="213"/>
      <c r="AU3048" s="213"/>
      <c r="AV3048" s="213"/>
      <c r="AW3048" s="213"/>
      <c r="AX3048" s="213"/>
      <c r="AY3048" s="213"/>
      <c r="AZ3048" s="213"/>
      <c r="BA3048" s="213"/>
      <c r="BB3048" s="213"/>
      <c r="BC3048" s="213"/>
      <c r="BD3048" s="213"/>
      <c r="BE3048" s="213"/>
      <c r="BF3048" s="213"/>
      <c r="BG3048" s="213"/>
      <c r="BH3048" s="213"/>
    </row>
    <row r="3049" spans="1:60" outlineLevel="1" x14ac:dyDescent="0.2">
      <c r="A3049" s="242">
        <v>390</v>
      </c>
      <c r="B3049" s="243" t="s">
        <v>2779</v>
      </c>
      <c r="C3049" s="254" t="s">
        <v>2780</v>
      </c>
      <c r="D3049" s="244" t="s">
        <v>974</v>
      </c>
      <c r="E3049" s="245">
        <v>31.0366</v>
      </c>
      <c r="F3049" s="246"/>
      <c r="G3049" s="247">
        <f>ROUND(E3049*F3049,2)</f>
        <v>0</v>
      </c>
      <c r="H3049" s="246"/>
      <c r="I3049" s="247">
        <f>ROUND(E3049*H3049,2)</f>
        <v>0</v>
      </c>
      <c r="J3049" s="246"/>
      <c r="K3049" s="247">
        <f>ROUND(E3049*J3049,2)</f>
        <v>0</v>
      </c>
      <c r="L3049" s="247">
        <v>21</v>
      </c>
      <c r="M3049" s="247">
        <f>G3049*(1+L3049/100)</f>
        <v>0</v>
      </c>
      <c r="N3049" s="245">
        <v>8.0000000000000007E-5</v>
      </c>
      <c r="O3049" s="245">
        <f>ROUND(E3049*N3049,2)</f>
        <v>0</v>
      </c>
      <c r="P3049" s="245">
        <v>0</v>
      </c>
      <c r="Q3049" s="245">
        <f>ROUND(E3049*P3049,2)</f>
        <v>0</v>
      </c>
      <c r="R3049" s="247" t="s">
        <v>2777</v>
      </c>
      <c r="S3049" s="247" t="s">
        <v>511</v>
      </c>
      <c r="T3049" s="248" t="s">
        <v>511</v>
      </c>
      <c r="U3049" s="224">
        <v>0.156</v>
      </c>
      <c r="V3049" s="224">
        <f>ROUND(E3049*U3049,2)</f>
        <v>4.84</v>
      </c>
      <c r="W3049" s="224"/>
      <c r="X3049" s="224" t="s">
        <v>557</v>
      </c>
      <c r="Y3049" s="224" t="s">
        <v>513</v>
      </c>
      <c r="Z3049" s="213"/>
      <c r="AA3049" s="213"/>
      <c r="AB3049" s="213"/>
      <c r="AC3049" s="213"/>
      <c r="AD3049" s="213"/>
      <c r="AE3049" s="213"/>
      <c r="AF3049" s="213"/>
      <c r="AG3049" s="213" t="s">
        <v>571</v>
      </c>
      <c r="AH3049" s="213"/>
      <c r="AI3049" s="213"/>
      <c r="AJ3049" s="213"/>
      <c r="AK3049" s="213"/>
      <c r="AL3049" s="213"/>
      <c r="AM3049" s="213"/>
      <c r="AN3049" s="213"/>
      <c r="AO3049" s="213"/>
      <c r="AP3049" s="213"/>
      <c r="AQ3049" s="213"/>
      <c r="AR3049" s="213"/>
      <c r="AS3049" s="213"/>
      <c r="AT3049" s="213"/>
      <c r="AU3049" s="213"/>
      <c r="AV3049" s="213"/>
      <c r="AW3049" s="213"/>
      <c r="AX3049" s="213"/>
      <c r="AY3049" s="213"/>
      <c r="AZ3049" s="213"/>
      <c r="BA3049" s="213"/>
      <c r="BB3049" s="213"/>
      <c r="BC3049" s="213"/>
      <c r="BD3049" s="213"/>
      <c r="BE3049" s="213"/>
      <c r="BF3049" s="213"/>
      <c r="BG3049" s="213"/>
      <c r="BH3049" s="213"/>
    </row>
    <row r="3050" spans="1:60" outlineLevel="2" x14ac:dyDescent="0.2">
      <c r="A3050" s="220"/>
      <c r="B3050" s="221"/>
      <c r="C3050" s="258" t="s">
        <v>2781</v>
      </c>
      <c r="D3050" s="229"/>
      <c r="E3050" s="230"/>
      <c r="F3050" s="224"/>
      <c r="G3050" s="224"/>
      <c r="H3050" s="224"/>
      <c r="I3050" s="224"/>
      <c r="J3050" s="224"/>
      <c r="K3050" s="224"/>
      <c r="L3050" s="224"/>
      <c r="M3050" s="224"/>
      <c r="N3050" s="223"/>
      <c r="O3050" s="223"/>
      <c r="P3050" s="223"/>
      <c r="Q3050" s="223"/>
      <c r="R3050" s="224"/>
      <c r="S3050" s="224"/>
      <c r="T3050" s="224"/>
      <c r="U3050" s="224"/>
      <c r="V3050" s="224"/>
      <c r="W3050" s="224"/>
      <c r="X3050" s="224"/>
      <c r="Y3050" s="224"/>
      <c r="Z3050" s="213"/>
      <c r="AA3050" s="213"/>
      <c r="AB3050" s="213"/>
      <c r="AC3050" s="213"/>
      <c r="AD3050" s="213"/>
      <c r="AE3050" s="213"/>
      <c r="AF3050" s="213"/>
      <c r="AG3050" s="213" t="s">
        <v>573</v>
      </c>
      <c r="AH3050" s="213">
        <v>0</v>
      </c>
      <c r="AI3050" s="213"/>
      <c r="AJ3050" s="213"/>
      <c r="AK3050" s="213"/>
      <c r="AL3050" s="213"/>
      <c r="AM3050" s="213"/>
      <c r="AN3050" s="213"/>
      <c r="AO3050" s="213"/>
      <c r="AP3050" s="213"/>
      <c r="AQ3050" s="213"/>
      <c r="AR3050" s="213"/>
      <c r="AS3050" s="213"/>
      <c r="AT3050" s="213"/>
      <c r="AU3050" s="213"/>
      <c r="AV3050" s="213"/>
      <c r="AW3050" s="213"/>
      <c r="AX3050" s="213"/>
      <c r="AY3050" s="213"/>
      <c r="AZ3050" s="213"/>
      <c r="BA3050" s="213"/>
      <c r="BB3050" s="213"/>
      <c r="BC3050" s="213"/>
      <c r="BD3050" s="213"/>
      <c r="BE3050" s="213"/>
      <c r="BF3050" s="213"/>
      <c r="BG3050" s="213"/>
      <c r="BH3050" s="213"/>
    </row>
    <row r="3051" spans="1:60" outlineLevel="3" x14ac:dyDescent="0.2">
      <c r="A3051" s="220"/>
      <c r="B3051" s="221"/>
      <c r="C3051" s="258" t="s">
        <v>2782</v>
      </c>
      <c r="D3051" s="229"/>
      <c r="E3051" s="230"/>
      <c r="F3051" s="224"/>
      <c r="G3051" s="224"/>
      <c r="H3051" s="224"/>
      <c r="I3051" s="224"/>
      <c r="J3051" s="224"/>
      <c r="K3051" s="224"/>
      <c r="L3051" s="224"/>
      <c r="M3051" s="224"/>
      <c r="N3051" s="223"/>
      <c r="O3051" s="223"/>
      <c r="P3051" s="223"/>
      <c r="Q3051" s="223"/>
      <c r="R3051" s="224"/>
      <c r="S3051" s="224"/>
      <c r="T3051" s="224"/>
      <c r="U3051" s="224"/>
      <c r="V3051" s="224"/>
      <c r="W3051" s="224"/>
      <c r="X3051" s="224"/>
      <c r="Y3051" s="224"/>
      <c r="Z3051" s="213"/>
      <c r="AA3051" s="213"/>
      <c r="AB3051" s="213"/>
      <c r="AC3051" s="213"/>
      <c r="AD3051" s="213"/>
      <c r="AE3051" s="213"/>
      <c r="AF3051" s="213"/>
      <c r="AG3051" s="213" t="s">
        <v>573</v>
      </c>
      <c r="AH3051" s="213">
        <v>0</v>
      </c>
      <c r="AI3051" s="213"/>
      <c r="AJ3051" s="213"/>
      <c r="AK3051" s="213"/>
      <c r="AL3051" s="213"/>
      <c r="AM3051" s="213"/>
      <c r="AN3051" s="213"/>
      <c r="AO3051" s="213"/>
      <c r="AP3051" s="213"/>
      <c r="AQ3051" s="213"/>
      <c r="AR3051" s="213"/>
      <c r="AS3051" s="213"/>
      <c r="AT3051" s="213"/>
      <c r="AU3051" s="213"/>
      <c r="AV3051" s="213"/>
      <c r="AW3051" s="213"/>
      <c r="AX3051" s="213"/>
      <c r="AY3051" s="213"/>
      <c r="AZ3051" s="213"/>
      <c r="BA3051" s="213"/>
      <c r="BB3051" s="213"/>
      <c r="BC3051" s="213"/>
      <c r="BD3051" s="213"/>
      <c r="BE3051" s="213"/>
      <c r="BF3051" s="213"/>
      <c r="BG3051" s="213"/>
      <c r="BH3051" s="213"/>
    </row>
    <row r="3052" spans="1:60" outlineLevel="3" x14ac:dyDescent="0.2">
      <c r="A3052" s="220"/>
      <c r="B3052" s="221"/>
      <c r="C3052" s="258" t="s">
        <v>2783</v>
      </c>
      <c r="D3052" s="229"/>
      <c r="E3052" s="230">
        <v>2.6135999999999999</v>
      </c>
      <c r="F3052" s="224"/>
      <c r="G3052" s="224"/>
      <c r="H3052" s="224"/>
      <c r="I3052" s="224"/>
      <c r="J3052" s="224"/>
      <c r="K3052" s="224"/>
      <c r="L3052" s="224"/>
      <c r="M3052" s="224"/>
      <c r="N3052" s="223"/>
      <c r="O3052" s="223"/>
      <c r="P3052" s="223"/>
      <c r="Q3052" s="223"/>
      <c r="R3052" s="224"/>
      <c r="S3052" s="224"/>
      <c r="T3052" s="224"/>
      <c r="U3052" s="224"/>
      <c r="V3052" s="224"/>
      <c r="W3052" s="224"/>
      <c r="X3052" s="224"/>
      <c r="Y3052" s="224"/>
      <c r="Z3052" s="213"/>
      <c r="AA3052" s="213"/>
      <c r="AB3052" s="213"/>
      <c r="AC3052" s="213"/>
      <c r="AD3052" s="213"/>
      <c r="AE3052" s="213"/>
      <c r="AF3052" s="213"/>
      <c r="AG3052" s="213" t="s">
        <v>573</v>
      </c>
      <c r="AH3052" s="213">
        <v>0</v>
      </c>
      <c r="AI3052" s="213"/>
      <c r="AJ3052" s="213"/>
      <c r="AK3052" s="213"/>
      <c r="AL3052" s="213"/>
      <c r="AM3052" s="213"/>
      <c r="AN3052" s="213"/>
      <c r="AO3052" s="213"/>
      <c r="AP3052" s="213"/>
      <c r="AQ3052" s="213"/>
      <c r="AR3052" s="213"/>
      <c r="AS3052" s="213"/>
      <c r="AT3052" s="213"/>
      <c r="AU3052" s="213"/>
      <c r="AV3052" s="213"/>
      <c r="AW3052" s="213"/>
      <c r="AX3052" s="213"/>
      <c r="AY3052" s="213"/>
      <c r="AZ3052" s="213"/>
      <c r="BA3052" s="213"/>
      <c r="BB3052" s="213"/>
      <c r="BC3052" s="213"/>
      <c r="BD3052" s="213"/>
      <c r="BE3052" s="213"/>
      <c r="BF3052" s="213"/>
      <c r="BG3052" s="213"/>
      <c r="BH3052" s="213"/>
    </row>
    <row r="3053" spans="1:60" outlineLevel="3" x14ac:dyDescent="0.2">
      <c r="A3053" s="220"/>
      <c r="B3053" s="221"/>
      <c r="C3053" s="258" t="s">
        <v>2784</v>
      </c>
      <c r="D3053" s="229"/>
      <c r="E3053" s="230">
        <v>1.0164</v>
      </c>
      <c r="F3053" s="224"/>
      <c r="G3053" s="224"/>
      <c r="H3053" s="224"/>
      <c r="I3053" s="224"/>
      <c r="J3053" s="224"/>
      <c r="K3053" s="224"/>
      <c r="L3053" s="224"/>
      <c r="M3053" s="224"/>
      <c r="N3053" s="223"/>
      <c r="O3053" s="223"/>
      <c r="P3053" s="223"/>
      <c r="Q3053" s="223"/>
      <c r="R3053" s="224"/>
      <c r="S3053" s="224"/>
      <c r="T3053" s="224"/>
      <c r="U3053" s="224"/>
      <c r="V3053" s="224"/>
      <c r="W3053" s="224"/>
      <c r="X3053" s="224"/>
      <c r="Y3053" s="224"/>
      <c r="Z3053" s="213"/>
      <c r="AA3053" s="213"/>
      <c r="AB3053" s="213"/>
      <c r="AC3053" s="213"/>
      <c r="AD3053" s="213"/>
      <c r="AE3053" s="213"/>
      <c r="AF3053" s="213"/>
      <c r="AG3053" s="213" t="s">
        <v>573</v>
      </c>
      <c r="AH3053" s="213">
        <v>0</v>
      </c>
      <c r="AI3053" s="213"/>
      <c r="AJ3053" s="213"/>
      <c r="AK3053" s="213"/>
      <c r="AL3053" s="213"/>
      <c r="AM3053" s="213"/>
      <c r="AN3053" s="213"/>
      <c r="AO3053" s="213"/>
      <c r="AP3053" s="213"/>
      <c r="AQ3053" s="213"/>
      <c r="AR3053" s="213"/>
      <c r="AS3053" s="213"/>
      <c r="AT3053" s="213"/>
      <c r="AU3053" s="213"/>
      <c r="AV3053" s="213"/>
      <c r="AW3053" s="213"/>
      <c r="AX3053" s="213"/>
      <c r="AY3053" s="213"/>
      <c r="AZ3053" s="213"/>
      <c r="BA3053" s="213"/>
      <c r="BB3053" s="213"/>
      <c r="BC3053" s="213"/>
      <c r="BD3053" s="213"/>
      <c r="BE3053" s="213"/>
      <c r="BF3053" s="213"/>
      <c r="BG3053" s="213"/>
      <c r="BH3053" s="213"/>
    </row>
    <row r="3054" spans="1:60" outlineLevel="3" x14ac:dyDescent="0.2">
      <c r="A3054" s="220"/>
      <c r="B3054" s="221"/>
      <c r="C3054" s="258" t="s">
        <v>2785</v>
      </c>
      <c r="D3054" s="229"/>
      <c r="E3054" s="230">
        <v>2.7492000000000001</v>
      </c>
      <c r="F3054" s="224"/>
      <c r="G3054" s="224"/>
      <c r="H3054" s="224"/>
      <c r="I3054" s="224"/>
      <c r="J3054" s="224"/>
      <c r="K3054" s="224"/>
      <c r="L3054" s="224"/>
      <c r="M3054" s="224"/>
      <c r="N3054" s="223"/>
      <c r="O3054" s="223"/>
      <c r="P3054" s="223"/>
      <c r="Q3054" s="223"/>
      <c r="R3054" s="224"/>
      <c r="S3054" s="224"/>
      <c r="T3054" s="224"/>
      <c r="U3054" s="224"/>
      <c r="V3054" s="224"/>
      <c r="W3054" s="224"/>
      <c r="X3054" s="224"/>
      <c r="Y3054" s="224"/>
      <c r="Z3054" s="213"/>
      <c r="AA3054" s="213"/>
      <c r="AB3054" s="213"/>
      <c r="AC3054" s="213"/>
      <c r="AD3054" s="213"/>
      <c r="AE3054" s="213"/>
      <c r="AF3054" s="213"/>
      <c r="AG3054" s="213" t="s">
        <v>573</v>
      </c>
      <c r="AH3054" s="213">
        <v>0</v>
      </c>
      <c r="AI3054" s="213"/>
      <c r="AJ3054" s="213"/>
      <c r="AK3054" s="213"/>
      <c r="AL3054" s="213"/>
      <c r="AM3054" s="213"/>
      <c r="AN3054" s="213"/>
      <c r="AO3054" s="213"/>
      <c r="AP3054" s="213"/>
      <c r="AQ3054" s="213"/>
      <c r="AR3054" s="213"/>
      <c r="AS3054" s="213"/>
      <c r="AT3054" s="213"/>
      <c r="AU3054" s="213"/>
      <c r="AV3054" s="213"/>
      <c r="AW3054" s="213"/>
      <c r="AX3054" s="213"/>
      <c r="AY3054" s="213"/>
      <c r="AZ3054" s="213"/>
      <c r="BA3054" s="213"/>
      <c r="BB3054" s="213"/>
      <c r="BC3054" s="213"/>
      <c r="BD3054" s="213"/>
      <c r="BE3054" s="213"/>
      <c r="BF3054" s="213"/>
      <c r="BG3054" s="213"/>
      <c r="BH3054" s="213"/>
    </row>
    <row r="3055" spans="1:60" outlineLevel="3" x14ac:dyDescent="0.2">
      <c r="A3055" s="220"/>
      <c r="B3055" s="221"/>
      <c r="C3055" s="258" t="s">
        <v>2786</v>
      </c>
      <c r="D3055" s="229"/>
      <c r="E3055" s="230">
        <v>2.5596000000000001</v>
      </c>
      <c r="F3055" s="224"/>
      <c r="G3055" s="224"/>
      <c r="H3055" s="224"/>
      <c r="I3055" s="224"/>
      <c r="J3055" s="224"/>
      <c r="K3055" s="224"/>
      <c r="L3055" s="224"/>
      <c r="M3055" s="224"/>
      <c r="N3055" s="223"/>
      <c r="O3055" s="223"/>
      <c r="P3055" s="223"/>
      <c r="Q3055" s="223"/>
      <c r="R3055" s="224"/>
      <c r="S3055" s="224"/>
      <c r="T3055" s="224"/>
      <c r="U3055" s="224"/>
      <c r="V3055" s="224"/>
      <c r="W3055" s="224"/>
      <c r="X3055" s="224"/>
      <c r="Y3055" s="224"/>
      <c r="Z3055" s="213"/>
      <c r="AA3055" s="213"/>
      <c r="AB3055" s="213"/>
      <c r="AC3055" s="213"/>
      <c r="AD3055" s="213"/>
      <c r="AE3055" s="213"/>
      <c r="AF3055" s="213"/>
      <c r="AG3055" s="213" t="s">
        <v>573</v>
      </c>
      <c r="AH3055" s="213">
        <v>0</v>
      </c>
      <c r="AI3055" s="213"/>
      <c r="AJ3055" s="213"/>
      <c r="AK3055" s="213"/>
      <c r="AL3055" s="213"/>
      <c r="AM3055" s="213"/>
      <c r="AN3055" s="213"/>
      <c r="AO3055" s="213"/>
      <c r="AP3055" s="213"/>
      <c r="AQ3055" s="213"/>
      <c r="AR3055" s="213"/>
      <c r="AS3055" s="213"/>
      <c r="AT3055" s="213"/>
      <c r="AU3055" s="213"/>
      <c r="AV3055" s="213"/>
      <c r="AW3055" s="213"/>
      <c r="AX3055" s="213"/>
      <c r="AY3055" s="213"/>
      <c r="AZ3055" s="213"/>
      <c r="BA3055" s="213"/>
      <c r="BB3055" s="213"/>
      <c r="BC3055" s="213"/>
      <c r="BD3055" s="213"/>
      <c r="BE3055" s="213"/>
      <c r="BF3055" s="213"/>
      <c r="BG3055" s="213"/>
      <c r="BH3055" s="213"/>
    </row>
    <row r="3056" spans="1:60" outlineLevel="3" x14ac:dyDescent="0.2">
      <c r="A3056" s="220"/>
      <c r="B3056" s="221"/>
      <c r="C3056" s="258" t="s">
        <v>2787</v>
      </c>
      <c r="D3056" s="229"/>
      <c r="E3056" s="230">
        <v>8.7696000000000005</v>
      </c>
      <c r="F3056" s="224"/>
      <c r="G3056" s="224"/>
      <c r="H3056" s="224"/>
      <c r="I3056" s="224"/>
      <c r="J3056" s="224"/>
      <c r="K3056" s="224"/>
      <c r="L3056" s="224"/>
      <c r="M3056" s="224"/>
      <c r="N3056" s="223"/>
      <c r="O3056" s="223"/>
      <c r="P3056" s="223"/>
      <c r="Q3056" s="223"/>
      <c r="R3056" s="224"/>
      <c r="S3056" s="224"/>
      <c r="T3056" s="224"/>
      <c r="U3056" s="224"/>
      <c r="V3056" s="224"/>
      <c r="W3056" s="224"/>
      <c r="X3056" s="224"/>
      <c r="Y3056" s="224"/>
      <c r="Z3056" s="213"/>
      <c r="AA3056" s="213"/>
      <c r="AB3056" s="213"/>
      <c r="AC3056" s="213"/>
      <c r="AD3056" s="213"/>
      <c r="AE3056" s="213"/>
      <c r="AF3056" s="213"/>
      <c r="AG3056" s="213" t="s">
        <v>573</v>
      </c>
      <c r="AH3056" s="213">
        <v>0</v>
      </c>
      <c r="AI3056" s="213"/>
      <c r="AJ3056" s="213"/>
      <c r="AK3056" s="213"/>
      <c r="AL3056" s="213"/>
      <c r="AM3056" s="213"/>
      <c r="AN3056" s="213"/>
      <c r="AO3056" s="213"/>
      <c r="AP3056" s="213"/>
      <c r="AQ3056" s="213"/>
      <c r="AR3056" s="213"/>
      <c r="AS3056" s="213"/>
      <c r="AT3056" s="213"/>
      <c r="AU3056" s="213"/>
      <c r="AV3056" s="213"/>
      <c r="AW3056" s="213"/>
      <c r="AX3056" s="213"/>
      <c r="AY3056" s="213"/>
      <c r="AZ3056" s="213"/>
      <c r="BA3056" s="213"/>
      <c r="BB3056" s="213"/>
      <c r="BC3056" s="213"/>
      <c r="BD3056" s="213"/>
      <c r="BE3056" s="213"/>
      <c r="BF3056" s="213"/>
      <c r="BG3056" s="213"/>
      <c r="BH3056" s="213"/>
    </row>
    <row r="3057" spans="1:60" outlineLevel="3" x14ac:dyDescent="0.2">
      <c r="A3057" s="220"/>
      <c r="B3057" s="221"/>
      <c r="C3057" s="258" t="s">
        <v>2788</v>
      </c>
      <c r="D3057" s="229"/>
      <c r="E3057" s="230">
        <v>0.97440000000000004</v>
      </c>
      <c r="F3057" s="224"/>
      <c r="G3057" s="224"/>
      <c r="H3057" s="224"/>
      <c r="I3057" s="224"/>
      <c r="J3057" s="224"/>
      <c r="K3057" s="224"/>
      <c r="L3057" s="224"/>
      <c r="M3057" s="224"/>
      <c r="N3057" s="223"/>
      <c r="O3057" s="223"/>
      <c r="P3057" s="223"/>
      <c r="Q3057" s="223"/>
      <c r="R3057" s="224"/>
      <c r="S3057" s="224"/>
      <c r="T3057" s="224"/>
      <c r="U3057" s="224"/>
      <c r="V3057" s="224"/>
      <c r="W3057" s="224"/>
      <c r="X3057" s="224"/>
      <c r="Y3057" s="224"/>
      <c r="Z3057" s="213"/>
      <c r="AA3057" s="213"/>
      <c r="AB3057" s="213"/>
      <c r="AC3057" s="213"/>
      <c r="AD3057" s="213"/>
      <c r="AE3057" s="213"/>
      <c r="AF3057" s="213"/>
      <c r="AG3057" s="213" t="s">
        <v>573</v>
      </c>
      <c r="AH3057" s="213">
        <v>0</v>
      </c>
      <c r="AI3057" s="213"/>
      <c r="AJ3057" s="213"/>
      <c r="AK3057" s="213"/>
      <c r="AL3057" s="213"/>
      <c r="AM3057" s="213"/>
      <c r="AN3057" s="213"/>
      <c r="AO3057" s="213"/>
      <c r="AP3057" s="213"/>
      <c r="AQ3057" s="213"/>
      <c r="AR3057" s="213"/>
      <c r="AS3057" s="213"/>
      <c r="AT3057" s="213"/>
      <c r="AU3057" s="213"/>
      <c r="AV3057" s="213"/>
      <c r="AW3057" s="213"/>
      <c r="AX3057" s="213"/>
      <c r="AY3057" s="213"/>
      <c r="AZ3057" s="213"/>
      <c r="BA3057" s="213"/>
      <c r="BB3057" s="213"/>
      <c r="BC3057" s="213"/>
      <c r="BD3057" s="213"/>
      <c r="BE3057" s="213"/>
      <c r="BF3057" s="213"/>
      <c r="BG3057" s="213"/>
      <c r="BH3057" s="213"/>
    </row>
    <row r="3058" spans="1:60" outlineLevel="3" x14ac:dyDescent="0.2">
      <c r="A3058" s="220"/>
      <c r="B3058" s="221"/>
      <c r="C3058" s="258" t="s">
        <v>2789</v>
      </c>
      <c r="D3058" s="229"/>
      <c r="E3058" s="230">
        <v>2.4516</v>
      </c>
      <c r="F3058" s="224"/>
      <c r="G3058" s="224"/>
      <c r="H3058" s="224"/>
      <c r="I3058" s="224"/>
      <c r="J3058" s="224"/>
      <c r="K3058" s="224"/>
      <c r="L3058" s="224"/>
      <c r="M3058" s="224"/>
      <c r="N3058" s="223"/>
      <c r="O3058" s="223"/>
      <c r="P3058" s="223"/>
      <c r="Q3058" s="223"/>
      <c r="R3058" s="224"/>
      <c r="S3058" s="224"/>
      <c r="T3058" s="224"/>
      <c r="U3058" s="224"/>
      <c r="V3058" s="224"/>
      <c r="W3058" s="224"/>
      <c r="X3058" s="224"/>
      <c r="Y3058" s="224"/>
      <c r="Z3058" s="213"/>
      <c r="AA3058" s="213"/>
      <c r="AB3058" s="213"/>
      <c r="AC3058" s="213"/>
      <c r="AD3058" s="213"/>
      <c r="AE3058" s="213"/>
      <c r="AF3058" s="213"/>
      <c r="AG3058" s="213" t="s">
        <v>573</v>
      </c>
      <c r="AH3058" s="213">
        <v>0</v>
      </c>
      <c r="AI3058" s="213"/>
      <c r="AJ3058" s="213"/>
      <c r="AK3058" s="213"/>
      <c r="AL3058" s="213"/>
      <c r="AM3058" s="213"/>
      <c r="AN3058" s="213"/>
      <c r="AO3058" s="213"/>
      <c r="AP3058" s="213"/>
      <c r="AQ3058" s="213"/>
      <c r="AR3058" s="213"/>
      <c r="AS3058" s="213"/>
      <c r="AT3058" s="213"/>
      <c r="AU3058" s="213"/>
      <c r="AV3058" s="213"/>
      <c r="AW3058" s="213"/>
      <c r="AX3058" s="213"/>
      <c r="AY3058" s="213"/>
      <c r="AZ3058" s="213"/>
      <c r="BA3058" s="213"/>
      <c r="BB3058" s="213"/>
      <c r="BC3058" s="213"/>
      <c r="BD3058" s="213"/>
      <c r="BE3058" s="213"/>
      <c r="BF3058" s="213"/>
      <c r="BG3058" s="213"/>
      <c r="BH3058" s="213"/>
    </row>
    <row r="3059" spans="1:60" outlineLevel="3" x14ac:dyDescent="0.2">
      <c r="A3059" s="220"/>
      <c r="B3059" s="221"/>
      <c r="C3059" s="258" t="s">
        <v>2790</v>
      </c>
      <c r="D3059" s="229"/>
      <c r="E3059" s="230">
        <v>2.0884</v>
      </c>
      <c r="F3059" s="224"/>
      <c r="G3059" s="224"/>
      <c r="H3059" s="224"/>
      <c r="I3059" s="224"/>
      <c r="J3059" s="224"/>
      <c r="K3059" s="224"/>
      <c r="L3059" s="224"/>
      <c r="M3059" s="224"/>
      <c r="N3059" s="223"/>
      <c r="O3059" s="223"/>
      <c r="P3059" s="223"/>
      <c r="Q3059" s="223"/>
      <c r="R3059" s="224"/>
      <c r="S3059" s="224"/>
      <c r="T3059" s="224"/>
      <c r="U3059" s="224"/>
      <c r="V3059" s="224"/>
      <c r="W3059" s="224"/>
      <c r="X3059" s="224"/>
      <c r="Y3059" s="224"/>
      <c r="Z3059" s="213"/>
      <c r="AA3059" s="213"/>
      <c r="AB3059" s="213"/>
      <c r="AC3059" s="213"/>
      <c r="AD3059" s="213"/>
      <c r="AE3059" s="213"/>
      <c r="AF3059" s="213"/>
      <c r="AG3059" s="213" t="s">
        <v>573</v>
      </c>
      <c r="AH3059" s="213">
        <v>0</v>
      </c>
      <c r="AI3059" s="213"/>
      <c r="AJ3059" s="213"/>
      <c r="AK3059" s="213"/>
      <c r="AL3059" s="213"/>
      <c r="AM3059" s="213"/>
      <c r="AN3059" s="213"/>
      <c r="AO3059" s="213"/>
      <c r="AP3059" s="213"/>
      <c r="AQ3059" s="213"/>
      <c r="AR3059" s="213"/>
      <c r="AS3059" s="213"/>
      <c r="AT3059" s="213"/>
      <c r="AU3059" s="213"/>
      <c r="AV3059" s="213"/>
      <c r="AW3059" s="213"/>
      <c r="AX3059" s="213"/>
      <c r="AY3059" s="213"/>
      <c r="AZ3059" s="213"/>
      <c r="BA3059" s="213"/>
      <c r="BB3059" s="213"/>
      <c r="BC3059" s="213"/>
      <c r="BD3059" s="213"/>
      <c r="BE3059" s="213"/>
      <c r="BF3059" s="213"/>
      <c r="BG3059" s="213"/>
      <c r="BH3059" s="213"/>
    </row>
    <row r="3060" spans="1:60" outlineLevel="3" x14ac:dyDescent="0.2">
      <c r="A3060" s="220"/>
      <c r="B3060" s="221"/>
      <c r="C3060" s="258" t="s">
        <v>2791</v>
      </c>
      <c r="D3060" s="229"/>
      <c r="E3060" s="230"/>
      <c r="F3060" s="224"/>
      <c r="G3060" s="224"/>
      <c r="H3060" s="224"/>
      <c r="I3060" s="224"/>
      <c r="J3060" s="224"/>
      <c r="K3060" s="224"/>
      <c r="L3060" s="224"/>
      <c r="M3060" s="224"/>
      <c r="N3060" s="223"/>
      <c r="O3060" s="223"/>
      <c r="P3060" s="223"/>
      <c r="Q3060" s="223"/>
      <c r="R3060" s="224"/>
      <c r="S3060" s="224"/>
      <c r="T3060" s="224"/>
      <c r="U3060" s="224"/>
      <c r="V3060" s="224"/>
      <c r="W3060" s="224"/>
      <c r="X3060" s="224"/>
      <c r="Y3060" s="224"/>
      <c r="Z3060" s="213"/>
      <c r="AA3060" s="213"/>
      <c r="AB3060" s="213"/>
      <c r="AC3060" s="213"/>
      <c r="AD3060" s="213"/>
      <c r="AE3060" s="213"/>
      <c r="AF3060" s="213"/>
      <c r="AG3060" s="213" t="s">
        <v>573</v>
      </c>
      <c r="AH3060" s="213">
        <v>0</v>
      </c>
      <c r="AI3060" s="213"/>
      <c r="AJ3060" s="213"/>
      <c r="AK3060" s="213"/>
      <c r="AL3060" s="213"/>
      <c r="AM3060" s="213"/>
      <c r="AN3060" s="213"/>
      <c r="AO3060" s="213"/>
      <c r="AP3060" s="213"/>
      <c r="AQ3060" s="213"/>
      <c r="AR3060" s="213"/>
      <c r="AS3060" s="213"/>
      <c r="AT3060" s="213"/>
      <c r="AU3060" s="213"/>
      <c r="AV3060" s="213"/>
      <c r="AW3060" s="213"/>
      <c r="AX3060" s="213"/>
      <c r="AY3060" s="213"/>
      <c r="AZ3060" s="213"/>
      <c r="BA3060" s="213"/>
      <c r="BB3060" s="213"/>
      <c r="BC3060" s="213"/>
      <c r="BD3060" s="213"/>
      <c r="BE3060" s="213"/>
      <c r="BF3060" s="213"/>
      <c r="BG3060" s="213"/>
      <c r="BH3060" s="213"/>
    </row>
    <row r="3061" spans="1:60" outlineLevel="3" x14ac:dyDescent="0.2">
      <c r="A3061" s="220"/>
      <c r="B3061" s="221"/>
      <c r="C3061" s="258" t="s">
        <v>2792</v>
      </c>
      <c r="D3061" s="229"/>
      <c r="E3061" s="230">
        <v>6.5339999999999998</v>
      </c>
      <c r="F3061" s="224"/>
      <c r="G3061" s="224"/>
      <c r="H3061" s="224"/>
      <c r="I3061" s="224"/>
      <c r="J3061" s="224"/>
      <c r="K3061" s="224"/>
      <c r="L3061" s="224"/>
      <c r="M3061" s="224"/>
      <c r="N3061" s="223"/>
      <c r="O3061" s="223"/>
      <c r="P3061" s="223"/>
      <c r="Q3061" s="223"/>
      <c r="R3061" s="224"/>
      <c r="S3061" s="224"/>
      <c r="T3061" s="224"/>
      <c r="U3061" s="224"/>
      <c r="V3061" s="224"/>
      <c r="W3061" s="224"/>
      <c r="X3061" s="224"/>
      <c r="Y3061" s="224"/>
      <c r="Z3061" s="213"/>
      <c r="AA3061" s="213"/>
      <c r="AB3061" s="213"/>
      <c r="AC3061" s="213"/>
      <c r="AD3061" s="213"/>
      <c r="AE3061" s="213"/>
      <c r="AF3061" s="213"/>
      <c r="AG3061" s="213" t="s">
        <v>573</v>
      </c>
      <c r="AH3061" s="213">
        <v>0</v>
      </c>
      <c r="AI3061" s="213"/>
      <c r="AJ3061" s="213"/>
      <c r="AK3061" s="213"/>
      <c r="AL3061" s="213"/>
      <c r="AM3061" s="213"/>
      <c r="AN3061" s="213"/>
      <c r="AO3061" s="213"/>
      <c r="AP3061" s="213"/>
      <c r="AQ3061" s="213"/>
      <c r="AR3061" s="213"/>
      <c r="AS3061" s="213"/>
      <c r="AT3061" s="213"/>
      <c r="AU3061" s="213"/>
      <c r="AV3061" s="213"/>
      <c r="AW3061" s="213"/>
      <c r="AX3061" s="213"/>
      <c r="AY3061" s="213"/>
      <c r="AZ3061" s="213"/>
      <c r="BA3061" s="213"/>
      <c r="BB3061" s="213"/>
      <c r="BC3061" s="213"/>
      <c r="BD3061" s="213"/>
      <c r="BE3061" s="213"/>
      <c r="BF3061" s="213"/>
      <c r="BG3061" s="213"/>
      <c r="BH3061" s="213"/>
    </row>
    <row r="3062" spans="1:60" outlineLevel="3" x14ac:dyDescent="0.2">
      <c r="A3062" s="220"/>
      <c r="B3062" s="221"/>
      <c r="C3062" s="258" t="s">
        <v>2793</v>
      </c>
      <c r="D3062" s="229"/>
      <c r="E3062" s="230">
        <v>1.2798</v>
      </c>
      <c r="F3062" s="224"/>
      <c r="G3062" s="224"/>
      <c r="H3062" s="224"/>
      <c r="I3062" s="224"/>
      <c r="J3062" s="224"/>
      <c r="K3062" s="224"/>
      <c r="L3062" s="224"/>
      <c r="M3062" s="224"/>
      <c r="N3062" s="223"/>
      <c r="O3062" s="223"/>
      <c r="P3062" s="223"/>
      <c r="Q3062" s="223"/>
      <c r="R3062" s="224"/>
      <c r="S3062" s="224"/>
      <c r="T3062" s="224"/>
      <c r="U3062" s="224"/>
      <c r="V3062" s="224"/>
      <c r="W3062" s="224"/>
      <c r="X3062" s="224"/>
      <c r="Y3062" s="224"/>
      <c r="Z3062" s="213"/>
      <c r="AA3062" s="213"/>
      <c r="AB3062" s="213"/>
      <c r="AC3062" s="213"/>
      <c r="AD3062" s="213"/>
      <c r="AE3062" s="213"/>
      <c r="AF3062" s="213"/>
      <c r="AG3062" s="213" t="s">
        <v>573</v>
      </c>
      <c r="AH3062" s="213">
        <v>0</v>
      </c>
      <c r="AI3062" s="213"/>
      <c r="AJ3062" s="213"/>
      <c r="AK3062" s="213"/>
      <c r="AL3062" s="213"/>
      <c r="AM3062" s="213"/>
      <c r="AN3062" s="213"/>
      <c r="AO3062" s="213"/>
      <c r="AP3062" s="213"/>
      <c r="AQ3062" s="213"/>
      <c r="AR3062" s="213"/>
      <c r="AS3062" s="213"/>
      <c r="AT3062" s="213"/>
      <c r="AU3062" s="213"/>
      <c r="AV3062" s="213"/>
      <c r="AW3062" s="213"/>
      <c r="AX3062" s="213"/>
      <c r="AY3062" s="213"/>
      <c r="AZ3062" s="213"/>
      <c r="BA3062" s="213"/>
      <c r="BB3062" s="213"/>
      <c r="BC3062" s="213"/>
      <c r="BD3062" s="213"/>
      <c r="BE3062" s="213"/>
      <c r="BF3062" s="213"/>
      <c r="BG3062" s="213"/>
      <c r="BH3062" s="213"/>
    </row>
    <row r="3063" spans="1:60" outlineLevel="2" x14ac:dyDescent="0.2">
      <c r="A3063" s="220"/>
      <c r="B3063" s="221"/>
      <c r="C3063" s="257"/>
      <c r="D3063" s="250"/>
      <c r="E3063" s="250"/>
      <c r="F3063" s="250"/>
      <c r="G3063" s="250"/>
      <c r="H3063" s="224"/>
      <c r="I3063" s="224"/>
      <c r="J3063" s="224"/>
      <c r="K3063" s="224"/>
      <c r="L3063" s="224"/>
      <c r="M3063" s="224"/>
      <c r="N3063" s="223"/>
      <c r="O3063" s="223"/>
      <c r="P3063" s="223"/>
      <c r="Q3063" s="223"/>
      <c r="R3063" s="224"/>
      <c r="S3063" s="224"/>
      <c r="T3063" s="224"/>
      <c r="U3063" s="224"/>
      <c r="V3063" s="224"/>
      <c r="W3063" s="224"/>
      <c r="X3063" s="224"/>
      <c r="Y3063" s="224"/>
      <c r="Z3063" s="213"/>
      <c r="AA3063" s="213"/>
      <c r="AB3063" s="213"/>
      <c r="AC3063" s="213"/>
      <c r="AD3063" s="213"/>
      <c r="AE3063" s="213"/>
      <c r="AF3063" s="213"/>
      <c r="AG3063" s="213" t="s">
        <v>515</v>
      </c>
      <c r="AH3063" s="213"/>
      <c r="AI3063" s="213"/>
      <c r="AJ3063" s="213"/>
      <c r="AK3063" s="213"/>
      <c r="AL3063" s="213"/>
      <c r="AM3063" s="213"/>
      <c r="AN3063" s="213"/>
      <c r="AO3063" s="213"/>
      <c r="AP3063" s="213"/>
      <c r="AQ3063" s="213"/>
      <c r="AR3063" s="213"/>
      <c r="AS3063" s="213"/>
      <c r="AT3063" s="213"/>
      <c r="AU3063" s="213"/>
      <c r="AV3063" s="213"/>
      <c r="AW3063" s="213"/>
      <c r="AX3063" s="213"/>
      <c r="AY3063" s="213"/>
      <c r="AZ3063" s="213"/>
      <c r="BA3063" s="213"/>
      <c r="BB3063" s="213"/>
      <c r="BC3063" s="213"/>
      <c r="BD3063" s="213"/>
      <c r="BE3063" s="213"/>
      <c r="BF3063" s="213"/>
      <c r="BG3063" s="213"/>
      <c r="BH3063" s="213"/>
    </row>
    <row r="3064" spans="1:60" outlineLevel="1" x14ac:dyDescent="0.2">
      <c r="A3064" s="242">
        <v>391</v>
      </c>
      <c r="B3064" s="243" t="s">
        <v>2794</v>
      </c>
      <c r="C3064" s="254" t="s">
        <v>2795</v>
      </c>
      <c r="D3064" s="244" t="s">
        <v>974</v>
      </c>
      <c r="E3064" s="245">
        <v>51.3</v>
      </c>
      <c r="F3064" s="246"/>
      <c r="G3064" s="247">
        <f>ROUND(E3064*F3064,2)</f>
        <v>0</v>
      </c>
      <c r="H3064" s="246"/>
      <c r="I3064" s="247">
        <f>ROUND(E3064*H3064,2)</f>
        <v>0</v>
      </c>
      <c r="J3064" s="246"/>
      <c r="K3064" s="247">
        <f>ROUND(E3064*J3064,2)</f>
        <v>0</v>
      </c>
      <c r="L3064" s="247">
        <v>21</v>
      </c>
      <c r="M3064" s="247">
        <f>G3064*(1+L3064/100)</f>
        <v>0</v>
      </c>
      <c r="N3064" s="245">
        <v>4.0000000000000003E-5</v>
      </c>
      <c r="O3064" s="245">
        <f>ROUND(E3064*N3064,2)</f>
        <v>0</v>
      </c>
      <c r="P3064" s="245">
        <v>0</v>
      </c>
      <c r="Q3064" s="245">
        <f>ROUND(E3064*P3064,2)</f>
        <v>0</v>
      </c>
      <c r="R3064" s="247" t="s">
        <v>2777</v>
      </c>
      <c r="S3064" s="247" t="s">
        <v>511</v>
      </c>
      <c r="T3064" s="248" t="s">
        <v>511</v>
      </c>
      <c r="U3064" s="224">
        <v>0.29099999999999998</v>
      </c>
      <c r="V3064" s="224">
        <f>ROUND(E3064*U3064,2)</f>
        <v>14.93</v>
      </c>
      <c r="W3064" s="224"/>
      <c r="X3064" s="224" t="s">
        <v>557</v>
      </c>
      <c r="Y3064" s="224" t="s">
        <v>513</v>
      </c>
      <c r="Z3064" s="213"/>
      <c r="AA3064" s="213"/>
      <c r="AB3064" s="213"/>
      <c r="AC3064" s="213"/>
      <c r="AD3064" s="213"/>
      <c r="AE3064" s="213"/>
      <c r="AF3064" s="213"/>
      <c r="AG3064" s="213" t="s">
        <v>571</v>
      </c>
      <c r="AH3064" s="213"/>
      <c r="AI3064" s="213"/>
      <c r="AJ3064" s="213"/>
      <c r="AK3064" s="213"/>
      <c r="AL3064" s="213"/>
      <c r="AM3064" s="213"/>
      <c r="AN3064" s="213"/>
      <c r="AO3064" s="213"/>
      <c r="AP3064" s="213"/>
      <c r="AQ3064" s="213"/>
      <c r="AR3064" s="213"/>
      <c r="AS3064" s="213"/>
      <c r="AT3064" s="213"/>
      <c r="AU3064" s="213"/>
      <c r="AV3064" s="213"/>
      <c r="AW3064" s="213"/>
      <c r="AX3064" s="213"/>
      <c r="AY3064" s="213"/>
      <c r="AZ3064" s="213"/>
      <c r="BA3064" s="213"/>
      <c r="BB3064" s="213"/>
      <c r="BC3064" s="213"/>
      <c r="BD3064" s="213"/>
      <c r="BE3064" s="213"/>
      <c r="BF3064" s="213"/>
      <c r="BG3064" s="213"/>
      <c r="BH3064" s="213"/>
    </row>
    <row r="3065" spans="1:60" outlineLevel="2" x14ac:dyDescent="0.2">
      <c r="A3065" s="220"/>
      <c r="B3065" s="221"/>
      <c r="C3065" s="258" t="s">
        <v>2796</v>
      </c>
      <c r="D3065" s="229"/>
      <c r="E3065" s="230"/>
      <c r="F3065" s="224"/>
      <c r="G3065" s="224"/>
      <c r="H3065" s="224"/>
      <c r="I3065" s="224"/>
      <c r="J3065" s="224"/>
      <c r="K3065" s="224"/>
      <c r="L3065" s="224"/>
      <c r="M3065" s="224"/>
      <c r="N3065" s="223"/>
      <c r="O3065" s="223"/>
      <c r="P3065" s="223"/>
      <c r="Q3065" s="223"/>
      <c r="R3065" s="224"/>
      <c r="S3065" s="224"/>
      <c r="T3065" s="224"/>
      <c r="U3065" s="224"/>
      <c r="V3065" s="224"/>
      <c r="W3065" s="224"/>
      <c r="X3065" s="224"/>
      <c r="Y3065" s="224"/>
      <c r="Z3065" s="213"/>
      <c r="AA3065" s="213"/>
      <c r="AB3065" s="213"/>
      <c r="AC3065" s="213"/>
      <c r="AD3065" s="213"/>
      <c r="AE3065" s="213"/>
      <c r="AF3065" s="213"/>
      <c r="AG3065" s="213" t="s">
        <v>573</v>
      </c>
      <c r="AH3065" s="213">
        <v>0</v>
      </c>
      <c r="AI3065" s="213"/>
      <c r="AJ3065" s="213"/>
      <c r="AK3065" s="213"/>
      <c r="AL3065" s="213"/>
      <c r="AM3065" s="213"/>
      <c r="AN3065" s="213"/>
      <c r="AO3065" s="213"/>
      <c r="AP3065" s="213"/>
      <c r="AQ3065" s="213"/>
      <c r="AR3065" s="213"/>
      <c r="AS3065" s="213"/>
      <c r="AT3065" s="213"/>
      <c r="AU3065" s="213"/>
      <c r="AV3065" s="213"/>
      <c r="AW3065" s="213"/>
      <c r="AX3065" s="213"/>
      <c r="AY3065" s="213"/>
      <c r="AZ3065" s="213"/>
      <c r="BA3065" s="213"/>
      <c r="BB3065" s="213"/>
      <c r="BC3065" s="213"/>
      <c r="BD3065" s="213"/>
      <c r="BE3065" s="213"/>
      <c r="BF3065" s="213"/>
      <c r="BG3065" s="213"/>
      <c r="BH3065" s="213"/>
    </row>
    <row r="3066" spans="1:60" outlineLevel="3" x14ac:dyDescent="0.2">
      <c r="A3066" s="220"/>
      <c r="B3066" s="221"/>
      <c r="C3066" s="258" t="s">
        <v>2797</v>
      </c>
      <c r="D3066" s="229"/>
      <c r="E3066" s="230">
        <v>14.5</v>
      </c>
      <c r="F3066" s="224"/>
      <c r="G3066" s="224"/>
      <c r="H3066" s="224"/>
      <c r="I3066" s="224"/>
      <c r="J3066" s="224"/>
      <c r="K3066" s="224"/>
      <c r="L3066" s="224"/>
      <c r="M3066" s="224"/>
      <c r="N3066" s="223"/>
      <c r="O3066" s="223"/>
      <c r="P3066" s="223"/>
      <c r="Q3066" s="223"/>
      <c r="R3066" s="224"/>
      <c r="S3066" s="224"/>
      <c r="T3066" s="224"/>
      <c r="U3066" s="224"/>
      <c r="V3066" s="224"/>
      <c r="W3066" s="224"/>
      <c r="X3066" s="224"/>
      <c r="Y3066" s="224"/>
      <c r="Z3066" s="213"/>
      <c r="AA3066" s="213"/>
      <c r="AB3066" s="213"/>
      <c r="AC3066" s="213"/>
      <c r="AD3066" s="213"/>
      <c r="AE3066" s="213"/>
      <c r="AF3066" s="213"/>
      <c r="AG3066" s="213" t="s">
        <v>573</v>
      </c>
      <c r="AH3066" s="213">
        <v>5</v>
      </c>
      <c r="AI3066" s="213"/>
      <c r="AJ3066" s="213"/>
      <c r="AK3066" s="213"/>
      <c r="AL3066" s="213"/>
      <c r="AM3066" s="213"/>
      <c r="AN3066" s="213"/>
      <c r="AO3066" s="213"/>
      <c r="AP3066" s="213"/>
      <c r="AQ3066" s="213"/>
      <c r="AR3066" s="213"/>
      <c r="AS3066" s="213"/>
      <c r="AT3066" s="213"/>
      <c r="AU3066" s="213"/>
      <c r="AV3066" s="213"/>
      <c r="AW3066" s="213"/>
      <c r="AX3066" s="213"/>
      <c r="AY3066" s="213"/>
      <c r="AZ3066" s="213"/>
      <c r="BA3066" s="213"/>
      <c r="BB3066" s="213"/>
      <c r="BC3066" s="213"/>
      <c r="BD3066" s="213"/>
      <c r="BE3066" s="213"/>
      <c r="BF3066" s="213"/>
      <c r="BG3066" s="213"/>
      <c r="BH3066" s="213"/>
    </row>
    <row r="3067" spans="1:60" outlineLevel="3" x14ac:dyDescent="0.2">
      <c r="A3067" s="220"/>
      <c r="B3067" s="221"/>
      <c r="C3067" s="258" t="s">
        <v>2798</v>
      </c>
      <c r="D3067" s="229"/>
      <c r="E3067" s="230">
        <v>36.799999999999997</v>
      </c>
      <c r="F3067" s="224"/>
      <c r="G3067" s="224"/>
      <c r="H3067" s="224"/>
      <c r="I3067" s="224"/>
      <c r="J3067" s="224"/>
      <c r="K3067" s="224"/>
      <c r="L3067" s="224"/>
      <c r="M3067" s="224"/>
      <c r="N3067" s="223"/>
      <c r="O3067" s="223"/>
      <c r="P3067" s="223"/>
      <c r="Q3067" s="223"/>
      <c r="R3067" s="224"/>
      <c r="S3067" s="224"/>
      <c r="T3067" s="224"/>
      <c r="U3067" s="224"/>
      <c r="V3067" s="224"/>
      <c r="W3067" s="224"/>
      <c r="X3067" s="224"/>
      <c r="Y3067" s="224"/>
      <c r="Z3067" s="213"/>
      <c r="AA3067" s="213"/>
      <c r="AB3067" s="213"/>
      <c r="AC3067" s="213"/>
      <c r="AD3067" s="213"/>
      <c r="AE3067" s="213"/>
      <c r="AF3067" s="213"/>
      <c r="AG3067" s="213" t="s">
        <v>573</v>
      </c>
      <c r="AH3067" s="213">
        <v>0</v>
      </c>
      <c r="AI3067" s="213"/>
      <c r="AJ3067" s="213"/>
      <c r="AK3067" s="213"/>
      <c r="AL3067" s="213"/>
      <c r="AM3067" s="213"/>
      <c r="AN3067" s="213"/>
      <c r="AO3067" s="213"/>
      <c r="AP3067" s="213"/>
      <c r="AQ3067" s="213"/>
      <c r="AR3067" s="213"/>
      <c r="AS3067" s="213"/>
      <c r="AT3067" s="213"/>
      <c r="AU3067" s="213"/>
      <c r="AV3067" s="213"/>
      <c r="AW3067" s="213"/>
      <c r="AX3067" s="213"/>
      <c r="AY3067" s="213"/>
      <c r="AZ3067" s="213"/>
      <c r="BA3067" s="213"/>
      <c r="BB3067" s="213"/>
      <c r="BC3067" s="213"/>
      <c r="BD3067" s="213"/>
      <c r="BE3067" s="213"/>
      <c r="BF3067" s="213"/>
      <c r="BG3067" s="213"/>
      <c r="BH3067" s="213"/>
    </row>
    <row r="3068" spans="1:60" outlineLevel="3" x14ac:dyDescent="0.2">
      <c r="A3068" s="220"/>
      <c r="B3068" s="221"/>
      <c r="C3068" s="275" t="s">
        <v>955</v>
      </c>
      <c r="D3068" s="266"/>
      <c r="E3068" s="267"/>
      <c r="F3068" s="224"/>
      <c r="G3068" s="224"/>
      <c r="H3068" s="224"/>
      <c r="I3068" s="224"/>
      <c r="J3068" s="224"/>
      <c r="K3068" s="224"/>
      <c r="L3068" s="224"/>
      <c r="M3068" s="224"/>
      <c r="N3068" s="223"/>
      <c r="O3068" s="223"/>
      <c r="P3068" s="223"/>
      <c r="Q3068" s="223"/>
      <c r="R3068" s="224"/>
      <c r="S3068" s="224"/>
      <c r="T3068" s="224"/>
      <c r="U3068" s="224"/>
      <c r="V3068" s="224"/>
      <c r="W3068" s="224"/>
      <c r="X3068" s="224"/>
      <c r="Y3068" s="224"/>
      <c r="Z3068" s="213"/>
      <c r="AA3068" s="213"/>
      <c r="AB3068" s="213"/>
      <c r="AC3068" s="213"/>
      <c r="AD3068" s="213"/>
      <c r="AE3068" s="213"/>
      <c r="AF3068" s="213"/>
      <c r="AG3068" s="213" t="s">
        <v>573</v>
      </c>
      <c r="AH3068" s="213"/>
      <c r="AI3068" s="213"/>
      <c r="AJ3068" s="213"/>
      <c r="AK3068" s="213"/>
      <c r="AL3068" s="213"/>
      <c r="AM3068" s="213"/>
      <c r="AN3068" s="213"/>
      <c r="AO3068" s="213"/>
      <c r="AP3068" s="213"/>
      <c r="AQ3068" s="213"/>
      <c r="AR3068" s="213"/>
      <c r="AS3068" s="213"/>
      <c r="AT3068" s="213"/>
      <c r="AU3068" s="213"/>
      <c r="AV3068" s="213"/>
      <c r="AW3068" s="213"/>
      <c r="AX3068" s="213"/>
      <c r="AY3068" s="213"/>
      <c r="AZ3068" s="213"/>
      <c r="BA3068" s="213"/>
      <c r="BB3068" s="213"/>
      <c r="BC3068" s="213"/>
      <c r="BD3068" s="213"/>
      <c r="BE3068" s="213"/>
      <c r="BF3068" s="213"/>
      <c r="BG3068" s="213"/>
      <c r="BH3068" s="213"/>
    </row>
    <row r="3069" spans="1:60" outlineLevel="3" x14ac:dyDescent="0.2">
      <c r="A3069" s="220"/>
      <c r="B3069" s="221"/>
      <c r="C3069" s="276" t="s">
        <v>2799</v>
      </c>
      <c r="D3069" s="266"/>
      <c r="E3069" s="267">
        <v>28</v>
      </c>
      <c r="F3069" s="224"/>
      <c r="G3069" s="224"/>
      <c r="H3069" s="224"/>
      <c r="I3069" s="224"/>
      <c r="J3069" s="224"/>
      <c r="K3069" s="224"/>
      <c r="L3069" s="224"/>
      <c r="M3069" s="224"/>
      <c r="N3069" s="223"/>
      <c r="O3069" s="223"/>
      <c r="P3069" s="223"/>
      <c r="Q3069" s="223"/>
      <c r="R3069" s="224"/>
      <c r="S3069" s="224"/>
      <c r="T3069" s="224"/>
      <c r="U3069" s="224"/>
      <c r="V3069" s="224"/>
      <c r="W3069" s="224"/>
      <c r="X3069" s="224"/>
      <c r="Y3069" s="224"/>
      <c r="Z3069" s="213"/>
      <c r="AA3069" s="213"/>
      <c r="AB3069" s="213"/>
      <c r="AC3069" s="213"/>
      <c r="AD3069" s="213"/>
      <c r="AE3069" s="213"/>
      <c r="AF3069" s="213"/>
      <c r="AG3069" s="213" t="s">
        <v>573</v>
      </c>
      <c r="AH3069" s="213">
        <v>2</v>
      </c>
      <c r="AI3069" s="213"/>
      <c r="AJ3069" s="213"/>
      <c r="AK3069" s="213"/>
      <c r="AL3069" s="213"/>
      <c r="AM3069" s="213"/>
      <c r="AN3069" s="213"/>
      <c r="AO3069" s="213"/>
      <c r="AP3069" s="213"/>
      <c r="AQ3069" s="213"/>
      <c r="AR3069" s="213"/>
      <c r="AS3069" s="213"/>
      <c r="AT3069" s="213"/>
      <c r="AU3069" s="213"/>
      <c r="AV3069" s="213"/>
      <c r="AW3069" s="213"/>
      <c r="AX3069" s="213"/>
      <c r="AY3069" s="213"/>
      <c r="AZ3069" s="213"/>
      <c r="BA3069" s="213"/>
      <c r="BB3069" s="213"/>
      <c r="BC3069" s="213"/>
      <c r="BD3069" s="213"/>
      <c r="BE3069" s="213"/>
      <c r="BF3069" s="213"/>
      <c r="BG3069" s="213"/>
      <c r="BH3069" s="213"/>
    </row>
    <row r="3070" spans="1:60" outlineLevel="3" x14ac:dyDescent="0.2">
      <c r="A3070" s="220"/>
      <c r="B3070" s="221"/>
      <c r="C3070" s="276" t="s">
        <v>2800</v>
      </c>
      <c r="D3070" s="266"/>
      <c r="E3070" s="267">
        <v>8.8000000000000007</v>
      </c>
      <c r="F3070" s="224"/>
      <c r="G3070" s="224"/>
      <c r="H3070" s="224"/>
      <c r="I3070" s="224"/>
      <c r="J3070" s="224"/>
      <c r="K3070" s="224"/>
      <c r="L3070" s="224"/>
      <c r="M3070" s="224"/>
      <c r="N3070" s="223"/>
      <c r="O3070" s="223"/>
      <c r="P3070" s="223"/>
      <c r="Q3070" s="223"/>
      <c r="R3070" s="224"/>
      <c r="S3070" s="224"/>
      <c r="T3070" s="224"/>
      <c r="U3070" s="224"/>
      <c r="V3070" s="224"/>
      <c r="W3070" s="224"/>
      <c r="X3070" s="224"/>
      <c r="Y3070" s="224"/>
      <c r="Z3070" s="213"/>
      <c r="AA3070" s="213"/>
      <c r="AB3070" s="213"/>
      <c r="AC3070" s="213"/>
      <c r="AD3070" s="213"/>
      <c r="AE3070" s="213"/>
      <c r="AF3070" s="213"/>
      <c r="AG3070" s="213" t="s">
        <v>573</v>
      </c>
      <c r="AH3070" s="213">
        <v>2</v>
      </c>
      <c r="AI3070" s="213"/>
      <c r="AJ3070" s="213"/>
      <c r="AK3070" s="213"/>
      <c r="AL3070" s="213"/>
      <c r="AM3070" s="213"/>
      <c r="AN3070" s="213"/>
      <c r="AO3070" s="213"/>
      <c r="AP3070" s="213"/>
      <c r="AQ3070" s="213"/>
      <c r="AR3070" s="213"/>
      <c r="AS3070" s="213"/>
      <c r="AT3070" s="213"/>
      <c r="AU3070" s="213"/>
      <c r="AV3070" s="213"/>
      <c r="AW3070" s="213"/>
      <c r="AX3070" s="213"/>
      <c r="AY3070" s="213"/>
      <c r="AZ3070" s="213"/>
      <c r="BA3070" s="213"/>
      <c r="BB3070" s="213"/>
      <c r="BC3070" s="213"/>
      <c r="BD3070" s="213"/>
      <c r="BE3070" s="213"/>
      <c r="BF3070" s="213"/>
      <c r="BG3070" s="213"/>
      <c r="BH3070" s="213"/>
    </row>
    <row r="3071" spans="1:60" outlineLevel="3" x14ac:dyDescent="0.2">
      <c r="A3071" s="220"/>
      <c r="B3071" s="221"/>
      <c r="C3071" s="275" t="s">
        <v>958</v>
      </c>
      <c r="D3071" s="266"/>
      <c r="E3071" s="267"/>
      <c r="F3071" s="224"/>
      <c r="G3071" s="224"/>
      <c r="H3071" s="224"/>
      <c r="I3071" s="224"/>
      <c r="J3071" s="224"/>
      <c r="K3071" s="224"/>
      <c r="L3071" s="224"/>
      <c r="M3071" s="224"/>
      <c r="N3071" s="223"/>
      <c r="O3071" s="223"/>
      <c r="P3071" s="223"/>
      <c r="Q3071" s="223"/>
      <c r="R3071" s="224"/>
      <c r="S3071" s="224"/>
      <c r="T3071" s="224"/>
      <c r="U3071" s="224"/>
      <c r="V3071" s="224"/>
      <c r="W3071" s="224"/>
      <c r="X3071" s="224"/>
      <c r="Y3071" s="224"/>
      <c r="Z3071" s="213"/>
      <c r="AA3071" s="213"/>
      <c r="AB3071" s="213"/>
      <c r="AC3071" s="213"/>
      <c r="AD3071" s="213"/>
      <c r="AE3071" s="213"/>
      <c r="AF3071" s="213"/>
      <c r="AG3071" s="213" t="s">
        <v>573</v>
      </c>
      <c r="AH3071" s="213"/>
      <c r="AI3071" s="213"/>
      <c r="AJ3071" s="213"/>
      <c r="AK3071" s="213"/>
      <c r="AL3071" s="213"/>
      <c r="AM3071" s="213"/>
      <c r="AN3071" s="213"/>
      <c r="AO3071" s="213"/>
      <c r="AP3071" s="213"/>
      <c r="AQ3071" s="213"/>
      <c r="AR3071" s="213"/>
      <c r="AS3071" s="213"/>
      <c r="AT3071" s="213"/>
      <c r="AU3071" s="213"/>
      <c r="AV3071" s="213"/>
      <c r="AW3071" s="213"/>
      <c r="AX3071" s="213"/>
      <c r="AY3071" s="213"/>
      <c r="AZ3071" s="213"/>
      <c r="BA3071" s="213"/>
      <c r="BB3071" s="213"/>
      <c r="BC3071" s="213"/>
      <c r="BD3071" s="213"/>
      <c r="BE3071" s="213"/>
      <c r="BF3071" s="213"/>
      <c r="BG3071" s="213"/>
      <c r="BH3071" s="213"/>
    </row>
    <row r="3072" spans="1:60" outlineLevel="2" x14ac:dyDescent="0.2">
      <c r="A3072" s="220"/>
      <c r="B3072" s="221"/>
      <c r="C3072" s="257"/>
      <c r="D3072" s="250"/>
      <c r="E3072" s="250"/>
      <c r="F3072" s="250"/>
      <c r="G3072" s="250"/>
      <c r="H3072" s="224"/>
      <c r="I3072" s="224"/>
      <c r="J3072" s="224"/>
      <c r="K3072" s="224"/>
      <c r="L3072" s="224"/>
      <c r="M3072" s="224"/>
      <c r="N3072" s="223"/>
      <c r="O3072" s="223"/>
      <c r="P3072" s="223"/>
      <c r="Q3072" s="223"/>
      <c r="R3072" s="224"/>
      <c r="S3072" s="224"/>
      <c r="T3072" s="224"/>
      <c r="U3072" s="224"/>
      <c r="V3072" s="224"/>
      <c r="W3072" s="224"/>
      <c r="X3072" s="224"/>
      <c r="Y3072" s="224"/>
      <c r="Z3072" s="213"/>
      <c r="AA3072" s="213"/>
      <c r="AB3072" s="213"/>
      <c r="AC3072" s="213"/>
      <c r="AD3072" s="213"/>
      <c r="AE3072" s="213"/>
      <c r="AF3072" s="213"/>
      <c r="AG3072" s="213" t="s">
        <v>515</v>
      </c>
      <c r="AH3072" s="213"/>
      <c r="AI3072" s="213"/>
      <c r="AJ3072" s="213"/>
      <c r="AK3072" s="213"/>
      <c r="AL3072" s="213"/>
      <c r="AM3072" s="213"/>
      <c r="AN3072" s="213"/>
      <c r="AO3072" s="213"/>
      <c r="AP3072" s="213"/>
      <c r="AQ3072" s="213"/>
      <c r="AR3072" s="213"/>
      <c r="AS3072" s="213"/>
      <c r="AT3072" s="213"/>
      <c r="AU3072" s="213"/>
      <c r="AV3072" s="213"/>
      <c r="AW3072" s="213"/>
      <c r="AX3072" s="213"/>
      <c r="AY3072" s="213"/>
      <c r="AZ3072" s="213"/>
      <c r="BA3072" s="213"/>
      <c r="BB3072" s="213"/>
      <c r="BC3072" s="213"/>
      <c r="BD3072" s="213"/>
      <c r="BE3072" s="213"/>
      <c r="BF3072" s="213"/>
      <c r="BG3072" s="213"/>
      <c r="BH3072" s="213"/>
    </row>
    <row r="3073" spans="1:60" outlineLevel="1" x14ac:dyDescent="0.2">
      <c r="A3073" s="242">
        <v>392</v>
      </c>
      <c r="B3073" s="243" t="s">
        <v>2801</v>
      </c>
      <c r="C3073" s="254" t="s">
        <v>2802</v>
      </c>
      <c r="D3073" s="244" t="s">
        <v>974</v>
      </c>
      <c r="E3073" s="245">
        <v>14.5</v>
      </c>
      <c r="F3073" s="246"/>
      <c r="G3073" s="247">
        <f>ROUND(E3073*F3073,2)</f>
        <v>0</v>
      </c>
      <c r="H3073" s="246"/>
      <c r="I3073" s="247">
        <f>ROUND(E3073*H3073,2)</f>
        <v>0</v>
      </c>
      <c r="J3073" s="246"/>
      <c r="K3073" s="247">
        <f>ROUND(E3073*J3073,2)</f>
        <v>0</v>
      </c>
      <c r="L3073" s="247">
        <v>21</v>
      </c>
      <c r="M3073" s="247">
        <f>G3073*(1+L3073/100)</f>
        <v>0</v>
      </c>
      <c r="N3073" s="245">
        <v>1.8000000000000001E-4</v>
      </c>
      <c r="O3073" s="245">
        <f>ROUND(E3073*N3073,2)</f>
        <v>0</v>
      </c>
      <c r="P3073" s="245">
        <v>0</v>
      </c>
      <c r="Q3073" s="245">
        <f>ROUND(E3073*P3073,2)</f>
        <v>0</v>
      </c>
      <c r="R3073" s="247" t="s">
        <v>2777</v>
      </c>
      <c r="S3073" s="247" t="s">
        <v>511</v>
      </c>
      <c r="T3073" s="248" t="s">
        <v>511</v>
      </c>
      <c r="U3073" s="224">
        <v>0.37</v>
      </c>
      <c r="V3073" s="224">
        <f>ROUND(E3073*U3073,2)</f>
        <v>5.37</v>
      </c>
      <c r="W3073" s="224"/>
      <c r="X3073" s="224" t="s">
        <v>557</v>
      </c>
      <c r="Y3073" s="224" t="s">
        <v>513</v>
      </c>
      <c r="Z3073" s="213"/>
      <c r="AA3073" s="213"/>
      <c r="AB3073" s="213"/>
      <c r="AC3073" s="213"/>
      <c r="AD3073" s="213"/>
      <c r="AE3073" s="213"/>
      <c r="AF3073" s="213"/>
      <c r="AG3073" s="213" t="s">
        <v>571</v>
      </c>
      <c r="AH3073" s="213"/>
      <c r="AI3073" s="213"/>
      <c r="AJ3073" s="213"/>
      <c r="AK3073" s="213"/>
      <c r="AL3073" s="213"/>
      <c r="AM3073" s="213"/>
      <c r="AN3073" s="213"/>
      <c r="AO3073" s="213"/>
      <c r="AP3073" s="213"/>
      <c r="AQ3073" s="213"/>
      <c r="AR3073" s="213"/>
      <c r="AS3073" s="213"/>
      <c r="AT3073" s="213"/>
      <c r="AU3073" s="213"/>
      <c r="AV3073" s="213"/>
      <c r="AW3073" s="213"/>
      <c r="AX3073" s="213"/>
      <c r="AY3073" s="213"/>
      <c r="AZ3073" s="213"/>
      <c r="BA3073" s="213"/>
      <c r="BB3073" s="213"/>
      <c r="BC3073" s="213"/>
      <c r="BD3073" s="213"/>
      <c r="BE3073" s="213"/>
      <c r="BF3073" s="213"/>
      <c r="BG3073" s="213"/>
      <c r="BH3073" s="213"/>
    </row>
    <row r="3074" spans="1:60" outlineLevel="2" x14ac:dyDescent="0.2">
      <c r="A3074" s="220"/>
      <c r="B3074" s="221"/>
      <c r="C3074" s="258" t="s">
        <v>2803</v>
      </c>
      <c r="D3074" s="229"/>
      <c r="E3074" s="230"/>
      <c r="F3074" s="224"/>
      <c r="G3074" s="224"/>
      <c r="H3074" s="224"/>
      <c r="I3074" s="224"/>
      <c r="J3074" s="224"/>
      <c r="K3074" s="224"/>
      <c r="L3074" s="224"/>
      <c r="M3074" s="224"/>
      <c r="N3074" s="223"/>
      <c r="O3074" s="223"/>
      <c r="P3074" s="223"/>
      <c r="Q3074" s="223"/>
      <c r="R3074" s="224"/>
      <c r="S3074" s="224"/>
      <c r="T3074" s="224"/>
      <c r="U3074" s="224"/>
      <c r="V3074" s="224"/>
      <c r="W3074" s="224"/>
      <c r="X3074" s="224"/>
      <c r="Y3074" s="224"/>
      <c r="Z3074" s="213"/>
      <c r="AA3074" s="213"/>
      <c r="AB3074" s="213"/>
      <c r="AC3074" s="213"/>
      <c r="AD3074" s="213"/>
      <c r="AE3074" s="213"/>
      <c r="AF3074" s="213"/>
      <c r="AG3074" s="213" t="s">
        <v>573</v>
      </c>
      <c r="AH3074" s="213">
        <v>0</v>
      </c>
      <c r="AI3074" s="213"/>
      <c r="AJ3074" s="213"/>
      <c r="AK3074" s="213"/>
      <c r="AL3074" s="213"/>
      <c r="AM3074" s="213"/>
      <c r="AN3074" s="213"/>
      <c r="AO3074" s="213"/>
      <c r="AP3074" s="213"/>
      <c r="AQ3074" s="213"/>
      <c r="AR3074" s="213"/>
      <c r="AS3074" s="213"/>
      <c r="AT3074" s="213"/>
      <c r="AU3074" s="213"/>
      <c r="AV3074" s="213"/>
      <c r="AW3074" s="213"/>
      <c r="AX3074" s="213"/>
      <c r="AY3074" s="213"/>
      <c r="AZ3074" s="213"/>
      <c r="BA3074" s="213"/>
      <c r="BB3074" s="213"/>
      <c r="BC3074" s="213"/>
      <c r="BD3074" s="213"/>
      <c r="BE3074" s="213"/>
      <c r="BF3074" s="213"/>
      <c r="BG3074" s="213"/>
      <c r="BH3074" s="213"/>
    </row>
    <row r="3075" spans="1:60" outlineLevel="3" x14ac:dyDescent="0.2">
      <c r="A3075" s="220"/>
      <c r="B3075" s="221"/>
      <c r="C3075" s="258" t="s">
        <v>2797</v>
      </c>
      <c r="D3075" s="229"/>
      <c r="E3075" s="230">
        <v>14.5</v>
      </c>
      <c r="F3075" s="224"/>
      <c r="G3075" s="224"/>
      <c r="H3075" s="224"/>
      <c r="I3075" s="224"/>
      <c r="J3075" s="224"/>
      <c r="K3075" s="224"/>
      <c r="L3075" s="224"/>
      <c r="M3075" s="224"/>
      <c r="N3075" s="223"/>
      <c r="O3075" s="223"/>
      <c r="P3075" s="223"/>
      <c r="Q3075" s="223"/>
      <c r="R3075" s="224"/>
      <c r="S3075" s="224"/>
      <c r="T3075" s="224"/>
      <c r="U3075" s="224"/>
      <c r="V3075" s="224"/>
      <c r="W3075" s="224"/>
      <c r="X3075" s="224"/>
      <c r="Y3075" s="224"/>
      <c r="Z3075" s="213"/>
      <c r="AA3075" s="213"/>
      <c r="AB3075" s="213"/>
      <c r="AC3075" s="213"/>
      <c r="AD3075" s="213"/>
      <c r="AE3075" s="213"/>
      <c r="AF3075" s="213"/>
      <c r="AG3075" s="213" t="s">
        <v>573</v>
      </c>
      <c r="AH3075" s="213">
        <v>5</v>
      </c>
      <c r="AI3075" s="213"/>
      <c r="AJ3075" s="213"/>
      <c r="AK3075" s="213"/>
      <c r="AL3075" s="213"/>
      <c r="AM3075" s="213"/>
      <c r="AN3075" s="213"/>
      <c r="AO3075" s="213"/>
      <c r="AP3075" s="213"/>
      <c r="AQ3075" s="213"/>
      <c r="AR3075" s="213"/>
      <c r="AS3075" s="213"/>
      <c r="AT3075" s="213"/>
      <c r="AU3075" s="213"/>
      <c r="AV3075" s="213"/>
      <c r="AW3075" s="213"/>
      <c r="AX3075" s="213"/>
      <c r="AY3075" s="213"/>
      <c r="AZ3075" s="213"/>
      <c r="BA3075" s="213"/>
      <c r="BB3075" s="213"/>
      <c r="BC3075" s="213"/>
      <c r="BD3075" s="213"/>
      <c r="BE3075" s="213"/>
      <c r="BF3075" s="213"/>
      <c r="BG3075" s="213"/>
      <c r="BH3075" s="213"/>
    </row>
    <row r="3076" spans="1:60" outlineLevel="2" x14ac:dyDescent="0.2">
      <c r="A3076" s="220"/>
      <c r="B3076" s="221"/>
      <c r="C3076" s="257"/>
      <c r="D3076" s="250"/>
      <c r="E3076" s="250"/>
      <c r="F3076" s="250"/>
      <c r="G3076" s="250"/>
      <c r="H3076" s="224"/>
      <c r="I3076" s="224"/>
      <c r="J3076" s="224"/>
      <c r="K3076" s="224"/>
      <c r="L3076" s="224"/>
      <c r="M3076" s="224"/>
      <c r="N3076" s="223"/>
      <c r="O3076" s="223"/>
      <c r="P3076" s="223"/>
      <c r="Q3076" s="223"/>
      <c r="R3076" s="224"/>
      <c r="S3076" s="224"/>
      <c r="T3076" s="224"/>
      <c r="U3076" s="224"/>
      <c r="V3076" s="224"/>
      <c r="W3076" s="224"/>
      <c r="X3076" s="224"/>
      <c r="Y3076" s="224"/>
      <c r="Z3076" s="213"/>
      <c r="AA3076" s="213"/>
      <c r="AB3076" s="213"/>
      <c r="AC3076" s="213"/>
      <c r="AD3076" s="213"/>
      <c r="AE3076" s="213"/>
      <c r="AF3076" s="213"/>
      <c r="AG3076" s="213" t="s">
        <v>515</v>
      </c>
      <c r="AH3076" s="213"/>
      <c r="AI3076" s="213"/>
      <c r="AJ3076" s="213"/>
      <c r="AK3076" s="213"/>
      <c r="AL3076" s="213"/>
      <c r="AM3076" s="213"/>
      <c r="AN3076" s="213"/>
      <c r="AO3076" s="213"/>
      <c r="AP3076" s="213"/>
      <c r="AQ3076" s="213"/>
      <c r="AR3076" s="213"/>
      <c r="AS3076" s="213"/>
      <c r="AT3076" s="213"/>
      <c r="AU3076" s="213"/>
      <c r="AV3076" s="213"/>
      <c r="AW3076" s="213"/>
      <c r="AX3076" s="213"/>
      <c r="AY3076" s="213"/>
      <c r="AZ3076" s="213"/>
      <c r="BA3076" s="213"/>
      <c r="BB3076" s="213"/>
      <c r="BC3076" s="213"/>
      <c r="BD3076" s="213"/>
      <c r="BE3076" s="213"/>
      <c r="BF3076" s="213"/>
      <c r="BG3076" s="213"/>
      <c r="BH3076" s="213"/>
    </row>
    <row r="3077" spans="1:60" outlineLevel="1" x14ac:dyDescent="0.2">
      <c r="A3077" s="242">
        <v>393</v>
      </c>
      <c r="B3077" s="243" t="s">
        <v>2804</v>
      </c>
      <c r="C3077" s="254" t="s">
        <v>2805</v>
      </c>
      <c r="D3077" s="244" t="s">
        <v>974</v>
      </c>
      <c r="E3077" s="245">
        <v>91.125</v>
      </c>
      <c r="F3077" s="246"/>
      <c r="G3077" s="247">
        <f>ROUND(E3077*F3077,2)</f>
        <v>0</v>
      </c>
      <c r="H3077" s="246"/>
      <c r="I3077" s="247">
        <f>ROUND(E3077*H3077,2)</f>
        <v>0</v>
      </c>
      <c r="J3077" s="246"/>
      <c r="K3077" s="247">
        <f>ROUND(E3077*J3077,2)</f>
        <v>0</v>
      </c>
      <c r="L3077" s="247">
        <v>21</v>
      </c>
      <c r="M3077" s="247">
        <f>G3077*(1+L3077/100)</f>
        <v>0</v>
      </c>
      <c r="N3077" s="245">
        <v>4.8999999999999998E-4</v>
      </c>
      <c r="O3077" s="245">
        <f>ROUND(E3077*N3077,2)</f>
        <v>0.04</v>
      </c>
      <c r="P3077" s="245">
        <v>0</v>
      </c>
      <c r="Q3077" s="245">
        <f>ROUND(E3077*P3077,2)</f>
        <v>0</v>
      </c>
      <c r="R3077" s="247" t="s">
        <v>2777</v>
      </c>
      <c r="S3077" s="247" t="s">
        <v>511</v>
      </c>
      <c r="T3077" s="248" t="s">
        <v>511</v>
      </c>
      <c r="U3077" s="224">
        <v>0.123</v>
      </c>
      <c r="V3077" s="224">
        <f>ROUND(E3077*U3077,2)</f>
        <v>11.21</v>
      </c>
      <c r="W3077" s="224"/>
      <c r="X3077" s="224" t="s">
        <v>557</v>
      </c>
      <c r="Y3077" s="224" t="s">
        <v>513</v>
      </c>
      <c r="Z3077" s="213"/>
      <c r="AA3077" s="213"/>
      <c r="AB3077" s="213"/>
      <c r="AC3077" s="213"/>
      <c r="AD3077" s="213"/>
      <c r="AE3077" s="213"/>
      <c r="AF3077" s="213"/>
      <c r="AG3077" s="213" t="s">
        <v>571</v>
      </c>
      <c r="AH3077" s="213"/>
      <c r="AI3077" s="213"/>
      <c r="AJ3077" s="213"/>
      <c r="AK3077" s="213"/>
      <c r="AL3077" s="213"/>
      <c r="AM3077" s="213"/>
      <c r="AN3077" s="213"/>
      <c r="AO3077" s="213"/>
      <c r="AP3077" s="213"/>
      <c r="AQ3077" s="213"/>
      <c r="AR3077" s="213"/>
      <c r="AS3077" s="213"/>
      <c r="AT3077" s="213"/>
      <c r="AU3077" s="213"/>
      <c r="AV3077" s="213"/>
      <c r="AW3077" s="213"/>
      <c r="AX3077" s="213"/>
      <c r="AY3077" s="213"/>
      <c r="AZ3077" s="213"/>
      <c r="BA3077" s="213"/>
      <c r="BB3077" s="213"/>
      <c r="BC3077" s="213"/>
      <c r="BD3077" s="213"/>
      <c r="BE3077" s="213"/>
      <c r="BF3077" s="213"/>
      <c r="BG3077" s="213"/>
      <c r="BH3077" s="213"/>
    </row>
    <row r="3078" spans="1:60" outlineLevel="2" x14ac:dyDescent="0.2">
      <c r="A3078" s="220"/>
      <c r="B3078" s="221"/>
      <c r="C3078" s="274" t="s">
        <v>2806</v>
      </c>
      <c r="D3078" s="272"/>
      <c r="E3078" s="272"/>
      <c r="F3078" s="272"/>
      <c r="G3078" s="272"/>
      <c r="H3078" s="224"/>
      <c r="I3078" s="224"/>
      <c r="J3078" s="224"/>
      <c r="K3078" s="224"/>
      <c r="L3078" s="224"/>
      <c r="M3078" s="224"/>
      <c r="N3078" s="223"/>
      <c r="O3078" s="223"/>
      <c r="P3078" s="223"/>
      <c r="Q3078" s="223"/>
      <c r="R3078" s="224"/>
      <c r="S3078" s="224"/>
      <c r="T3078" s="224"/>
      <c r="U3078" s="224"/>
      <c r="V3078" s="224"/>
      <c r="W3078" s="224"/>
      <c r="X3078" s="224"/>
      <c r="Y3078" s="224"/>
      <c r="Z3078" s="213"/>
      <c r="AA3078" s="213"/>
      <c r="AB3078" s="213"/>
      <c r="AC3078" s="213"/>
      <c r="AD3078" s="213"/>
      <c r="AE3078" s="213"/>
      <c r="AF3078" s="213"/>
      <c r="AG3078" s="213" t="s">
        <v>921</v>
      </c>
      <c r="AH3078" s="213"/>
      <c r="AI3078" s="213"/>
      <c r="AJ3078" s="213"/>
      <c r="AK3078" s="213"/>
      <c r="AL3078" s="213"/>
      <c r="AM3078" s="213"/>
      <c r="AN3078" s="213"/>
      <c r="AO3078" s="213"/>
      <c r="AP3078" s="213"/>
      <c r="AQ3078" s="213"/>
      <c r="AR3078" s="213"/>
      <c r="AS3078" s="213"/>
      <c r="AT3078" s="213"/>
      <c r="AU3078" s="213"/>
      <c r="AV3078" s="213"/>
      <c r="AW3078" s="213"/>
      <c r="AX3078" s="213"/>
      <c r="AY3078" s="213"/>
      <c r="AZ3078" s="213"/>
      <c r="BA3078" s="213"/>
      <c r="BB3078" s="213"/>
      <c r="BC3078" s="213"/>
      <c r="BD3078" s="213"/>
      <c r="BE3078" s="213"/>
      <c r="BF3078" s="213"/>
      <c r="BG3078" s="213"/>
      <c r="BH3078" s="213"/>
    </row>
    <row r="3079" spans="1:60" outlineLevel="2" x14ac:dyDescent="0.2">
      <c r="A3079" s="220"/>
      <c r="B3079" s="221"/>
      <c r="C3079" s="258" t="s">
        <v>2807</v>
      </c>
      <c r="D3079" s="229"/>
      <c r="E3079" s="230">
        <v>91.125</v>
      </c>
      <c r="F3079" s="224"/>
      <c r="G3079" s="224"/>
      <c r="H3079" s="224"/>
      <c r="I3079" s="224"/>
      <c r="J3079" s="224"/>
      <c r="K3079" s="224"/>
      <c r="L3079" s="224"/>
      <c r="M3079" s="224"/>
      <c r="N3079" s="223"/>
      <c r="O3079" s="223"/>
      <c r="P3079" s="223"/>
      <c r="Q3079" s="223"/>
      <c r="R3079" s="224"/>
      <c r="S3079" s="224"/>
      <c r="T3079" s="224"/>
      <c r="U3079" s="224"/>
      <c r="V3079" s="224"/>
      <c r="W3079" s="224"/>
      <c r="X3079" s="224"/>
      <c r="Y3079" s="224"/>
      <c r="Z3079" s="213"/>
      <c r="AA3079" s="213"/>
      <c r="AB3079" s="213"/>
      <c r="AC3079" s="213"/>
      <c r="AD3079" s="213"/>
      <c r="AE3079" s="213"/>
      <c r="AF3079" s="213"/>
      <c r="AG3079" s="213" t="s">
        <v>573</v>
      </c>
      <c r="AH3079" s="213">
        <v>5</v>
      </c>
      <c r="AI3079" s="213"/>
      <c r="AJ3079" s="213"/>
      <c r="AK3079" s="213"/>
      <c r="AL3079" s="213"/>
      <c r="AM3079" s="213"/>
      <c r="AN3079" s="213"/>
      <c r="AO3079" s="213"/>
      <c r="AP3079" s="213"/>
      <c r="AQ3079" s="213"/>
      <c r="AR3079" s="213"/>
      <c r="AS3079" s="213"/>
      <c r="AT3079" s="213"/>
      <c r="AU3079" s="213"/>
      <c r="AV3079" s="213"/>
      <c r="AW3079" s="213"/>
      <c r="AX3079" s="213"/>
      <c r="AY3079" s="213"/>
      <c r="AZ3079" s="213"/>
      <c r="BA3079" s="213"/>
      <c r="BB3079" s="213"/>
      <c r="BC3079" s="213"/>
      <c r="BD3079" s="213"/>
      <c r="BE3079" s="213"/>
      <c r="BF3079" s="213"/>
      <c r="BG3079" s="213"/>
      <c r="BH3079" s="213"/>
    </row>
    <row r="3080" spans="1:60" outlineLevel="2" x14ac:dyDescent="0.2">
      <c r="A3080" s="220"/>
      <c r="B3080" s="221"/>
      <c r="C3080" s="257"/>
      <c r="D3080" s="250"/>
      <c r="E3080" s="250"/>
      <c r="F3080" s="250"/>
      <c r="G3080" s="250"/>
      <c r="H3080" s="224"/>
      <c r="I3080" s="224"/>
      <c r="J3080" s="224"/>
      <c r="K3080" s="224"/>
      <c r="L3080" s="224"/>
      <c r="M3080" s="224"/>
      <c r="N3080" s="223"/>
      <c r="O3080" s="223"/>
      <c r="P3080" s="223"/>
      <c r="Q3080" s="223"/>
      <c r="R3080" s="224"/>
      <c r="S3080" s="224"/>
      <c r="T3080" s="224"/>
      <c r="U3080" s="224"/>
      <c r="V3080" s="224"/>
      <c r="W3080" s="224"/>
      <c r="X3080" s="224"/>
      <c r="Y3080" s="224"/>
      <c r="Z3080" s="213"/>
      <c r="AA3080" s="213"/>
      <c r="AB3080" s="213"/>
      <c r="AC3080" s="213"/>
      <c r="AD3080" s="213"/>
      <c r="AE3080" s="213"/>
      <c r="AF3080" s="213"/>
      <c r="AG3080" s="213" t="s">
        <v>515</v>
      </c>
      <c r="AH3080" s="213"/>
      <c r="AI3080" s="213"/>
      <c r="AJ3080" s="213"/>
      <c r="AK3080" s="213"/>
      <c r="AL3080" s="213"/>
      <c r="AM3080" s="213"/>
      <c r="AN3080" s="213"/>
      <c r="AO3080" s="213"/>
      <c r="AP3080" s="213"/>
      <c r="AQ3080" s="213"/>
      <c r="AR3080" s="213"/>
      <c r="AS3080" s="213"/>
      <c r="AT3080" s="213"/>
      <c r="AU3080" s="213"/>
      <c r="AV3080" s="213"/>
      <c r="AW3080" s="213"/>
      <c r="AX3080" s="213"/>
      <c r="AY3080" s="213"/>
      <c r="AZ3080" s="213"/>
      <c r="BA3080" s="213"/>
      <c r="BB3080" s="213"/>
      <c r="BC3080" s="213"/>
      <c r="BD3080" s="213"/>
      <c r="BE3080" s="213"/>
      <c r="BF3080" s="213"/>
      <c r="BG3080" s="213"/>
      <c r="BH3080" s="213"/>
    </row>
    <row r="3081" spans="1:60" ht="22.5" outlineLevel="1" x14ac:dyDescent="0.2">
      <c r="A3081" s="242">
        <v>394</v>
      </c>
      <c r="B3081" s="243" t="s">
        <v>2808</v>
      </c>
      <c r="C3081" s="254" t="s">
        <v>2809</v>
      </c>
      <c r="D3081" s="244" t="s">
        <v>974</v>
      </c>
      <c r="E3081" s="245">
        <v>1668.6</v>
      </c>
      <c r="F3081" s="246"/>
      <c r="G3081" s="247">
        <f>ROUND(E3081*F3081,2)</f>
        <v>0</v>
      </c>
      <c r="H3081" s="246"/>
      <c r="I3081" s="247">
        <f>ROUND(E3081*H3081,2)</f>
        <v>0</v>
      </c>
      <c r="J3081" s="246"/>
      <c r="K3081" s="247">
        <f>ROUND(E3081*J3081,2)</f>
        <v>0</v>
      </c>
      <c r="L3081" s="247">
        <v>21</v>
      </c>
      <c r="M3081" s="247">
        <f>G3081*(1+L3081/100)</f>
        <v>0</v>
      </c>
      <c r="N3081" s="245">
        <v>1.6000000000000001E-4</v>
      </c>
      <c r="O3081" s="245">
        <f>ROUND(E3081*N3081,2)</f>
        <v>0.27</v>
      </c>
      <c r="P3081" s="245">
        <v>0</v>
      </c>
      <c r="Q3081" s="245">
        <f>ROUND(E3081*P3081,2)</f>
        <v>0</v>
      </c>
      <c r="R3081" s="247" t="s">
        <v>2777</v>
      </c>
      <c r="S3081" s="247" t="s">
        <v>511</v>
      </c>
      <c r="T3081" s="248" t="s">
        <v>511</v>
      </c>
      <c r="U3081" s="224">
        <v>0.15</v>
      </c>
      <c r="V3081" s="224">
        <f>ROUND(E3081*U3081,2)</f>
        <v>250.29</v>
      </c>
      <c r="W3081" s="224"/>
      <c r="X3081" s="224" t="s">
        <v>557</v>
      </c>
      <c r="Y3081" s="224" t="s">
        <v>513</v>
      </c>
      <c r="Z3081" s="213"/>
      <c r="AA3081" s="213"/>
      <c r="AB3081" s="213"/>
      <c r="AC3081" s="213"/>
      <c r="AD3081" s="213"/>
      <c r="AE3081" s="213"/>
      <c r="AF3081" s="213"/>
      <c r="AG3081" s="213" t="s">
        <v>571</v>
      </c>
      <c r="AH3081" s="213"/>
      <c r="AI3081" s="213"/>
      <c r="AJ3081" s="213"/>
      <c r="AK3081" s="213"/>
      <c r="AL3081" s="213"/>
      <c r="AM3081" s="213"/>
      <c r="AN3081" s="213"/>
      <c r="AO3081" s="213"/>
      <c r="AP3081" s="213"/>
      <c r="AQ3081" s="213"/>
      <c r="AR3081" s="213"/>
      <c r="AS3081" s="213"/>
      <c r="AT3081" s="213"/>
      <c r="AU3081" s="213"/>
      <c r="AV3081" s="213"/>
      <c r="AW3081" s="213"/>
      <c r="AX3081" s="213"/>
      <c r="AY3081" s="213"/>
      <c r="AZ3081" s="213"/>
      <c r="BA3081" s="213"/>
      <c r="BB3081" s="213"/>
      <c r="BC3081" s="213"/>
      <c r="BD3081" s="213"/>
      <c r="BE3081" s="213"/>
      <c r="BF3081" s="213"/>
      <c r="BG3081" s="213"/>
      <c r="BH3081" s="213"/>
    </row>
    <row r="3082" spans="1:60" outlineLevel="2" x14ac:dyDescent="0.2">
      <c r="A3082" s="220"/>
      <c r="B3082" s="221"/>
      <c r="C3082" s="274" t="s">
        <v>2810</v>
      </c>
      <c r="D3082" s="272"/>
      <c r="E3082" s="272"/>
      <c r="F3082" s="272"/>
      <c r="G3082" s="272"/>
      <c r="H3082" s="224"/>
      <c r="I3082" s="224"/>
      <c r="J3082" s="224"/>
      <c r="K3082" s="224"/>
      <c r="L3082" s="224"/>
      <c r="M3082" s="224"/>
      <c r="N3082" s="223"/>
      <c r="O3082" s="223"/>
      <c r="P3082" s="223"/>
      <c r="Q3082" s="223"/>
      <c r="R3082" s="224"/>
      <c r="S3082" s="224"/>
      <c r="T3082" s="224"/>
      <c r="U3082" s="224"/>
      <c r="V3082" s="224"/>
      <c r="W3082" s="224"/>
      <c r="X3082" s="224"/>
      <c r="Y3082" s="224"/>
      <c r="Z3082" s="213"/>
      <c r="AA3082" s="213"/>
      <c r="AB3082" s="213"/>
      <c r="AC3082" s="213"/>
      <c r="AD3082" s="213"/>
      <c r="AE3082" s="213"/>
      <c r="AF3082" s="213"/>
      <c r="AG3082" s="213" t="s">
        <v>921</v>
      </c>
      <c r="AH3082" s="213"/>
      <c r="AI3082" s="213"/>
      <c r="AJ3082" s="213"/>
      <c r="AK3082" s="213"/>
      <c r="AL3082" s="213"/>
      <c r="AM3082" s="213"/>
      <c r="AN3082" s="213"/>
      <c r="AO3082" s="213"/>
      <c r="AP3082" s="213"/>
      <c r="AQ3082" s="213"/>
      <c r="AR3082" s="213"/>
      <c r="AS3082" s="213"/>
      <c r="AT3082" s="213"/>
      <c r="AU3082" s="213"/>
      <c r="AV3082" s="213"/>
      <c r="AW3082" s="213"/>
      <c r="AX3082" s="213"/>
      <c r="AY3082" s="213"/>
      <c r="AZ3082" s="213"/>
      <c r="BA3082" s="213"/>
      <c r="BB3082" s="213"/>
      <c r="BC3082" s="213"/>
      <c r="BD3082" s="213"/>
      <c r="BE3082" s="213"/>
      <c r="BF3082" s="213"/>
      <c r="BG3082" s="213"/>
      <c r="BH3082" s="213"/>
    </row>
    <row r="3083" spans="1:60" outlineLevel="2" x14ac:dyDescent="0.2">
      <c r="A3083" s="220"/>
      <c r="B3083" s="221"/>
      <c r="C3083" s="258" t="s">
        <v>2811</v>
      </c>
      <c r="D3083" s="229"/>
      <c r="E3083" s="230"/>
      <c r="F3083" s="224"/>
      <c r="G3083" s="224"/>
      <c r="H3083" s="224"/>
      <c r="I3083" s="224"/>
      <c r="J3083" s="224"/>
      <c r="K3083" s="224"/>
      <c r="L3083" s="224"/>
      <c r="M3083" s="224"/>
      <c r="N3083" s="223"/>
      <c r="O3083" s="223"/>
      <c r="P3083" s="223"/>
      <c r="Q3083" s="223"/>
      <c r="R3083" s="224"/>
      <c r="S3083" s="224"/>
      <c r="T3083" s="224"/>
      <c r="U3083" s="224"/>
      <c r="V3083" s="224"/>
      <c r="W3083" s="224"/>
      <c r="X3083" s="224"/>
      <c r="Y3083" s="224"/>
      <c r="Z3083" s="213"/>
      <c r="AA3083" s="213"/>
      <c r="AB3083" s="213"/>
      <c r="AC3083" s="213"/>
      <c r="AD3083" s="213"/>
      <c r="AE3083" s="213"/>
      <c r="AF3083" s="213"/>
      <c r="AG3083" s="213" t="s">
        <v>573</v>
      </c>
      <c r="AH3083" s="213">
        <v>0</v>
      </c>
      <c r="AI3083" s="213"/>
      <c r="AJ3083" s="213"/>
      <c r="AK3083" s="213"/>
      <c r="AL3083" s="213"/>
      <c r="AM3083" s="213"/>
      <c r="AN3083" s="213"/>
      <c r="AO3083" s="213"/>
      <c r="AP3083" s="213"/>
      <c r="AQ3083" s="213"/>
      <c r="AR3083" s="213"/>
      <c r="AS3083" s="213"/>
      <c r="AT3083" s="213"/>
      <c r="AU3083" s="213"/>
      <c r="AV3083" s="213"/>
      <c r="AW3083" s="213"/>
      <c r="AX3083" s="213"/>
      <c r="AY3083" s="213"/>
      <c r="AZ3083" s="213"/>
      <c r="BA3083" s="213"/>
      <c r="BB3083" s="213"/>
      <c r="BC3083" s="213"/>
      <c r="BD3083" s="213"/>
      <c r="BE3083" s="213"/>
      <c r="BF3083" s="213"/>
      <c r="BG3083" s="213"/>
      <c r="BH3083" s="213"/>
    </row>
    <row r="3084" spans="1:60" outlineLevel="3" x14ac:dyDescent="0.2">
      <c r="A3084" s="220"/>
      <c r="B3084" s="221"/>
      <c r="C3084" s="258" t="s">
        <v>2812</v>
      </c>
      <c r="D3084" s="229"/>
      <c r="E3084" s="230">
        <v>1577.4749999999999</v>
      </c>
      <c r="F3084" s="224"/>
      <c r="G3084" s="224"/>
      <c r="H3084" s="224"/>
      <c r="I3084" s="224"/>
      <c r="J3084" s="224"/>
      <c r="K3084" s="224"/>
      <c r="L3084" s="224"/>
      <c r="M3084" s="224"/>
      <c r="N3084" s="223"/>
      <c r="O3084" s="223"/>
      <c r="P3084" s="223"/>
      <c r="Q3084" s="223"/>
      <c r="R3084" s="224"/>
      <c r="S3084" s="224"/>
      <c r="T3084" s="224"/>
      <c r="U3084" s="224"/>
      <c r="V3084" s="224"/>
      <c r="W3084" s="224"/>
      <c r="X3084" s="224"/>
      <c r="Y3084" s="224"/>
      <c r="Z3084" s="213"/>
      <c r="AA3084" s="213"/>
      <c r="AB3084" s="213"/>
      <c r="AC3084" s="213"/>
      <c r="AD3084" s="213"/>
      <c r="AE3084" s="213"/>
      <c r="AF3084" s="213"/>
      <c r="AG3084" s="213" t="s">
        <v>573</v>
      </c>
      <c r="AH3084" s="213">
        <v>5</v>
      </c>
      <c r="AI3084" s="213"/>
      <c r="AJ3084" s="213"/>
      <c r="AK3084" s="213"/>
      <c r="AL3084" s="213"/>
      <c r="AM3084" s="213"/>
      <c r="AN3084" s="213"/>
      <c r="AO3084" s="213"/>
      <c r="AP3084" s="213"/>
      <c r="AQ3084" s="213"/>
      <c r="AR3084" s="213"/>
      <c r="AS3084" s="213"/>
      <c r="AT3084" s="213"/>
      <c r="AU3084" s="213"/>
      <c r="AV3084" s="213"/>
      <c r="AW3084" s="213"/>
      <c r="AX3084" s="213"/>
      <c r="AY3084" s="213"/>
      <c r="AZ3084" s="213"/>
      <c r="BA3084" s="213"/>
      <c r="BB3084" s="213"/>
      <c r="BC3084" s="213"/>
      <c r="BD3084" s="213"/>
      <c r="BE3084" s="213"/>
      <c r="BF3084" s="213"/>
      <c r="BG3084" s="213"/>
      <c r="BH3084" s="213"/>
    </row>
    <row r="3085" spans="1:60" outlineLevel="3" x14ac:dyDescent="0.2">
      <c r="A3085" s="220"/>
      <c r="B3085" s="221"/>
      <c r="C3085" s="258" t="s">
        <v>2813</v>
      </c>
      <c r="D3085" s="229"/>
      <c r="E3085" s="230"/>
      <c r="F3085" s="224"/>
      <c r="G3085" s="224"/>
      <c r="H3085" s="224"/>
      <c r="I3085" s="224"/>
      <c r="J3085" s="224"/>
      <c r="K3085" s="224"/>
      <c r="L3085" s="224"/>
      <c r="M3085" s="224"/>
      <c r="N3085" s="223"/>
      <c r="O3085" s="223"/>
      <c r="P3085" s="223"/>
      <c r="Q3085" s="223"/>
      <c r="R3085" s="224"/>
      <c r="S3085" s="224"/>
      <c r="T3085" s="224"/>
      <c r="U3085" s="224"/>
      <c r="V3085" s="224"/>
      <c r="W3085" s="224"/>
      <c r="X3085" s="224"/>
      <c r="Y3085" s="224"/>
      <c r="Z3085" s="213"/>
      <c r="AA3085" s="213"/>
      <c r="AB3085" s="213"/>
      <c r="AC3085" s="213"/>
      <c r="AD3085" s="213"/>
      <c r="AE3085" s="213"/>
      <c r="AF3085" s="213"/>
      <c r="AG3085" s="213" t="s">
        <v>573</v>
      </c>
      <c r="AH3085" s="213">
        <v>0</v>
      </c>
      <c r="AI3085" s="213"/>
      <c r="AJ3085" s="213"/>
      <c r="AK3085" s="213"/>
      <c r="AL3085" s="213"/>
      <c r="AM3085" s="213"/>
      <c r="AN3085" s="213"/>
      <c r="AO3085" s="213"/>
      <c r="AP3085" s="213"/>
      <c r="AQ3085" s="213"/>
      <c r="AR3085" s="213"/>
      <c r="AS3085" s="213"/>
      <c r="AT3085" s="213"/>
      <c r="AU3085" s="213"/>
      <c r="AV3085" s="213"/>
      <c r="AW3085" s="213"/>
      <c r="AX3085" s="213"/>
      <c r="AY3085" s="213"/>
      <c r="AZ3085" s="213"/>
      <c r="BA3085" s="213"/>
      <c r="BB3085" s="213"/>
      <c r="BC3085" s="213"/>
      <c r="BD3085" s="213"/>
      <c r="BE3085" s="213"/>
      <c r="BF3085" s="213"/>
      <c r="BG3085" s="213"/>
      <c r="BH3085" s="213"/>
    </row>
    <row r="3086" spans="1:60" outlineLevel="3" x14ac:dyDescent="0.2">
      <c r="A3086" s="220"/>
      <c r="B3086" s="221"/>
      <c r="C3086" s="258" t="s">
        <v>2807</v>
      </c>
      <c r="D3086" s="229"/>
      <c r="E3086" s="230">
        <v>91.125</v>
      </c>
      <c r="F3086" s="224"/>
      <c r="G3086" s="224"/>
      <c r="H3086" s="224"/>
      <c r="I3086" s="224"/>
      <c r="J3086" s="224"/>
      <c r="K3086" s="224"/>
      <c r="L3086" s="224"/>
      <c r="M3086" s="224"/>
      <c r="N3086" s="223"/>
      <c r="O3086" s="223"/>
      <c r="P3086" s="223"/>
      <c r="Q3086" s="223"/>
      <c r="R3086" s="224"/>
      <c r="S3086" s="224"/>
      <c r="T3086" s="224"/>
      <c r="U3086" s="224"/>
      <c r="V3086" s="224"/>
      <c r="W3086" s="224"/>
      <c r="X3086" s="224"/>
      <c r="Y3086" s="224"/>
      <c r="Z3086" s="213"/>
      <c r="AA3086" s="213"/>
      <c r="AB3086" s="213"/>
      <c r="AC3086" s="213"/>
      <c r="AD3086" s="213"/>
      <c r="AE3086" s="213"/>
      <c r="AF3086" s="213"/>
      <c r="AG3086" s="213" t="s">
        <v>573</v>
      </c>
      <c r="AH3086" s="213">
        <v>5</v>
      </c>
      <c r="AI3086" s="213"/>
      <c r="AJ3086" s="213"/>
      <c r="AK3086" s="213"/>
      <c r="AL3086" s="213"/>
      <c r="AM3086" s="213"/>
      <c r="AN3086" s="213"/>
      <c r="AO3086" s="213"/>
      <c r="AP3086" s="213"/>
      <c r="AQ3086" s="213"/>
      <c r="AR3086" s="213"/>
      <c r="AS3086" s="213"/>
      <c r="AT3086" s="213"/>
      <c r="AU3086" s="213"/>
      <c r="AV3086" s="213"/>
      <c r="AW3086" s="213"/>
      <c r="AX3086" s="213"/>
      <c r="AY3086" s="213"/>
      <c r="AZ3086" s="213"/>
      <c r="BA3086" s="213"/>
      <c r="BB3086" s="213"/>
      <c r="BC3086" s="213"/>
      <c r="BD3086" s="213"/>
      <c r="BE3086" s="213"/>
      <c r="BF3086" s="213"/>
      <c r="BG3086" s="213"/>
      <c r="BH3086" s="213"/>
    </row>
    <row r="3087" spans="1:60" outlineLevel="2" x14ac:dyDescent="0.2">
      <c r="A3087" s="220"/>
      <c r="B3087" s="221"/>
      <c r="C3087" s="257"/>
      <c r="D3087" s="250"/>
      <c r="E3087" s="250"/>
      <c r="F3087" s="250"/>
      <c r="G3087" s="250"/>
      <c r="H3087" s="224"/>
      <c r="I3087" s="224"/>
      <c r="J3087" s="224"/>
      <c r="K3087" s="224"/>
      <c r="L3087" s="224"/>
      <c r="M3087" s="224"/>
      <c r="N3087" s="223"/>
      <c r="O3087" s="223"/>
      <c r="P3087" s="223"/>
      <c r="Q3087" s="223"/>
      <c r="R3087" s="224"/>
      <c r="S3087" s="224"/>
      <c r="T3087" s="224"/>
      <c r="U3087" s="224"/>
      <c r="V3087" s="224"/>
      <c r="W3087" s="224"/>
      <c r="X3087" s="224"/>
      <c r="Y3087" s="224"/>
      <c r="Z3087" s="213"/>
      <c r="AA3087" s="213"/>
      <c r="AB3087" s="213"/>
      <c r="AC3087" s="213"/>
      <c r="AD3087" s="213"/>
      <c r="AE3087" s="213"/>
      <c r="AF3087" s="213"/>
      <c r="AG3087" s="213" t="s">
        <v>515</v>
      </c>
      <c r="AH3087" s="213"/>
      <c r="AI3087" s="213"/>
      <c r="AJ3087" s="213"/>
      <c r="AK3087" s="213"/>
      <c r="AL3087" s="213"/>
      <c r="AM3087" s="213"/>
      <c r="AN3087" s="213"/>
      <c r="AO3087" s="213"/>
      <c r="AP3087" s="213"/>
      <c r="AQ3087" s="213"/>
      <c r="AR3087" s="213"/>
      <c r="AS3087" s="213"/>
      <c r="AT3087" s="213"/>
      <c r="AU3087" s="213"/>
      <c r="AV3087" s="213"/>
      <c r="AW3087" s="213"/>
      <c r="AX3087" s="213"/>
      <c r="AY3087" s="213"/>
      <c r="AZ3087" s="213"/>
      <c r="BA3087" s="213"/>
      <c r="BB3087" s="213"/>
      <c r="BC3087" s="213"/>
      <c r="BD3087" s="213"/>
      <c r="BE3087" s="213"/>
      <c r="BF3087" s="213"/>
      <c r="BG3087" s="213"/>
      <c r="BH3087" s="213"/>
    </row>
    <row r="3088" spans="1:60" outlineLevel="1" x14ac:dyDescent="0.2">
      <c r="A3088" s="242">
        <v>395</v>
      </c>
      <c r="B3088" s="243" t="s">
        <v>2814</v>
      </c>
      <c r="C3088" s="254" t="s">
        <v>2815</v>
      </c>
      <c r="D3088" s="244" t="s">
        <v>974</v>
      </c>
      <c r="E3088" s="245">
        <v>6.82</v>
      </c>
      <c r="F3088" s="246"/>
      <c r="G3088" s="247">
        <f>ROUND(E3088*F3088,2)</f>
        <v>0</v>
      </c>
      <c r="H3088" s="246"/>
      <c r="I3088" s="247">
        <f>ROUND(E3088*H3088,2)</f>
        <v>0</v>
      </c>
      <c r="J3088" s="246"/>
      <c r="K3088" s="247">
        <f>ROUND(E3088*J3088,2)</f>
        <v>0</v>
      </c>
      <c r="L3088" s="247">
        <v>21</v>
      </c>
      <c r="M3088" s="247">
        <f>G3088*(1+L3088/100)</f>
        <v>0</v>
      </c>
      <c r="N3088" s="245">
        <v>6.0999999999999997E-4</v>
      </c>
      <c r="O3088" s="245">
        <f>ROUND(E3088*N3088,2)</f>
        <v>0</v>
      </c>
      <c r="P3088" s="245">
        <v>0</v>
      </c>
      <c r="Q3088" s="245">
        <f>ROUND(E3088*P3088,2)</f>
        <v>0</v>
      </c>
      <c r="R3088" s="247" t="s">
        <v>2777</v>
      </c>
      <c r="S3088" s="247" t="s">
        <v>511</v>
      </c>
      <c r="T3088" s="248" t="s">
        <v>511</v>
      </c>
      <c r="U3088" s="224">
        <v>0.372</v>
      </c>
      <c r="V3088" s="224">
        <f>ROUND(E3088*U3088,2)</f>
        <v>2.54</v>
      </c>
      <c r="W3088" s="224"/>
      <c r="X3088" s="224" t="s">
        <v>557</v>
      </c>
      <c r="Y3088" s="224" t="s">
        <v>513</v>
      </c>
      <c r="Z3088" s="213"/>
      <c r="AA3088" s="213"/>
      <c r="AB3088" s="213"/>
      <c r="AC3088" s="213"/>
      <c r="AD3088" s="213"/>
      <c r="AE3088" s="213"/>
      <c r="AF3088" s="213"/>
      <c r="AG3088" s="213" t="s">
        <v>571</v>
      </c>
      <c r="AH3088" s="213"/>
      <c r="AI3088" s="213"/>
      <c r="AJ3088" s="213"/>
      <c r="AK3088" s="213"/>
      <c r="AL3088" s="213"/>
      <c r="AM3088" s="213"/>
      <c r="AN3088" s="213"/>
      <c r="AO3088" s="213"/>
      <c r="AP3088" s="213"/>
      <c r="AQ3088" s="213"/>
      <c r="AR3088" s="213"/>
      <c r="AS3088" s="213"/>
      <c r="AT3088" s="213"/>
      <c r="AU3088" s="213"/>
      <c r="AV3088" s="213"/>
      <c r="AW3088" s="213"/>
      <c r="AX3088" s="213"/>
      <c r="AY3088" s="213"/>
      <c r="AZ3088" s="213"/>
      <c r="BA3088" s="213"/>
      <c r="BB3088" s="213"/>
      <c r="BC3088" s="213"/>
      <c r="BD3088" s="213"/>
      <c r="BE3088" s="213"/>
      <c r="BF3088" s="213"/>
      <c r="BG3088" s="213"/>
      <c r="BH3088" s="213"/>
    </row>
    <row r="3089" spans="1:60" outlineLevel="2" x14ac:dyDescent="0.2">
      <c r="A3089" s="220"/>
      <c r="B3089" s="221"/>
      <c r="C3089" s="274" t="s">
        <v>2816</v>
      </c>
      <c r="D3089" s="272"/>
      <c r="E3089" s="272"/>
      <c r="F3089" s="272"/>
      <c r="G3089" s="272"/>
      <c r="H3089" s="224"/>
      <c r="I3089" s="224"/>
      <c r="J3089" s="224"/>
      <c r="K3089" s="224"/>
      <c r="L3089" s="224"/>
      <c r="M3089" s="224"/>
      <c r="N3089" s="223"/>
      <c r="O3089" s="223"/>
      <c r="P3089" s="223"/>
      <c r="Q3089" s="223"/>
      <c r="R3089" s="224"/>
      <c r="S3089" s="224"/>
      <c r="T3089" s="224"/>
      <c r="U3089" s="224"/>
      <c r="V3089" s="224"/>
      <c r="W3089" s="224"/>
      <c r="X3089" s="224"/>
      <c r="Y3089" s="224"/>
      <c r="Z3089" s="213"/>
      <c r="AA3089" s="213"/>
      <c r="AB3089" s="213"/>
      <c r="AC3089" s="213"/>
      <c r="AD3089" s="213"/>
      <c r="AE3089" s="213"/>
      <c r="AF3089" s="213"/>
      <c r="AG3089" s="213" t="s">
        <v>921</v>
      </c>
      <c r="AH3089" s="213"/>
      <c r="AI3089" s="213"/>
      <c r="AJ3089" s="213"/>
      <c r="AK3089" s="213"/>
      <c r="AL3089" s="213"/>
      <c r="AM3089" s="213"/>
      <c r="AN3089" s="213"/>
      <c r="AO3089" s="213"/>
      <c r="AP3089" s="213"/>
      <c r="AQ3089" s="213"/>
      <c r="AR3089" s="213"/>
      <c r="AS3089" s="213"/>
      <c r="AT3089" s="213"/>
      <c r="AU3089" s="213"/>
      <c r="AV3089" s="213"/>
      <c r="AW3089" s="213"/>
      <c r="AX3089" s="213"/>
      <c r="AY3089" s="213"/>
      <c r="AZ3089" s="213"/>
      <c r="BA3089" s="213"/>
      <c r="BB3089" s="213"/>
      <c r="BC3089" s="213"/>
      <c r="BD3089" s="213"/>
      <c r="BE3089" s="213"/>
      <c r="BF3089" s="213"/>
      <c r="BG3089" s="213"/>
      <c r="BH3089" s="213"/>
    </row>
    <row r="3090" spans="1:60" outlineLevel="2" x14ac:dyDescent="0.2">
      <c r="A3090" s="220"/>
      <c r="B3090" s="221"/>
      <c r="C3090" s="258" t="s">
        <v>1149</v>
      </c>
      <c r="D3090" s="229"/>
      <c r="E3090" s="230"/>
      <c r="F3090" s="224"/>
      <c r="G3090" s="224"/>
      <c r="H3090" s="224"/>
      <c r="I3090" s="224"/>
      <c r="J3090" s="224"/>
      <c r="K3090" s="224"/>
      <c r="L3090" s="224"/>
      <c r="M3090" s="224"/>
      <c r="N3090" s="223"/>
      <c r="O3090" s="223"/>
      <c r="P3090" s="223"/>
      <c r="Q3090" s="223"/>
      <c r="R3090" s="224"/>
      <c r="S3090" s="224"/>
      <c r="T3090" s="224"/>
      <c r="U3090" s="224"/>
      <c r="V3090" s="224"/>
      <c r="W3090" s="224"/>
      <c r="X3090" s="224"/>
      <c r="Y3090" s="224"/>
      <c r="Z3090" s="213"/>
      <c r="AA3090" s="213"/>
      <c r="AB3090" s="213"/>
      <c r="AC3090" s="213"/>
      <c r="AD3090" s="213"/>
      <c r="AE3090" s="213"/>
      <c r="AF3090" s="213"/>
      <c r="AG3090" s="213" t="s">
        <v>573</v>
      </c>
      <c r="AH3090" s="213">
        <v>0</v>
      </c>
      <c r="AI3090" s="213"/>
      <c r="AJ3090" s="213"/>
      <c r="AK3090" s="213"/>
      <c r="AL3090" s="213"/>
      <c r="AM3090" s="213"/>
      <c r="AN3090" s="213"/>
      <c r="AO3090" s="213"/>
      <c r="AP3090" s="213"/>
      <c r="AQ3090" s="213"/>
      <c r="AR3090" s="213"/>
      <c r="AS3090" s="213"/>
      <c r="AT3090" s="213"/>
      <c r="AU3090" s="213"/>
      <c r="AV3090" s="213"/>
      <c r="AW3090" s="213"/>
      <c r="AX3090" s="213"/>
      <c r="AY3090" s="213"/>
      <c r="AZ3090" s="213"/>
      <c r="BA3090" s="213"/>
      <c r="BB3090" s="213"/>
      <c r="BC3090" s="213"/>
      <c r="BD3090" s="213"/>
      <c r="BE3090" s="213"/>
      <c r="BF3090" s="213"/>
      <c r="BG3090" s="213"/>
      <c r="BH3090" s="213"/>
    </row>
    <row r="3091" spans="1:60" outlineLevel="3" x14ac:dyDescent="0.2">
      <c r="A3091" s="220"/>
      <c r="B3091" s="221"/>
      <c r="C3091" s="258" t="s">
        <v>2137</v>
      </c>
      <c r="D3091" s="229"/>
      <c r="E3091" s="230">
        <v>6.82</v>
      </c>
      <c r="F3091" s="224"/>
      <c r="G3091" s="224"/>
      <c r="H3091" s="224"/>
      <c r="I3091" s="224"/>
      <c r="J3091" s="224"/>
      <c r="K3091" s="224"/>
      <c r="L3091" s="224"/>
      <c r="M3091" s="224"/>
      <c r="N3091" s="223"/>
      <c r="O3091" s="223"/>
      <c r="P3091" s="223"/>
      <c r="Q3091" s="223"/>
      <c r="R3091" s="224"/>
      <c r="S3091" s="224"/>
      <c r="T3091" s="224"/>
      <c r="U3091" s="224"/>
      <c r="V3091" s="224"/>
      <c r="W3091" s="224"/>
      <c r="X3091" s="224"/>
      <c r="Y3091" s="224"/>
      <c r="Z3091" s="213"/>
      <c r="AA3091" s="213"/>
      <c r="AB3091" s="213"/>
      <c r="AC3091" s="213"/>
      <c r="AD3091" s="213"/>
      <c r="AE3091" s="213"/>
      <c r="AF3091" s="213"/>
      <c r="AG3091" s="213" t="s">
        <v>573</v>
      </c>
      <c r="AH3091" s="213">
        <v>0</v>
      </c>
      <c r="AI3091" s="213"/>
      <c r="AJ3091" s="213"/>
      <c r="AK3091" s="213"/>
      <c r="AL3091" s="213"/>
      <c r="AM3091" s="213"/>
      <c r="AN3091" s="213"/>
      <c r="AO3091" s="213"/>
      <c r="AP3091" s="213"/>
      <c r="AQ3091" s="213"/>
      <c r="AR3091" s="213"/>
      <c r="AS3091" s="213"/>
      <c r="AT3091" s="213"/>
      <c r="AU3091" s="213"/>
      <c r="AV3091" s="213"/>
      <c r="AW3091" s="213"/>
      <c r="AX3091" s="213"/>
      <c r="AY3091" s="213"/>
      <c r="AZ3091" s="213"/>
      <c r="BA3091" s="213"/>
      <c r="BB3091" s="213"/>
      <c r="BC3091" s="213"/>
      <c r="BD3091" s="213"/>
      <c r="BE3091" s="213"/>
      <c r="BF3091" s="213"/>
      <c r="BG3091" s="213"/>
      <c r="BH3091" s="213"/>
    </row>
    <row r="3092" spans="1:60" outlineLevel="2" x14ac:dyDescent="0.2">
      <c r="A3092" s="220"/>
      <c r="B3092" s="221"/>
      <c r="C3092" s="257"/>
      <c r="D3092" s="250"/>
      <c r="E3092" s="250"/>
      <c r="F3092" s="250"/>
      <c r="G3092" s="250"/>
      <c r="H3092" s="224"/>
      <c r="I3092" s="224"/>
      <c r="J3092" s="224"/>
      <c r="K3092" s="224"/>
      <c r="L3092" s="224"/>
      <c r="M3092" s="224"/>
      <c r="N3092" s="223"/>
      <c r="O3092" s="223"/>
      <c r="P3092" s="223"/>
      <c r="Q3092" s="223"/>
      <c r="R3092" s="224"/>
      <c r="S3092" s="224"/>
      <c r="T3092" s="224"/>
      <c r="U3092" s="224"/>
      <c r="V3092" s="224"/>
      <c r="W3092" s="224"/>
      <c r="X3092" s="224"/>
      <c r="Y3092" s="224"/>
      <c r="Z3092" s="213"/>
      <c r="AA3092" s="213"/>
      <c r="AB3092" s="213"/>
      <c r="AC3092" s="213"/>
      <c r="AD3092" s="213"/>
      <c r="AE3092" s="213"/>
      <c r="AF3092" s="213"/>
      <c r="AG3092" s="213" t="s">
        <v>515</v>
      </c>
      <c r="AH3092" s="213"/>
      <c r="AI3092" s="213"/>
      <c r="AJ3092" s="213"/>
      <c r="AK3092" s="213"/>
      <c r="AL3092" s="213"/>
      <c r="AM3092" s="213"/>
      <c r="AN3092" s="213"/>
      <c r="AO3092" s="213"/>
      <c r="AP3092" s="213"/>
      <c r="AQ3092" s="213"/>
      <c r="AR3092" s="213"/>
      <c r="AS3092" s="213"/>
      <c r="AT3092" s="213"/>
      <c r="AU3092" s="213"/>
      <c r="AV3092" s="213"/>
      <c r="AW3092" s="213"/>
      <c r="AX3092" s="213"/>
      <c r="AY3092" s="213"/>
      <c r="AZ3092" s="213"/>
      <c r="BA3092" s="213"/>
      <c r="BB3092" s="213"/>
      <c r="BC3092" s="213"/>
      <c r="BD3092" s="213"/>
      <c r="BE3092" s="213"/>
      <c r="BF3092" s="213"/>
      <c r="BG3092" s="213"/>
      <c r="BH3092" s="213"/>
    </row>
    <row r="3093" spans="1:60" ht="22.5" outlineLevel="1" x14ac:dyDescent="0.2">
      <c r="A3093" s="242">
        <v>396</v>
      </c>
      <c r="B3093" s="243" t="s">
        <v>2817</v>
      </c>
      <c r="C3093" s="254" t="s">
        <v>2818</v>
      </c>
      <c r="D3093" s="244" t="s">
        <v>974</v>
      </c>
      <c r="E3093" s="245">
        <v>7.48</v>
      </c>
      <c r="F3093" s="246"/>
      <c r="G3093" s="247">
        <f>ROUND(E3093*F3093,2)</f>
        <v>0</v>
      </c>
      <c r="H3093" s="246"/>
      <c r="I3093" s="247">
        <f>ROUND(E3093*H3093,2)</f>
        <v>0</v>
      </c>
      <c r="J3093" s="246"/>
      <c r="K3093" s="247">
        <f>ROUND(E3093*J3093,2)</f>
        <v>0</v>
      </c>
      <c r="L3093" s="247">
        <v>21</v>
      </c>
      <c r="M3093" s="247">
        <f>G3093*(1+L3093/100)</f>
        <v>0</v>
      </c>
      <c r="N3093" s="245">
        <v>1.66E-3</v>
      </c>
      <c r="O3093" s="245">
        <f>ROUND(E3093*N3093,2)</f>
        <v>0.01</v>
      </c>
      <c r="P3093" s="245">
        <v>0</v>
      </c>
      <c r="Q3093" s="245">
        <f>ROUND(E3093*P3093,2)</f>
        <v>0</v>
      </c>
      <c r="R3093" s="247" t="s">
        <v>2777</v>
      </c>
      <c r="S3093" s="247" t="s">
        <v>511</v>
      </c>
      <c r="T3093" s="248" t="s">
        <v>511</v>
      </c>
      <c r="U3093" s="224">
        <v>0.44400000000000001</v>
      </c>
      <c r="V3093" s="224">
        <f>ROUND(E3093*U3093,2)</f>
        <v>3.32</v>
      </c>
      <c r="W3093" s="224"/>
      <c r="X3093" s="224" t="s">
        <v>557</v>
      </c>
      <c r="Y3093" s="224" t="s">
        <v>513</v>
      </c>
      <c r="Z3093" s="213"/>
      <c r="AA3093" s="213"/>
      <c r="AB3093" s="213"/>
      <c r="AC3093" s="213"/>
      <c r="AD3093" s="213"/>
      <c r="AE3093" s="213"/>
      <c r="AF3093" s="213"/>
      <c r="AG3093" s="213" t="s">
        <v>571</v>
      </c>
      <c r="AH3093" s="213"/>
      <c r="AI3093" s="213"/>
      <c r="AJ3093" s="213"/>
      <c r="AK3093" s="213"/>
      <c r="AL3093" s="213"/>
      <c r="AM3093" s="213"/>
      <c r="AN3093" s="213"/>
      <c r="AO3093" s="213"/>
      <c r="AP3093" s="213"/>
      <c r="AQ3093" s="213"/>
      <c r="AR3093" s="213"/>
      <c r="AS3093" s="213"/>
      <c r="AT3093" s="213"/>
      <c r="AU3093" s="213"/>
      <c r="AV3093" s="213"/>
      <c r="AW3093" s="213"/>
      <c r="AX3093" s="213"/>
      <c r="AY3093" s="213"/>
      <c r="AZ3093" s="213"/>
      <c r="BA3093" s="213"/>
      <c r="BB3093" s="213"/>
      <c r="BC3093" s="213"/>
      <c r="BD3093" s="213"/>
      <c r="BE3093" s="213"/>
      <c r="BF3093" s="213"/>
      <c r="BG3093" s="213"/>
      <c r="BH3093" s="213"/>
    </row>
    <row r="3094" spans="1:60" outlineLevel="2" x14ac:dyDescent="0.2">
      <c r="A3094" s="220"/>
      <c r="B3094" s="221"/>
      <c r="C3094" s="258" t="s">
        <v>1197</v>
      </c>
      <c r="D3094" s="229"/>
      <c r="E3094" s="230"/>
      <c r="F3094" s="224"/>
      <c r="G3094" s="224"/>
      <c r="H3094" s="224"/>
      <c r="I3094" s="224"/>
      <c r="J3094" s="224"/>
      <c r="K3094" s="224"/>
      <c r="L3094" s="224"/>
      <c r="M3094" s="224"/>
      <c r="N3094" s="223"/>
      <c r="O3094" s="223"/>
      <c r="P3094" s="223"/>
      <c r="Q3094" s="223"/>
      <c r="R3094" s="224"/>
      <c r="S3094" s="224"/>
      <c r="T3094" s="224"/>
      <c r="U3094" s="224"/>
      <c r="V3094" s="224"/>
      <c r="W3094" s="224"/>
      <c r="X3094" s="224"/>
      <c r="Y3094" s="224"/>
      <c r="Z3094" s="213"/>
      <c r="AA3094" s="213"/>
      <c r="AB3094" s="213"/>
      <c r="AC3094" s="213"/>
      <c r="AD3094" s="213"/>
      <c r="AE3094" s="213"/>
      <c r="AF3094" s="213"/>
      <c r="AG3094" s="213" t="s">
        <v>573</v>
      </c>
      <c r="AH3094" s="213">
        <v>0</v>
      </c>
      <c r="AI3094" s="213"/>
      <c r="AJ3094" s="213"/>
      <c r="AK3094" s="213"/>
      <c r="AL3094" s="213"/>
      <c r="AM3094" s="213"/>
      <c r="AN3094" s="213"/>
      <c r="AO3094" s="213"/>
      <c r="AP3094" s="213"/>
      <c r="AQ3094" s="213"/>
      <c r="AR3094" s="213"/>
      <c r="AS3094" s="213"/>
      <c r="AT3094" s="213"/>
      <c r="AU3094" s="213"/>
      <c r="AV3094" s="213"/>
      <c r="AW3094" s="213"/>
      <c r="AX3094" s="213"/>
      <c r="AY3094" s="213"/>
      <c r="AZ3094" s="213"/>
      <c r="BA3094" s="213"/>
      <c r="BB3094" s="213"/>
      <c r="BC3094" s="213"/>
      <c r="BD3094" s="213"/>
      <c r="BE3094" s="213"/>
      <c r="BF3094" s="213"/>
      <c r="BG3094" s="213"/>
      <c r="BH3094" s="213"/>
    </row>
    <row r="3095" spans="1:60" outlineLevel="3" x14ac:dyDescent="0.2">
      <c r="A3095" s="220"/>
      <c r="B3095" s="221"/>
      <c r="C3095" s="258" t="s">
        <v>1226</v>
      </c>
      <c r="D3095" s="229"/>
      <c r="E3095" s="230">
        <v>7.48</v>
      </c>
      <c r="F3095" s="224"/>
      <c r="G3095" s="224"/>
      <c r="H3095" s="224"/>
      <c r="I3095" s="224"/>
      <c r="J3095" s="224"/>
      <c r="K3095" s="224"/>
      <c r="L3095" s="224"/>
      <c r="M3095" s="224"/>
      <c r="N3095" s="223"/>
      <c r="O3095" s="223"/>
      <c r="P3095" s="223"/>
      <c r="Q3095" s="223"/>
      <c r="R3095" s="224"/>
      <c r="S3095" s="224"/>
      <c r="T3095" s="224"/>
      <c r="U3095" s="224"/>
      <c r="V3095" s="224"/>
      <c r="W3095" s="224"/>
      <c r="X3095" s="224"/>
      <c r="Y3095" s="224"/>
      <c r="Z3095" s="213"/>
      <c r="AA3095" s="213"/>
      <c r="AB3095" s="213"/>
      <c r="AC3095" s="213"/>
      <c r="AD3095" s="213"/>
      <c r="AE3095" s="213"/>
      <c r="AF3095" s="213"/>
      <c r="AG3095" s="213" t="s">
        <v>573</v>
      </c>
      <c r="AH3095" s="213">
        <v>0</v>
      </c>
      <c r="AI3095" s="213"/>
      <c r="AJ3095" s="213"/>
      <c r="AK3095" s="213"/>
      <c r="AL3095" s="213"/>
      <c r="AM3095" s="213"/>
      <c r="AN3095" s="213"/>
      <c r="AO3095" s="213"/>
      <c r="AP3095" s="213"/>
      <c r="AQ3095" s="213"/>
      <c r="AR3095" s="213"/>
      <c r="AS3095" s="213"/>
      <c r="AT3095" s="213"/>
      <c r="AU3095" s="213"/>
      <c r="AV3095" s="213"/>
      <c r="AW3095" s="213"/>
      <c r="AX3095" s="213"/>
      <c r="AY3095" s="213"/>
      <c r="AZ3095" s="213"/>
      <c r="BA3095" s="213"/>
      <c r="BB3095" s="213"/>
      <c r="BC3095" s="213"/>
      <c r="BD3095" s="213"/>
      <c r="BE3095" s="213"/>
      <c r="BF3095" s="213"/>
      <c r="BG3095" s="213"/>
      <c r="BH3095" s="213"/>
    </row>
    <row r="3096" spans="1:60" outlineLevel="3" x14ac:dyDescent="0.2">
      <c r="A3096" s="220"/>
      <c r="B3096" s="221"/>
      <c r="C3096" s="275" t="s">
        <v>955</v>
      </c>
      <c r="D3096" s="266"/>
      <c r="E3096" s="267"/>
      <c r="F3096" s="224"/>
      <c r="G3096" s="224"/>
      <c r="H3096" s="224"/>
      <c r="I3096" s="224"/>
      <c r="J3096" s="224"/>
      <c r="K3096" s="224"/>
      <c r="L3096" s="224"/>
      <c r="M3096" s="224"/>
      <c r="N3096" s="223"/>
      <c r="O3096" s="223"/>
      <c r="P3096" s="223"/>
      <c r="Q3096" s="223"/>
      <c r="R3096" s="224"/>
      <c r="S3096" s="224"/>
      <c r="T3096" s="224"/>
      <c r="U3096" s="224"/>
      <c r="V3096" s="224"/>
      <c r="W3096" s="224"/>
      <c r="X3096" s="224"/>
      <c r="Y3096" s="224"/>
      <c r="Z3096" s="213"/>
      <c r="AA3096" s="213"/>
      <c r="AB3096" s="213"/>
      <c r="AC3096" s="213"/>
      <c r="AD3096" s="213"/>
      <c r="AE3096" s="213"/>
      <c r="AF3096" s="213"/>
      <c r="AG3096" s="213" t="s">
        <v>573</v>
      </c>
      <c r="AH3096" s="213"/>
      <c r="AI3096" s="213"/>
      <c r="AJ3096" s="213"/>
      <c r="AK3096" s="213"/>
      <c r="AL3096" s="213"/>
      <c r="AM3096" s="213"/>
      <c r="AN3096" s="213"/>
      <c r="AO3096" s="213"/>
      <c r="AP3096" s="213"/>
      <c r="AQ3096" s="213"/>
      <c r="AR3096" s="213"/>
      <c r="AS3096" s="213"/>
      <c r="AT3096" s="213"/>
      <c r="AU3096" s="213"/>
      <c r="AV3096" s="213"/>
      <c r="AW3096" s="213"/>
      <c r="AX3096" s="213"/>
      <c r="AY3096" s="213"/>
      <c r="AZ3096" s="213"/>
      <c r="BA3096" s="213"/>
      <c r="BB3096" s="213"/>
      <c r="BC3096" s="213"/>
      <c r="BD3096" s="213"/>
      <c r="BE3096" s="213"/>
      <c r="BF3096" s="213"/>
      <c r="BG3096" s="213"/>
      <c r="BH3096" s="213"/>
    </row>
    <row r="3097" spans="1:60" outlineLevel="3" x14ac:dyDescent="0.2">
      <c r="A3097" s="220"/>
      <c r="B3097" s="221"/>
      <c r="C3097" s="276" t="s">
        <v>1227</v>
      </c>
      <c r="D3097" s="266"/>
      <c r="E3097" s="267">
        <v>7.48</v>
      </c>
      <c r="F3097" s="224"/>
      <c r="G3097" s="224"/>
      <c r="H3097" s="224"/>
      <c r="I3097" s="224"/>
      <c r="J3097" s="224"/>
      <c r="K3097" s="224"/>
      <c r="L3097" s="224"/>
      <c r="M3097" s="224"/>
      <c r="N3097" s="223"/>
      <c r="O3097" s="223"/>
      <c r="P3097" s="223"/>
      <c r="Q3097" s="223"/>
      <c r="R3097" s="224"/>
      <c r="S3097" s="224"/>
      <c r="T3097" s="224"/>
      <c r="U3097" s="224"/>
      <c r="V3097" s="224"/>
      <c r="W3097" s="224"/>
      <c r="X3097" s="224"/>
      <c r="Y3097" s="224"/>
      <c r="Z3097" s="213"/>
      <c r="AA3097" s="213"/>
      <c r="AB3097" s="213"/>
      <c r="AC3097" s="213"/>
      <c r="AD3097" s="213"/>
      <c r="AE3097" s="213"/>
      <c r="AF3097" s="213"/>
      <c r="AG3097" s="213" t="s">
        <v>573</v>
      </c>
      <c r="AH3097" s="213">
        <v>2</v>
      </c>
      <c r="AI3097" s="213"/>
      <c r="AJ3097" s="213"/>
      <c r="AK3097" s="213"/>
      <c r="AL3097" s="213"/>
      <c r="AM3097" s="213"/>
      <c r="AN3097" s="213"/>
      <c r="AO3097" s="213"/>
      <c r="AP3097" s="213"/>
      <c r="AQ3097" s="213"/>
      <c r="AR3097" s="213"/>
      <c r="AS3097" s="213"/>
      <c r="AT3097" s="213"/>
      <c r="AU3097" s="213"/>
      <c r="AV3097" s="213"/>
      <c r="AW3097" s="213"/>
      <c r="AX3097" s="213"/>
      <c r="AY3097" s="213"/>
      <c r="AZ3097" s="213"/>
      <c r="BA3097" s="213"/>
      <c r="BB3097" s="213"/>
      <c r="BC3097" s="213"/>
      <c r="BD3097" s="213"/>
      <c r="BE3097" s="213"/>
      <c r="BF3097" s="213"/>
      <c r="BG3097" s="213"/>
      <c r="BH3097" s="213"/>
    </row>
    <row r="3098" spans="1:60" outlineLevel="3" x14ac:dyDescent="0.2">
      <c r="A3098" s="220"/>
      <c r="B3098" s="221"/>
      <c r="C3098" s="275" t="s">
        <v>958</v>
      </c>
      <c r="D3098" s="266"/>
      <c r="E3098" s="267"/>
      <c r="F3098" s="224"/>
      <c r="G3098" s="224"/>
      <c r="H3098" s="224"/>
      <c r="I3098" s="224"/>
      <c r="J3098" s="224"/>
      <c r="K3098" s="224"/>
      <c r="L3098" s="224"/>
      <c r="M3098" s="224"/>
      <c r="N3098" s="223"/>
      <c r="O3098" s="223"/>
      <c r="P3098" s="223"/>
      <c r="Q3098" s="223"/>
      <c r="R3098" s="224"/>
      <c r="S3098" s="224"/>
      <c r="T3098" s="224"/>
      <c r="U3098" s="224"/>
      <c r="V3098" s="224"/>
      <c r="W3098" s="224"/>
      <c r="X3098" s="224"/>
      <c r="Y3098" s="224"/>
      <c r="Z3098" s="213"/>
      <c r="AA3098" s="213"/>
      <c r="AB3098" s="213"/>
      <c r="AC3098" s="213"/>
      <c r="AD3098" s="213"/>
      <c r="AE3098" s="213"/>
      <c r="AF3098" s="213"/>
      <c r="AG3098" s="213" t="s">
        <v>573</v>
      </c>
      <c r="AH3098" s="213"/>
      <c r="AI3098" s="213"/>
      <c r="AJ3098" s="213"/>
      <c r="AK3098" s="213"/>
      <c r="AL3098" s="213"/>
      <c r="AM3098" s="213"/>
      <c r="AN3098" s="213"/>
      <c r="AO3098" s="213"/>
      <c r="AP3098" s="213"/>
      <c r="AQ3098" s="213"/>
      <c r="AR3098" s="213"/>
      <c r="AS3098" s="213"/>
      <c r="AT3098" s="213"/>
      <c r="AU3098" s="213"/>
      <c r="AV3098" s="213"/>
      <c r="AW3098" s="213"/>
      <c r="AX3098" s="213"/>
      <c r="AY3098" s="213"/>
      <c r="AZ3098" s="213"/>
      <c r="BA3098" s="213"/>
      <c r="BB3098" s="213"/>
      <c r="BC3098" s="213"/>
      <c r="BD3098" s="213"/>
      <c r="BE3098" s="213"/>
      <c r="BF3098" s="213"/>
      <c r="BG3098" s="213"/>
      <c r="BH3098" s="213"/>
    </row>
    <row r="3099" spans="1:60" outlineLevel="2" x14ac:dyDescent="0.2">
      <c r="A3099" s="220"/>
      <c r="B3099" s="221"/>
      <c r="C3099" s="257"/>
      <c r="D3099" s="250"/>
      <c r="E3099" s="250"/>
      <c r="F3099" s="250"/>
      <c r="G3099" s="250"/>
      <c r="H3099" s="224"/>
      <c r="I3099" s="224"/>
      <c r="J3099" s="224"/>
      <c r="K3099" s="224"/>
      <c r="L3099" s="224"/>
      <c r="M3099" s="224"/>
      <c r="N3099" s="223"/>
      <c r="O3099" s="223"/>
      <c r="P3099" s="223"/>
      <c r="Q3099" s="223"/>
      <c r="R3099" s="224"/>
      <c r="S3099" s="224"/>
      <c r="T3099" s="224"/>
      <c r="U3099" s="224"/>
      <c r="V3099" s="224"/>
      <c r="W3099" s="224"/>
      <c r="X3099" s="224"/>
      <c r="Y3099" s="224"/>
      <c r="Z3099" s="213"/>
      <c r="AA3099" s="213"/>
      <c r="AB3099" s="213"/>
      <c r="AC3099" s="213"/>
      <c r="AD3099" s="213"/>
      <c r="AE3099" s="213"/>
      <c r="AF3099" s="213"/>
      <c r="AG3099" s="213" t="s">
        <v>515</v>
      </c>
      <c r="AH3099" s="213"/>
      <c r="AI3099" s="213"/>
      <c r="AJ3099" s="213"/>
      <c r="AK3099" s="213"/>
      <c r="AL3099" s="213"/>
      <c r="AM3099" s="213"/>
      <c r="AN3099" s="213"/>
      <c r="AO3099" s="213"/>
      <c r="AP3099" s="213"/>
      <c r="AQ3099" s="213"/>
      <c r="AR3099" s="213"/>
      <c r="AS3099" s="213"/>
      <c r="AT3099" s="213"/>
      <c r="AU3099" s="213"/>
      <c r="AV3099" s="213"/>
      <c r="AW3099" s="213"/>
      <c r="AX3099" s="213"/>
      <c r="AY3099" s="213"/>
      <c r="AZ3099" s="213"/>
      <c r="BA3099" s="213"/>
      <c r="BB3099" s="213"/>
      <c r="BC3099" s="213"/>
      <c r="BD3099" s="213"/>
      <c r="BE3099" s="213"/>
      <c r="BF3099" s="213"/>
      <c r="BG3099" s="213"/>
      <c r="BH3099" s="213"/>
    </row>
    <row r="3100" spans="1:60" outlineLevel="1" x14ac:dyDescent="0.2">
      <c r="A3100" s="242">
        <v>397</v>
      </c>
      <c r="B3100" s="243" t="s">
        <v>2819</v>
      </c>
      <c r="C3100" s="254" t="s">
        <v>2820</v>
      </c>
      <c r="D3100" s="244" t="s">
        <v>974</v>
      </c>
      <c r="E3100" s="245">
        <v>262.42500000000001</v>
      </c>
      <c r="F3100" s="246"/>
      <c r="G3100" s="247">
        <f>ROUND(E3100*F3100,2)</f>
        <v>0</v>
      </c>
      <c r="H3100" s="246"/>
      <c r="I3100" s="247">
        <f>ROUND(E3100*H3100,2)</f>
        <v>0</v>
      </c>
      <c r="J3100" s="246"/>
      <c r="K3100" s="247">
        <f>ROUND(E3100*J3100,2)</f>
        <v>0</v>
      </c>
      <c r="L3100" s="247">
        <v>21</v>
      </c>
      <c r="M3100" s="247">
        <f>G3100*(1+L3100/100)</f>
        <v>0</v>
      </c>
      <c r="N3100" s="245">
        <v>1.56E-3</v>
      </c>
      <c r="O3100" s="245">
        <f>ROUND(E3100*N3100,2)</f>
        <v>0.41</v>
      </c>
      <c r="P3100" s="245">
        <v>0</v>
      </c>
      <c r="Q3100" s="245">
        <f>ROUND(E3100*P3100,2)</f>
        <v>0</v>
      </c>
      <c r="R3100" s="247"/>
      <c r="S3100" s="247" t="s">
        <v>527</v>
      </c>
      <c r="T3100" s="248" t="s">
        <v>512</v>
      </c>
      <c r="U3100" s="224">
        <v>0.25900000000000001</v>
      </c>
      <c r="V3100" s="224">
        <f>ROUND(E3100*U3100,2)</f>
        <v>67.97</v>
      </c>
      <c r="W3100" s="224"/>
      <c r="X3100" s="224" t="s">
        <v>557</v>
      </c>
      <c r="Y3100" s="224" t="s">
        <v>513</v>
      </c>
      <c r="Z3100" s="213"/>
      <c r="AA3100" s="213"/>
      <c r="AB3100" s="213"/>
      <c r="AC3100" s="213"/>
      <c r="AD3100" s="213"/>
      <c r="AE3100" s="213"/>
      <c r="AF3100" s="213"/>
      <c r="AG3100" s="213" t="s">
        <v>571</v>
      </c>
      <c r="AH3100" s="213"/>
      <c r="AI3100" s="213"/>
      <c r="AJ3100" s="213"/>
      <c r="AK3100" s="213"/>
      <c r="AL3100" s="213"/>
      <c r="AM3100" s="213"/>
      <c r="AN3100" s="213"/>
      <c r="AO3100" s="213"/>
      <c r="AP3100" s="213"/>
      <c r="AQ3100" s="213"/>
      <c r="AR3100" s="213"/>
      <c r="AS3100" s="213"/>
      <c r="AT3100" s="213"/>
      <c r="AU3100" s="213"/>
      <c r="AV3100" s="213"/>
      <c r="AW3100" s="213"/>
      <c r="AX3100" s="213"/>
      <c r="AY3100" s="213"/>
      <c r="AZ3100" s="213"/>
      <c r="BA3100" s="213"/>
      <c r="BB3100" s="213"/>
      <c r="BC3100" s="213"/>
      <c r="BD3100" s="213"/>
      <c r="BE3100" s="213"/>
      <c r="BF3100" s="213"/>
      <c r="BG3100" s="213"/>
      <c r="BH3100" s="213"/>
    </row>
    <row r="3101" spans="1:60" outlineLevel="2" x14ac:dyDescent="0.2">
      <c r="A3101" s="220"/>
      <c r="B3101" s="221"/>
      <c r="C3101" s="258" t="s">
        <v>1197</v>
      </c>
      <c r="D3101" s="229"/>
      <c r="E3101" s="230"/>
      <c r="F3101" s="224"/>
      <c r="G3101" s="224"/>
      <c r="H3101" s="224"/>
      <c r="I3101" s="224"/>
      <c r="J3101" s="224"/>
      <c r="K3101" s="224"/>
      <c r="L3101" s="224"/>
      <c r="M3101" s="224"/>
      <c r="N3101" s="223"/>
      <c r="O3101" s="223"/>
      <c r="P3101" s="223"/>
      <c r="Q3101" s="223"/>
      <c r="R3101" s="224"/>
      <c r="S3101" s="224"/>
      <c r="T3101" s="224"/>
      <c r="U3101" s="224"/>
      <c r="V3101" s="224"/>
      <c r="W3101" s="224"/>
      <c r="X3101" s="224"/>
      <c r="Y3101" s="224"/>
      <c r="Z3101" s="213"/>
      <c r="AA3101" s="213"/>
      <c r="AB3101" s="213"/>
      <c r="AC3101" s="213"/>
      <c r="AD3101" s="213"/>
      <c r="AE3101" s="213"/>
      <c r="AF3101" s="213"/>
      <c r="AG3101" s="213" t="s">
        <v>573</v>
      </c>
      <c r="AH3101" s="213">
        <v>0</v>
      </c>
      <c r="AI3101" s="213"/>
      <c r="AJ3101" s="213"/>
      <c r="AK3101" s="213"/>
      <c r="AL3101" s="213"/>
      <c r="AM3101" s="213"/>
      <c r="AN3101" s="213"/>
      <c r="AO3101" s="213"/>
      <c r="AP3101" s="213"/>
      <c r="AQ3101" s="213"/>
      <c r="AR3101" s="213"/>
      <c r="AS3101" s="213"/>
      <c r="AT3101" s="213"/>
      <c r="AU3101" s="213"/>
      <c r="AV3101" s="213"/>
      <c r="AW3101" s="213"/>
      <c r="AX3101" s="213"/>
      <c r="AY3101" s="213"/>
      <c r="AZ3101" s="213"/>
      <c r="BA3101" s="213"/>
      <c r="BB3101" s="213"/>
      <c r="BC3101" s="213"/>
      <c r="BD3101" s="213"/>
      <c r="BE3101" s="213"/>
      <c r="BF3101" s="213"/>
      <c r="BG3101" s="213"/>
      <c r="BH3101" s="213"/>
    </row>
    <row r="3102" spans="1:60" outlineLevel="3" x14ac:dyDescent="0.2">
      <c r="A3102" s="220"/>
      <c r="B3102" s="221"/>
      <c r="C3102" s="258" t="s">
        <v>1231</v>
      </c>
      <c r="D3102" s="229"/>
      <c r="E3102" s="230">
        <v>262.42500000000001</v>
      </c>
      <c r="F3102" s="224"/>
      <c r="G3102" s="224"/>
      <c r="H3102" s="224"/>
      <c r="I3102" s="224"/>
      <c r="J3102" s="224"/>
      <c r="K3102" s="224"/>
      <c r="L3102" s="224"/>
      <c r="M3102" s="224"/>
      <c r="N3102" s="223"/>
      <c r="O3102" s="223"/>
      <c r="P3102" s="223"/>
      <c r="Q3102" s="223"/>
      <c r="R3102" s="224"/>
      <c r="S3102" s="224"/>
      <c r="T3102" s="224"/>
      <c r="U3102" s="224"/>
      <c r="V3102" s="224"/>
      <c r="W3102" s="224"/>
      <c r="X3102" s="224"/>
      <c r="Y3102" s="224"/>
      <c r="Z3102" s="213"/>
      <c r="AA3102" s="213"/>
      <c r="AB3102" s="213"/>
      <c r="AC3102" s="213"/>
      <c r="AD3102" s="213"/>
      <c r="AE3102" s="213"/>
      <c r="AF3102" s="213"/>
      <c r="AG3102" s="213" t="s">
        <v>573</v>
      </c>
      <c r="AH3102" s="213">
        <v>0</v>
      </c>
      <c r="AI3102" s="213"/>
      <c r="AJ3102" s="213"/>
      <c r="AK3102" s="213"/>
      <c r="AL3102" s="213"/>
      <c r="AM3102" s="213"/>
      <c r="AN3102" s="213"/>
      <c r="AO3102" s="213"/>
      <c r="AP3102" s="213"/>
      <c r="AQ3102" s="213"/>
      <c r="AR3102" s="213"/>
      <c r="AS3102" s="213"/>
      <c r="AT3102" s="213"/>
      <c r="AU3102" s="213"/>
      <c r="AV3102" s="213"/>
      <c r="AW3102" s="213"/>
      <c r="AX3102" s="213"/>
      <c r="AY3102" s="213"/>
      <c r="AZ3102" s="213"/>
      <c r="BA3102" s="213"/>
      <c r="BB3102" s="213"/>
      <c r="BC3102" s="213"/>
      <c r="BD3102" s="213"/>
      <c r="BE3102" s="213"/>
      <c r="BF3102" s="213"/>
      <c r="BG3102" s="213"/>
      <c r="BH3102" s="213"/>
    </row>
    <row r="3103" spans="1:60" outlineLevel="2" x14ac:dyDescent="0.2">
      <c r="A3103" s="220"/>
      <c r="B3103" s="221"/>
      <c r="C3103" s="257"/>
      <c r="D3103" s="250"/>
      <c r="E3103" s="250"/>
      <c r="F3103" s="250"/>
      <c r="G3103" s="250"/>
      <c r="H3103" s="224"/>
      <c r="I3103" s="224"/>
      <c r="J3103" s="224"/>
      <c r="K3103" s="224"/>
      <c r="L3103" s="224"/>
      <c r="M3103" s="224"/>
      <c r="N3103" s="223"/>
      <c r="O3103" s="223"/>
      <c r="P3103" s="223"/>
      <c r="Q3103" s="223"/>
      <c r="R3103" s="224"/>
      <c r="S3103" s="224"/>
      <c r="T3103" s="224"/>
      <c r="U3103" s="224"/>
      <c r="V3103" s="224"/>
      <c r="W3103" s="224"/>
      <c r="X3103" s="224"/>
      <c r="Y3103" s="224"/>
      <c r="Z3103" s="213"/>
      <c r="AA3103" s="213"/>
      <c r="AB3103" s="213"/>
      <c r="AC3103" s="213"/>
      <c r="AD3103" s="213"/>
      <c r="AE3103" s="213"/>
      <c r="AF3103" s="213"/>
      <c r="AG3103" s="213" t="s">
        <v>515</v>
      </c>
      <c r="AH3103" s="213"/>
      <c r="AI3103" s="213"/>
      <c r="AJ3103" s="213"/>
      <c r="AK3103" s="213"/>
      <c r="AL3103" s="213"/>
      <c r="AM3103" s="213"/>
      <c r="AN3103" s="213"/>
      <c r="AO3103" s="213"/>
      <c r="AP3103" s="213"/>
      <c r="AQ3103" s="213"/>
      <c r="AR3103" s="213"/>
      <c r="AS3103" s="213"/>
      <c r="AT3103" s="213"/>
      <c r="AU3103" s="213"/>
      <c r="AV3103" s="213"/>
      <c r="AW3103" s="213"/>
      <c r="AX3103" s="213"/>
      <c r="AY3103" s="213"/>
      <c r="AZ3103" s="213"/>
      <c r="BA3103" s="213"/>
      <c r="BB3103" s="213"/>
      <c r="BC3103" s="213"/>
      <c r="BD3103" s="213"/>
      <c r="BE3103" s="213"/>
      <c r="BF3103" s="213"/>
      <c r="BG3103" s="213"/>
      <c r="BH3103" s="213"/>
    </row>
    <row r="3104" spans="1:60" outlineLevel="1" x14ac:dyDescent="0.2">
      <c r="A3104" s="242">
        <v>398</v>
      </c>
      <c r="B3104" s="243" t="s">
        <v>2821</v>
      </c>
      <c r="C3104" s="254" t="s">
        <v>2822</v>
      </c>
      <c r="D3104" s="244" t="s">
        <v>974</v>
      </c>
      <c r="E3104" s="245">
        <v>2.88</v>
      </c>
      <c r="F3104" s="246"/>
      <c r="G3104" s="247">
        <f>ROUND(E3104*F3104,2)</f>
        <v>0</v>
      </c>
      <c r="H3104" s="246"/>
      <c r="I3104" s="247">
        <f>ROUND(E3104*H3104,2)</f>
        <v>0</v>
      </c>
      <c r="J3104" s="246"/>
      <c r="K3104" s="247">
        <f>ROUND(E3104*J3104,2)</f>
        <v>0</v>
      </c>
      <c r="L3104" s="247">
        <v>21</v>
      </c>
      <c r="M3104" s="247">
        <f>G3104*(1+L3104/100)</f>
        <v>0</v>
      </c>
      <c r="N3104" s="245">
        <v>4.6999999999999999E-4</v>
      </c>
      <c r="O3104" s="245">
        <f>ROUND(E3104*N3104,2)</f>
        <v>0</v>
      </c>
      <c r="P3104" s="245">
        <v>0</v>
      </c>
      <c r="Q3104" s="245">
        <f>ROUND(E3104*P3104,2)</f>
        <v>0</v>
      </c>
      <c r="R3104" s="247"/>
      <c r="S3104" s="247" t="s">
        <v>527</v>
      </c>
      <c r="T3104" s="248" t="s">
        <v>512</v>
      </c>
      <c r="U3104" s="224">
        <v>0.315</v>
      </c>
      <c r="V3104" s="224">
        <f>ROUND(E3104*U3104,2)</f>
        <v>0.91</v>
      </c>
      <c r="W3104" s="224"/>
      <c r="X3104" s="224" t="s">
        <v>557</v>
      </c>
      <c r="Y3104" s="224" t="s">
        <v>513</v>
      </c>
      <c r="Z3104" s="213"/>
      <c r="AA3104" s="213"/>
      <c r="AB3104" s="213"/>
      <c r="AC3104" s="213"/>
      <c r="AD3104" s="213"/>
      <c r="AE3104" s="213"/>
      <c r="AF3104" s="213"/>
      <c r="AG3104" s="213" t="s">
        <v>571</v>
      </c>
      <c r="AH3104" s="213"/>
      <c r="AI3104" s="213"/>
      <c r="AJ3104" s="213"/>
      <c r="AK3104" s="213"/>
      <c r="AL3104" s="213"/>
      <c r="AM3104" s="213"/>
      <c r="AN3104" s="213"/>
      <c r="AO3104" s="213"/>
      <c r="AP3104" s="213"/>
      <c r="AQ3104" s="213"/>
      <c r="AR3104" s="213"/>
      <c r="AS3104" s="213"/>
      <c r="AT3104" s="213"/>
      <c r="AU3104" s="213"/>
      <c r="AV3104" s="213"/>
      <c r="AW3104" s="213"/>
      <c r="AX3104" s="213"/>
      <c r="AY3104" s="213"/>
      <c r="AZ3104" s="213"/>
      <c r="BA3104" s="213"/>
      <c r="BB3104" s="213"/>
      <c r="BC3104" s="213"/>
      <c r="BD3104" s="213"/>
      <c r="BE3104" s="213"/>
      <c r="BF3104" s="213"/>
      <c r="BG3104" s="213"/>
      <c r="BH3104" s="213"/>
    </row>
    <row r="3105" spans="1:60" outlineLevel="2" x14ac:dyDescent="0.2">
      <c r="A3105" s="220"/>
      <c r="B3105" s="221"/>
      <c r="C3105" s="258" t="s">
        <v>2823</v>
      </c>
      <c r="D3105" s="229"/>
      <c r="E3105" s="230"/>
      <c r="F3105" s="224"/>
      <c r="G3105" s="224"/>
      <c r="H3105" s="224"/>
      <c r="I3105" s="224"/>
      <c r="J3105" s="224"/>
      <c r="K3105" s="224"/>
      <c r="L3105" s="224"/>
      <c r="M3105" s="224"/>
      <c r="N3105" s="223"/>
      <c r="O3105" s="223"/>
      <c r="P3105" s="223"/>
      <c r="Q3105" s="223"/>
      <c r="R3105" s="224"/>
      <c r="S3105" s="224"/>
      <c r="T3105" s="224"/>
      <c r="U3105" s="224"/>
      <c r="V3105" s="224"/>
      <c r="W3105" s="224"/>
      <c r="X3105" s="224"/>
      <c r="Y3105" s="224"/>
      <c r="Z3105" s="213"/>
      <c r="AA3105" s="213"/>
      <c r="AB3105" s="213"/>
      <c r="AC3105" s="213"/>
      <c r="AD3105" s="213"/>
      <c r="AE3105" s="213"/>
      <c r="AF3105" s="213"/>
      <c r="AG3105" s="213" t="s">
        <v>573</v>
      </c>
      <c r="AH3105" s="213">
        <v>0</v>
      </c>
      <c r="AI3105" s="213"/>
      <c r="AJ3105" s="213"/>
      <c r="AK3105" s="213"/>
      <c r="AL3105" s="213"/>
      <c r="AM3105" s="213"/>
      <c r="AN3105" s="213"/>
      <c r="AO3105" s="213"/>
      <c r="AP3105" s="213"/>
      <c r="AQ3105" s="213"/>
      <c r="AR3105" s="213"/>
      <c r="AS3105" s="213"/>
      <c r="AT3105" s="213"/>
      <c r="AU3105" s="213"/>
      <c r="AV3105" s="213"/>
      <c r="AW3105" s="213"/>
      <c r="AX3105" s="213"/>
      <c r="AY3105" s="213"/>
      <c r="AZ3105" s="213"/>
      <c r="BA3105" s="213"/>
      <c r="BB3105" s="213"/>
      <c r="BC3105" s="213"/>
      <c r="BD3105" s="213"/>
      <c r="BE3105" s="213"/>
      <c r="BF3105" s="213"/>
      <c r="BG3105" s="213"/>
      <c r="BH3105" s="213"/>
    </row>
    <row r="3106" spans="1:60" outlineLevel="3" x14ac:dyDescent="0.2">
      <c r="A3106" s="220"/>
      <c r="B3106" s="221"/>
      <c r="C3106" s="258" t="s">
        <v>2824</v>
      </c>
      <c r="D3106" s="229"/>
      <c r="E3106" s="230"/>
      <c r="F3106" s="224"/>
      <c r="G3106" s="224"/>
      <c r="H3106" s="224"/>
      <c r="I3106" s="224"/>
      <c r="J3106" s="224"/>
      <c r="K3106" s="224"/>
      <c r="L3106" s="224"/>
      <c r="M3106" s="224"/>
      <c r="N3106" s="223"/>
      <c r="O3106" s="223"/>
      <c r="P3106" s="223"/>
      <c r="Q3106" s="223"/>
      <c r="R3106" s="224"/>
      <c r="S3106" s="224"/>
      <c r="T3106" s="224"/>
      <c r="U3106" s="224"/>
      <c r="V3106" s="224"/>
      <c r="W3106" s="224"/>
      <c r="X3106" s="224"/>
      <c r="Y3106" s="224"/>
      <c r="Z3106" s="213"/>
      <c r="AA3106" s="213"/>
      <c r="AB3106" s="213"/>
      <c r="AC3106" s="213"/>
      <c r="AD3106" s="213"/>
      <c r="AE3106" s="213"/>
      <c r="AF3106" s="213"/>
      <c r="AG3106" s="213" t="s">
        <v>573</v>
      </c>
      <c r="AH3106" s="213">
        <v>0</v>
      </c>
      <c r="AI3106" s="213"/>
      <c r="AJ3106" s="213"/>
      <c r="AK3106" s="213"/>
      <c r="AL3106" s="213"/>
      <c r="AM3106" s="213"/>
      <c r="AN3106" s="213"/>
      <c r="AO3106" s="213"/>
      <c r="AP3106" s="213"/>
      <c r="AQ3106" s="213"/>
      <c r="AR3106" s="213"/>
      <c r="AS3106" s="213"/>
      <c r="AT3106" s="213"/>
      <c r="AU3106" s="213"/>
      <c r="AV3106" s="213"/>
      <c r="AW3106" s="213"/>
      <c r="AX3106" s="213"/>
      <c r="AY3106" s="213"/>
      <c r="AZ3106" s="213"/>
      <c r="BA3106" s="213"/>
      <c r="BB3106" s="213"/>
      <c r="BC3106" s="213"/>
      <c r="BD3106" s="213"/>
      <c r="BE3106" s="213"/>
      <c r="BF3106" s="213"/>
      <c r="BG3106" s="213"/>
      <c r="BH3106" s="213"/>
    </row>
    <row r="3107" spans="1:60" outlineLevel="3" x14ac:dyDescent="0.2">
      <c r="A3107" s="220"/>
      <c r="B3107" s="221"/>
      <c r="C3107" s="258" t="s">
        <v>2825</v>
      </c>
      <c r="D3107" s="229"/>
      <c r="E3107" s="230"/>
      <c r="F3107" s="224"/>
      <c r="G3107" s="224"/>
      <c r="H3107" s="224"/>
      <c r="I3107" s="224"/>
      <c r="J3107" s="224"/>
      <c r="K3107" s="224"/>
      <c r="L3107" s="224"/>
      <c r="M3107" s="224"/>
      <c r="N3107" s="223"/>
      <c r="O3107" s="223"/>
      <c r="P3107" s="223"/>
      <c r="Q3107" s="223"/>
      <c r="R3107" s="224"/>
      <c r="S3107" s="224"/>
      <c r="T3107" s="224"/>
      <c r="U3107" s="224"/>
      <c r="V3107" s="224"/>
      <c r="W3107" s="224"/>
      <c r="X3107" s="224"/>
      <c r="Y3107" s="224"/>
      <c r="Z3107" s="213"/>
      <c r="AA3107" s="213"/>
      <c r="AB3107" s="213"/>
      <c r="AC3107" s="213"/>
      <c r="AD3107" s="213"/>
      <c r="AE3107" s="213"/>
      <c r="AF3107" s="213"/>
      <c r="AG3107" s="213" t="s">
        <v>573</v>
      </c>
      <c r="AH3107" s="213">
        <v>0</v>
      </c>
      <c r="AI3107" s="213"/>
      <c r="AJ3107" s="213"/>
      <c r="AK3107" s="213"/>
      <c r="AL3107" s="213"/>
      <c r="AM3107" s="213"/>
      <c r="AN3107" s="213"/>
      <c r="AO3107" s="213"/>
      <c r="AP3107" s="213"/>
      <c r="AQ3107" s="213"/>
      <c r="AR3107" s="213"/>
      <c r="AS3107" s="213"/>
      <c r="AT3107" s="213"/>
      <c r="AU3107" s="213"/>
      <c r="AV3107" s="213"/>
      <c r="AW3107" s="213"/>
      <c r="AX3107" s="213"/>
      <c r="AY3107" s="213"/>
      <c r="AZ3107" s="213"/>
      <c r="BA3107" s="213"/>
      <c r="BB3107" s="213"/>
      <c r="BC3107" s="213"/>
      <c r="BD3107" s="213"/>
      <c r="BE3107" s="213"/>
      <c r="BF3107" s="213"/>
      <c r="BG3107" s="213"/>
      <c r="BH3107" s="213"/>
    </row>
    <row r="3108" spans="1:60" outlineLevel="3" x14ac:dyDescent="0.2">
      <c r="A3108" s="220"/>
      <c r="B3108" s="221"/>
      <c r="C3108" s="258" t="s">
        <v>2826</v>
      </c>
      <c r="D3108" s="229"/>
      <c r="E3108" s="230"/>
      <c r="F3108" s="224"/>
      <c r="G3108" s="224"/>
      <c r="H3108" s="224"/>
      <c r="I3108" s="224"/>
      <c r="J3108" s="224"/>
      <c r="K3108" s="224"/>
      <c r="L3108" s="224"/>
      <c r="M3108" s="224"/>
      <c r="N3108" s="223"/>
      <c r="O3108" s="223"/>
      <c r="P3108" s="223"/>
      <c r="Q3108" s="223"/>
      <c r="R3108" s="224"/>
      <c r="S3108" s="224"/>
      <c r="T3108" s="224"/>
      <c r="U3108" s="224"/>
      <c r="V3108" s="224"/>
      <c r="W3108" s="224"/>
      <c r="X3108" s="224"/>
      <c r="Y3108" s="224"/>
      <c r="Z3108" s="213"/>
      <c r="AA3108" s="213"/>
      <c r="AB3108" s="213"/>
      <c r="AC3108" s="213"/>
      <c r="AD3108" s="213"/>
      <c r="AE3108" s="213"/>
      <c r="AF3108" s="213"/>
      <c r="AG3108" s="213" t="s">
        <v>573</v>
      </c>
      <c r="AH3108" s="213">
        <v>0</v>
      </c>
      <c r="AI3108" s="213"/>
      <c r="AJ3108" s="213"/>
      <c r="AK3108" s="213"/>
      <c r="AL3108" s="213"/>
      <c r="AM3108" s="213"/>
      <c r="AN3108" s="213"/>
      <c r="AO3108" s="213"/>
      <c r="AP3108" s="213"/>
      <c r="AQ3108" s="213"/>
      <c r="AR3108" s="213"/>
      <c r="AS3108" s="213"/>
      <c r="AT3108" s="213"/>
      <c r="AU3108" s="213"/>
      <c r="AV3108" s="213"/>
      <c r="AW3108" s="213"/>
      <c r="AX3108" s="213"/>
      <c r="AY3108" s="213"/>
      <c r="AZ3108" s="213"/>
      <c r="BA3108" s="213"/>
      <c r="BB3108" s="213"/>
      <c r="BC3108" s="213"/>
      <c r="BD3108" s="213"/>
      <c r="BE3108" s="213"/>
      <c r="BF3108" s="213"/>
      <c r="BG3108" s="213"/>
      <c r="BH3108" s="213"/>
    </row>
    <row r="3109" spans="1:60" outlineLevel="3" x14ac:dyDescent="0.2">
      <c r="A3109" s="220"/>
      <c r="B3109" s="221"/>
      <c r="C3109" s="258" t="s">
        <v>1149</v>
      </c>
      <c r="D3109" s="229"/>
      <c r="E3109" s="230"/>
      <c r="F3109" s="224"/>
      <c r="G3109" s="224"/>
      <c r="H3109" s="224"/>
      <c r="I3109" s="224"/>
      <c r="J3109" s="224"/>
      <c r="K3109" s="224"/>
      <c r="L3109" s="224"/>
      <c r="M3109" s="224"/>
      <c r="N3109" s="223"/>
      <c r="O3109" s="223"/>
      <c r="P3109" s="223"/>
      <c r="Q3109" s="223"/>
      <c r="R3109" s="224"/>
      <c r="S3109" s="224"/>
      <c r="T3109" s="224"/>
      <c r="U3109" s="224"/>
      <c r="V3109" s="224"/>
      <c r="W3109" s="224"/>
      <c r="X3109" s="224"/>
      <c r="Y3109" s="224"/>
      <c r="Z3109" s="213"/>
      <c r="AA3109" s="213"/>
      <c r="AB3109" s="213"/>
      <c r="AC3109" s="213"/>
      <c r="AD3109" s="213"/>
      <c r="AE3109" s="213"/>
      <c r="AF3109" s="213"/>
      <c r="AG3109" s="213" t="s">
        <v>573</v>
      </c>
      <c r="AH3109" s="213">
        <v>0</v>
      </c>
      <c r="AI3109" s="213"/>
      <c r="AJ3109" s="213"/>
      <c r="AK3109" s="213"/>
      <c r="AL3109" s="213"/>
      <c r="AM3109" s="213"/>
      <c r="AN3109" s="213"/>
      <c r="AO3109" s="213"/>
      <c r="AP3109" s="213"/>
      <c r="AQ3109" s="213"/>
      <c r="AR3109" s="213"/>
      <c r="AS3109" s="213"/>
      <c r="AT3109" s="213"/>
      <c r="AU3109" s="213"/>
      <c r="AV3109" s="213"/>
      <c r="AW3109" s="213"/>
      <c r="AX3109" s="213"/>
      <c r="AY3109" s="213"/>
      <c r="AZ3109" s="213"/>
      <c r="BA3109" s="213"/>
      <c r="BB3109" s="213"/>
      <c r="BC3109" s="213"/>
      <c r="BD3109" s="213"/>
      <c r="BE3109" s="213"/>
      <c r="BF3109" s="213"/>
      <c r="BG3109" s="213"/>
      <c r="BH3109" s="213"/>
    </row>
    <row r="3110" spans="1:60" outlineLevel="3" x14ac:dyDescent="0.2">
      <c r="A3110" s="220"/>
      <c r="B3110" s="221"/>
      <c r="C3110" s="258" t="s">
        <v>2827</v>
      </c>
      <c r="D3110" s="229"/>
      <c r="E3110" s="230">
        <v>2.88</v>
      </c>
      <c r="F3110" s="224"/>
      <c r="G3110" s="224"/>
      <c r="H3110" s="224"/>
      <c r="I3110" s="224"/>
      <c r="J3110" s="224"/>
      <c r="K3110" s="224"/>
      <c r="L3110" s="224"/>
      <c r="M3110" s="224"/>
      <c r="N3110" s="223"/>
      <c r="O3110" s="223"/>
      <c r="P3110" s="223"/>
      <c r="Q3110" s="223"/>
      <c r="R3110" s="224"/>
      <c r="S3110" s="224"/>
      <c r="T3110" s="224"/>
      <c r="U3110" s="224"/>
      <c r="V3110" s="224"/>
      <c r="W3110" s="224"/>
      <c r="X3110" s="224"/>
      <c r="Y3110" s="224"/>
      <c r="Z3110" s="213"/>
      <c r="AA3110" s="213"/>
      <c r="AB3110" s="213"/>
      <c r="AC3110" s="213"/>
      <c r="AD3110" s="213"/>
      <c r="AE3110" s="213"/>
      <c r="AF3110" s="213"/>
      <c r="AG3110" s="213" t="s">
        <v>573</v>
      </c>
      <c r="AH3110" s="213">
        <v>0</v>
      </c>
      <c r="AI3110" s="213"/>
      <c r="AJ3110" s="213"/>
      <c r="AK3110" s="213"/>
      <c r="AL3110" s="213"/>
      <c r="AM3110" s="213"/>
      <c r="AN3110" s="213"/>
      <c r="AO3110" s="213"/>
      <c r="AP3110" s="213"/>
      <c r="AQ3110" s="213"/>
      <c r="AR3110" s="213"/>
      <c r="AS3110" s="213"/>
      <c r="AT3110" s="213"/>
      <c r="AU3110" s="213"/>
      <c r="AV3110" s="213"/>
      <c r="AW3110" s="213"/>
      <c r="AX3110" s="213"/>
      <c r="AY3110" s="213"/>
      <c r="AZ3110" s="213"/>
      <c r="BA3110" s="213"/>
      <c r="BB3110" s="213"/>
      <c r="BC3110" s="213"/>
      <c r="BD3110" s="213"/>
      <c r="BE3110" s="213"/>
      <c r="BF3110" s="213"/>
      <c r="BG3110" s="213"/>
      <c r="BH3110" s="213"/>
    </row>
    <row r="3111" spans="1:60" outlineLevel="3" x14ac:dyDescent="0.2">
      <c r="A3111" s="220"/>
      <c r="B3111" s="221"/>
      <c r="C3111" s="275" t="s">
        <v>955</v>
      </c>
      <c r="D3111" s="266"/>
      <c r="E3111" s="267"/>
      <c r="F3111" s="224"/>
      <c r="G3111" s="224"/>
      <c r="H3111" s="224"/>
      <c r="I3111" s="224"/>
      <c r="J3111" s="224"/>
      <c r="K3111" s="224"/>
      <c r="L3111" s="224"/>
      <c r="M3111" s="224"/>
      <c r="N3111" s="223"/>
      <c r="O3111" s="223"/>
      <c r="P3111" s="223"/>
      <c r="Q3111" s="223"/>
      <c r="R3111" s="224"/>
      <c r="S3111" s="224"/>
      <c r="T3111" s="224"/>
      <c r="U3111" s="224"/>
      <c r="V3111" s="224"/>
      <c r="W3111" s="224"/>
      <c r="X3111" s="224"/>
      <c r="Y3111" s="224"/>
      <c r="Z3111" s="213"/>
      <c r="AA3111" s="213"/>
      <c r="AB3111" s="213"/>
      <c r="AC3111" s="213"/>
      <c r="AD3111" s="213"/>
      <c r="AE3111" s="213"/>
      <c r="AF3111" s="213"/>
      <c r="AG3111" s="213" t="s">
        <v>573</v>
      </c>
      <c r="AH3111" s="213"/>
      <c r="AI3111" s="213"/>
      <c r="AJ3111" s="213"/>
      <c r="AK3111" s="213"/>
      <c r="AL3111" s="213"/>
      <c r="AM3111" s="213"/>
      <c r="AN3111" s="213"/>
      <c r="AO3111" s="213"/>
      <c r="AP3111" s="213"/>
      <c r="AQ3111" s="213"/>
      <c r="AR3111" s="213"/>
      <c r="AS3111" s="213"/>
      <c r="AT3111" s="213"/>
      <c r="AU3111" s="213"/>
      <c r="AV3111" s="213"/>
      <c r="AW3111" s="213"/>
      <c r="AX3111" s="213"/>
      <c r="AY3111" s="213"/>
      <c r="AZ3111" s="213"/>
      <c r="BA3111" s="213"/>
      <c r="BB3111" s="213"/>
      <c r="BC3111" s="213"/>
      <c r="BD3111" s="213"/>
      <c r="BE3111" s="213"/>
      <c r="BF3111" s="213"/>
      <c r="BG3111" s="213"/>
      <c r="BH3111" s="213"/>
    </row>
    <row r="3112" spans="1:60" outlineLevel="3" x14ac:dyDescent="0.2">
      <c r="A3112" s="220"/>
      <c r="B3112" s="221"/>
      <c r="C3112" s="276" t="s">
        <v>2828</v>
      </c>
      <c r="D3112" s="266"/>
      <c r="E3112" s="267">
        <v>2.88</v>
      </c>
      <c r="F3112" s="224"/>
      <c r="G3112" s="224"/>
      <c r="H3112" s="224"/>
      <c r="I3112" s="224"/>
      <c r="J3112" s="224"/>
      <c r="K3112" s="224"/>
      <c r="L3112" s="224"/>
      <c r="M3112" s="224"/>
      <c r="N3112" s="223"/>
      <c r="O3112" s="223"/>
      <c r="P3112" s="223"/>
      <c r="Q3112" s="223"/>
      <c r="R3112" s="224"/>
      <c r="S3112" s="224"/>
      <c r="T3112" s="224"/>
      <c r="U3112" s="224"/>
      <c r="V3112" s="224"/>
      <c r="W3112" s="224"/>
      <c r="X3112" s="224"/>
      <c r="Y3112" s="224"/>
      <c r="Z3112" s="213"/>
      <c r="AA3112" s="213"/>
      <c r="AB3112" s="213"/>
      <c r="AC3112" s="213"/>
      <c r="AD3112" s="213"/>
      <c r="AE3112" s="213"/>
      <c r="AF3112" s="213"/>
      <c r="AG3112" s="213" t="s">
        <v>573</v>
      </c>
      <c r="AH3112" s="213">
        <v>2</v>
      </c>
      <c r="AI3112" s="213"/>
      <c r="AJ3112" s="213"/>
      <c r="AK3112" s="213"/>
      <c r="AL3112" s="213"/>
      <c r="AM3112" s="213"/>
      <c r="AN3112" s="213"/>
      <c r="AO3112" s="213"/>
      <c r="AP3112" s="213"/>
      <c r="AQ3112" s="213"/>
      <c r="AR3112" s="213"/>
      <c r="AS3112" s="213"/>
      <c r="AT3112" s="213"/>
      <c r="AU3112" s="213"/>
      <c r="AV3112" s="213"/>
      <c r="AW3112" s="213"/>
      <c r="AX3112" s="213"/>
      <c r="AY3112" s="213"/>
      <c r="AZ3112" s="213"/>
      <c r="BA3112" s="213"/>
      <c r="BB3112" s="213"/>
      <c r="BC3112" s="213"/>
      <c r="BD3112" s="213"/>
      <c r="BE3112" s="213"/>
      <c r="BF3112" s="213"/>
      <c r="BG3112" s="213"/>
      <c r="BH3112" s="213"/>
    </row>
    <row r="3113" spans="1:60" outlineLevel="3" x14ac:dyDescent="0.2">
      <c r="A3113" s="220"/>
      <c r="B3113" s="221"/>
      <c r="C3113" s="275" t="s">
        <v>958</v>
      </c>
      <c r="D3113" s="266"/>
      <c r="E3113" s="267"/>
      <c r="F3113" s="224"/>
      <c r="G3113" s="224"/>
      <c r="H3113" s="224"/>
      <c r="I3113" s="224"/>
      <c r="J3113" s="224"/>
      <c r="K3113" s="224"/>
      <c r="L3113" s="224"/>
      <c r="M3113" s="224"/>
      <c r="N3113" s="223"/>
      <c r="O3113" s="223"/>
      <c r="P3113" s="223"/>
      <c r="Q3113" s="223"/>
      <c r="R3113" s="224"/>
      <c r="S3113" s="224"/>
      <c r="T3113" s="224"/>
      <c r="U3113" s="224"/>
      <c r="V3113" s="224"/>
      <c r="W3113" s="224"/>
      <c r="X3113" s="224"/>
      <c r="Y3113" s="224"/>
      <c r="Z3113" s="213"/>
      <c r="AA3113" s="213"/>
      <c r="AB3113" s="213"/>
      <c r="AC3113" s="213"/>
      <c r="AD3113" s="213"/>
      <c r="AE3113" s="213"/>
      <c r="AF3113" s="213"/>
      <c r="AG3113" s="213" t="s">
        <v>573</v>
      </c>
      <c r="AH3113" s="213"/>
      <c r="AI3113" s="213"/>
      <c r="AJ3113" s="213"/>
      <c r="AK3113" s="213"/>
      <c r="AL3113" s="213"/>
      <c r="AM3113" s="213"/>
      <c r="AN3113" s="213"/>
      <c r="AO3113" s="213"/>
      <c r="AP3113" s="213"/>
      <c r="AQ3113" s="213"/>
      <c r="AR3113" s="213"/>
      <c r="AS3113" s="213"/>
      <c r="AT3113" s="213"/>
      <c r="AU3113" s="213"/>
      <c r="AV3113" s="213"/>
      <c r="AW3113" s="213"/>
      <c r="AX3113" s="213"/>
      <c r="AY3113" s="213"/>
      <c r="AZ3113" s="213"/>
      <c r="BA3113" s="213"/>
      <c r="BB3113" s="213"/>
      <c r="BC3113" s="213"/>
      <c r="BD3113" s="213"/>
      <c r="BE3113" s="213"/>
      <c r="BF3113" s="213"/>
      <c r="BG3113" s="213"/>
      <c r="BH3113" s="213"/>
    </row>
    <row r="3114" spans="1:60" outlineLevel="2" x14ac:dyDescent="0.2">
      <c r="A3114" s="220"/>
      <c r="B3114" s="221"/>
      <c r="C3114" s="257"/>
      <c r="D3114" s="250"/>
      <c r="E3114" s="250"/>
      <c r="F3114" s="250"/>
      <c r="G3114" s="250"/>
      <c r="H3114" s="224"/>
      <c r="I3114" s="224"/>
      <c r="J3114" s="224"/>
      <c r="K3114" s="224"/>
      <c r="L3114" s="224"/>
      <c r="M3114" s="224"/>
      <c r="N3114" s="223"/>
      <c r="O3114" s="223"/>
      <c r="P3114" s="223"/>
      <c r="Q3114" s="223"/>
      <c r="R3114" s="224"/>
      <c r="S3114" s="224"/>
      <c r="T3114" s="224"/>
      <c r="U3114" s="224"/>
      <c r="V3114" s="224"/>
      <c r="W3114" s="224"/>
      <c r="X3114" s="224"/>
      <c r="Y3114" s="224"/>
      <c r="Z3114" s="213"/>
      <c r="AA3114" s="213"/>
      <c r="AB3114" s="213"/>
      <c r="AC3114" s="213"/>
      <c r="AD3114" s="213"/>
      <c r="AE3114" s="213"/>
      <c r="AF3114" s="213"/>
      <c r="AG3114" s="213" t="s">
        <v>515</v>
      </c>
      <c r="AH3114" s="213"/>
      <c r="AI3114" s="213"/>
      <c r="AJ3114" s="213"/>
      <c r="AK3114" s="213"/>
      <c r="AL3114" s="213"/>
      <c r="AM3114" s="213"/>
      <c r="AN3114" s="213"/>
      <c r="AO3114" s="213"/>
      <c r="AP3114" s="213"/>
      <c r="AQ3114" s="213"/>
      <c r="AR3114" s="213"/>
      <c r="AS3114" s="213"/>
      <c r="AT3114" s="213"/>
      <c r="AU3114" s="213"/>
      <c r="AV3114" s="213"/>
      <c r="AW3114" s="213"/>
      <c r="AX3114" s="213"/>
      <c r="AY3114" s="213"/>
      <c r="AZ3114" s="213"/>
      <c r="BA3114" s="213"/>
      <c r="BB3114" s="213"/>
      <c r="BC3114" s="213"/>
      <c r="BD3114" s="213"/>
      <c r="BE3114" s="213"/>
      <c r="BF3114" s="213"/>
      <c r="BG3114" s="213"/>
      <c r="BH3114" s="213"/>
    </row>
    <row r="3115" spans="1:60" x14ac:dyDescent="0.2">
      <c r="A3115" s="232" t="s">
        <v>506</v>
      </c>
      <c r="B3115" s="233" t="s">
        <v>420</v>
      </c>
      <c r="C3115" s="253" t="s">
        <v>421</v>
      </c>
      <c r="D3115" s="234"/>
      <c r="E3115" s="235"/>
      <c r="F3115" s="236"/>
      <c r="G3115" s="236">
        <f>SUMIF(AG3116:AG3132,"&lt;&gt;NOR",G3116:G3132)</f>
        <v>0</v>
      </c>
      <c r="H3115" s="236"/>
      <c r="I3115" s="236">
        <f>SUM(I3116:I3132)</f>
        <v>0</v>
      </c>
      <c r="J3115" s="236"/>
      <c r="K3115" s="236">
        <f>SUM(K3116:K3132)</f>
        <v>0</v>
      </c>
      <c r="L3115" s="236"/>
      <c r="M3115" s="236">
        <f>SUM(M3116:M3132)</f>
        <v>0</v>
      </c>
      <c r="N3115" s="235"/>
      <c r="O3115" s="235">
        <f>SUM(O3116:O3132)</f>
        <v>0.27</v>
      </c>
      <c r="P3115" s="235"/>
      <c r="Q3115" s="235">
        <f>SUM(Q3116:Q3132)</f>
        <v>0</v>
      </c>
      <c r="R3115" s="236"/>
      <c r="S3115" s="236"/>
      <c r="T3115" s="237"/>
      <c r="U3115" s="231"/>
      <c r="V3115" s="231">
        <f>SUM(V3116:V3132)</f>
        <v>158.59</v>
      </c>
      <c r="W3115" s="231"/>
      <c r="X3115" s="231"/>
      <c r="Y3115" s="231"/>
      <c r="AG3115" t="s">
        <v>507</v>
      </c>
    </row>
    <row r="3116" spans="1:60" outlineLevel="1" x14ac:dyDescent="0.2">
      <c r="A3116" s="242">
        <v>399</v>
      </c>
      <c r="B3116" s="243" t="s">
        <v>2829</v>
      </c>
      <c r="C3116" s="254" t="s">
        <v>2830</v>
      </c>
      <c r="D3116" s="244" t="s">
        <v>974</v>
      </c>
      <c r="E3116" s="245">
        <v>997.53655000000003</v>
      </c>
      <c r="F3116" s="246"/>
      <c r="G3116" s="247">
        <f>ROUND(E3116*F3116,2)</f>
        <v>0</v>
      </c>
      <c r="H3116" s="246"/>
      <c r="I3116" s="247">
        <f>ROUND(E3116*H3116,2)</f>
        <v>0</v>
      </c>
      <c r="J3116" s="246"/>
      <c r="K3116" s="247">
        <f>ROUND(E3116*J3116,2)</f>
        <v>0</v>
      </c>
      <c r="L3116" s="247">
        <v>21</v>
      </c>
      <c r="M3116" s="247">
        <f>G3116*(1+L3116/100)</f>
        <v>0</v>
      </c>
      <c r="N3116" s="245">
        <v>6.9999999999999994E-5</v>
      </c>
      <c r="O3116" s="245">
        <f>ROUND(E3116*N3116,2)</f>
        <v>7.0000000000000007E-2</v>
      </c>
      <c r="P3116" s="245">
        <v>0</v>
      </c>
      <c r="Q3116" s="245">
        <f>ROUND(E3116*P3116,2)</f>
        <v>0</v>
      </c>
      <c r="R3116" s="247" t="s">
        <v>2831</v>
      </c>
      <c r="S3116" s="247" t="s">
        <v>511</v>
      </c>
      <c r="T3116" s="248" t="s">
        <v>511</v>
      </c>
      <c r="U3116" s="224">
        <v>3.2480000000000002E-2</v>
      </c>
      <c r="V3116" s="224">
        <f>ROUND(E3116*U3116,2)</f>
        <v>32.4</v>
      </c>
      <c r="W3116" s="224"/>
      <c r="X3116" s="224" t="s">
        <v>557</v>
      </c>
      <c r="Y3116" s="224" t="s">
        <v>513</v>
      </c>
      <c r="Z3116" s="213"/>
      <c r="AA3116" s="213"/>
      <c r="AB3116" s="213"/>
      <c r="AC3116" s="213"/>
      <c r="AD3116" s="213"/>
      <c r="AE3116" s="213"/>
      <c r="AF3116" s="213"/>
      <c r="AG3116" s="213" t="s">
        <v>571</v>
      </c>
      <c r="AH3116" s="213"/>
      <c r="AI3116" s="213"/>
      <c r="AJ3116" s="213"/>
      <c r="AK3116" s="213"/>
      <c r="AL3116" s="213"/>
      <c r="AM3116" s="213"/>
      <c r="AN3116" s="213"/>
      <c r="AO3116" s="213"/>
      <c r="AP3116" s="213"/>
      <c r="AQ3116" s="213"/>
      <c r="AR3116" s="213"/>
      <c r="AS3116" s="213"/>
      <c r="AT3116" s="213"/>
      <c r="AU3116" s="213"/>
      <c r="AV3116" s="213"/>
      <c r="AW3116" s="213"/>
      <c r="AX3116" s="213"/>
      <c r="AY3116" s="213"/>
      <c r="AZ3116" s="213"/>
      <c r="BA3116" s="213"/>
      <c r="BB3116" s="213"/>
      <c r="BC3116" s="213"/>
      <c r="BD3116" s="213"/>
      <c r="BE3116" s="213"/>
      <c r="BF3116" s="213"/>
      <c r="BG3116" s="213"/>
      <c r="BH3116" s="213"/>
    </row>
    <row r="3117" spans="1:60" outlineLevel="2" x14ac:dyDescent="0.2">
      <c r="A3117" s="220"/>
      <c r="B3117" s="221"/>
      <c r="C3117" s="258" t="s">
        <v>2832</v>
      </c>
      <c r="D3117" s="229"/>
      <c r="E3117" s="230">
        <v>39.225999999999999</v>
      </c>
      <c r="F3117" s="224"/>
      <c r="G3117" s="224"/>
      <c r="H3117" s="224"/>
      <c r="I3117" s="224"/>
      <c r="J3117" s="224"/>
      <c r="K3117" s="224"/>
      <c r="L3117" s="224"/>
      <c r="M3117" s="224"/>
      <c r="N3117" s="223"/>
      <c r="O3117" s="223"/>
      <c r="P3117" s="223"/>
      <c r="Q3117" s="223"/>
      <c r="R3117" s="224"/>
      <c r="S3117" s="224"/>
      <c r="T3117" s="224"/>
      <c r="U3117" s="224"/>
      <c r="V3117" s="224"/>
      <c r="W3117" s="224"/>
      <c r="X3117" s="224"/>
      <c r="Y3117" s="224"/>
      <c r="Z3117" s="213"/>
      <c r="AA3117" s="213"/>
      <c r="AB3117" s="213"/>
      <c r="AC3117" s="213"/>
      <c r="AD3117" s="213"/>
      <c r="AE3117" s="213"/>
      <c r="AF3117" s="213"/>
      <c r="AG3117" s="213" t="s">
        <v>573</v>
      </c>
      <c r="AH3117" s="213">
        <v>5</v>
      </c>
      <c r="AI3117" s="213"/>
      <c r="AJ3117" s="213"/>
      <c r="AK3117" s="213"/>
      <c r="AL3117" s="213"/>
      <c r="AM3117" s="213"/>
      <c r="AN3117" s="213"/>
      <c r="AO3117" s="213"/>
      <c r="AP3117" s="213"/>
      <c r="AQ3117" s="213"/>
      <c r="AR3117" s="213"/>
      <c r="AS3117" s="213"/>
      <c r="AT3117" s="213"/>
      <c r="AU3117" s="213"/>
      <c r="AV3117" s="213"/>
      <c r="AW3117" s="213"/>
      <c r="AX3117" s="213"/>
      <c r="AY3117" s="213"/>
      <c r="AZ3117" s="213"/>
      <c r="BA3117" s="213"/>
      <c r="BB3117" s="213"/>
      <c r="BC3117" s="213"/>
      <c r="BD3117" s="213"/>
      <c r="BE3117" s="213"/>
      <c r="BF3117" s="213"/>
      <c r="BG3117" s="213"/>
      <c r="BH3117" s="213"/>
    </row>
    <row r="3118" spans="1:60" outlineLevel="3" x14ac:dyDescent="0.2">
      <c r="A3118" s="220"/>
      <c r="B3118" s="221"/>
      <c r="C3118" s="258" t="s">
        <v>2833</v>
      </c>
      <c r="D3118" s="229"/>
      <c r="E3118" s="230">
        <v>33.962000000000003</v>
      </c>
      <c r="F3118" s="224"/>
      <c r="G3118" s="224"/>
      <c r="H3118" s="224"/>
      <c r="I3118" s="224"/>
      <c r="J3118" s="224"/>
      <c r="K3118" s="224"/>
      <c r="L3118" s="224"/>
      <c r="M3118" s="224"/>
      <c r="N3118" s="223"/>
      <c r="O3118" s="223"/>
      <c r="P3118" s="223"/>
      <c r="Q3118" s="223"/>
      <c r="R3118" s="224"/>
      <c r="S3118" s="224"/>
      <c r="T3118" s="224"/>
      <c r="U3118" s="224"/>
      <c r="V3118" s="224"/>
      <c r="W3118" s="224"/>
      <c r="X3118" s="224"/>
      <c r="Y3118" s="224"/>
      <c r="Z3118" s="213"/>
      <c r="AA3118" s="213"/>
      <c r="AB3118" s="213"/>
      <c r="AC3118" s="213"/>
      <c r="AD3118" s="213"/>
      <c r="AE3118" s="213"/>
      <c r="AF3118" s="213"/>
      <c r="AG3118" s="213" t="s">
        <v>573</v>
      </c>
      <c r="AH3118" s="213">
        <v>5</v>
      </c>
      <c r="AI3118" s="213"/>
      <c r="AJ3118" s="213"/>
      <c r="AK3118" s="213"/>
      <c r="AL3118" s="213"/>
      <c r="AM3118" s="213"/>
      <c r="AN3118" s="213"/>
      <c r="AO3118" s="213"/>
      <c r="AP3118" s="213"/>
      <c r="AQ3118" s="213"/>
      <c r="AR3118" s="213"/>
      <c r="AS3118" s="213"/>
      <c r="AT3118" s="213"/>
      <c r="AU3118" s="213"/>
      <c r="AV3118" s="213"/>
      <c r="AW3118" s="213"/>
      <c r="AX3118" s="213"/>
      <c r="AY3118" s="213"/>
      <c r="AZ3118" s="213"/>
      <c r="BA3118" s="213"/>
      <c r="BB3118" s="213"/>
      <c r="BC3118" s="213"/>
      <c r="BD3118" s="213"/>
      <c r="BE3118" s="213"/>
      <c r="BF3118" s="213"/>
      <c r="BG3118" s="213"/>
      <c r="BH3118" s="213"/>
    </row>
    <row r="3119" spans="1:60" outlineLevel="3" x14ac:dyDescent="0.2">
      <c r="A3119" s="220"/>
      <c r="B3119" s="221"/>
      <c r="C3119" s="258" t="s">
        <v>2834</v>
      </c>
      <c r="D3119" s="229"/>
      <c r="E3119" s="230">
        <v>58.284999999999997</v>
      </c>
      <c r="F3119" s="224"/>
      <c r="G3119" s="224"/>
      <c r="H3119" s="224"/>
      <c r="I3119" s="224"/>
      <c r="J3119" s="224"/>
      <c r="K3119" s="224"/>
      <c r="L3119" s="224"/>
      <c r="M3119" s="224"/>
      <c r="N3119" s="223"/>
      <c r="O3119" s="223"/>
      <c r="P3119" s="223"/>
      <c r="Q3119" s="223"/>
      <c r="R3119" s="224"/>
      <c r="S3119" s="224"/>
      <c r="T3119" s="224"/>
      <c r="U3119" s="224"/>
      <c r="V3119" s="224"/>
      <c r="W3119" s="224"/>
      <c r="X3119" s="224"/>
      <c r="Y3119" s="224"/>
      <c r="Z3119" s="213"/>
      <c r="AA3119" s="213"/>
      <c r="AB3119" s="213"/>
      <c r="AC3119" s="213"/>
      <c r="AD3119" s="213"/>
      <c r="AE3119" s="213"/>
      <c r="AF3119" s="213"/>
      <c r="AG3119" s="213" t="s">
        <v>573</v>
      </c>
      <c r="AH3119" s="213">
        <v>5</v>
      </c>
      <c r="AI3119" s="213"/>
      <c r="AJ3119" s="213"/>
      <c r="AK3119" s="213"/>
      <c r="AL3119" s="213"/>
      <c r="AM3119" s="213"/>
      <c r="AN3119" s="213"/>
      <c r="AO3119" s="213"/>
      <c r="AP3119" s="213"/>
      <c r="AQ3119" s="213"/>
      <c r="AR3119" s="213"/>
      <c r="AS3119" s="213"/>
      <c r="AT3119" s="213"/>
      <c r="AU3119" s="213"/>
      <c r="AV3119" s="213"/>
      <c r="AW3119" s="213"/>
      <c r="AX3119" s="213"/>
      <c r="AY3119" s="213"/>
      <c r="AZ3119" s="213"/>
      <c r="BA3119" s="213"/>
      <c r="BB3119" s="213"/>
      <c r="BC3119" s="213"/>
      <c r="BD3119" s="213"/>
      <c r="BE3119" s="213"/>
      <c r="BF3119" s="213"/>
      <c r="BG3119" s="213"/>
      <c r="BH3119" s="213"/>
    </row>
    <row r="3120" spans="1:60" outlineLevel="3" x14ac:dyDescent="0.2">
      <c r="A3120" s="220"/>
      <c r="B3120" s="221"/>
      <c r="C3120" s="258" t="s">
        <v>2835</v>
      </c>
      <c r="D3120" s="229"/>
      <c r="E3120" s="230">
        <v>866.06354999999996</v>
      </c>
      <c r="F3120" s="224"/>
      <c r="G3120" s="224"/>
      <c r="H3120" s="224"/>
      <c r="I3120" s="224"/>
      <c r="J3120" s="224"/>
      <c r="K3120" s="224"/>
      <c r="L3120" s="224"/>
      <c r="M3120" s="224"/>
      <c r="N3120" s="223"/>
      <c r="O3120" s="223"/>
      <c r="P3120" s="223"/>
      <c r="Q3120" s="223"/>
      <c r="R3120" s="224"/>
      <c r="S3120" s="224"/>
      <c r="T3120" s="224"/>
      <c r="U3120" s="224"/>
      <c r="V3120" s="224"/>
      <c r="W3120" s="224"/>
      <c r="X3120" s="224"/>
      <c r="Y3120" s="224"/>
      <c r="Z3120" s="213"/>
      <c r="AA3120" s="213"/>
      <c r="AB3120" s="213"/>
      <c r="AC3120" s="213"/>
      <c r="AD3120" s="213"/>
      <c r="AE3120" s="213"/>
      <c r="AF3120" s="213"/>
      <c r="AG3120" s="213" t="s">
        <v>573</v>
      </c>
      <c r="AH3120" s="213">
        <v>5</v>
      </c>
      <c r="AI3120" s="213"/>
      <c r="AJ3120" s="213"/>
      <c r="AK3120" s="213"/>
      <c r="AL3120" s="213"/>
      <c r="AM3120" s="213"/>
      <c r="AN3120" s="213"/>
      <c r="AO3120" s="213"/>
      <c r="AP3120" s="213"/>
      <c r="AQ3120" s="213"/>
      <c r="AR3120" s="213"/>
      <c r="AS3120" s="213"/>
      <c r="AT3120" s="213"/>
      <c r="AU3120" s="213"/>
      <c r="AV3120" s="213"/>
      <c r="AW3120" s="213"/>
      <c r="AX3120" s="213"/>
      <c r="AY3120" s="213"/>
      <c r="AZ3120" s="213"/>
      <c r="BA3120" s="213"/>
      <c r="BB3120" s="213"/>
      <c r="BC3120" s="213"/>
      <c r="BD3120" s="213"/>
      <c r="BE3120" s="213"/>
      <c r="BF3120" s="213"/>
      <c r="BG3120" s="213"/>
      <c r="BH3120" s="213"/>
    </row>
    <row r="3121" spans="1:60" outlineLevel="2" x14ac:dyDescent="0.2">
      <c r="A3121" s="220"/>
      <c r="B3121" s="221"/>
      <c r="C3121" s="257"/>
      <c r="D3121" s="250"/>
      <c r="E3121" s="250"/>
      <c r="F3121" s="250"/>
      <c r="G3121" s="250"/>
      <c r="H3121" s="224"/>
      <c r="I3121" s="224"/>
      <c r="J3121" s="224"/>
      <c r="K3121" s="224"/>
      <c r="L3121" s="224"/>
      <c r="M3121" s="224"/>
      <c r="N3121" s="223"/>
      <c r="O3121" s="223"/>
      <c r="P3121" s="223"/>
      <c r="Q3121" s="223"/>
      <c r="R3121" s="224"/>
      <c r="S3121" s="224"/>
      <c r="T3121" s="224"/>
      <c r="U3121" s="224"/>
      <c r="V3121" s="224"/>
      <c r="W3121" s="224"/>
      <c r="X3121" s="224"/>
      <c r="Y3121" s="224"/>
      <c r="Z3121" s="213"/>
      <c r="AA3121" s="213"/>
      <c r="AB3121" s="213"/>
      <c r="AC3121" s="213"/>
      <c r="AD3121" s="213"/>
      <c r="AE3121" s="213"/>
      <c r="AF3121" s="213"/>
      <c r="AG3121" s="213" t="s">
        <v>515</v>
      </c>
      <c r="AH3121" s="213"/>
      <c r="AI3121" s="213"/>
      <c r="AJ3121" s="213"/>
      <c r="AK3121" s="213"/>
      <c r="AL3121" s="213"/>
      <c r="AM3121" s="213"/>
      <c r="AN3121" s="213"/>
      <c r="AO3121" s="213"/>
      <c r="AP3121" s="213"/>
      <c r="AQ3121" s="213"/>
      <c r="AR3121" s="213"/>
      <c r="AS3121" s="213"/>
      <c r="AT3121" s="213"/>
      <c r="AU3121" s="213"/>
      <c r="AV3121" s="213"/>
      <c r="AW3121" s="213"/>
      <c r="AX3121" s="213"/>
      <c r="AY3121" s="213"/>
      <c r="AZ3121" s="213"/>
      <c r="BA3121" s="213"/>
      <c r="BB3121" s="213"/>
      <c r="BC3121" s="213"/>
      <c r="BD3121" s="213"/>
      <c r="BE3121" s="213"/>
      <c r="BF3121" s="213"/>
      <c r="BG3121" s="213"/>
      <c r="BH3121" s="213"/>
    </row>
    <row r="3122" spans="1:60" outlineLevel="1" x14ac:dyDescent="0.2">
      <c r="A3122" s="242">
        <v>400</v>
      </c>
      <c r="B3122" s="243" t="s">
        <v>2836</v>
      </c>
      <c r="C3122" s="254" t="s">
        <v>2837</v>
      </c>
      <c r="D3122" s="244" t="s">
        <v>974</v>
      </c>
      <c r="E3122" s="245">
        <v>997.53655000000003</v>
      </c>
      <c r="F3122" s="246"/>
      <c r="G3122" s="247">
        <f>ROUND(E3122*F3122,2)</f>
        <v>0</v>
      </c>
      <c r="H3122" s="246"/>
      <c r="I3122" s="247">
        <f>ROUND(E3122*H3122,2)</f>
        <v>0</v>
      </c>
      <c r="J3122" s="246"/>
      <c r="K3122" s="247">
        <f>ROUND(E3122*J3122,2)</f>
        <v>0</v>
      </c>
      <c r="L3122" s="247">
        <v>21</v>
      </c>
      <c r="M3122" s="247">
        <f>G3122*(1+L3122/100)</f>
        <v>0</v>
      </c>
      <c r="N3122" s="245">
        <v>1.6000000000000001E-4</v>
      </c>
      <c r="O3122" s="245">
        <f>ROUND(E3122*N3122,2)</f>
        <v>0.16</v>
      </c>
      <c r="P3122" s="245">
        <v>0</v>
      </c>
      <c r="Q3122" s="245">
        <f>ROUND(E3122*P3122,2)</f>
        <v>0</v>
      </c>
      <c r="R3122" s="247" t="s">
        <v>2831</v>
      </c>
      <c r="S3122" s="247" t="s">
        <v>511</v>
      </c>
      <c r="T3122" s="248" t="s">
        <v>511</v>
      </c>
      <c r="U3122" s="224">
        <v>0.10902000000000001</v>
      </c>
      <c r="V3122" s="224">
        <f>ROUND(E3122*U3122,2)</f>
        <v>108.75</v>
      </c>
      <c r="W3122" s="224"/>
      <c r="X3122" s="224" t="s">
        <v>557</v>
      </c>
      <c r="Y3122" s="224" t="s">
        <v>513</v>
      </c>
      <c r="Z3122" s="213"/>
      <c r="AA3122" s="213"/>
      <c r="AB3122" s="213"/>
      <c r="AC3122" s="213"/>
      <c r="AD3122" s="213"/>
      <c r="AE3122" s="213"/>
      <c r="AF3122" s="213"/>
      <c r="AG3122" s="213" t="s">
        <v>571</v>
      </c>
      <c r="AH3122" s="213"/>
      <c r="AI3122" s="213"/>
      <c r="AJ3122" s="213"/>
      <c r="AK3122" s="213"/>
      <c r="AL3122" s="213"/>
      <c r="AM3122" s="213"/>
      <c r="AN3122" s="213"/>
      <c r="AO3122" s="213"/>
      <c r="AP3122" s="213"/>
      <c r="AQ3122" s="213"/>
      <c r="AR3122" s="213"/>
      <c r="AS3122" s="213"/>
      <c r="AT3122" s="213"/>
      <c r="AU3122" s="213"/>
      <c r="AV3122" s="213"/>
      <c r="AW3122" s="213"/>
      <c r="AX3122" s="213"/>
      <c r="AY3122" s="213"/>
      <c r="AZ3122" s="213"/>
      <c r="BA3122" s="213"/>
      <c r="BB3122" s="213"/>
      <c r="BC3122" s="213"/>
      <c r="BD3122" s="213"/>
      <c r="BE3122" s="213"/>
      <c r="BF3122" s="213"/>
      <c r="BG3122" s="213"/>
      <c r="BH3122" s="213"/>
    </row>
    <row r="3123" spans="1:60" outlineLevel="2" x14ac:dyDescent="0.2">
      <c r="A3123" s="220"/>
      <c r="B3123" s="221"/>
      <c r="C3123" s="258" t="s">
        <v>2838</v>
      </c>
      <c r="D3123" s="229"/>
      <c r="E3123" s="230">
        <v>997.53655000000003</v>
      </c>
      <c r="F3123" s="224"/>
      <c r="G3123" s="224"/>
      <c r="H3123" s="224"/>
      <c r="I3123" s="224"/>
      <c r="J3123" s="224"/>
      <c r="K3123" s="224"/>
      <c r="L3123" s="224"/>
      <c r="M3123" s="224"/>
      <c r="N3123" s="223"/>
      <c r="O3123" s="223"/>
      <c r="P3123" s="223"/>
      <c r="Q3123" s="223"/>
      <c r="R3123" s="224"/>
      <c r="S3123" s="224"/>
      <c r="T3123" s="224"/>
      <c r="U3123" s="224"/>
      <c r="V3123" s="224"/>
      <c r="W3123" s="224"/>
      <c r="X3123" s="224"/>
      <c r="Y3123" s="224"/>
      <c r="Z3123" s="213"/>
      <c r="AA3123" s="213"/>
      <c r="AB3123" s="213"/>
      <c r="AC3123" s="213"/>
      <c r="AD3123" s="213"/>
      <c r="AE3123" s="213"/>
      <c r="AF3123" s="213"/>
      <c r="AG3123" s="213" t="s">
        <v>573</v>
      </c>
      <c r="AH3123" s="213">
        <v>5</v>
      </c>
      <c r="AI3123" s="213"/>
      <c r="AJ3123" s="213"/>
      <c r="AK3123" s="213"/>
      <c r="AL3123" s="213"/>
      <c r="AM3123" s="213"/>
      <c r="AN3123" s="213"/>
      <c r="AO3123" s="213"/>
      <c r="AP3123" s="213"/>
      <c r="AQ3123" s="213"/>
      <c r="AR3123" s="213"/>
      <c r="AS3123" s="213"/>
      <c r="AT3123" s="213"/>
      <c r="AU3123" s="213"/>
      <c r="AV3123" s="213"/>
      <c r="AW3123" s="213"/>
      <c r="AX3123" s="213"/>
      <c r="AY3123" s="213"/>
      <c r="AZ3123" s="213"/>
      <c r="BA3123" s="213"/>
      <c r="BB3123" s="213"/>
      <c r="BC3123" s="213"/>
      <c r="BD3123" s="213"/>
      <c r="BE3123" s="213"/>
      <c r="BF3123" s="213"/>
      <c r="BG3123" s="213"/>
      <c r="BH3123" s="213"/>
    </row>
    <row r="3124" spans="1:60" outlineLevel="2" x14ac:dyDescent="0.2">
      <c r="A3124" s="220"/>
      <c r="B3124" s="221"/>
      <c r="C3124" s="257"/>
      <c r="D3124" s="250"/>
      <c r="E3124" s="250"/>
      <c r="F3124" s="250"/>
      <c r="G3124" s="250"/>
      <c r="H3124" s="224"/>
      <c r="I3124" s="224"/>
      <c r="J3124" s="224"/>
      <c r="K3124" s="224"/>
      <c r="L3124" s="224"/>
      <c r="M3124" s="224"/>
      <c r="N3124" s="223"/>
      <c r="O3124" s="223"/>
      <c r="P3124" s="223"/>
      <c r="Q3124" s="223"/>
      <c r="R3124" s="224"/>
      <c r="S3124" s="224"/>
      <c r="T3124" s="224"/>
      <c r="U3124" s="224"/>
      <c r="V3124" s="224"/>
      <c r="W3124" s="224"/>
      <c r="X3124" s="224"/>
      <c r="Y3124" s="224"/>
      <c r="Z3124" s="213"/>
      <c r="AA3124" s="213"/>
      <c r="AB3124" s="213"/>
      <c r="AC3124" s="213"/>
      <c r="AD3124" s="213"/>
      <c r="AE3124" s="213"/>
      <c r="AF3124" s="213"/>
      <c r="AG3124" s="213" t="s">
        <v>515</v>
      </c>
      <c r="AH3124" s="213"/>
      <c r="AI3124" s="213"/>
      <c r="AJ3124" s="213"/>
      <c r="AK3124" s="213"/>
      <c r="AL3124" s="213"/>
      <c r="AM3124" s="213"/>
      <c r="AN3124" s="213"/>
      <c r="AO3124" s="213"/>
      <c r="AP3124" s="213"/>
      <c r="AQ3124" s="213"/>
      <c r="AR3124" s="213"/>
      <c r="AS3124" s="213"/>
      <c r="AT3124" s="213"/>
      <c r="AU3124" s="213"/>
      <c r="AV3124" s="213"/>
      <c r="AW3124" s="213"/>
      <c r="AX3124" s="213"/>
      <c r="AY3124" s="213"/>
      <c r="AZ3124" s="213"/>
      <c r="BA3124" s="213"/>
      <c r="BB3124" s="213"/>
      <c r="BC3124" s="213"/>
      <c r="BD3124" s="213"/>
      <c r="BE3124" s="213"/>
      <c r="BF3124" s="213"/>
      <c r="BG3124" s="213"/>
      <c r="BH3124" s="213"/>
    </row>
    <row r="3125" spans="1:60" ht="22.5" outlineLevel="1" x14ac:dyDescent="0.2">
      <c r="A3125" s="242">
        <v>401</v>
      </c>
      <c r="B3125" s="243" t="s">
        <v>2839</v>
      </c>
      <c r="C3125" s="254" t="s">
        <v>2840</v>
      </c>
      <c r="D3125" s="244" t="s">
        <v>974</v>
      </c>
      <c r="E3125" s="245">
        <v>83.820999999999998</v>
      </c>
      <c r="F3125" s="246"/>
      <c r="G3125" s="247">
        <f>ROUND(E3125*F3125,2)</f>
        <v>0</v>
      </c>
      <c r="H3125" s="246"/>
      <c r="I3125" s="247">
        <f>ROUND(E3125*H3125,2)</f>
        <v>0</v>
      </c>
      <c r="J3125" s="246"/>
      <c r="K3125" s="247">
        <f>ROUND(E3125*J3125,2)</f>
        <v>0</v>
      </c>
      <c r="L3125" s="247">
        <v>21</v>
      </c>
      <c r="M3125" s="247">
        <f>G3125*(1+L3125/100)</f>
        <v>0</v>
      </c>
      <c r="N3125" s="245">
        <v>3.2000000000000003E-4</v>
      </c>
      <c r="O3125" s="245">
        <f>ROUND(E3125*N3125,2)</f>
        <v>0.03</v>
      </c>
      <c r="P3125" s="245">
        <v>0</v>
      </c>
      <c r="Q3125" s="245">
        <f>ROUND(E3125*P3125,2)</f>
        <v>0</v>
      </c>
      <c r="R3125" s="247" t="s">
        <v>2831</v>
      </c>
      <c r="S3125" s="247" t="s">
        <v>511</v>
      </c>
      <c r="T3125" s="248" t="s">
        <v>511</v>
      </c>
      <c r="U3125" s="224">
        <v>0.13439999999999999</v>
      </c>
      <c r="V3125" s="224">
        <f>ROUND(E3125*U3125,2)</f>
        <v>11.27</v>
      </c>
      <c r="W3125" s="224"/>
      <c r="X3125" s="224" t="s">
        <v>557</v>
      </c>
      <c r="Y3125" s="224" t="s">
        <v>513</v>
      </c>
      <c r="Z3125" s="213"/>
      <c r="AA3125" s="213"/>
      <c r="AB3125" s="213"/>
      <c r="AC3125" s="213"/>
      <c r="AD3125" s="213"/>
      <c r="AE3125" s="213"/>
      <c r="AF3125" s="213"/>
      <c r="AG3125" s="213" t="s">
        <v>571</v>
      </c>
      <c r="AH3125" s="213"/>
      <c r="AI3125" s="213"/>
      <c r="AJ3125" s="213"/>
      <c r="AK3125" s="213"/>
      <c r="AL3125" s="213"/>
      <c r="AM3125" s="213"/>
      <c r="AN3125" s="213"/>
      <c r="AO3125" s="213"/>
      <c r="AP3125" s="213"/>
      <c r="AQ3125" s="213"/>
      <c r="AR3125" s="213"/>
      <c r="AS3125" s="213"/>
      <c r="AT3125" s="213"/>
      <c r="AU3125" s="213"/>
      <c r="AV3125" s="213"/>
      <c r="AW3125" s="213"/>
      <c r="AX3125" s="213"/>
      <c r="AY3125" s="213"/>
      <c r="AZ3125" s="213"/>
      <c r="BA3125" s="213"/>
      <c r="BB3125" s="213"/>
      <c r="BC3125" s="213"/>
      <c r="BD3125" s="213"/>
      <c r="BE3125" s="213"/>
      <c r="BF3125" s="213"/>
      <c r="BG3125" s="213"/>
      <c r="BH3125" s="213"/>
    </row>
    <row r="3126" spans="1:60" outlineLevel="2" x14ac:dyDescent="0.2">
      <c r="A3126" s="220"/>
      <c r="B3126" s="221"/>
      <c r="C3126" s="258" t="s">
        <v>1711</v>
      </c>
      <c r="D3126" s="229"/>
      <c r="E3126" s="230">
        <v>60.805</v>
      </c>
      <c r="F3126" s="224"/>
      <c r="G3126" s="224"/>
      <c r="H3126" s="224"/>
      <c r="I3126" s="224"/>
      <c r="J3126" s="224"/>
      <c r="K3126" s="224"/>
      <c r="L3126" s="224"/>
      <c r="M3126" s="224"/>
      <c r="N3126" s="223"/>
      <c r="O3126" s="223"/>
      <c r="P3126" s="223"/>
      <c r="Q3126" s="223"/>
      <c r="R3126" s="224"/>
      <c r="S3126" s="224"/>
      <c r="T3126" s="224"/>
      <c r="U3126" s="224"/>
      <c r="V3126" s="224"/>
      <c r="W3126" s="224"/>
      <c r="X3126" s="224"/>
      <c r="Y3126" s="224"/>
      <c r="Z3126" s="213"/>
      <c r="AA3126" s="213"/>
      <c r="AB3126" s="213"/>
      <c r="AC3126" s="213"/>
      <c r="AD3126" s="213"/>
      <c r="AE3126" s="213"/>
      <c r="AF3126" s="213"/>
      <c r="AG3126" s="213" t="s">
        <v>573</v>
      </c>
      <c r="AH3126" s="213">
        <v>5</v>
      </c>
      <c r="AI3126" s="213"/>
      <c r="AJ3126" s="213"/>
      <c r="AK3126" s="213"/>
      <c r="AL3126" s="213"/>
      <c r="AM3126" s="213"/>
      <c r="AN3126" s="213"/>
      <c r="AO3126" s="213"/>
      <c r="AP3126" s="213"/>
      <c r="AQ3126" s="213"/>
      <c r="AR3126" s="213"/>
      <c r="AS3126" s="213"/>
      <c r="AT3126" s="213"/>
      <c r="AU3126" s="213"/>
      <c r="AV3126" s="213"/>
      <c r="AW3126" s="213"/>
      <c r="AX3126" s="213"/>
      <c r="AY3126" s="213"/>
      <c r="AZ3126" s="213"/>
      <c r="BA3126" s="213"/>
      <c r="BB3126" s="213"/>
      <c r="BC3126" s="213"/>
      <c r="BD3126" s="213"/>
      <c r="BE3126" s="213"/>
      <c r="BF3126" s="213"/>
      <c r="BG3126" s="213"/>
      <c r="BH3126" s="213"/>
    </row>
    <row r="3127" spans="1:60" outlineLevel="3" x14ac:dyDescent="0.2">
      <c r="A3127" s="220"/>
      <c r="B3127" s="221"/>
      <c r="C3127" s="258" t="s">
        <v>2841</v>
      </c>
      <c r="D3127" s="229"/>
      <c r="E3127" s="230">
        <v>23.015999999999998</v>
      </c>
      <c r="F3127" s="224"/>
      <c r="G3127" s="224"/>
      <c r="H3127" s="224"/>
      <c r="I3127" s="224"/>
      <c r="J3127" s="224"/>
      <c r="K3127" s="224"/>
      <c r="L3127" s="224"/>
      <c r="M3127" s="224"/>
      <c r="N3127" s="223"/>
      <c r="O3127" s="223"/>
      <c r="P3127" s="223"/>
      <c r="Q3127" s="223"/>
      <c r="R3127" s="224"/>
      <c r="S3127" s="224"/>
      <c r="T3127" s="224"/>
      <c r="U3127" s="224"/>
      <c r="V3127" s="224"/>
      <c r="W3127" s="224"/>
      <c r="X3127" s="224"/>
      <c r="Y3127" s="224"/>
      <c r="Z3127" s="213"/>
      <c r="AA3127" s="213"/>
      <c r="AB3127" s="213"/>
      <c r="AC3127" s="213"/>
      <c r="AD3127" s="213"/>
      <c r="AE3127" s="213"/>
      <c r="AF3127" s="213"/>
      <c r="AG3127" s="213" t="s">
        <v>573</v>
      </c>
      <c r="AH3127" s="213">
        <v>5</v>
      </c>
      <c r="AI3127" s="213"/>
      <c r="AJ3127" s="213"/>
      <c r="AK3127" s="213"/>
      <c r="AL3127" s="213"/>
      <c r="AM3127" s="213"/>
      <c r="AN3127" s="213"/>
      <c r="AO3127" s="213"/>
      <c r="AP3127" s="213"/>
      <c r="AQ3127" s="213"/>
      <c r="AR3127" s="213"/>
      <c r="AS3127" s="213"/>
      <c r="AT3127" s="213"/>
      <c r="AU3127" s="213"/>
      <c r="AV3127" s="213"/>
      <c r="AW3127" s="213"/>
      <c r="AX3127" s="213"/>
      <c r="AY3127" s="213"/>
      <c r="AZ3127" s="213"/>
      <c r="BA3127" s="213"/>
      <c r="BB3127" s="213"/>
      <c r="BC3127" s="213"/>
      <c r="BD3127" s="213"/>
      <c r="BE3127" s="213"/>
      <c r="BF3127" s="213"/>
      <c r="BG3127" s="213"/>
      <c r="BH3127" s="213"/>
    </row>
    <row r="3128" spans="1:60" outlineLevel="2" x14ac:dyDescent="0.2">
      <c r="A3128" s="220"/>
      <c r="B3128" s="221"/>
      <c r="C3128" s="257"/>
      <c r="D3128" s="250"/>
      <c r="E3128" s="250"/>
      <c r="F3128" s="250"/>
      <c r="G3128" s="250"/>
      <c r="H3128" s="224"/>
      <c r="I3128" s="224"/>
      <c r="J3128" s="224"/>
      <c r="K3128" s="224"/>
      <c r="L3128" s="224"/>
      <c r="M3128" s="224"/>
      <c r="N3128" s="223"/>
      <c r="O3128" s="223"/>
      <c r="P3128" s="223"/>
      <c r="Q3128" s="223"/>
      <c r="R3128" s="224"/>
      <c r="S3128" s="224"/>
      <c r="T3128" s="224"/>
      <c r="U3128" s="224"/>
      <c r="V3128" s="224"/>
      <c r="W3128" s="224"/>
      <c r="X3128" s="224"/>
      <c r="Y3128" s="224"/>
      <c r="Z3128" s="213"/>
      <c r="AA3128" s="213"/>
      <c r="AB3128" s="213"/>
      <c r="AC3128" s="213"/>
      <c r="AD3128" s="213"/>
      <c r="AE3128" s="213"/>
      <c r="AF3128" s="213"/>
      <c r="AG3128" s="213" t="s">
        <v>515</v>
      </c>
      <c r="AH3128" s="213"/>
      <c r="AI3128" s="213"/>
      <c r="AJ3128" s="213"/>
      <c r="AK3128" s="213"/>
      <c r="AL3128" s="213"/>
      <c r="AM3128" s="213"/>
      <c r="AN3128" s="213"/>
      <c r="AO3128" s="213"/>
      <c r="AP3128" s="213"/>
      <c r="AQ3128" s="213"/>
      <c r="AR3128" s="213"/>
      <c r="AS3128" s="213"/>
      <c r="AT3128" s="213"/>
      <c r="AU3128" s="213"/>
      <c r="AV3128" s="213"/>
      <c r="AW3128" s="213"/>
      <c r="AX3128" s="213"/>
      <c r="AY3128" s="213"/>
      <c r="AZ3128" s="213"/>
      <c r="BA3128" s="213"/>
      <c r="BB3128" s="213"/>
      <c r="BC3128" s="213"/>
      <c r="BD3128" s="213"/>
      <c r="BE3128" s="213"/>
      <c r="BF3128" s="213"/>
      <c r="BG3128" s="213"/>
      <c r="BH3128" s="213"/>
    </row>
    <row r="3129" spans="1:60" ht="22.5" outlineLevel="1" x14ac:dyDescent="0.2">
      <c r="A3129" s="242">
        <v>402</v>
      </c>
      <c r="B3129" s="243" t="s">
        <v>2839</v>
      </c>
      <c r="C3129" s="254" t="s">
        <v>2840</v>
      </c>
      <c r="D3129" s="244" t="s">
        <v>974</v>
      </c>
      <c r="E3129" s="245">
        <v>45.904000000000003</v>
      </c>
      <c r="F3129" s="246"/>
      <c r="G3129" s="247">
        <f>ROUND(E3129*F3129,2)</f>
        <v>0</v>
      </c>
      <c r="H3129" s="246"/>
      <c r="I3129" s="247">
        <f>ROUND(E3129*H3129,2)</f>
        <v>0</v>
      </c>
      <c r="J3129" s="246"/>
      <c r="K3129" s="247">
        <f>ROUND(E3129*J3129,2)</f>
        <v>0</v>
      </c>
      <c r="L3129" s="247">
        <v>21</v>
      </c>
      <c r="M3129" s="247">
        <f>G3129*(1+L3129/100)</f>
        <v>0</v>
      </c>
      <c r="N3129" s="245">
        <v>3.2000000000000003E-4</v>
      </c>
      <c r="O3129" s="245">
        <f>ROUND(E3129*N3129,2)</f>
        <v>0.01</v>
      </c>
      <c r="P3129" s="245">
        <v>0</v>
      </c>
      <c r="Q3129" s="245">
        <f>ROUND(E3129*P3129,2)</f>
        <v>0</v>
      </c>
      <c r="R3129" s="247" t="s">
        <v>2831</v>
      </c>
      <c r="S3129" s="247" t="s">
        <v>511</v>
      </c>
      <c r="T3129" s="248" t="s">
        <v>511</v>
      </c>
      <c r="U3129" s="224">
        <v>0.13439999999999999</v>
      </c>
      <c r="V3129" s="224">
        <f>ROUND(E3129*U3129,2)</f>
        <v>6.17</v>
      </c>
      <c r="W3129" s="224"/>
      <c r="X3129" s="224" t="s">
        <v>557</v>
      </c>
      <c r="Y3129" s="224" t="s">
        <v>513</v>
      </c>
      <c r="Z3129" s="213"/>
      <c r="AA3129" s="213"/>
      <c r="AB3129" s="213"/>
      <c r="AC3129" s="213"/>
      <c r="AD3129" s="213"/>
      <c r="AE3129" s="213"/>
      <c r="AF3129" s="213"/>
      <c r="AG3129" s="213" t="s">
        <v>571</v>
      </c>
      <c r="AH3129" s="213"/>
      <c r="AI3129" s="213"/>
      <c r="AJ3129" s="213"/>
      <c r="AK3129" s="213"/>
      <c r="AL3129" s="213"/>
      <c r="AM3129" s="213"/>
      <c r="AN3129" s="213"/>
      <c r="AO3129" s="213"/>
      <c r="AP3129" s="213"/>
      <c r="AQ3129" s="213"/>
      <c r="AR3129" s="213"/>
      <c r="AS3129" s="213"/>
      <c r="AT3129" s="213"/>
      <c r="AU3129" s="213"/>
      <c r="AV3129" s="213"/>
      <c r="AW3129" s="213"/>
      <c r="AX3129" s="213"/>
      <c r="AY3129" s="213"/>
      <c r="AZ3129" s="213"/>
      <c r="BA3129" s="213"/>
      <c r="BB3129" s="213"/>
      <c r="BC3129" s="213"/>
      <c r="BD3129" s="213"/>
      <c r="BE3129" s="213"/>
      <c r="BF3129" s="213"/>
      <c r="BG3129" s="213"/>
      <c r="BH3129" s="213"/>
    </row>
    <row r="3130" spans="1:60" outlineLevel="2" x14ac:dyDescent="0.2">
      <c r="A3130" s="220"/>
      <c r="B3130" s="221"/>
      <c r="C3130" s="258" t="s">
        <v>1519</v>
      </c>
      <c r="D3130" s="229"/>
      <c r="E3130" s="230">
        <v>31.25</v>
      </c>
      <c r="F3130" s="224"/>
      <c r="G3130" s="224"/>
      <c r="H3130" s="224"/>
      <c r="I3130" s="224"/>
      <c r="J3130" s="224"/>
      <c r="K3130" s="224"/>
      <c r="L3130" s="224"/>
      <c r="M3130" s="224"/>
      <c r="N3130" s="223"/>
      <c r="O3130" s="223"/>
      <c r="P3130" s="223"/>
      <c r="Q3130" s="223"/>
      <c r="R3130" s="224"/>
      <c r="S3130" s="224"/>
      <c r="T3130" s="224"/>
      <c r="U3130" s="224"/>
      <c r="V3130" s="224"/>
      <c r="W3130" s="224"/>
      <c r="X3130" s="224"/>
      <c r="Y3130" s="224"/>
      <c r="Z3130" s="213"/>
      <c r="AA3130" s="213"/>
      <c r="AB3130" s="213"/>
      <c r="AC3130" s="213"/>
      <c r="AD3130" s="213"/>
      <c r="AE3130" s="213"/>
      <c r="AF3130" s="213"/>
      <c r="AG3130" s="213" t="s">
        <v>573</v>
      </c>
      <c r="AH3130" s="213">
        <v>5</v>
      </c>
      <c r="AI3130" s="213"/>
      <c r="AJ3130" s="213"/>
      <c r="AK3130" s="213"/>
      <c r="AL3130" s="213"/>
      <c r="AM3130" s="213"/>
      <c r="AN3130" s="213"/>
      <c r="AO3130" s="213"/>
      <c r="AP3130" s="213"/>
      <c r="AQ3130" s="213"/>
      <c r="AR3130" s="213"/>
      <c r="AS3130" s="213"/>
      <c r="AT3130" s="213"/>
      <c r="AU3130" s="213"/>
      <c r="AV3130" s="213"/>
      <c r="AW3130" s="213"/>
      <c r="AX3130" s="213"/>
      <c r="AY3130" s="213"/>
      <c r="AZ3130" s="213"/>
      <c r="BA3130" s="213"/>
      <c r="BB3130" s="213"/>
      <c r="BC3130" s="213"/>
      <c r="BD3130" s="213"/>
      <c r="BE3130" s="213"/>
      <c r="BF3130" s="213"/>
      <c r="BG3130" s="213"/>
      <c r="BH3130" s="213"/>
    </row>
    <row r="3131" spans="1:60" outlineLevel="3" x14ac:dyDescent="0.2">
      <c r="A3131" s="220"/>
      <c r="B3131" s="221"/>
      <c r="C3131" s="258" t="s">
        <v>2842</v>
      </c>
      <c r="D3131" s="229"/>
      <c r="E3131" s="230">
        <v>14.654</v>
      </c>
      <c r="F3131" s="224"/>
      <c r="G3131" s="224"/>
      <c r="H3131" s="224"/>
      <c r="I3131" s="224"/>
      <c r="J3131" s="224"/>
      <c r="K3131" s="224"/>
      <c r="L3131" s="224"/>
      <c r="M3131" s="224"/>
      <c r="N3131" s="223"/>
      <c r="O3131" s="223"/>
      <c r="P3131" s="223"/>
      <c r="Q3131" s="223"/>
      <c r="R3131" s="224"/>
      <c r="S3131" s="224"/>
      <c r="T3131" s="224"/>
      <c r="U3131" s="224"/>
      <c r="V3131" s="224"/>
      <c r="W3131" s="224"/>
      <c r="X3131" s="224"/>
      <c r="Y3131" s="224"/>
      <c r="Z3131" s="213"/>
      <c r="AA3131" s="213"/>
      <c r="AB3131" s="213"/>
      <c r="AC3131" s="213"/>
      <c r="AD3131" s="213"/>
      <c r="AE3131" s="213"/>
      <c r="AF3131" s="213"/>
      <c r="AG3131" s="213" t="s">
        <v>573</v>
      </c>
      <c r="AH3131" s="213">
        <v>5</v>
      </c>
      <c r="AI3131" s="213"/>
      <c r="AJ3131" s="213"/>
      <c r="AK3131" s="213"/>
      <c r="AL3131" s="213"/>
      <c r="AM3131" s="213"/>
      <c r="AN3131" s="213"/>
      <c r="AO3131" s="213"/>
      <c r="AP3131" s="213"/>
      <c r="AQ3131" s="213"/>
      <c r="AR3131" s="213"/>
      <c r="AS3131" s="213"/>
      <c r="AT3131" s="213"/>
      <c r="AU3131" s="213"/>
      <c r="AV3131" s="213"/>
      <c r="AW3131" s="213"/>
      <c r="AX3131" s="213"/>
      <c r="AY3131" s="213"/>
      <c r="AZ3131" s="213"/>
      <c r="BA3131" s="213"/>
      <c r="BB3131" s="213"/>
      <c r="BC3131" s="213"/>
      <c r="BD3131" s="213"/>
      <c r="BE3131" s="213"/>
      <c r="BF3131" s="213"/>
      <c r="BG3131" s="213"/>
      <c r="BH3131" s="213"/>
    </row>
    <row r="3132" spans="1:60" outlineLevel="2" x14ac:dyDescent="0.2">
      <c r="A3132" s="220"/>
      <c r="B3132" s="221"/>
      <c r="C3132" s="257"/>
      <c r="D3132" s="250"/>
      <c r="E3132" s="250"/>
      <c r="F3132" s="250"/>
      <c r="G3132" s="250"/>
      <c r="H3132" s="224"/>
      <c r="I3132" s="224"/>
      <c r="J3132" s="224"/>
      <c r="K3132" s="224"/>
      <c r="L3132" s="224"/>
      <c r="M3132" s="224"/>
      <c r="N3132" s="223"/>
      <c r="O3132" s="223"/>
      <c r="P3132" s="223"/>
      <c r="Q3132" s="223"/>
      <c r="R3132" s="224"/>
      <c r="S3132" s="224"/>
      <c r="T3132" s="224"/>
      <c r="U3132" s="224"/>
      <c r="V3132" s="224"/>
      <c r="W3132" s="224"/>
      <c r="X3132" s="224"/>
      <c r="Y3132" s="224"/>
      <c r="Z3132" s="213"/>
      <c r="AA3132" s="213"/>
      <c r="AB3132" s="213"/>
      <c r="AC3132" s="213"/>
      <c r="AD3132" s="213"/>
      <c r="AE3132" s="213"/>
      <c r="AF3132" s="213"/>
      <c r="AG3132" s="213" t="s">
        <v>515</v>
      </c>
      <c r="AH3132" s="213"/>
      <c r="AI3132" s="213"/>
      <c r="AJ3132" s="213"/>
      <c r="AK3132" s="213"/>
      <c r="AL3132" s="213"/>
      <c r="AM3132" s="213"/>
      <c r="AN3132" s="213"/>
      <c r="AO3132" s="213"/>
      <c r="AP3132" s="213"/>
      <c r="AQ3132" s="213"/>
      <c r="AR3132" s="213"/>
      <c r="AS3132" s="213"/>
      <c r="AT3132" s="213"/>
      <c r="AU3132" s="213"/>
      <c r="AV3132" s="213"/>
      <c r="AW3132" s="213"/>
      <c r="AX3132" s="213"/>
      <c r="AY3132" s="213"/>
      <c r="AZ3132" s="213"/>
      <c r="BA3132" s="213"/>
      <c r="BB3132" s="213"/>
      <c r="BC3132" s="213"/>
      <c r="BD3132" s="213"/>
      <c r="BE3132" s="213"/>
      <c r="BF3132" s="213"/>
      <c r="BG3132" s="213"/>
      <c r="BH3132" s="213"/>
    </row>
    <row r="3133" spans="1:60" x14ac:dyDescent="0.2">
      <c r="A3133" s="232" t="s">
        <v>506</v>
      </c>
      <c r="B3133" s="233" t="s">
        <v>422</v>
      </c>
      <c r="C3133" s="253" t="s">
        <v>423</v>
      </c>
      <c r="D3133" s="234"/>
      <c r="E3133" s="235"/>
      <c r="F3133" s="236"/>
      <c r="G3133" s="236">
        <f>SUMIF(AG3134:AG3148,"&lt;&gt;NOR",G3134:G3148)</f>
        <v>0</v>
      </c>
      <c r="H3133" s="236"/>
      <c r="I3133" s="236">
        <f>SUM(I3134:I3148)</f>
        <v>0</v>
      </c>
      <c r="J3133" s="236"/>
      <c r="K3133" s="236">
        <f>SUM(K3134:K3148)</f>
        <v>0</v>
      </c>
      <c r="L3133" s="236"/>
      <c r="M3133" s="236">
        <f>SUM(M3134:M3148)</f>
        <v>0</v>
      </c>
      <c r="N3133" s="235"/>
      <c r="O3133" s="235">
        <f>SUM(O3134:O3148)</f>
        <v>0.09</v>
      </c>
      <c r="P3133" s="235"/>
      <c r="Q3133" s="235">
        <f>SUM(Q3134:Q3148)</f>
        <v>0</v>
      </c>
      <c r="R3133" s="236"/>
      <c r="S3133" s="236"/>
      <c r="T3133" s="237"/>
      <c r="U3133" s="231"/>
      <c r="V3133" s="231">
        <f>SUM(V3134:V3148)</f>
        <v>65.080000000000013</v>
      </c>
      <c r="W3133" s="231"/>
      <c r="X3133" s="231"/>
      <c r="Y3133" s="231"/>
      <c r="AG3133" t="s">
        <v>507</v>
      </c>
    </row>
    <row r="3134" spans="1:60" ht="22.5" outlineLevel="1" x14ac:dyDescent="0.2">
      <c r="A3134" s="242">
        <v>403</v>
      </c>
      <c r="B3134" s="243" t="s">
        <v>2843</v>
      </c>
      <c r="C3134" s="254" t="s">
        <v>2844</v>
      </c>
      <c r="D3134" s="244" t="s">
        <v>974</v>
      </c>
      <c r="E3134" s="245">
        <v>262.42500000000001</v>
      </c>
      <c r="F3134" s="246"/>
      <c r="G3134" s="247">
        <f>ROUND(E3134*F3134,2)</f>
        <v>0</v>
      </c>
      <c r="H3134" s="246"/>
      <c r="I3134" s="247">
        <f>ROUND(E3134*H3134,2)</f>
        <v>0</v>
      </c>
      <c r="J3134" s="246"/>
      <c r="K3134" s="247">
        <f>ROUND(E3134*J3134,2)</f>
        <v>0</v>
      </c>
      <c r="L3134" s="247">
        <v>21</v>
      </c>
      <c r="M3134" s="247">
        <f>G3134*(1+L3134/100)</f>
        <v>0</v>
      </c>
      <c r="N3134" s="245">
        <v>1.7000000000000001E-4</v>
      </c>
      <c r="O3134" s="245">
        <f>ROUND(E3134*N3134,2)</f>
        <v>0.04</v>
      </c>
      <c r="P3134" s="245">
        <v>0</v>
      </c>
      <c r="Q3134" s="245">
        <f>ROUND(E3134*P3134,2)</f>
        <v>0</v>
      </c>
      <c r="R3134" s="247" t="s">
        <v>2831</v>
      </c>
      <c r="S3134" s="247" t="s">
        <v>511</v>
      </c>
      <c r="T3134" s="248" t="s">
        <v>511</v>
      </c>
      <c r="U3134" s="224">
        <v>0.20300000000000001</v>
      </c>
      <c r="V3134" s="224">
        <f>ROUND(E3134*U3134,2)</f>
        <v>53.27</v>
      </c>
      <c r="W3134" s="224"/>
      <c r="X3134" s="224" t="s">
        <v>557</v>
      </c>
      <c r="Y3134" s="224" t="s">
        <v>513</v>
      </c>
      <c r="Z3134" s="213"/>
      <c r="AA3134" s="213"/>
      <c r="AB3134" s="213"/>
      <c r="AC3134" s="213"/>
      <c r="AD3134" s="213"/>
      <c r="AE3134" s="213"/>
      <c r="AF3134" s="213"/>
      <c r="AG3134" s="213" t="s">
        <v>571</v>
      </c>
      <c r="AH3134" s="213"/>
      <c r="AI3134" s="213"/>
      <c r="AJ3134" s="213"/>
      <c r="AK3134" s="213"/>
      <c r="AL3134" s="213"/>
      <c r="AM3134" s="213"/>
      <c r="AN3134" s="213"/>
      <c r="AO3134" s="213"/>
      <c r="AP3134" s="213"/>
      <c r="AQ3134" s="213"/>
      <c r="AR3134" s="213"/>
      <c r="AS3134" s="213"/>
      <c r="AT3134" s="213"/>
      <c r="AU3134" s="213"/>
      <c r="AV3134" s="213"/>
      <c r="AW3134" s="213"/>
      <c r="AX3134" s="213"/>
      <c r="AY3134" s="213"/>
      <c r="AZ3134" s="213"/>
      <c r="BA3134" s="213"/>
      <c r="BB3134" s="213"/>
      <c r="BC3134" s="213"/>
      <c r="BD3134" s="213"/>
      <c r="BE3134" s="213"/>
      <c r="BF3134" s="213"/>
      <c r="BG3134" s="213"/>
      <c r="BH3134" s="213"/>
    </row>
    <row r="3135" spans="1:60" outlineLevel="2" x14ac:dyDescent="0.2">
      <c r="A3135" s="220"/>
      <c r="B3135" s="221"/>
      <c r="C3135" s="258" t="s">
        <v>1197</v>
      </c>
      <c r="D3135" s="229"/>
      <c r="E3135" s="230"/>
      <c r="F3135" s="224"/>
      <c r="G3135" s="224"/>
      <c r="H3135" s="224"/>
      <c r="I3135" s="224"/>
      <c r="J3135" s="224"/>
      <c r="K3135" s="224"/>
      <c r="L3135" s="224"/>
      <c r="M3135" s="224"/>
      <c r="N3135" s="223"/>
      <c r="O3135" s="223"/>
      <c r="P3135" s="223"/>
      <c r="Q3135" s="223"/>
      <c r="R3135" s="224"/>
      <c r="S3135" s="224"/>
      <c r="T3135" s="224"/>
      <c r="U3135" s="224"/>
      <c r="V3135" s="224"/>
      <c r="W3135" s="224"/>
      <c r="X3135" s="224"/>
      <c r="Y3135" s="224"/>
      <c r="Z3135" s="213"/>
      <c r="AA3135" s="213"/>
      <c r="AB3135" s="213"/>
      <c r="AC3135" s="213"/>
      <c r="AD3135" s="213"/>
      <c r="AE3135" s="213"/>
      <c r="AF3135" s="213"/>
      <c r="AG3135" s="213" t="s">
        <v>573</v>
      </c>
      <c r="AH3135" s="213">
        <v>0</v>
      </c>
      <c r="AI3135" s="213"/>
      <c r="AJ3135" s="213"/>
      <c r="AK3135" s="213"/>
      <c r="AL3135" s="213"/>
      <c r="AM3135" s="213"/>
      <c r="AN3135" s="213"/>
      <c r="AO3135" s="213"/>
      <c r="AP3135" s="213"/>
      <c r="AQ3135" s="213"/>
      <c r="AR3135" s="213"/>
      <c r="AS3135" s="213"/>
      <c r="AT3135" s="213"/>
      <c r="AU3135" s="213"/>
      <c r="AV3135" s="213"/>
      <c r="AW3135" s="213"/>
      <c r="AX3135" s="213"/>
      <c r="AY3135" s="213"/>
      <c r="AZ3135" s="213"/>
      <c r="BA3135" s="213"/>
      <c r="BB3135" s="213"/>
      <c r="BC3135" s="213"/>
      <c r="BD3135" s="213"/>
      <c r="BE3135" s="213"/>
      <c r="BF3135" s="213"/>
      <c r="BG3135" s="213"/>
      <c r="BH3135" s="213"/>
    </row>
    <row r="3136" spans="1:60" outlineLevel="3" x14ac:dyDescent="0.2">
      <c r="A3136" s="220"/>
      <c r="B3136" s="221"/>
      <c r="C3136" s="258" t="s">
        <v>1231</v>
      </c>
      <c r="D3136" s="229"/>
      <c r="E3136" s="230">
        <v>262.42500000000001</v>
      </c>
      <c r="F3136" s="224"/>
      <c r="G3136" s="224"/>
      <c r="H3136" s="224"/>
      <c r="I3136" s="224"/>
      <c r="J3136" s="224"/>
      <c r="K3136" s="224"/>
      <c r="L3136" s="224"/>
      <c r="M3136" s="224"/>
      <c r="N3136" s="223"/>
      <c r="O3136" s="223"/>
      <c r="P3136" s="223"/>
      <c r="Q3136" s="223"/>
      <c r="R3136" s="224"/>
      <c r="S3136" s="224"/>
      <c r="T3136" s="224"/>
      <c r="U3136" s="224"/>
      <c r="V3136" s="224"/>
      <c r="W3136" s="224"/>
      <c r="X3136" s="224"/>
      <c r="Y3136" s="224"/>
      <c r="Z3136" s="213"/>
      <c r="AA3136" s="213"/>
      <c r="AB3136" s="213"/>
      <c r="AC3136" s="213"/>
      <c r="AD3136" s="213"/>
      <c r="AE3136" s="213"/>
      <c r="AF3136" s="213"/>
      <c r="AG3136" s="213" t="s">
        <v>573</v>
      </c>
      <c r="AH3136" s="213">
        <v>0</v>
      </c>
      <c r="AI3136" s="213"/>
      <c r="AJ3136" s="213"/>
      <c r="AK3136" s="213"/>
      <c r="AL3136" s="213"/>
      <c r="AM3136" s="213"/>
      <c r="AN3136" s="213"/>
      <c r="AO3136" s="213"/>
      <c r="AP3136" s="213"/>
      <c r="AQ3136" s="213"/>
      <c r="AR3136" s="213"/>
      <c r="AS3136" s="213"/>
      <c r="AT3136" s="213"/>
      <c r="AU3136" s="213"/>
      <c r="AV3136" s="213"/>
      <c r="AW3136" s="213"/>
      <c r="AX3136" s="213"/>
      <c r="AY3136" s="213"/>
      <c r="AZ3136" s="213"/>
      <c r="BA3136" s="213"/>
      <c r="BB3136" s="213"/>
      <c r="BC3136" s="213"/>
      <c r="BD3136" s="213"/>
      <c r="BE3136" s="213"/>
      <c r="BF3136" s="213"/>
      <c r="BG3136" s="213"/>
      <c r="BH3136" s="213"/>
    </row>
    <row r="3137" spans="1:60" outlineLevel="2" x14ac:dyDescent="0.2">
      <c r="A3137" s="220"/>
      <c r="B3137" s="221"/>
      <c r="C3137" s="257"/>
      <c r="D3137" s="250"/>
      <c r="E3137" s="250"/>
      <c r="F3137" s="250"/>
      <c r="G3137" s="250"/>
      <c r="H3137" s="224"/>
      <c r="I3137" s="224"/>
      <c r="J3137" s="224"/>
      <c r="K3137" s="224"/>
      <c r="L3137" s="224"/>
      <c r="M3137" s="224"/>
      <c r="N3137" s="223"/>
      <c r="O3137" s="223"/>
      <c r="P3137" s="223"/>
      <c r="Q3137" s="223"/>
      <c r="R3137" s="224"/>
      <c r="S3137" s="224"/>
      <c r="T3137" s="224"/>
      <c r="U3137" s="224"/>
      <c r="V3137" s="224"/>
      <c r="W3137" s="224"/>
      <c r="X3137" s="224"/>
      <c r="Y3137" s="224"/>
      <c r="Z3137" s="213"/>
      <c r="AA3137" s="213"/>
      <c r="AB3137" s="213"/>
      <c r="AC3137" s="213"/>
      <c r="AD3137" s="213"/>
      <c r="AE3137" s="213"/>
      <c r="AF3137" s="213"/>
      <c r="AG3137" s="213" t="s">
        <v>515</v>
      </c>
      <c r="AH3137" s="213"/>
      <c r="AI3137" s="213"/>
      <c r="AJ3137" s="213"/>
      <c r="AK3137" s="213"/>
      <c r="AL3137" s="213"/>
      <c r="AM3137" s="213"/>
      <c r="AN3137" s="213"/>
      <c r="AO3137" s="213"/>
      <c r="AP3137" s="213"/>
      <c r="AQ3137" s="213"/>
      <c r="AR3137" s="213"/>
      <c r="AS3137" s="213"/>
      <c r="AT3137" s="213"/>
      <c r="AU3137" s="213"/>
      <c r="AV3137" s="213"/>
      <c r="AW3137" s="213"/>
      <c r="AX3137" s="213"/>
      <c r="AY3137" s="213"/>
      <c r="AZ3137" s="213"/>
      <c r="BA3137" s="213"/>
      <c r="BB3137" s="213"/>
      <c r="BC3137" s="213"/>
      <c r="BD3137" s="213"/>
      <c r="BE3137" s="213"/>
      <c r="BF3137" s="213"/>
      <c r="BG3137" s="213"/>
      <c r="BH3137" s="213"/>
    </row>
    <row r="3138" spans="1:60" outlineLevel="1" x14ac:dyDescent="0.2">
      <c r="A3138" s="242">
        <v>404</v>
      </c>
      <c r="B3138" s="243" t="s">
        <v>2845</v>
      </c>
      <c r="C3138" s="254" t="s">
        <v>2846</v>
      </c>
      <c r="D3138" s="244" t="s">
        <v>974</v>
      </c>
      <c r="E3138" s="245">
        <v>262.42500000000001</v>
      </c>
      <c r="F3138" s="246"/>
      <c r="G3138" s="247">
        <f>ROUND(E3138*F3138,2)</f>
        <v>0</v>
      </c>
      <c r="H3138" s="246"/>
      <c r="I3138" s="247">
        <f>ROUND(E3138*H3138,2)</f>
        <v>0</v>
      </c>
      <c r="J3138" s="246"/>
      <c r="K3138" s="247">
        <f>ROUND(E3138*J3138,2)</f>
        <v>0</v>
      </c>
      <c r="L3138" s="247">
        <v>21</v>
      </c>
      <c r="M3138" s="247">
        <f>G3138*(1+L3138/100)</f>
        <v>0</v>
      </c>
      <c r="N3138" s="245">
        <v>0</v>
      </c>
      <c r="O3138" s="245">
        <f>ROUND(E3138*N3138,2)</f>
        <v>0</v>
      </c>
      <c r="P3138" s="245">
        <v>0</v>
      </c>
      <c r="Q3138" s="245">
        <f>ROUND(E3138*P3138,2)</f>
        <v>0</v>
      </c>
      <c r="R3138" s="247" t="s">
        <v>2831</v>
      </c>
      <c r="S3138" s="247" t="s">
        <v>511</v>
      </c>
      <c r="T3138" s="248" t="s">
        <v>511</v>
      </c>
      <c r="U3138" s="224">
        <v>1.4E-2</v>
      </c>
      <c r="V3138" s="224">
        <f>ROUND(E3138*U3138,2)</f>
        <v>3.67</v>
      </c>
      <c r="W3138" s="224"/>
      <c r="X3138" s="224" t="s">
        <v>557</v>
      </c>
      <c r="Y3138" s="224" t="s">
        <v>513</v>
      </c>
      <c r="Z3138" s="213"/>
      <c r="AA3138" s="213"/>
      <c r="AB3138" s="213"/>
      <c r="AC3138" s="213"/>
      <c r="AD3138" s="213"/>
      <c r="AE3138" s="213"/>
      <c r="AF3138" s="213"/>
      <c r="AG3138" s="213" t="s">
        <v>571</v>
      </c>
      <c r="AH3138" s="213"/>
      <c r="AI3138" s="213"/>
      <c r="AJ3138" s="213"/>
      <c r="AK3138" s="213"/>
      <c r="AL3138" s="213"/>
      <c r="AM3138" s="213"/>
      <c r="AN3138" s="213"/>
      <c r="AO3138" s="213"/>
      <c r="AP3138" s="213"/>
      <c r="AQ3138" s="213"/>
      <c r="AR3138" s="213"/>
      <c r="AS3138" s="213"/>
      <c r="AT3138" s="213"/>
      <c r="AU3138" s="213"/>
      <c r="AV3138" s="213"/>
      <c r="AW3138" s="213"/>
      <c r="AX3138" s="213"/>
      <c r="AY3138" s="213"/>
      <c r="AZ3138" s="213"/>
      <c r="BA3138" s="213"/>
      <c r="BB3138" s="213"/>
      <c r="BC3138" s="213"/>
      <c r="BD3138" s="213"/>
      <c r="BE3138" s="213"/>
      <c r="BF3138" s="213"/>
      <c r="BG3138" s="213"/>
      <c r="BH3138" s="213"/>
    </row>
    <row r="3139" spans="1:60" outlineLevel="2" x14ac:dyDescent="0.2">
      <c r="A3139" s="220"/>
      <c r="B3139" s="221"/>
      <c r="C3139" s="258" t="s">
        <v>1197</v>
      </c>
      <c r="D3139" s="229"/>
      <c r="E3139" s="230"/>
      <c r="F3139" s="224"/>
      <c r="G3139" s="224"/>
      <c r="H3139" s="224"/>
      <c r="I3139" s="224"/>
      <c r="J3139" s="224"/>
      <c r="K3139" s="224"/>
      <c r="L3139" s="224"/>
      <c r="M3139" s="224"/>
      <c r="N3139" s="223"/>
      <c r="O3139" s="223"/>
      <c r="P3139" s="223"/>
      <c r="Q3139" s="223"/>
      <c r="R3139" s="224"/>
      <c r="S3139" s="224"/>
      <c r="T3139" s="224"/>
      <c r="U3139" s="224"/>
      <c r="V3139" s="224"/>
      <c r="W3139" s="224"/>
      <c r="X3139" s="224"/>
      <c r="Y3139" s="224"/>
      <c r="Z3139" s="213"/>
      <c r="AA3139" s="213"/>
      <c r="AB3139" s="213"/>
      <c r="AC3139" s="213"/>
      <c r="AD3139" s="213"/>
      <c r="AE3139" s="213"/>
      <c r="AF3139" s="213"/>
      <c r="AG3139" s="213" t="s">
        <v>573</v>
      </c>
      <c r="AH3139" s="213">
        <v>0</v>
      </c>
      <c r="AI3139" s="213"/>
      <c r="AJ3139" s="213"/>
      <c r="AK3139" s="213"/>
      <c r="AL3139" s="213"/>
      <c r="AM3139" s="213"/>
      <c r="AN3139" s="213"/>
      <c r="AO3139" s="213"/>
      <c r="AP3139" s="213"/>
      <c r="AQ3139" s="213"/>
      <c r="AR3139" s="213"/>
      <c r="AS3139" s="213"/>
      <c r="AT3139" s="213"/>
      <c r="AU3139" s="213"/>
      <c r="AV3139" s="213"/>
      <c r="AW3139" s="213"/>
      <c r="AX3139" s="213"/>
      <c r="AY3139" s="213"/>
      <c r="AZ3139" s="213"/>
      <c r="BA3139" s="213"/>
      <c r="BB3139" s="213"/>
      <c r="BC3139" s="213"/>
      <c r="BD3139" s="213"/>
      <c r="BE3139" s="213"/>
      <c r="BF3139" s="213"/>
      <c r="BG3139" s="213"/>
      <c r="BH3139" s="213"/>
    </row>
    <row r="3140" spans="1:60" outlineLevel="3" x14ac:dyDescent="0.2">
      <c r="A3140" s="220"/>
      <c r="B3140" s="221"/>
      <c r="C3140" s="258" t="s">
        <v>1231</v>
      </c>
      <c r="D3140" s="229"/>
      <c r="E3140" s="230">
        <v>262.42500000000001</v>
      </c>
      <c r="F3140" s="224"/>
      <c r="G3140" s="224"/>
      <c r="H3140" s="224"/>
      <c r="I3140" s="224"/>
      <c r="J3140" s="224"/>
      <c r="K3140" s="224"/>
      <c r="L3140" s="224"/>
      <c r="M3140" s="224"/>
      <c r="N3140" s="223"/>
      <c r="O3140" s="223"/>
      <c r="P3140" s="223"/>
      <c r="Q3140" s="223"/>
      <c r="R3140" s="224"/>
      <c r="S3140" s="224"/>
      <c r="T3140" s="224"/>
      <c r="U3140" s="224"/>
      <c r="V3140" s="224"/>
      <c r="W3140" s="224"/>
      <c r="X3140" s="224"/>
      <c r="Y3140" s="224"/>
      <c r="Z3140" s="213"/>
      <c r="AA3140" s="213"/>
      <c r="AB3140" s="213"/>
      <c r="AC3140" s="213"/>
      <c r="AD3140" s="213"/>
      <c r="AE3140" s="213"/>
      <c r="AF3140" s="213"/>
      <c r="AG3140" s="213" t="s">
        <v>573</v>
      </c>
      <c r="AH3140" s="213">
        <v>0</v>
      </c>
      <c r="AI3140" s="213"/>
      <c r="AJ3140" s="213"/>
      <c r="AK3140" s="213"/>
      <c r="AL3140" s="213"/>
      <c r="AM3140" s="213"/>
      <c r="AN3140" s="213"/>
      <c r="AO3140" s="213"/>
      <c r="AP3140" s="213"/>
      <c r="AQ3140" s="213"/>
      <c r="AR3140" s="213"/>
      <c r="AS3140" s="213"/>
      <c r="AT3140" s="213"/>
      <c r="AU3140" s="213"/>
      <c r="AV3140" s="213"/>
      <c r="AW3140" s="213"/>
      <c r="AX3140" s="213"/>
      <c r="AY3140" s="213"/>
      <c r="AZ3140" s="213"/>
      <c r="BA3140" s="213"/>
      <c r="BB3140" s="213"/>
      <c r="BC3140" s="213"/>
      <c r="BD3140" s="213"/>
      <c r="BE3140" s="213"/>
      <c r="BF3140" s="213"/>
      <c r="BG3140" s="213"/>
      <c r="BH3140" s="213"/>
    </row>
    <row r="3141" spans="1:60" outlineLevel="2" x14ac:dyDescent="0.2">
      <c r="A3141" s="220"/>
      <c r="B3141" s="221"/>
      <c r="C3141" s="257"/>
      <c r="D3141" s="250"/>
      <c r="E3141" s="250"/>
      <c r="F3141" s="250"/>
      <c r="G3141" s="250"/>
      <c r="H3141" s="224"/>
      <c r="I3141" s="224"/>
      <c r="J3141" s="224"/>
      <c r="K3141" s="224"/>
      <c r="L3141" s="224"/>
      <c r="M3141" s="224"/>
      <c r="N3141" s="223"/>
      <c r="O3141" s="223"/>
      <c r="P3141" s="223"/>
      <c r="Q3141" s="223"/>
      <c r="R3141" s="224"/>
      <c r="S3141" s="224"/>
      <c r="T3141" s="224"/>
      <c r="U3141" s="224"/>
      <c r="V3141" s="224"/>
      <c r="W3141" s="224"/>
      <c r="X3141" s="224"/>
      <c r="Y3141" s="224"/>
      <c r="Z3141" s="213"/>
      <c r="AA3141" s="213"/>
      <c r="AB3141" s="213"/>
      <c r="AC3141" s="213"/>
      <c r="AD3141" s="213"/>
      <c r="AE3141" s="213"/>
      <c r="AF3141" s="213"/>
      <c r="AG3141" s="213" t="s">
        <v>515</v>
      </c>
      <c r="AH3141" s="213"/>
      <c r="AI3141" s="213"/>
      <c r="AJ3141" s="213"/>
      <c r="AK3141" s="213"/>
      <c r="AL3141" s="213"/>
      <c r="AM3141" s="213"/>
      <c r="AN3141" s="213"/>
      <c r="AO3141" s="213"/>
      <c r="AP3141" s="213"/>
      <c r="AQ3141" s="213"/>
      <c r="AR3141" s="213"/>
      <c r="AS3141" s="213"/>
      <c r="AT3141" s="213"/>
      <c r="AU3141" s="213"/>
      <c r="AV3141" s="213"/>
      <c r="AW3141" s="213"/>
      <c r="AX3141" s="213"/>
      <c r="AY3141" s="213"/>
      <c r="AZ3141" s="213"/>
      <c r="BA3141" s="213"/>
      <c r="BB3141" s="213"/>
      <c r="BC3141" s="213"/>
      <c r="BD3141" s="213"/>
      <c r="BE3141" s="213"/>
      <c r="BF3141" s="213"/>
      <c r="BG3141" s="213"/>
      <c r="BH3141" s="213"/>
    </row>
    <row r="3142" spans="1:60" ht="22.5" outlineLevel="1" x14ac:dyDescent="0.2">
      <c r="A3142" s="242">
        <v>405</v>
      </c>
      <c r="B3142" s="243" t="s">
        <v>2847</v>
      </c>
      <c r="C3142" s="254" t="s">
        <v>2848</v>
      </c>
      <c r="D3142" s="244" t="s">
        <v>974</v>
      </c>
      <c r="E3142" s="245">
        <v>262.42500000000001</v>
      </c>
      <c r="F3142" s="246"/>
      <c r="G3142" s="247">
        <f>ROUND(E3142*F3142,2)</f>
        <v>0</v>
      </c>
      <c r="H3142" s="246"/>
      <c r="I3142" s="247">
        <f>ROUND(E3142*H3142,2)</f>
        <v>0</v>
      </c>
      <c r="J3142" s="246"/>
      <c r="K3142" s="247">
        <f>ROUND(E3142*J3142,2)</f>
        <v>0</v>
      </c>
      <c r="L3142" s="247">
        <v>21</v>
      </c>
      <c r="M3142" s="247">
        <f>G3142*(1+L3142/100)</f>
        <v>0</v>
      </c>
      <c r="N3142" s="245">
        <v>3.0000000000000001E-5</v>
      </c>
      <c r="O3142" s="245">
        <f>ROUND(E3142*N3142,2)</f>
        <v>0.01</v>
      </c>
      <c r="P3142" s="245">
        <v>0</v>
      </c>
      <c r="Q3142" s="245">
        <f>ROUND(E3142*P3142,2)</f>
        <v>0</v>
      </c>
      <c r="R3142" s="247" t="s">
        <v>2831</v>
      </c>
      <c r="S3142" s="247" t="s">
        <v>511</v>
      </c>
      <c r="T3142" s="248" t="s">
        <v>511</v>
      </c>
      <c r="U3142" s="224">
        <v>3.1E-2</v>
      </c>
      <c r="V3142" s="224">
        <f>ROUND(E3142*U3142,2)</f>
        <v>8.14</v>
      </c>
      <c r="W3142" s="224"/>
      <c r="X3142" s="224" t="s">
        <v>557</v>
      </c>
      <c r="Y3142" s="224" t="s">
        <v>513</v>
      </c>
      <c r="Z3142" s="213"/>
      <c r="AA3142" s="213"/>
      <c r="AB3142" s="213"/>
      <c r="AC3142" s="213"/>
      <c r="AD3142" s="213"/>
      <c r="AE3142" s="213"/>
      <c r="AF3142" s="213"/>
      <c r="AG3142" s="213" t="s">
        <v>571</v>
      </c>
      <c r="AH3142" s="213"/>
      <c r="AI3142" s="213"/>
      <c r="AJ3142" s="213"/>
      <c r="AK3142" s="213"/>
      <c r="AL3142" s="213"/>
      <c r="AM3142" s="213"/>
      <c r="AN3142" s="213"/>
      <c r="AO3142" s="213"/>
      <c r="AP3142" s="213"/>
      <c r="AQ3142" s="213"/>
      <c r="AR3142" s="213"/>
      <c r="AS3142" s="213"/>
      <c r="AT3142" s="213"/>
      <c r="AU3142" s="213"/>
      <c r="AV3142" s="213"/>
      <c r="AW3142" s="213"/>
      <c r="AX3142" s="213"/>
      <c r="AY3142" s="213"/>
      <c r="AZ3142" s="213"/>
      <c r="BA3142" s="213"/>
      <c r="BB3142" s="213"/>
      <c r="BC3142" s="213"/>
      <c r="BD3142" s="213"/>
      <c r="BE3142" s="213"/>
      <c r="BF3142" s="213"/>
      <c r="BG3142" s="213"/>
      <c r="BH3142" s="213"/>
    </row>
    <row r="3143" spans="1:60" outlineLevel="2" x14ac:dyDescent="0.2">
      <c r="A3143" s="220"/>
      <c r="B3143" s="221"/>
      <c r="C3143" s="258" t="s">
        <v>1197</v>
      </c>
      <c r="D3143" s="229"/>
      <c r="E3143" s="230"/>
      <c r="F3143" s="224"/>
      <c r="G3143" s="224"/>
      <c r="H3143" s="224"/>
      <c r="I3143" s="224"/>
      <c r="J3143" s="224"/>
      <c r="K3143" s="224"/>
      <c r="L3143" s="224"/>
      <c r="M3143" s="224"/>
      <c r="N3143" s="223"/>
      <c r="O3143" s="223"/>
      <c r="P3143" s="223"/>
      <c r="Q3143" s="223"/>
      <c r="R3143" s="224"/>
      <c r="S3143" s="224"/>
      <c r="T3143" s="224"/>
      <c r="U3143" s="224"/>
      <c r="V3143" s="224"/>
      <c r="W3143" s="224"/>
      <c r="X3143" s="224"/>
      <c r="Y3143" s="224"/>
      <c r="Z3143" s="213"/>
      <c r="AA3143" s="213"/>
      <c r="AB3143" s="213"/>
      <c r="AC3143" s="213"/>
      <c r="AD3143" s="213"/>
      <c r="AE3143" s="213"/>
      <c r="AF3143" s="213"/>
      <c r="AG3143" s="213" t="s">
        <v>573</v>
      </c>
      <c r="AH3143" s="213">
        <v>0</v>
      </c>
      <c r="AI3143" s="213"/>
      <c r="AJ3143" s="213"/>
      <c r="AK3143" s="213"/>
      <c r="AL3143" s="213"/>
      <c r="AM3143" s="213"/>
      <c r="AN3143" s="213"/>
      <c r="AO3143" s="213"/>
      <c r="AP3143" s="213"/>
      <c r="AQ3143" s="213"/>
      <c r="AR3143" s="213"/>
      <c r="AS3143" s="213"/>
      <c r="AT3143" s="213"/>
      <c r="AU3143" s="213"/>
      <c r="AV3143" s="213"/>
      <c r="AW3143" s="213"/>
      <c r="AX3143" s="213"/>
      <c r="AY3143" s="213"/>
      <c r="AZ3143" s="213"/>
      <c r="BA3143" s="213"/>
      <c r="BB3143" s="213"/>
      <c r="BC3143" s="213"/>
      <c r="BD3143" s="213"/>
      <c r="BE3143" s="213"/>
      <c r="BF3143" s="213"/>
      <c r="BG3143" s="213"/>
      <c r="BH3143" s="213"/>
    </row>
    <row r="3144" spans="1:60" outlineLevel="3" x14ac:dyDescent="0.2">
      <c r="A3144" s="220"/>
      <c r="B3144" s="221"/>
      <c r="C3144" s="258" t="s">
        <v>1231</v>
      </c>
      <c r="D3144" s="229"/>
      <c r="E3144" s="230">
        <v>262.42500000000001</v>
      </c>
      <c r="F3144" s="224"/>
      <c r="G3144" s="224"/>
      <c r="H3144" s="224"/>
      <c r="I3144" s="224"/>
      <c r="J3144" s="224"/>
      <c r="K3144" s="224"/>
      <c r="L3144" s="224"/>
      <c r="M3144" s="224"/>
      <c r="N3144" s="223"/>
      <c r="O3144" s="223"/>
      <c r="P3144" s="223"/>
      <c r="Q3144" s="223"/>
      <c r="R3144" s="224"/>
      <c r="S3144" s="224"/>
      <c r="T3144" s="224"/>
      <c r="U3144" s="224"/>
      <c r="V3144" s="224"/>
      <c r="W3144" s="224"/>
      <c r="X3144" s="224"/>
      <c r="Y3144" s="224"/>
      <c r="Z3144" s="213"/>
      <c r="AA3144" s="213"/>
      <c r="AB3144" s="213"/>
      <c r="AC3144" s="213"/>
      <c r="AD3144" s="213"/>
      <c r="AE3144" s="213"/>
      <c r="AF3144" s="213"/>
      <c r="AG3144" s="213" t="s">
        <v>573</v>
      </c>
      <c r="AH3144" s="213">
        <v>0</v>
      </c>
      <c r="AI3144" s="213"/>
      <c r="AJ3144" s="213"/>
      <c r="AK3144" s="213"/>
      <c r="AL3144" s="213"/>
      <c r="AM3144" s="213"/>
      <c r="AN3144" s="213"/>
      <c r="AO3144" s="213"/>
      <c r="AP3144" s="213"/>
      <c r="AQ3144" s="213"/>
      <c r="AR3144" s="213"/>
      <c r="AS3144" s="213"/>
      <c r="AT3144" s="213"/>
      <c r="AU3144" s="213"/>
      <c r="AV3144" s="213"/>
      <c r="AW3144" s="213"/>
      <c r="AX3144" s="213"/>
      <c r="AY3144" s="213"/>
      <c r="AZ3144" s="213"/>
      <c r="BA3144" s="213"/>
      <c r="BB3144" s="213"/>
      <c r="BC3144" s="213"/>
      <c r="BD3144" s="213"/>
      <c r="BE3144" s="213"/>
      <c r="BF3144" s="213"/>
      <c r="BG3144" s="213"/>
      <c r="BH3144" s="213"/>
    </row>
    <row r="3145" spans="1:60" outlineLevel="2" x14ac:dyDescent="0.2">
      <c r="A3145" s="220"/>
      <c r="B3145" s="221"/>
      <c r="C3145" s="257"/>
      <c r="D3145" s="250"/>
      <c r="E3145" s="250"/>
      <c r="F3145" s="250"/>
      <c r="G3145" s="250"/>
      <c r="H3145" s="224"/>
      <c r="I3145" s="224"/>
      <c r="J3145" s="224"/>
      <c r="K3145" s="224"/>
      <c r="L3145" s="224"/>
      <c r="M3145" s="224"/>
      <c r="N3145" s="223"/>
      <c r="O3145" s="223"/>
      <c r="P3145" s="223"/>
      <c r="Q3145" s="223"/>
      <c r="R3145" s="224"/>
      <c r="S3145" s="224"/>
      <c r="T3145" s="224"/>
      <c r="U3145" s="224"/>
      <c r="V3145" s="224"/>
      <c r="W3145" s="224"/>
      <c r="X3145" s="224"/>
      <c r="Y3145" s="224"/>
      <c r="Z3145" s="213"/>
      <c r="AA3145" s="213"/>
      <c r="AB3145" s="213"/>
      <c r="AC3145" s="213"/>
      <c r="AD3145" s="213"/>
      <c r="AE3145" s="213"/>
      <c r="AF3145" s="213"/>
      <c r="AG3145" s="213" t="s">
        <v>515</v>
      </c>
      <c r="AH3145" s="213"/>
      <c r="AI3145" s="213"/>
      <c r="AJ3145" s="213"/>
      <c r="AK3145" s="213"/>
      <c r="AL3145" s="213"/>
      <c r="AM3145" s="213"/>
      <c r="AN3145" s="213"/>
      <c r="AO3145" s="213"/>
      <c r="AP3145" s="213"/>
      <c r="AQ3145" s="213"/>
      <c r="AR3145" s="213"/>
      <c r="AS3145" s="213"/>
      <c r="AT3145" s="213"/>
      <c r="AU3145" s="213"/>
      <c r="AV3145" s="213"/>
      <c r="AW3145" s="213"/>
      <c r="AX3145" s="213"/>
      <c r="AY3145" s="213"/>
      <c r="AZ3145" s="213"/>
      <c r="BA3145" s="213"/>
      <c r="BB3145" s="213"/>
      <c r="BC3145" s="213"/>
      <c r="BD3145" s="213"/>
      <c r="BE3145" s="213"/>
      <c r="BF3145" s="213"/>
      <c r="BG3145" s="213"/>
      <c r="BH3145" s="213"/>
    </row>
    <row r="3146" spans="1:60" outlineLevel="1" x14ac:dyDescent="0.2">
      <c r="A3146" s="242">
        <v>406</v>
      </c>
      <c r="B3146" s="243" t="s">
        <v>2849</v>
      </c>
      <c r="C3146" s="254" t="s">
        <v>2850</v>
      </c>
      <c r="D3146" s="244" t="s">
        <v>974</v>
      </c>
      <c r="E3146" s="245">
        <v>288.66750000000002</v>
      </c>
      <c r="F3146" s="246"/>
      <c r="G3146" s="247">
        <f>ROUND(E3146*F3146,2)</f>
        <v>0</v>
      </c>
      <c r="H3146" s="246"/>
      <c r="I3146" s="247">
        <f>ROUND(E3146*H3146,2)</f>
        <v>0</v>
      </c>
      <c r="J3146" s="246"/>
      <c r="K3146" s="247">
        <f>ROUND(E3146*J3146,2)</f>
        <v>0</v>
      </c>
      <c r="L3146" s="247">
        <v>21</v>
      </c>
      <c r="M3146" s="247">
        <f>G3146*(1+L3146/100)</f>
        <v>0</v>
      </c>
      <c r="N3146" s="245">
        <v>1.4999999999999999E-4</v>
      </c>
      <c r="O3146" s="245">
        <f>ROUND(E3146*N3146,2)</f>
        <v>0.04</v>
      </c>
      <c r="P3146" s="245">
        <v>0</v>
      </c>
      <c r="Q3146" s="245">
        <f>ROUND(E3146*P3146,2)</f>
        <v>0</v>
      </c>
      <c r="R3146" s="247"/>
      <c r="S3146" s="247" t="s">
        <v>527</v>
      </c>
      <c r="T3146" s="248" t="s">
        <v>512</v>
      </c>
      <c r="U3146" s="224">
        <v>0</v>
      </c>
      <c r="V3146" s="224">
        <f>ROUND(E3146*U3146,2)</f>
        <v>0</v>
      </c>
      <c r="W3146" s="224"/>
      <c r="X3146" s="224" t="s">
        <v>531</v>
      </c>
      <c r="Y3146" s="224" t="s">
        <v>513</v>
      </c>
      <c r="Z3146" s="213"/>
      <c r="AA3146" s="213"/>
      <c r="AB3146" s="213"/>
      <c r="AC3146" s="213"/>
      <c r="AD3146" s="213"/>
      <c r="AE3146" s="213"/>
      <c r="AF3146" s="213"/>
      <c r="AG3146" s="213" t="s">
        <v>541</v>
      </c>
      <c r="AH3146" s="213"/>
      <c r="AI3146" s="213"/>
      <c r="AJ3146" s="213"/>
      <c r="AK3146" s="213"/>
      <c r="AL3146" s="213"/>
      <c r="AM3146" s="213"/>
      <c r="AN3146" s="213"/>
      <c r="AO3146" s="213"/>
      <c r="AP3146" s="213"/>
      <c r="AQ3146" s="213"/>
      <c r="AR3146" s="213"/>
      <c r="AS3146" s="213"/>
      <c r="AT3146" s="213"/>
      <c r="AU3146" s="213"/>
      <c r="AV3146" s="213"/>
      <c r="AW3146" s="213"/>
      <c r="AX3146" s="213"/>
      <c r="AY3146" s="213"/>
      <c r="AZ3146" s="213"/>
      <c r="BA3146" s="213"/>
      <c r="BB3146" s="213"/>
      <c r="BC3146" s="213"/>
      <c r="BD3146" s="213"/>
      <c r="BE3146" s="213"/>
      <c r="BF3146" s="213"/>
      <c r="BG3146" s="213"/>
      <c r="BH3146" s="213"/>
    </row>
    <row r="3147" spans="1:60" outlineLevel="2" x14ac:dyDescent="0.2">
      <c r="A3147" s="220"/>
      <c r="B3147" s="221"/>
      <c r="C3147" s="258" t="s">
        <v>2851</v>
      </c>
      <c r="D3147" s="229"/>
      <c r="E3147" s="230">
        <v>288.66750000000002</v>
      </c>
      <c r="F3147" s="224"/>
      <c r="G3147" s="224"/>
      <c r="H3147" s="224"/>
      <c r="I3147" s="224"/>
      <c r="J3147" s="224"/>
      <c r="K3147" s="224"/>
      <c r="L3147" s="224"/>
      <c r="M3147" s="224"/>
      <c r="N3147" s="223"/>
      <c r="O3147" s="223"/>
      <c r="P3147" s="223"/>
      <c r="Q3147" s="223"/>
      <c r="R3147" s="224"/>
      <c r="S3147" s="224"/>
      <c r="T3147" s="224"/>
      <c r="U3147" s="224"/>
      <c r="V3147" s="224"/>
      <c r="W3147" s="224"/>
      <c r="X3147" s="224"/>
      <c r="Y3147" s="224"/>
      <c r="Z3147" s="213"/>
      <c r="AA3147" s="213"/>
      <c r="AB3147" s="213"/>
      <c r="AC3147" s="213"/>
      <c r="AD3147" s="213"/>
      <c r="AE3147" s="213"/>
      <c r="AF3147" s="213"/>
      <c r="AG3147" s="213" t="s">
        <v>573</v>
      </c>
      <c r="AH3147" s="213">
        <v>5</v>
      </c>
      <c r="AI3147" s="213"/>
      <c r="AJ3147" s="213"/>
      <c r="AK3147" s="213"/>
      <c r="AL3147" s="213"/>
      <c r="AM3147" s="213"/>
      <c r="AN3147" s="213"/>
      <c r="AO3147" s="213"/>
      <c r="AP3147" s="213"/>
      <c r="AQ3147" s="213"/>
      <c r="AR3147" s="213"/>
      <c r="AS3147" s="213"/>
      <c r="AT3147" s="213"/>
      <c r="AU3147" s="213"/>
      <c r="AV3147" s="213"/>
      <c r="AW3147" s="213"/>
      <c r="AX3147" s="213"/>
      <c r="AY3147" s="213"/>
      <c r="AZ3147" s="213"/>
      <c r="BA3147" s="213"/>
      <c r="BB3147" s="213"/>
      <c r="BC3147" s="213"/>
      <c r="BD3147" s="213"/>
      <c r="BE3147" s="213"/>
      <c r="BF3147" s="213"/>
      <c r="BG3147" s="213"/>
      <c r="BH3147" s="213"/>
    </row>
    <row r="3148" spans="1:60" outlineLevel="2" x14ac:dyDescent="0.2">
      <c r="A3148" s="220"/>
      <c r="B3148" s="221"/>
      <c r="C3148" s="257"/>
      <c r="D3148" s="250"/>
      <c r="E3148" s="250"/>
      <c r="F3148" s="250"/>
      <c r="G3148" s="250"/>
      <c r="H3148" s="224"/>
      <c r="I3148" s="224"/>
      <c r="J3148" s="224"/>
      <c r="K3148" s="224"/>
      <c r="L3148" s="224"/>
      <c r="M3148" s="224"/>
      <c r="N3148" s="223"/>
      <c r="O3148" s="223"/>
      <c r="P3148" s="223"/>
      <c r="Q3148" s="223"/>
      <c r="R3148" s="224"/>
      <c r="S3148" s="224"/>
      <c r="T3148" s="224"/>
      <c r="U3148" s="224"/>
      <c r="V3148" s="224"/>
      <c r="W3148" s="224"/>
      <c r="X3148" s="224"/>
      <c r="Y3148" s="224"/>
      <c r="Z3148" s="213"/>
      <c r="AA3148" s="213"/>
      <c r="AB3148" s="213"/>
      <c r="AC3148" s="213"/>
      <c r="AD3148" s="213"/>
      <c r="AE3148" s="213"/>
      <c r="AF3148" s="213"/>
      <c r="AG3148" s="213" t="s">
        <v>515</v>
      </c>
      <c r="AH3148" s="213"/>
      <c r="AI3148" s="213"/>
      <c r="AJ3148" s="213"/>
      <c r="AK3148" s="213"/>
      <c r="AL3148" s="213"/>
      <c r="AM3148" s="213"/>
      <c r="AN3148" s="213"/>
      <c r="AO3148" s="213"/>
      <c r="AP3148" s="213"/>
      <c r="AQ3148" s="213"/>
      <c r="AR3148" s="213"/>
      <c r="AS3148" s="213"/>
      <c r="AT3148" s="213"/>
      <c r="AU3148" s="213"/>
      <c r="AV3148" s="213"/>
      <c r="AW3148" s="213"/>
      <c r="AX3148" s="213"/>
      <c r="AY3148" s="213"/>
      <c r="AZ3148" s="213"/>
      <c r="BA3148" s="213"/>
      <c r="BB3148" s="213"/>
      <c r="BC3148" s="213"/>
      <c r="BD3148" s="213"/>
      <c r="BE3148" s="213"/>
      <c r="BF3148" s="213"/>
      <c r="BG3148" s="213"/>
      <c r="BH3148" s="213"/>
    </row>
    <row r="3149" spans="1:60" x14ac:dyDescent="0.2">
      <c r="A3149" s="232" t="s">
        <v>506</v>
      </c>
      <c r="B3149" s="233" t="s">
        <v>424</v>
      </c>
      <c r="C3149" s="253" t="s">
        <v>425</v>
      </c>
      <c r="D3149" s="234"/>
      <c r="E3149" s="235"/>
      <c r="F3149" s="236"/>
      <c r="G3149" s="236">
        <f>SUMIF(AG3150:AG3188,"&lt;&gt;NOR",G3150:G3188)</f>
        <v>0</v>
      </c>
      <c r="H3149" s="236"/>
      <c r="I3149" s="236">
        <f>SUM(I3150:I3188)</f>
        <v>0</v>
      </c>
      <c r="J3149" s="236"/>
      <c r="K3149" s="236">
        <f>SUM(K3150:K3188)</f>
        <v>0</v>
      </c>
      <c r="L3149" s="236"/>
      <c r="M3149" s="236">
        <f>SUM(M3150:M3188)</f>
        <v>0</v>
      </c>
      <c r="N3149" s="235"/>
      <c r="O3149" s="235">
        <f>SUM(O3150:O3188)</f>
        <v>0.11</v>
      </c>
      <c r="P3149" s="235"/>
      <c r="Q3149" s="235">
        <f>SUM(Q3150:Q3188)</f>
        <v>0</v>
      </c>
      <c r="R3149" s="236"/>
      <c r="S3149" s="236"/>
      <c r="T3149" s="237"/>
      <c r="U3149" s="231"/>
      <c r="V3149" s="231">
        <f>SUM(V3150:V3188)</f>
        <v>15.46</v>
      </c>
      <c r="W3149" s="231"/>
      <c r="X3149" s="231"/>
      <c r="Y3149" s="231"/>
      <c r="AG3149" t="s">
        <v>507</v>
      </c>
    </row>
    <row r="3150" spans="1:60" outlineLevel="1" x14ac:dyDescent="0.2">
      <c r="A3150" s="242">
        <v>407</v>
      </c>
      <c r="B3150" s="243" t="s">
        <v>2852</v>
      </c>
      <c r="C3150" s="254" t="s">
        <v>2853</v>
      </c>
      <c r="D3150" s="244" t="s">
        <v>974</v>
      </c>
      <c r="E3150" s="245">
        <v>7.36</v>
      </c>
      <c r="F3150" s="246"/>
      <c r="G3150" s="247">
        <f>ROUND(E3150*F3150,2)</f>
        <v>0</v>
      </c>
      <c r="H3150" s="246"/>
      <c r="I3150" s="247">
        <f>ROUND(E3150*H3150,2)</f>
        <v>0</v>
      </c>
      <c r="J3150" s="246"/>
      <c r="K3150" s="247">
        <f>ROUND(E3150*J3150,2)</f>
        <v>0</v>
      </c>
      <c r="L3150" s="247">
        <v>21</v>
      </c>
      <c r="M3150" s="247">
        <f>G3150*(1+L3150/100)</f>
        <v>0</v>
      </c>
      <c r="N3150" s="245">
        <v>8.0000000000000007E-5</v>
      </c>
      <c r="O3150" s="245">
        <f>ROUND(E3150*N3150,2)</f>
        <v>0</v>
      </c>
      <c r="P3150" s="245">
        <v>0</v>
      </c>
      <c r="Q3150" s="245">
        <f>ROUND(E3150*P3150,2)</f>
        <v>0</v>
      </c>
      <c r="R3150" s="247" t="s">
        <v>2854</v>
      </c>
      <c r="S3150" s="247" t="s">
        <v>511</v>
      </c>
      <c r="T3150" s="248" t="s">
        <v>511</v>
      </c>
      <c r="U3150" s="224">
        <v>2.1</v>
      </c>
      <c r="V3150" s="224">
        <f>ROUND(E3150*U3150,2)</f>
        <v>15.46</v>
      </c>
      <c r="W3150" s="224"/>
      <c r="X3150" s="224" t="s">
        <v>557</v>
      </c>
      <c r="Y3150" s="224" t="s">
        <v>513</v>
      </c>
      <c r="Z3150" s="213"/>
      <c r="AA3150" s="213"/>
      <c r="AB3150" s="213"/>
      <c r="AC3150" s="213"/>
      <c r="AD3150" s="213"/>
      <c r="AE3150" s="213"/>
      <c r="AF3150" s="213"/>
      <c r="AG3150" s="213" t="s">
        <v>571</v>
      </c>
      <c r="AH3150" s="213"/>
      <c r="AI3150" s="213"/>
      <c r="AJ3150" s="213"/>
      <c r="AK3150" s="213"/>
      <c r="AL3150" s="213"/>
      <c r="AM3150" s="213"/>
      <c r="AN3150" s="213"/>
      <c r="AO3150" s="213"/>
      <c r="AP3150" s="213"/>
      <c r="AQ3150" s="213"/>
      <c r="AR3150" s="213"/>
      <c r="AS3150" s="213"/>
      <c r="AT3150" s="213"/>
      <c r="AU3150" s="213"/>
      <c r="AV3150" s="213"/>
      <c r="AW3150" s="213"/>
      <c r="AX3150" s="213"/>
      <c r="AY3150" s="213"/>
      <c r="AZ3150" s="213"/>
      <c r="BA3150" s="213"/>
      <c r="BB3150" s="213"/>
      <c r="BC3150" s="213"/>
      <c r="BD3150" s="213"/>
      <c r="BE3150" s="213"/>
      <c r="BF3150" s="213"/>
      <c r="BG3150" s="213"/>
      <c r="BH3150" s="213"/>
    </row>
    <row r="3151" spans="1:60" outlineLevel="2" x14ac:dyDescent="0.2">
      <c r="A3151" s="220"/>
      <c r="B3151" s="221"/>
      <c r="C3151" s="258" t="s">
        <v>1522</v>
      </c>
      <c r="D3151" s="229"/>
      <c r="E3151" s="230"/>
      <c r="F3151" s="224"/>
      <c r="G3151" s="224"/>
      <c r="H3151" s="224"/>
      <c r="I3151" s="224"/>
      <c r="J3151" s="224"/>
      <c r="K3151" s="224"/>
      <c r="L3151" s="224"/>
      <c r="M3151" s="224"/>
      <c r="N3151" s="223"/>
      <c r="O3151" s="223"/>
      <c r="P3151" s="223"/>
      <c r="Q3151" s="223"/>
      <c r="R3151" s="224"/>
      <c r="S3151" s="224"/>
      <c r="T3151" s="224"/>
      <c r="U3151" s="224"/>
      <c r="V3151" s="224"/>
      <c r="W3151" s="224"/>
      <c r="X3151" s="224"/>
      <c r="Y3151" s="224"/>
      <c r="Z3151" s="213"/>
      <c r="AA3151" s="213"/>
      <c r="AB3151" s="213"/>
      <c r="AC3151" s="213"/>
      <c r="AD3151" s="213"/>
      <c r="AE3151" s="213"/>
      <c r="AF3151" s="213"/>
      <c r="AG3151" s="213" t="s">
        <v>573</v>
      </c>
      <c r="AH3151" s="213">
        <v>0</v>
      </c>
      <c r="AI3151" s="213"/>
      <c r="AJ3151" s="213"/>
      <c r="AK3151" s="213"/>
      <c r="AL3151" s="213"/>
      <c r="AM3151" s="213"/>
      <c r="AN3151" s="213"/>
      <c r="AO3151" s="213"/>
      <c r="AP3151" s="213"/>
      <c r="AQ3151" s="213"/>
      <c r="AR3151" s="213"/>
      <c r="AS3151" s="213"/>
      <c r="AT3151" s="213"/>
      <c r="AU3151" s="213"/>
      <c r="AV3151" s="213"/>
      <c r="AW3151" s="213"/>
      <c r="AX3151" s="213"/>
      <c r="AY3151" s="213"/>
      <c r="AZ3151" s="213"/>
      <c r="BA3151" s="213"/>
      <c r="BB3151" s="213"/>
      <c r="BC3151" s="213"/>
      <c r="BD3151" s="213"/>
      <c r="BE3151" s="213"/>
      <c r="BF3151" s="213"/>
      <c r="BG3151" s="213"/>
      <c r="BH3151" s="213"/>
    </row>
    <row r="3152" spans="1:60" outlineLevel="3" x14ac:dyDescent="0.2">
      <c r="A3152" s="220"/>
      <c r="B3152" s="221"/>
      <c r="C3152" s="258" t="s">
        <v>2855</v>
      </c>
      <c r="D3152" s="229"/>
      <c r="E3152" s="230">
        <v>3.84</v>
      </c>
      <c r="F3152" s="224"/>
      <c r="G3152" s="224"/>
      <c r="H3152" s="224"/>
      <c r="I3152" s="224"/>
      <c r="J3152" s="224"/>
      <c r="K3152" s="224"/>
      <c r="L3152" s="224"/>
      <c r="M3152" s="224"/>
      <c r="N3152" s="223"/>
      <c r="O3152" s="223"/>
      <c r="P3152" s="223"/>
      <c r="Q3152" s="223"/>
      <c r="R3152" s="224"/>
      <c r="S3152" s="224"/>
      <c r="T3152" s="224"/>
      <c r="U3152" s="224"/>
      <c r="V3152" s="224"/>
      <c r="W3152" s="224"/>
      <c r="X3152" s="224"/>
      <c r="Y3152" s="224"/>
      <c r="Z3152" s="213"/>
      <c r="AA3152" s="213"/>
      <c r="AB3152" s="213"/>
      <c r="AC3152" s="213"/>
      <c r="AD3152" s="213"/>
      <c r="AE3152" s="213"/>
      <c r="AF3152" s="213"/>
      <c r="AG3152" s="213" t="s">
        <v>573</v>
      </c>
      <c r="AH3152" s="213">
        <v>0</v>
      </c>
      <c r="AI3152" s="213"/>
      <c r="AJ3152" s="213"/>
      <c r="AK3152" s="213"/>
      <c r="AL3152" s="213"/>
      <c r="AM3152" s="213"/>
      <c r="AN3152" s="213"/>
      <c r="AO3152" s="213"/>
      <c r="AP3152" s="213"/>
      <c r="AQ3152" s="213"/>
      <c r="AR3152" s="213"/>
      <c r="AS3152" s="213"/>
      <c r="AT3152" s="213"/>
      <c r="AU3152" s="213"/>
      <c r="AV3152" s="213"/>
      <c r="AW3152" s="213"/>
      <c r="AX3152" s="213"/>
      <c r="AY3152" s="213"/>
      <c r="AZ3152" s="213"/>
      <c r="BA3152" s="213"/>
      <c r="BB3152" s="213"/>
      <c r="BC3152" s="213"/>
      <c r="BD3152" s="213"/>
      <c r="BE3152" s="213"/>
      <c r="BF3152" s="213"/>
      <c r="BG3152" s="213"/>
      <c r="BH3152" s="213"/>
    </row>
    <row r="3153" spans="1:60" outlineLevel="3" x14ac:dyDescent="0.2">
      <c r="A3153" s="220"/>
      <c r="B3153" s="221"/>
      <c r="C3153" s="275" t="s">
        <v>955</v>
      </c>
      <c r="D3153" s="266"/>
      <c r="E3153" s="267"/>
      <c r="F3153" s="224"/>
      <c r="G3153" s="224"/>
      <c r="H3153" s="224"/>
      <c r="I3153" s="224"/>
      <c r="J3153" s="224"/>
      <c r="K3153" s="224"/>
      <c r="L3153" s="224"/>
      <c r="M3153" s="224"/>
      <c r="N3153" s="223"/>
      <c r="O3153" s="223"/>
      <c r="P3153" s="223"/>
      <c r="Q3153" s="223"/>
      <c r="R3153" s="224"/>
      <c r="S3153" s="224"/>
      <c r="T3153" s="224"/>
      <c r="U3153" s="224"/>
      <c r="V3153" s="224"/>
      <c r="W3153" s="224"/>
      <c r="X3153" s="224"/>
      <c r="Y3153" s="224"/>
      <c r="Z3153" s="213"/>
      <c r="AA3153" s="213"/>
      <c r="AB3153" s="213"/>
      <c r="AC3153" s="213"/>
      <c r="AD3153" s="213"/>
      <c r="AE3153" s="213"/>
      <c r="AF3153" s="213"/>
      <c r="AG3153" s="213" t="s">
        <v>573</v>
      </c>
      <c r="AH3153" s="213"/>
      <c r="AI3153" s="213"/>
      <c r="AJ3153" s="213"/>
      <c r="AK3153" s="213"/>
      <c r="AL3153" s="213"/>
      <c r="AM3153" s="213"/>
      <c r="AN3153" s="213"/>
      <c r="AO3153" s="213"/>
      <c r="AP3153" s="213"/>
      <c r="AQ3153" s="213"/>
      <c r="AR3153" s="213"/>
      <c r="AS3153" s="213"/>
      <c r="AT3153" s="213"/>
      <c r="AU3153" s="213"/>
      <c r="AV3153" s="213"/>
      <c r="AW3153" s="213"/>
      <c r="AX3153" s="213"/>
      <c r="AY3153" s="213"/>
      <c r="AZ3153" s="213"/>
      <c r="BA3153" s="213"/>
      <c r="BB3153" s="213"/>
      <c r="BC3153" s="213"/>
      <c r="BD3153" s="213"/>
      <c r="BE3153" s="213"/>
      <c r="BF3153" s="213"/>
      <c r="BG3153" s="213"/>
      <c r="BH3153" s="213"/>
    </row>
    <row r="3154" spans="1:60" outlineLevel="3" x14ac:dyDescent="0.2">
      <c r="A3154" s="220"/>
      <c r="B3154" s="221"/>
      <c r="C3154" s="276" t="s">
        <v>2856</v>
      </c>
      <c r="D3154" s="266"/>
      <c r="E3154" s="267">
        <v>1.44</v>
      </c>
      <c r="F3154" s="224"/>
      <c r="G3154" s="224"/>
      <c r="H3154" s="224"/>
      <c r="I3154" s="224"/>
      <c r="J3154" s="224"/>
      <c r="K3154" s="224"/>
      <c r="L3154" s="224"/>
      <c r="M3154" s="224"/>
      <c r="N3154" s="223"/>
      <c r="O3154" s="223"/>
      <c r="P3154" s="223"/>
      <c r="Q3154" s="223"/>
      <c r="R3154" s="224"/>
      <c r="S3154" s="224"/>
      <c r="T3154" s="224"/>
      <c r="U3154" s="224"/>
      <c r="V3154" s="224"/>
      <c r="W3154" s="224"/>
      <c r="X3154" s="224"/>
      <c r="Y3154" s="224"/>
      <c r="Z3154" s="213"/>
      <c r="AA3154" s="213"/>
      <c r="AB3154" s="213"/>
      <c r="AC3154" s="213"/>
      <c r="AD3154" s="213"/>
      <c r="AE3154" s="213"/>
      <c r="AF3154" s="213"/>
      <c r="AG3154" s="213" t="s">
        <v>573</v>
      </c>
      <c r="AH3154" s="213">
        <v>2</v>
      </c>
      <c r="AI3154" s="213"/>
      <c r="AJ3154" s="213"/>
      <c r="AK3154" s="213"/>
      <c r="AL3154" s="213"/>
      <c r="AM3154" s="213"/>
      <c r="AN3154" s="213"/>
      <c r="AO3154" s="213"/>
      <c r="AP3154" s="213"/>
      <c r="AQ3154" s="213"/>
      <c r="AR3154" s="213"/>
      <c r="AS3154" s="213"/>
      <c r="AT3154" s="213"/>
      <c r="AU3154" s="213"/>
      <c r="AV3154" s="213"/>
      <c r="AW3154" s="213"/>
      <c r="AX3154" s="213"/>
      <c r="AY3154" s="213"/>
      <c r="AZ3154" s="213"/>
      <c r="BA3154" s="213"/>
      <c r="BB3154" s="213"/>
      <c r="BC3154" s="213"/>
      <c r="BD3154" s="213"/>
      <c r="BE3154" s="213"/>
      <c r="BF3154" s="213"/>
      <c r="BG3154" s="213"/>
      <c r="BH3154" s="213"/>
    </row>
    <row r="3155" spans="1:60" outlineLevel="3" x14ac:dyDescent="0.2">
      <c r="A3155" s="220"/>
      <c r="B3155" s="221"/>
      <c r="C3155" s="276" t="s">
        <v>2857</v>
      </c>
      <c r="D3155" s="266"/>
      <c r="E3155" s="267">
        <v>0.48</v>
      </c>
      <c r="F3155" s="224"/>
      <c r="G3155" s="224"/>
      <c r="H3155" s="224"/>
      <c r="I3155" s="224"/>
      <c r="J3155" s="224"/>
      <c r="K3155" s="224"/>
      <c r="L3155" s="224"/>
      <c r="M3155" s="224"/>
      <c r="N3155" s="223"/>
      <c r="O3155" s="223"/>
      <c r="P3155" s="223"/>
      <c r="Q3155" s="223"/>
      <c r="R3155" s="224"/>
      <c r="S3155" s="224"/>
      <c r="T3155" s="224"/>
      <c r="U3155" s="224"/>
      <c r="V3155" s="224"/>
      <c r="W3155" s="224"/>
      <c r="X3155" s="224"/>
      <c r="Y3155" s="224"/>
      <c r="Z3155" s="213"/>
      <c r="AA3155" s="213"/>
      <c r="AB3155" s="213"/>
      <c r="AC3155" s="213"/>
      <c r="AD3155" s="213"/>
      <c r="AE3155" s="213"/>
      <c r="AF3155" s="213"/>
      <c r="AG3155" s="213" t="s">
        <v>573</v>
      </c>
      <c r="AH3155" s="213">
        <v>2</v>
      </c>
      <c r="AI3155" s="213"/>
      <c r="AJ3155" s="213"/>
      <c r="AK3155" s="213"/>
      <c r="AL3155" s="213"/>
      <c r="AM3155" s="213"/>
      <c r="AN3155" s="213"/>
      <c r="AO3155" s="213"/>
      <c r="AP3155" s="213"/>
      <c r="AQ3155" s="213"/>
      <c r="AR3155" s="213"/>
      <c r="AS3155" s="213"/>
      <c r="AT3155" s="213"/>
      <c r="AU3155" s="213"/>
      <c r="AV3155" s="213"/>
      <c r="AW3155" s="213"/>
      <c r="AX3155" s="213"/>
      <c r="AY3155" s="213"/>
      <c r="AZ3155" s="213"/>
      <c r="BA3155" s="213"/>
      <c r="BB3155" s="213"/>
      <c r="BC3155" s="213"/>
      <c r="BD3155" s="213"/>
      <c r="BE3155" s="213"/>
      <c r="BF3155" s="213"/>
      <c r="BG3155" s="213"/>
      <c r="BH3155" s="213"/>
    </row>
    <row r="3156" spans="1:60" outlineLevel="3" x14ac:dyDescent="0.2">
      <c r="A3156" s="220"/>
      <c r="B3156" s="221"/>
      <c r="C3156" s="276" t="s">
        <v>2858</v>
      </c>
      <c r="D3156" s="266"/>
      <c r="E3156" s="267">
        <v>1.44</v>
      </c>
      <c r="F3156" s="224"/>
      <c r="G3156" s="224"/>
      <c r="H3156" s="224"/>
      <c r="I3156" s="224"/>
      <c r="J3156" s="224"/>
      <c r="K3156" s="224"/>
      <c r="L3156" s="224"/>
      <c r="M3156" s="224"/>
      <c r="N3156" s="223"/>
      <c r="O3156" s="223"/>
      <c r="P3156" s="223"/>
      <c r="Q3156" s="223"/>
      <c r="R3156" s="224"/>
      <c r="S3156" s="224"/>
      <c r="T3156" s="224"/>
      <c r="U3156" s="224"/>
      <c r="V3156" s="224"/>
      <c r="W3156" s="224"/>
      <c r="X3156" s="224"/>
      <c r="Y3156" s="224"/>
      <c r="Z3156" s="213"/>
      <c r="AA3156" s="213"/>
      <c r="AB3156" s="213"/>
      <c r="AC3156" s="213"/>
      <c r="AD3156" s="213"/>
      <c r="AE3156" s="213"/>
      <c r="AF3156" s="213"/>
      <c r="AG3156" s="213" t="s">
        <v>573</v>
      </c>
      <c r="AH3156" s="213">
        <v>2</v>
      </c>
      <c r="AI3156" s="213"/>
      <c r="AJ3156" s="213"/>
      <c r="AK3156" s="213"/>
      <c r="AL3156" s="213"/>
      <c r="AM3156" s="213"/>
      <c r="AN3156" s="213"/>
      <c r="AO3156" s="213"/>
      <c r="AP3156" s="213"/>
      <c r="AQ3156" s="213"/>
      <c r="AR3156" s="213"/>
      <c r="AS3156" s="213"/>
      <c r="AT3156" s="213"/>
      <c r="AU3156" s="213"/>
      <c r="AV3156" s="213"/>
      <c r="AW3156" s="213"/>
      <c r="AX3156" s="213"/>
      <c r="AY3156" s="213"/>
      <c r="AZ3156" s="213"/>
      <c r="BA3156" s="213"/>
      <c r="BB3156" s="213"/>
      <c r="BC3156" s="213"/>
      <c r="BD3156" s="213"/>
      <c r="BE3156" s="213"/>
      <c r="BF3156" s="213"/>
      <c r="BG3156" s="213"/>
      <c r="BH3156" s="213"/>
    </row>
    <row r="3157" spans="1:60" outlineLevel="3" x14ac:dyDescent="0.2">
      <c r="A3157" s="220"/>
      <c r="B3157" s="221"/>
      <c r="C3157" s="276" t="s">
        <v>2859</v>
      </c>
      <c r="D3157" s="266"/>
      <c r="E3157" s="267">
        <v>0.48</v>
      </c>
      <c r="F3157" s="224"/>
      <c r="G3157" s="224"/>
      <c r="H3157" s="224"/>
      <c r="I3157" s="224"/>
      <c r="J3157" s="224"/>
      <c r="K3157" s="224"/>
      <c r="L3157" s="224"/>
      <c r="M3157" s="224"/>
      <c r="N3157" s="223"/>
      <c r="O3157" s="223"/>
      <c r="P3157" s="223"/>
      <c r="Q3157" s="223"/>
      <c r="R3157" s="224"/>
      <c r="S3157" s="224"/>
      <c r="T3157" s="224"/>
      <c r="U3157" s="224"/>
      <c r="V3157" s="224"/>
      <c r="W3157" s="224"/>
      <c r="X3157" s="224"/>
      <c r="Y3157" s="224"/>
      <c r="Z3157" s="213"/>
      <c r="AA3157" s="213"/>
      <c r="AB3157" s="213"/>
      <c r="AC3157" s="213"/>
      <c r="AD3157" s="213"/>
      <c r="AE3157" s="213"/>
      <c r="AF3157" s="213"/>
      <c r="AG3157" s="213" t="s">
        <v>573</v>
      </c>
      <c r="AH3157" s="213">
        <v>2</v>
      </c>
      <c r="AI3157" s="213"/>
      <c r="AJ3157" s="213"/>
      <c r="AK3157" s="213"/>
      <c r="AL3157" s="213"/>
      <c r="AM3157" s="213"/>
      <c r="AN3157" s="213"/>
      <c r="AO3157" s="213"/>
      <c r="AP3157" s="213"/>
      <c r="AQ3157" s="213"/>
      <c r="AR3157" s="213"/>
      <c r="AS3157" s="213"/>
      <c r="AT3157" s="213"/>
      <c r="AU3157" s="213"/>
      <c r="AV3157" s="213"/>
      <c r="AW3157" s="213"/>
      <c r="AX3157" s="213"/>
      <c r="AY3157" s="213"/>
      <c r="AZ3157" s="213"/>
      <c r="BA3157" s="213"/>
      <c r="BB3157" s="213"/>
      <c r="BC3157" s="213"/>
      <c r="BD3157" s="213"/>
      <c r="BE3157" s="213"/>
      <c r="BF3157" s="213"/>
      <c r="BG3157" s="213"/>
      <c r="BH3157" s="213"/>
    </row>
    <row r="3158" spans="1:60" outlineLevel="3" x14ac:dyDescent="0.2">
      <c r="A3158" s="220"/>
      <c r="B3158" s="221"/>
      <c r="C3158" s="275" t="s">
        <v>958</v>
      </c>
      <c r="D3158" s="266"/>
      <c r="E3158" s="267"/>
      <c r="F3158" s="224"/>
      <c r="G3158" s="224"/>
      <c r="H3158" s="224"/>
      <c r="I3158" s="224"/>
      <c r="J3158" s="224"/>
      <c r="K3158" s="224"/>
      <c r="L3158" s="224"/>
      <c r="M3158" s="224"/>
      <c r="N3158" s="223"/>
      <c r="O3158" s="223"/>
      <c r="P3158" s="223"/>
      <c r="Q3158" s="223"/>
      <c r="R3158" s="224"/>
      <c r="S3158" s="224"/>
      <c r="T3158" s="224"/>
      <c r="U3158" s="224"/>
      <c r="V3158" s="224"/>
      <c r="W3158" s="224"/>
      <c r="X3158" s="224"/>
      <c r="Y3158" s="224"/>
      <c r="Z3158" s="213"/>
      <c r="AA3158" s="213"/>
      <c r="AB3158" s="213"/>
      <c r="AC3158" s="213"/>
      <c r="AD3158" s="213"/>
      <c r="AE3158" s="213"/>
      <c r="AF3158" s="213"/>
      <c r="AG3158" s="213" t="s">
        <v>573</v>
      </c>
      <c r="AH3158" s="213"/>
      <c r="AI3158" s="213"/>
      <c r="AJ3158" s="213"/>
      <c r="AK3158" s="213"/>
      <c r="AL3158" s="213"/>
      <c r="AM3158" s="213"/>
      <c r="AN3158" s="213"/>
      <c r="AO3158" s="213"/>
      <c r="AP3158" s="213"/>
      <c r="AQ3158" s="213"/>
      <c r="AR3158" s="213"/>
      <c r="AS3158" s="213"/>
      <c r="AT3158" s="213"/>
      <c r="AU3158" s="213"/>
      <c r="AV3158" s="213"/>
      <c r="AW3158" s="213"/>
      <c r="AX3158" s="213"/>
      <c r="AY3158" s="213"/>
      <c r="AZ3158" s="213"/>
      <c r="BA3158" s="213"/>
      <c r="BB3158" s="213"/>
      <c r="BC3158" s="213"/>
      <c r="BD3158" s="213"/>
      <c r="BE3158" s="213"/>
      <c r="BF3158" s="213"/>
      <c r="BG3158" s="213"/>
      <c r="BH3158" s="213"/>
    </row>
    <row r="3159" spans="1:60" outlineLevel="3" x14ac:dyDescent="0.2">
      <c r="A3159" s="220"/>
      <c r="B3159" s="221"/>
      <c r="C3159" s="258" t="s">
        <v>2860</v>
      </c>
      <c r="D3159" s="229"/>
      <c r="E3159" s="230">
        <v>3.52</v>
      </c>
      <c r="F3159" s="224"/>
      <c r="G3159" s="224"/>
      <c r="H3159" s="224"/>
      <c r="I3159" s="224"/>
      <c r="J3159" s="224"/>
      <c r="K3159" s="224"/>
      <c r="L3159" s="224"/>
      <c r="M3159" s="224"/>
      <c r="N3159" s="223"/>
      <c r="O3159" s="223"/>
      <c r="P3159" s="223"/>
      <c r="Q3159" s="223"/>
      <c r="R3159" s="224"/>
      <c r="S3159" s="224"/>
      <c r="T3159" s="224"/>
      <c r="U3159" s="224"/>
      <c r="V3159" s="224"/>
      <c r="W3159" s="224"/>
      <c r="X3159" s="224"/>
      <c r="Y3159" s="224"/>
      <c r="Z3159" s="213"/>
      <c r="AA3159" s="213"/>
      <c r="AB3159" s="213"/>
      <c r="AC3159" s="213"/>
      <c r="AD3159" s="213"/>
      <c r="AE3159" s="213"/>
      <c r="AF3159" s="213"/>
      <c r="AG3159" s="213" t="s">
        <v>573</v>
      </c>
      <c r="AH3159" s="213">
        <v>0</v>
      </c>
      <c r="AI3159" s="213"/>
      <c r="AJ3159" s="213"/>
      <c r="AK3159" s="213"/>
      <c r="AL3159" s="213"/>
      <c r="AM3159" s="213"/>
      <c r="AN3159" s="213"/>
      <c r="AO3159" s="213"/>
      <c r="AP3159" s="213"/>
      <c r="AQ3159" s="213"/>
      <c r="AR3159" s="213"/>
      <c r="AS3159" s="213"/>
      <c r="AT3159" s="213"/>
      <c r="AU3159" s="213"/>
      <c r="AV3159" s="213"/>
      <c r="AW3159" s="213"/>
      <c r="AX3159" s="213"/>
      <c r="AY3159" s="213"/>
      <c r="AZ3159" s="213"/>
      <c r="BA3159" s="213"/>
      <c r="BB3159" s="213"/>
      <c r="BC3159" s="213"/>
      <c r="BD3159" s="213"/>
      <c r="BE3159" s="213"/>
      <c r="BF3159" s="213"/>
      <c r="BG3159" s="213"/>
      <c r="BH3159" s="213"/>
    </row>
    <row r="3160" spans="1:60" outlineLevel="3" x14ac:dyDescent="0.2">
      <c r="A3160" s="220"/>
      <c r="B3160" s="221"/>
      <c r="C3160" s="275" t="s">
        <v>955</v>
      </c>
      <c r="D3160" s="266"/>
      <c r="E3160" s="267"/>
      <c r="F3160" s="224"/>
      <c r="G3160" s="224"/>
      <c r="H3160" s="224"/>
      <c r="I3160" s="224"/>
      <c r="J3160" s="224"/>
      <c r="K3160" s="224"/>
      <c r="L3160" s="224"/>
      <c r="M3160" s="224"/>
      <c r="N3160" s="223"/>
      <c r="O3160" s="223"/>
      <c r="P3160" s="223"/>
      <c r="Q3160" s="223"/>
      <c r="R3160" s="224"/>
      <c r="S3160" s="224"/>
      <c r="T3160" s="224"/>
      <c r="U3160" s="224"/>
      <c r="V3160" s="224"/>
      <c r="W3160" s="224"/>
      <c r="X3160" s="224"/>
      <c r="Y3160" s="224"/>
      <c r="Z3160" s="213"/>
      <c r="AA3160" s="213"/>
      <c r="AB3160" s="213"/>
      <c r="AC3160" s="213"/>
      <c r="AD3160" s="213"/>
      <c r="AE3160" s="213"/>
      <c r="AF3160" s="213"/>
      <c r="AG3160" s="213" t="s">
        <v>573</v>
      </c>
      <c r="AH3160" s="213"/>
      <c r="AI3160" s="213"/>
      <c r="AJ3160" s="213"/>
      <c r="AK3160" s="213"/>
      <c r="AL3160" s="213"/>
      <c r="AM3160" s="213"/>
      <c r="AN3160" s="213"/>
      <c r="AO3160" s="213"/>
      <c r="AP3160" s="213"/>
      <c r="AQ3160" s="213"/>
      <c r="AR3160" s="213"/>
      <c r="AS3160" s="213"/>
      <c r="AT3160" s="213"/>
      <c r="AU3160" s="213"/>
      <c r="AV3160" s="213"/>
      <c r="AW3160" s="213"/>
      <c r="AX3160" s="213"/>
      <c r="AY3160" s="213"/>
      <c r="AZ3160" s="213"/>
      <c r="BA3160" s="213"/>
      <c r="BB3160" s="213"/>
      <c r="BC3160" s="213"/>
      <c r="BD3160" s="213"/>
      <c r="BE3160" s="213"/>
      <c r="BF3160" s="213"/>
      <c r="BG3160" s="213"/>
      <c r="BH3160" s="213"/>
    </row>
    <row r="3161" spans="1:60" outlineLevel="3" x14ac:dyDescent="0.2">
      <c r="A3161" s="220"/>
      <c r="B3161" s="221"/>
      <c r="C3161" s="276" t="s">
        <v>2861</v>
      </c>
      <c r="D3161" s="266"/>
      <c r="E3161" s="267">
        <v>1.76</v>
      </c>
      <c r="F3161" s="224"/>
      <c r="G3161" s="224"/>
      <c r="H3161" s="224"/>
      <c r="I3161" s="224"/>
      <c r="J3161" s="224"/>
      <c r="K3161" s="224"/>
      <c r="L3161" s="224"/>
      <c r="M3161" s="224"/>
      <c r="N3161" s="223"/>
      <c r="O3161" s="223"/>
      <c r="P3161" s="223"/>
      <c r="Q3161" s="223"/>
      <c r="R3161" s="224"/>
      <c r="S3161" s="224"/>
      <c r="T3161" s="224"/>
      <c r="U3161" s="224"/>
      <c r="V3161" s="224"/>
      <c r="W3161" s="224"/>
      <c r="X3161" s="224"/>
      <c r="Y3161" s="224"/>
      <c r="Z3161" s="213"/>
      <c r="AA3161" s="213"/>
      <c r="AB3161" s="213"/>
      <c r="AC3161" s="213"/>
      <c r="AD3161" s="213"/>
      <c r="AE3161" s="213"/>
      <c r="AF3161" s="213"/>
      <c r="AG3161" s="213" t="s">
        <v>573</v>
      </c>
      <c r="AH3161" s="213">
        <v>2</v>
      </c>
      <c r="AI3161" s="213"/>
      <c r="AJ3161" s="213"/>
      <c r="AK3161" s="213"/>
      <c r="AL3161" s="213"/>
      <c r="AM3161" s="213"/>
      <c r="AN3161" s="213"/>
      <c r="AO3161" s="213"/>
      <c r="AP3161" s="213"/>
      <c r="AQ3161" s="213"/>
      <c r="AR3161" s="213"/>
      <c r="AS3161" s="213"/>
      <c r="AT3161" s="213"/>
      <c r="AU3161" s="213"/>
      <c r="AV3161" s="213"/>
      <c r="AW3161" s="213"/>
      <c r="AX3161" s="213"/>
      <c r="AY3161" s="213"/>
      <c r="AZ3161" s="213"/>
      <c r="BA3161" s="213"/>
      <c r="BB3161" s="213"/>
      <c r="BC3161" s="213"/>
      <c r="BD3161" s="213"/>
      <c r="BE3161" s="213"/>
      <c r="BF3161" s="213"/>
      <c r="BG3161" s="213"/>
      <c r="BH3161" s="213"/>
    </row>
    <row r="3162" spans="1:60" outlineLevel="3" x14ac:dyDescent="0.2">
      <c r="A3162" s="220"/>
      <c r="B3162" s="221"/>
      <c r="C3162" s="276" t="s">
        <v>2862</v>
      </c>
      <c r="D3162" s="266"/>
      <c r="E3162" s="267">
        <v>1.76</v>
      </c>
      <c r="F3162" s="224"/>
      <c r="G3162" s="224"/>
      <c r="H3162" s="224"/>
      <c r="I3162" s="224"/>
      <c r="J3162" s="224"/>
      <c r="K3162" s="224"/>
      <c r="L3162" s="224"/>
      <c r="M3162" s="224"/>
      <c r="N3162" s="223"/>
      <c r="O3162" s="223"/>
      <c r="P3162" s="223"/>
      <c r="Q3162" s="223"/>
      <c r="R3162" s="224"/>
      <c r="S3162" s="224"/>
      <c r="T3162" s="224"/>
      <c r="U3162" s="224"/>
      <c r="V3162" s="224"/>
      <c r="W3162" s="224"/>
      <c r="X3162" s="224"/>
      <c r="Y3162" s="224"/>
      <c r="Z3162" s="213"/>
      <c r="AA3162" s="213"/>
      <c r="AB3162" s="213"/>
      <c r="AC3162" s="213"/>
      <c r="AD3162" s="213"/>
      <c r="AE3162" s="213"/>
      <c r="AF3162" s="213"/>
      <c r="AG3162" s="213" t="s">
        <v>573</v>
      </c>
      <c r="AH3162" s="213">
        <v>2</v>
      </c>
      <c r="AI3162" s="213"/>
      <c r="AJ3162" s="213"/>
      <c r="AK3162" s="213"/>
      <c r="AL3162" s="213"/>
      <c r="AM3162" s="213"/>
      <c r="AN3162" s="213"/>
      <c r="AO3162" s="213"/>
      <c r="AP3162" s="213"/>
      <c r="AQ3162" s="213"/>
      <c r="AR3162" s="213"/>
      <c r="AS3162" s="213"/>
      <c r="AT3162" s="213"/>
      <c r="AU3162" s="213"/>
      <c r="AV3162" s="213"/>
      <c r="AW3162" s="213"/>
      <c r="AX3162" s="213"/>
      <c r="AY3162" s="213"/>
      <c r="AZ3162" s="213"/>
      <c r="BA3162" s="213"/>
      <c r="BB3162" s="213"/>
      <c r="BC3162" s="213"/>
      <c r="BD3162" s="213"/>
      <c r="BE3162" s="213"/>
      <c r="BF3162" s="213"/>
      <c r="BG3162" s="213"/>
      <c r="BH3162" s="213"/>
    </row>
    <row r="3163" spans="1:60" outlineLevel="3" x14ac:dyDescent="0.2">
      <c r="A3163" s="220"/>
      <c r="B3163" s="221"/>
      <c r="C3163" s="275" t="s">
        <v>958</v>
      </c>
      <c r="D3163" s="266"/>
      <c r="E3163" s="267"/>
      <c r="F3163" s="224"/>
      <c r="G3163" s="224"/>
      <c r="H3163" s="224"/>
      <c r="I3163" s="224"/>
      <c r="J3163" s="224"/>
      <c r="K3163" s="224"/>
      <c r="L3163" s="224"/>
      <c r="M3163" s="224"/>
      <c r="N3163" s="223"/>
      <c r="O3163" s="223"/>
      <c r="P3163" s="223"/>
      <c r="Q3163" s="223"/>
      <c r="R3163" s="224"/>
      <c r="S3163" s="224"/>
      <c r="T3163" s="224"/>
      <c r="U3163" s="224"/>
      <c r="V3163" s="224"/>
      <c r="W3163" s="224"/>
      <c r="X3163" s="224"/>
      <c r="Y3163" s="224"/>
      <c r="Z3163" s="213"/>
      <c r="AA3163" s="213"/>
      <c r="AB3163" s="213"/>
      <c r="AC3163" s="213"/>
      <c r="AD3163" s="213"/>
      <c r="AE3163" s="213"/>
      <c r="AF3163" s="213"/>
      <c r="AG3163" s="213" t="s">
        <v>573</v>
      </c>
      <c r="AH3163" s="213"/>
      <c r="AI3163" s="213"/>
      <c r="AJ3163" s="213"/>
      <c r="AK3163" s="213"/>
      <c r="AL3163" s="213"/>
      <c r="AM3163" s="213"/>
      <c r="AN3163" s="213"/>
      <c r="AO3163" s="213"/>
      <c r="AP3163" s="213"/>
      <c r="AQ3163" s="213"/>
      <c r="AR3163" s="213"/>
      <c r="AS3163" s="213"/>
      <c r="AT3163" s="213"/>
      <c r="AU3163" s="213"/>
      <c r="AV3163" s="213"/>
      <c r="AW3163" s="213"/>
      <c r="AX3163" s="213"/>
      <c r="AY3163" s="213"/>
      <c r="AZ3163" s="213"/>
      <c r="BA3163" s="213"/>
      <c r="BB3163" s="213"/>
      <c r="BC3163" s="213"/>
      <c r="BD3163" s="213"/>
      <c r="BE3163" s="213"/>
      <c r="BF3163" s="213"/>
      <c r="BG3163" s="213"/>
      <c r="BH3163" s="213"/>
    </row>
    <row r="3164" spans="1:60" outlineLevel="2" x14ac:dyDescent="0.2">
      <c r="A3164" s="220"/>
      <c r="B3164" s="221"/>
      <c r="C3164" s="257"/>
      <c r="D3164" s="250"/>
      <c r="E3164" s="250"/>
      <c r="F3164" s="250"/>
      <c r="G3164" s="250"/>
      <c r="H3164" s="224"/>
      <c r="I3164" s="224"/>
      <c r="J3164" s="224"/>
      <c r="K3164" s="224"/>
      <c r="L3164" s="224"/>
      <c r="M3164" s="224"/>
      <c r="N3164" s="223"/>
      <c r="O3164" s="223"/>
      <c r="P3164" s="223"/>
      <c r="Q3164" s="223"/>
      <c r="R3164" s="224"/>
      <c r="S3164" s="224"/>
      <c r="T3164" s="224"/>
      <c r="U3164" s="224"/>
      <c r="V3164" s="224"/>
      <c r="W3164" s="224"/>
      <c r="X3164" s="224"/>
      <c r="Y3164" s="224"/>
      <c r="Z3164" s="213"/>
      <c r="AA3164" s="213"/>
      <c r="AB3164" s="213"/>
      <c r="AC3164" s="213"/>
      <c r="AD3164" s="213"/>
      <c r="AE3164" s="213"/>
      <c r="AF3164" s="213"/>
      <c r="AG3164" s="213" t="s">
        <v>515</v>
      </c>
      <c r="AH3164" s="213"/>
      <c r="AI3164" s="213"/>
      <c r="AJ3164" s="213"/>
      <c r="AK3164" s="213"/>
      <c r="AL3164" s="213"/>
      <c r="AM3164" s="213"/>
      <c r="AN3164" s="213"/>
      <c r="AO3164" s="213"/>
      <c r="AP3164" s="213"/>
      <c r="AQ3164" s="213"/>
      <c r="AR3164" s="213"/>
      <c r="AS3164" s="213"/>
      <c r="AT3164" s="213"/>
      <c r="AU3164" s="213"/>
      <c r="AV3164" s="213"/>
      <c r="AW3164" s="213"/>
      <c r="AX3164" s="213"/>
      <c r="AY3164" s="213"/>
      <c r="AZ3164" s="213"/>
      <c r="BA3164" s="213"/>
      <c r="BB3164" s="213"/>
      <c r="BC3164" s="213"/>
      <c r="BD3164" s="213"/>
      <c r="BE3164" s="213"/>
      <c r="BF3164" s="213"/>
      <c r="BG3164" s="213"/>
      <c r="BH3164" s="213"/>
    </row>
    <row r="3165" spans="1:60" outlineLevel="1" x14ac:dyDescent="0.2">
      <c r="A3165" s="242">
        <v>408</v>
      </c>
      <c r="B3165" s="243" t="s">
        <v>2863</v>
      </c>
      <c r="C3165" s="254" t="s">
        <v>2864</v>
      </c>
      <c r="D3165" s="244" t="s">
        <v>1356</v>
      </c>
      <c r="E3165" s="245">
        <v>2</v>
      </c>
      <c r="F3165" s="246"/>
      <c r="G3165" s="247">
        <f>ROUND(E3165*F3165,2)</f>
        <v>0</v>
      </c>
      <c r="H3165" s="246"/>
      <c r="I3165" s="247">
        <f>ROUND(E3165*H3165,2)</f>
        <v>0</v>
      </c>
      <c r="J3165" s="246"/>
      <c r="K3165" s="247">
        <f>ROUND(E3165*J3165,2)</f>
        <v>0</v>
      </c>
      <c r="L3165" s="247">
        <v>21</v>
      </c>
      <c r="M3165" s="247">
        <f>G3165*(1+L3165/100)</f>
        <v>0</v>
      </c>
      <c r="N3165" s="245">
        <v>0</v>
      </c>
      <c r="O3165" s="245">
        <f>ROUND(E3165*N3165,2)</f>
        <v>0</v>
      </c>
      <c r="P3165" s="245">
        <v>0</v>
      </c>
      <c r="Q3165" s="245">
        <f>ROUND(E3165*P3165,2)</f>
        <v>0</v>
      </c>
      <c r="R3165" s="247"/>
      <c r="S3165" s="247" t="s">
        <v>527</v>
      </c>
      <c r="T3165" s="248" t="s">
        <v>512</v>
      </c>
      <c r="U3165" s="224">
        <v>0</v>
      </c>
      <c r="V3165" s="224">
        <f>ROUND(E3165*U3165,2)</f>
        <v>0</v>
      </c>
      <c r="W3165" s="224"/>
      <c r="X3165" s="224" t="s">
        <v>557</v>
      </c>
      <c r="Y3165" s="224" t="s">
        <v>513</v>
      </c>
      <c r="Z3165" s="213"/>
      <c r="AA3165" s="213"/>
      <c r="AB3165" s="213"/>
      <c r="AC3165" s="213"/>
      <c r="AD3165" s="213"/>
      <c r="AE3165" s="213"/>
      <c r="AF3165" s="213"/>
      <c r="AG3165" s="213" t="s">
        <v>571</v>
      </c>
      <c r="AH3165" s="213"/>
      <c r="AI3165" s="213"/>
      <c r="AJ3165" s="213"/>
      <c r="AK3165" s="213"/>
      <c r="AL3165" s="213"/>
      <c r="AM3165" s="213"/>
      <c r="AN3165" s="213"/>
      <c r="AO3165" s="213"/>
      <c r="AP3165" s="213"/>
      <c r="AQ3165" s="213"/>
      <c r="AR3165" s="213"/>
      <c r="AS3165" s="213"/>
      <c r="AT3165" s="213"/>
      <c r="AU3165" s="213"/>
      <c r="AV3165" s="213"/>
      <c r="AW3165" s="213"/>
      <c r="AX3165" s="213"/>
      <c r="AY3165" s="213"/>
      <c r="AZ3165" s="213"/>
      <c r="BA3165" s="213"/>
      <c r="BB3165" s="213"/>
      <c r="BC3165" s="213"/>
      <c r="BD3165" s="213"/>
      <c r="BE3165" s="213"/>
      <c r="BF3165" s="213"/>
      <c r="BG3165" s="213"/>
      <c r="BH3165" s="213"/>
    </row>
    <row r="3166" spans="1:60" outlineLevel="2" x14ac:dyDescent="0.2">
      <c r="A3166" s="220"/>
      <c r="B3166" s="221"/>
      <c r="C3166" s="258" t="s">
        <v>1522</v>
      </c>
      <c r="D3166" s="229"/>
      <c r="E3166" s="230"/>
      <c r="F3166" s="224"/>
      <c r="G3166" s="224"/>
      <c r="H3166" s="224"/>
      <c r="I3166" s="224"/>
      <c r="J3166" s="224"/>
      <c r="K3166" s="224"/>
      <c r="L3166" s="224"/>
      <c r="M3166" s="224"/>
      <c r="N3166" s="223"/>
      <c r="O3166" s="223"/>
      <c r="P3166" s="223"/>
      <c r="Q3166" s="223"/>
      <c r="R3166" s="224"/>
      <c r="S3166" s="224"/>
      <c r="T3166" s="224"/>
      <c r="U3166" s="224"/>
      <c r="V3166" s="224"/>
      <c r="W3166" s="224"/>
      <c r="X3166" s="224"/>
      <c r="Y3166" s="224"/>
      <c r="Z3166" s="213"/>
      <c r="AA3166" s="213"/>
      <c r="AB3166" s="213"/>
      <c r="AC3166" s="213"/>
      <c r="AD3166" s="213"/>
      <c r="AE3166" s="213"/>
      <c r="AF3166" s="213"/>
      <c r="AG3166" s="213" t="s">
        <v>573</v>
      </c>
      <c r="AH3166" s="213">
        <v>0</v>
      </c>
      <c r="AI3166" s="213"/>
      <c r="AJ3166" s="213"/>
      <c r="AK3166" s="213"/>
      <c r="AL3166" s="213"/>
      <c r="AM3166" s="213"/>
      <c r="AN3166" s="213"/>
      <c r="AO3166" s="213"/>
      <c r="AP3166" s="213"/>
      <c r="AQ3166" s="213"/>
      <c r="AR3166" s="213"/>
      <c r="AS3166" s="213"/>
      <c r="AT3166" s="213"/>
      <c r="AU3166" s="213"/>
      <c r="AV3166" s="213"/>
      <c r="AW3166" s="213"/>
      <c r="AX3166" s="213"/>
      <c r="AY3166" s="213"/>
      <c r="AZ3166" s="213"/>
      <c r="BA3166" s="213"/>
      <c r="BB3166" s="213"/>
      <c r="BC3166" s="213"/>
      <c r="BD3166" s="213"/>
      <c r="BE3166" s="213"/>
      <c r="BF3166" s="213"/>
      <c r="BG3166" s="213"/>
      <c r="BH3166" s="213"/>
    </row>
    <row r="3167" spans="1:60" outlineLevel="3" x14ac:dyDescent="0.2">
      <c r="A3167" s="220"/>
      <c r="B3167" s="221"/>
      <c r="C3167" s="258" t="s">
        <v>2865</v>
      </c>
      <c r="D3167" s="229"/>
      <c r="E3167" s="230">
        <v>2</v>
      </c>
      <c r="F3167" s="224"/>
      <c r="G3167" s="224"/>
      <c r="H3167" s="224"/>
      <c r="I3167" s="224"/>
      <c r="J3167" s="224"/>
      <c r="K3167" s="224"/>
      <c r="L3167" s="224"/>
      <c r="M3167" s="224"/>
      <c r="N3167" s="223"/>
      <c r="O3167" s="223"/>
      <c r="P3167" s="223"/>
      <c r="Q3167" s="223"/>
      <c r="R3167" s="224"/>
      <c r="S3167" s="224"/>
      <c r="T3167" s="224"/>
      <c r="U3167" s="224"/>
      <c r="V3167" s="224"/>
      <c r="W3167" s="224"/>
      <c r="X3167" s="224"/>
      <c r="Y3167" s="224"/>
      <c r="Z3167" s="213"/>
      <c r="AA3167" s="213"/>
      <c r="AB3167" s="213"/>
      <c r="AC3167" s="213"/>
      <c r="AD3167" s="213"/>
      <c r="AE3167" s="213"/>
      <c r="AF3167" s="213"/>
      <c r="AG3167" s="213" t="s">
        <v>573</v>
      </c>
      <c r="AH3167" s="213">
        <v>0</v>
      </c>
      <c r="AI3167" s="213"/>
      <c r="AJ3167" s="213"/>
      <c r="AK3167" s="213"/>
      <c r="AL3167" s="213"/>
      <c r="AM3167" s="213"/>
      <c r="AN3167" s="213"/>
      <c r="AO3167" s="213"/>
      <c r="AP3167" s="213"/>
      <c r="AQ3167" s="213"/>
      <c r="AR3167" s="213"/>
      <c r="AS3167" s="213"/>
      <c r="AT3167" s="213"/>
      <c r="AU3167" s="213"/>
      <c r="AV3167" s="213"/>
      <c r="AW3167" s="213"/>
      <c r="AX3167" s="213"/>
      <c r="AY3167" s="213"/>
      <c r="AZ3167" s="213"/>
      <c r="BA3167" s="213"/>
      <c r="BB3167" s="213"/>
      <c r="BC3167" s="213"/>
      <c r="BD3167" s="213"/>
      <c r="BE3167" s="213"/>
      <c r="BF3167" s="213"/>
      <c r="BG3167" s="213"/>
      <c r="BH3167" s="213"/>
    </row>
    <row r="3168" spans="1:60" outlineLevel="3" x14ac:dyDescent="0.2">
      <c r="A3168" s="220"/>
      <c r="B3168" s="221"/>
      <c r="C3168" s="275" t="s">
        <v>955</v>
      </c>
      <c r="D3168" s="266"/>
      <c r="E3168" s="267"/>
      <c r="F3168" s="224"/>
      <c r="G3168" s="224"/>
      <c r="H3168" s="224"/>
      <c r="I3168" s="224"/>
      <c r="J3168" s="224"/>
      <c r="K3168" s="224"/>
      <c r="L3168" s="224"/>
      <c r="M3168" s="224"/>
      <c r="N3168" s="223"/>
      <c r="O3168" s="223"/>
      <c r="P3168" s="223"/>
      <c r="Q3168" s="223"/>
      <c r="R3168" s="224"/>
      <c r="S3168" s="224"/>
      <c r="T3168" s="224"/>
      <c r="U3168" s="224"/>
      <c r="V3168" s="224"/>
      <c r="W3168" s="224"/>
      <c r="X3168" s="224"/>
      <c r="Y3168" s="224"/>
      <c r="Z3168" s="213"/>
      <c r="AA3168" s="213"/>
      <c r="AB3168" s="213"/>
      <c r="AC3168" s="213"/>
      <c r="AD3168" s="213"/>
      <c r="AE3168" s="213"/>
      <c r="AF3168" s="213"/>
      <c r="AG3168" s="213" t="s">
        <v>573</v>
      </c>
      <c r="AH3168" s="213"/>
      <c r="AI3168" s="213"/>
      <c r="AJ3168" s="213"/>
      <c r="AK3168" s="213"/>
      <c r="AL3168" s="213"/>
      <c r="AM3168" s="213"/>
      <c r="AN3168" s="213"/>
      <c r="AO3168" s="213"/>
      <c r="AP3168" s="213"/>
      <c r="AQ3168" s="213"/>
      <c r="AR3168" s="213"/>
      <c r="AS3168" s="213"/>
      <c r="AT3168" s="213"/>
      <c r="AU3168" s="213"/>
      <c r="AV3168" s="213"/>
      <c r="AW3168" s="213"/>
      <c r="AX3168" s="213"/>
      <c r="AY3168" s="213"/>
      <c r="AZ3168" s="213"/>
      <c r="BA3168" s="213"/>
      <c r="BB3168" s="213"/>
      <c r="BC3168" s="213"/>
      <c r="BD3168" s="213"/>
      <c r="BE3168" s="213"/>
      <c r="BF3168" s="213"/>
      <c r="BG3168" s="213"/>
      <c r="BH3168" s="213"/>
    </row>
    <row r="3169" spans="1:60" outlineLevel="3" x14ac:dyDescent="0.2">
      <c r="A3169" s="220"/>
      <c r="B3169" s="221"/>
      <c r="C3169" s="276" t="s">
        <v>2866</v>
      </c>
      <c r="D3169" s="266"/>
      <c r="E3169" s="267">
        <v>2</v>
      </c>
      <c r="F3169" s="224"/>
      <c r="G3169" s="224"/>
      <c r="H3169" s="224"/>
      <c r="I3169" s="224"/>
      <c r="J3169" s="224"/>
      <c r="K3169" s="224"/>
      <c r="L3169" s="224"/>
      <c r="M3169" s="224"/>
      <c r="N3169" s="223"/>
      <c r="O3169" s="223"/>
      <c r="P3169" s="223"/>
      <c r="Q3169" s="223"/>
      <c r="R3169" s="224"/>
      <c r="S3169" s="224"/>
      <c r="T3169" s="224"/>
      <c r="U3169" s="224"/>
      <c r="V3169" s="224"/>
      <c r="W3169" s="224"/>
      <c r="X3169" s="224"/>
      <c r="Y3169" s="224"/>
      <c r="Z3169" s="213"/>
      <c r="AA3169" s="213"/>
      <c r="AB3169" s="213"/>
      <c r="AC3169" s="213"/>
      <c r="AD3169" s="213"/>
      <c r="AE3169" s="213"/>
      <c r="AF3169" s="213"/>
      <c r="AG3169" s="213" t="s">
        <v>573</v>
      </c>
      <c r="AH3169" s="213">
        <v>2</v>
      </c>
      <c r="AI3169" s="213"/>
      <c r="AJ3169" s="213"/>
      <c r="AK3169" s="213"/>
      <c r="AL3169" s="213"/>
      <c r="AM3169" s="213"/>
      <c r="AN3169" s="213"/>
      <c r="AO3169" s="213"/>
      <c r="AP3169" s="213"/>
      <c r="AQ3169" s="213"/>
      <c r="AR3169" s="213"/>
      <c r="AS3169" s="213"/>
      <c r="AT3169" s="213"/>
      <c r="AU3169" s="213"/>
      <c r="AV3169" s="213"/>
      <c r="AW3169" s="213"/>
      <c r="AX3169" s="213"/>
      <c r="AY3169" s="213"/>
      <c r="AZ3169" s="213"/>
      <c r="BA3169" s="213"/>
      <c r="BB3169" s="213"/>
      <c r="BC3169" s="213"/>
      <c r="BD3169" s="213"/>
      <c r="BE3169" s="213"/>
      <c r="BF3169" s="213"/>
      <c r="BG3169" s="213"/>
      <c r="BH3169" s="213"/>
    </row>
    <row r="3170" spans="1:60" outlineLevel="3" x14ac:dyDescent="0.2">
      <c r="A3170" s="220"/>
      <c r="B3170" s="221"/>
      <c r="C3170" s="275" t="s">
        <v>958</v>
      </c>
      <c r="D3170" s="266"/>
      <c r="E3170" s="267"/>
      <c r="F3170" s="224"/>
      <c r="G3170" s="224"/>
      <c r="H3170" s="224"/>
      <c r="I3170" s="224"/>
      <c r="J3170" s="224"/>
      <c r="K3170" s="224"/>
      <c r="L3170" s="224"/>
      <c r="M3170" s="224"/>
      <c r="N3170" s="223"/>
      <c r="O3170" s="223"/>
      <c r="P3170" s="223"/>
      <c r="Q3170" s="223"/>
      <c r="R3170" s="224"/>
      <c r="S3170" s="224"/>
      <c r="T3170" s="224"/>
      <c r="U3170" s="224"/>
      <c r="V3170" s="224"/>
      <c r="W3170" s="224"/>
      <c r="X3170" s="224"/>
      <c r="Y3170" s="224"/>
      <c r="Z3170" s="213"/>
      <c r="AA3170" s="213"/>
      <c r="AB3170" s="213"/>
      <c r="AC3170" s="213"/>
      <c r="AD3170" s="213"/>
      <c r="AE3170" s="213"/>
      <c r="AF3170" s="213"/>
      <c r="AG3170" s="213" t="s">
        <v>573</v>
      </c>
      <c r="AH3170" s="213"/>
      <c r="AI3170" s="213"/>
      <c r="AJ3170" s="213"/>
      <c r="AK3170" s="213"/>
      <c r="AL3170" s="213"/>
      <c r="AM3170" s="213"/>
      <c r="AN3170" s="213"/>
      <c r="AO3170" s="213"/>
      <c r="AP3170" s="213"/>
      <c r="AQ3170" s="213"/>
      <c r="AR3170" s="213"/>
      <c r="AS3170" s="213"/>
      <c r="AT3170" s="213"/>
      <c r="AU3170" s="213"/>
      <c r="AV3170" s="213"/>
      <c r="AW3170" s="213"/>
      <c r="AX3170" s="213"/>
      <c r="AY3170" s="213"/>
      <c r="AZ3170" s="213"/>
      <c r="BA3170" s="213"/>
      <c r="BB3170" s="213"/>
      <c r="BC3170" s="213"/>
      <c r="BD3170" s="213"/>
      <c r="BE3170" s="213"/>
      <c r="BF3170" s="213"/>
      <c r="BG3170" s="213"/>
      <c r="BH3170" s="213"/>
    </row>
    <row r="3171" spans="1:60" outlineLevel="2" x14ac:dyDescent="0.2">
      <c r="A3171" s="220"/>
      <c r="B3171" s="221"/>
      <c r="C3171" s="257"/>
      <c r="D3171" s="250"/>
      <c r="E3171" s="250"/>
      <c r="F3171" s="250"/>
      <c r="G3171" s="250"/>
      <c r="H3171" s="224"/>
      <c r="I3171" s="224"/>
      <c r="J3171" s="224"/>
      <c r="K3171" s="224"/>
      <c r="L3171" s="224"/>
      <c r="M3171" s="224"/>
      <c r="N3171" s="223"/>
      <c r="O3171" s="223"/>
      <c r="P3171" s="223"/>
      <c r="Q3171" s="223"/>
      <c r="R3171" s="224"/>
      <c r="S3171" s="224"/>
      <c r="T3171" s="224"/>
      <c r="U3171" s="224"/>
      <c r="V3171" s="224"/>
      <c r="W3171" s="224"/>
      <c r="X3171" s="224"/>
      <c r="Y3171" s="224"/>
      <c r="Z3171" s="213"/>
      <c r="AA3171" s="213"/>
      <c r="AB3171" s="213"/>
      <c r="AC3171" s="213"/>
      <c r="AD3171" s="213"/>
      <c r="AE3171" s="213"/>
      <c r="AF3171" s="213"/>
      <c r="AG3171" s="213" t="s">
        <v>515</v>
      </c>
      <c r="AH3171" s="213"/>
      <c r="AI3171" s="213"/>
      <c r="AJ3171" s="213"/>
      <c r="AK3171" s="213"/>
      <c r="AL3171" s="213"/>
      <c r="AM3171" s="213"/>
      <c r="AN3171" s="213"/>
      <c r="AO3171" s="213"/>
      <c r="AP3171" s="213"/>
      <c r="AQ3171" s="213"/>
      <c r="AR3171" s="213"/>
      <c r="AS3171" s="213"/>
      <c r="AT3171" s="213"/>
      <c r="AU3171" s="213"/>
      <c r="AV3171" s="213"/>
      <c r="AW3171" s="213"/>
      <c r="AX3171" s="213"/>
      <c r="AY3171" s="213"/>
      <c r="AZ3171" s="213"/>
      <c r="BA3171" s="213"/>
      <c r="BB3171" s="213"/>
      <c r="BC3171" s="213"/>
      <c r="BD3171" s="213"/>
      <c r="BE3171" s="213"/>
      <c r="BF3171" s="213"/>
      <c r="BG3171" s="213"/>
      <c r="BH3171" s="213"/>
    </row>
    <row r="3172" spans="1:60" outlineLevel="1" x14ac:dyDescent="0.2">
      <c r="A3172" s="242">
        <v>409</v>
      </c>
      <c r="B3172" s="243" t="s">
        <v>2863</v>
      </c>
      <c r="C3172" s="254" t="s">
        <v>2864</v>
      </c>
      <c r="D3172" s="244" t="s">
        <v>1356</v>
      </c>
      <c r="E3172" s="245">
        <v>11.25</v>
      </c>
      <c r="F3172" s="246"/>
      <c r="G3172" s="247">
        <f>ROUND(E3172*F3172,2)</f>
        <v>0</v>
      </c>
      <c r="H3172" s="246"/>
      <c r="I3172" s="247">
        <f>ROUND(E3172*H3172,2)</f>
        <v>0</v>
      </c>
      <c r="J3172" s="246"/>
      <c r="K3172" s="247">
        <f>ROUND(E3172*J3172,2)</f>
        <v>0</v>
      </c>
      <c r="L3172" s="247">
        <v>21</v>
      </c>
      <c r="M3172" s="247">
        <f>G3172*(1+L3172/100)</f>
        <v>0</v>
      </c>
      <c r="N3172" s="245">
        <v>0</v>
      </c>
      <c r="O3172" s="245">
        <f>ROUND(E3172*N3172,2)</f>
        <v>0</v>
      </c>
      <c r="P3172" s="245">
        <v>0</v>
      </c>
      <c r="Q3172" s="245">
        <f>ROUND(E3172*P3172,2)</f>
        <v>0</v>
      </c>
      <c r="R3172" s="247"/>
      <c r="S3172" s="247" t="s">
        <v>527</v>
      </c>
      <c r="T3172" s="248" t="s">
        <v>512</v>
      </c>
      <c r="U3172" s="224">
        <v>0</v>
      </c>
      <c r="V3172" s="224">
        <f>ROUND(E3172*U3172,2)</f>
        <v>0</v>
      </c>
      <c r="W3172" s="224"/>
      <c r="X3172" s="224" t="s">
        <v>557</v>
      </c>
      <c r="Y3172" s="224" t="s">
        <v>513</v>
      </c>
      <c r="Z3172" s="213"/>
      <c r="AA3172" s="213"/>
      <c r="AB3172" s="213"/>
      <c r="AC3172" s="213"/>
      <c r="AD3172" s="213"/>
      <c r="AE3172" s="213"/>
      <c r="AF3172" s="213"/>
      <c r="AG3172" s="213" t="s">
        <v>571</v>
      </c>
      <c r="AH3172" s="213"/>
      <c r="AI3172" s="213"/>
      <c r="AJ3172" s="213"/>
      <c r="AK3172" s="213"/>
      <c r="AL3172" s="213"/>
      <c r="AM3172" s="213"/>
      <c r="AN3172" s="213"/>
      <c r="AO3172" s="213"/>
      <c r="AP3172" s="213"/>
      <c r="AQ3172" s="213"/>
      <c r="AR3172" s="213"/>
      <c r="AS3172" s="213"/>
      <c r="AT3172" s="213"/>
      <c r="AU3172" s="213"/>
      <c r="AV3172" s="213"/>
      <c r="AW3172" s="213"/>
      <c r="AX3172" s="213"/>
      <c r="AY3172" s="213"/>
      <c r="AZ3172" s="213"/>
      <c r="BA3172" s="213"/>
      <c r="BB3172" s="213"/>
      <c r="BC3172" s="213"/>
      <c r="BD3172" s="213"/>
      <c r="BE3172" s="213"/>
      <c r="BF3172" s="213"/>
      <c r="BG3172" s="213"/>
      <c r="BH3172" s="213"/>
    </row>
    <row r="3173" spans="1:60" outlineLevel="2" x14ac:dyDescent="0.2">
      <c r="A3173" s="220"/>
      <c r="B3173" s="221"/>
      <c r="C3173" s="258" t="s">
        <v>1522</v>
      </c>
      <c r="D3173" s="229"/>
      <c r="E3173" s="230"/>
      <c r="F3173" s="224"/>
      <c r="G3173" s="224"/>
      <c r="H3173" s="224"/>
      <c r="I3173" s="224"/>
      <c r="J3173" s="224"/>
      <c r="K3173" s="224"/>
      <c r="L3173" s="224"/>
      <c r="M3173" s="224"/>
      <c r="N3173" s="223"/>
      <c r="O3173" s="223"/>
      <c r="P3173" s="223"/>
      <c r="Q3173" s="223"/>
      <c r="R3173" s="224"/>
      <c r="S3173" s="224"/>
      <c r="T3173" s="224"/>
      <c r="U3173" s="224"/>
      <c r="V3173" s="224"/>
      <c r="W3173" s="224"/>
      <c r="X3173" s="224"/>
      <c r="Y3173" s="224"/>
      <c r="Z3173" s="213"/>
      <c r="AA3173" s="213"/>
      <c r="AB3173" s="213"/>
      <c r="AC3173" s="213"/>
      <c r="AD3173" s="213"/>
      <c r="AE3173" s="213"/>
      <c r="AF3173" s="213"/>
      <c r="AG3173" s="213" t="s">
        <v>573</v>
      </c>
      <c r="AH3173" s="213">
        <v>0</v>
      </c>
      <c r="AI3173" s="213"/>
      <c r="AJ3173" s="213"/>
      <c r="AK3173" s="213"/>
      <c r="AL3173" s="213"/>
      <c r="AM3173" s="213"/>
      <c r="AN3173" s="213"/>
      <c r="AO3173" s="213"/>
      <c r="AP3173" s="213"/>
      <c r="AQ3173" s="213"/>
      <c r="AR3173" s="213"/>
      <c r="AS3173" s="213"/>
      <c r="AT3173" s="213"/>
      <c r="AU3173" s="213"/>
      <c r="AV3173" s="213"/>
      <c r="AW3173" s="213"/>
      <c r="AX3173" s="213"/>
      <c r="AY3173" s="213"/>
      <c r="AZ3173" s="213"/>
      <c r="BA3173" s="213"/>
      <c r="BB3173" s="213"/>
      <c r="BC3173" s="213"/>
      <c r="BD3173" s="213"/>
      <c r="BE3173" s="213"/>
      <c r="BF3173" s="213"/>
      <c r="BG3173" s="213"/>
      <c r="BH3173" s="213"/>
    </row>
    <row r="3174" spans="1:60" outlineLevel="3" x14ac:dyDescent="0.2">
      <c r="A3174" s="220"/>
      <c r="B3174" s="221"/>
      <c r="C3174" s="258" t="s">
        <v>2867</v>
      </c>
      <c r="D3174" s="229"/>
      <c r="E3174" s="230">
        <v>11.25</v>
      </c>
      <c r="F3174" s="224"/>
      <c r="G3174" s="224"/>
      <c r="H3174" s="224"/>
      <c r="I3174" s="224"/>
      <c r="J3174" s="224"/>
      <c r="K3174" s="224"/>
      <c r="L3174" s="224"/>
      <c r="M3174" s="224"/>
      <c r="N3174" s="223"/>
      <c r="O3174" s="223"/>
      <c r="P3174" s="223"/>
      <c r="Q3174" s="223"/>
      <c r="R3174" s="224"/>
      <c r="S3174" s="224"/>
      <c r="T3174" s="224"/>
      <c r="U3174" s="224"/>
      <c r="V3174" s="224"/>
      <c r="W3174" s="224"/>
      <c r="X3174" s="224"/>
      <c r="Y3174" s="224"/>
      <c r="Z3174" s="213"/>
      <c r="AA3174" s="213"/>
      <c r="AB3174" s="213"/>
      <c r="AC3174" s="213"/>
      <c r="AD3174" s="213"/>
      <c r="AE3174" s="213"/>
      <c r="AF3174" s="213"/>
      <c r="AG3174" s="213" t="s">
        <v>573</v>
      </c>
      <c r="AH3174" s="213">
        <v>0</v>
      </c>
      <c r="AI3174" s="213"/>
      <c r="AJ3174" s="213"/>
      <c r="AK3174" s="213"/>
      <c r="AL3174" s="213"/>
      <c r="AM3174" s="213"/>
      <c r="AN3174" s="213"/>
      <c r="AO3174" s="213"/>
      <c r="AP3174" s="213"/>
      <c r="AQ3174" s="213"/>
      <c r="AR3174" s="213"/>
      <c r="AS3174" s="213"/>
      <c r="AT3174" s="213"/>
      <c r="AU3174" s="213"/>
      <c r="AV3174" s="213"/>
      <c r="AW3174" s="213"/>
      <c r="AX3174" s="213"/>
      <c r="AY3174" s="213"/>
      <c r="AZ3174" s="213"/>
      <c r="BA3174" s="213"/>
      <c r="BB3174" s="213"/>
      <c r="BC3174" s="213"/>
      <c r="BD3174" s="213"/>
      <c r="BE3174" s="213"/>
      <c r="BF3174" s="213"/>
      <c r="BG3174" s="213"/>
      <c r="BH3174" s="213"/>
    </row>
    <row r="3175" spans="1:60" outlineLevel="3" x14ac:dyDescent="0.2">
      <c r="A3175" s="220"/>
      <c r="B3175" s="221"/>
      <c r="C3175" s="275" t="s">
        <v>955</v>
      </c>
      <c r="D3175" s="266"/>
      <c r="E3175" s="267"/>
      <c r="F3175" s="224"/>
      <c r="G3175" s="224"/>
      <c r="H3175" s="224"/>
      <c r="I3175" s="224"/>
      <c r="J3175" s="224"/>
      <c r="K3175" s="224"/>
      <c r="L3175" s="224"/>
      <c r="M3175" s="224"/>
      <c r="N3175" s="223"/>
      <c r="O3175" s="223"/>
      <c r="P3175" s="223"/>
      <c r="Q3175" s="223"/>
      <c r="R3175" s="224"/>
      <c r="S3175" s="224"/>
      <c r="T3175" s="224"/>
      <c r="U3175" s="224"/>
      <c r="V3175" s="224"/>
      <c r="W3175" s="224"/>
      <c r="X3175" s="224"/>
      <c r="Y3175" s="224"/>
      <c r="Z3175" s="213"/>
      <c r="AA3175" s="213"/>
      <c r="AB3175" s="213"/>
      <c r="AC3175" s="213"/>
      <c r="AD3175" s="213"/>
      <c r="AE3175" s="213"/>
      <c r="AF3175" s="213"/>
      <c r="AG3175" s="213" t="s">
        <v>573</v>
      </c>
      <c r="AH3175" s="213"/>
      <c r="AI3175" s="213"/>
      <c r="AJ3175" s="213"/>
      <c r="AK3175" s="213"/>
      <c r="AL3175" s="213"/>
      <c r="AM3175" s="213"/>
      <c r="AN3175" s="213"/>
      <c r="AO3175" s="213"/>
      <c r="AP3175" s="213"/>
      <c r="AQ3175" s="213"/>
      <c r="AR3175" s="213"/>
      <c r="AS3175" s="213"/>
      <c r="AT3175" s="213"/>
      <c r="AU3175" s="213"/>
      <c r="AV3175" s="213"/>
      <c r="AW3175" s="213"/>
      <c r="AX3175" s="213"/>
      <c r="AY3175" s="213"/>
      <c r="AZ3175" s="213"/>
      <c r="BA3175" s="213"/>
      <c r="BB3175" s="213"/>
      <c r="BC3175" s="213"/>
      <c r="BD3175" s="213"/>
      <c r="BE3175" s="213"/>
      <c r="BF3175" s="213"/>
      <c r="BG3175" s="213"/>
      <c r="BH3175" s="213"/>
    </row>
    <row r="3176" spans="1:60" outlineLevel="3" x14ac:dyDescent="0.2">
      <c r="A3176" s="220"/>
      <c r="B3176" s="221"/>
      <c r="C3176" s="276" t="s">
        <v>2868</v>
      </c>
      <c r="D3176" s="266"/>
      <c r="E3176" s="267">
        <v>1</v>
      </c>
      <c r="F3176" s="224"/>
      <c r="G3176" s="224"/>
      <c r="H3176" s="224"/>
      <c r="I3176" s="224"/>
      <c r="J3176" s="224"/>
      <c r="K3176" s="224"/>
      <c r="L3176" s="224"/>
      <c r="M3176" s="224"/>
      <c r="N3176" s="223"/>
      <c r="O3176" s="223"/>
      <c r="P3176" s="223"/>
      <c r="Q3176" s="223"/>
      <c r="R3176" s="224"/>
      <c r="S3176" s="224"/>
      <c r="T3176" s="224"/>
      <c r="U3176" s="224"/>
      <c r="V3176" s="224"/>
      <c r="W3176" s="224"/>
      <c r="X3176" s="224"/>
      <c r="Y3176" s="224"/>
      <c r="Z3176" s="213"/>
      <c r="AA3176" s="213"/>
      <c r="AB3176" s="213"/>
      <c r="AC3176" s="213"/>
      <c r="AD3176" s="213"/>
      <c r="AE3176" s="213"/>
      <c r="AF3176" s="213"/>
      <c r="AG3176" s="213" t="s">
        <v>573</v>
      </c>
      <c r="AH3176" s="213">
        <v>2</v>
      </c>
      <c r="AI3176" s="213"/>
      <c r="AJ3176" s="213"/>
      <c r="AK3176" s="213"/>
      <c r="AL3176" s="213"/>
      <c r="AM3176" s="213"/>
      <c r="AN3176" s="213"/>
      <c r="AO3176" s="213"/>
      <c r="AP3176" s="213"/>
      <c r="AQ3176" s="213"/>
      <c r="AR3176" s="213"/>
      <c r="AS3176" s="213"/>
      <c r="AT3176" s="213"/>
      <c r="AU3176" s="213"/>
      <c r="AV3176" s="213"/>
      <c r="AW3176" s="213"/>
      <c r="AX3176" s="213"/>
      <c r="AY3176" s="213"/>
      <c r="AZ3176" s="213"/>
      <c r="BA3176" s="213"/>
      <c r="BB3176" s="213"/>
      <c r="BC3176" s="213"/>
      <c r="BD3176" s="213"/>
      <c r="BE3176" s="213"/>
      <c r="BF3176" s="213"/>
      <c r="BG3176" s="213"/>
      <c r="BH3176" s="213"/>
    </row>
    <row r="3177" spans="1:60" outlineLevel="3" x14ac:dyDescent="0.2">
      <c r="A3177" s="220"/>
      <c r="B3177" s="221"/>
      <c r="C3177" s="276" t="s">
        <v>2869</v>
      </c>
      <c r="D3177" s="266"/>
      <c r="E3177" s="267">
        <v>4.5</v>
      </c>
      <c r="F3177" s="224"/>
      <c r="G3177" s="224"/>
      <c r="H3177" s="224"/>
      <c r="I3177" s="224"/>
      <c r="J3177" s="224"/>
      <c r="K3177" s="224"/>
      <c r="L3177" s="224"/>
      <c r="M3177" s="224"/>
      <c r="N3177" s="223"/>
      <c r="O3177" s="223"/>
      <c r="P3177" s="223"/>
      <c r="Q3177" s="223"/>
      <c r="R3177" s="224"/>
      <c r="S3177" s="224"/>
      <c r="T3177" s="224"/>
      <c r="U3177" s="224"/>
      <c r="V3177" s="224"/>
      <c r="W3177" s="224"/>
      <c r="X3177" s="224"/>
      <c r="Y3177" s="224"/>
      <c r="Z3177" s="213"/>
      <c r="AA3177" s="213"/>
      <c r="AB3177" s="213"/>
      <c r="AC3177" s="213"/>
      <c r="AD3177" s="213"/>
      <c r="AE3177" s="213"/>
      <c r="AF3177" s="213"/>
      <c r="AG3177" s="213" t="s">
        <v>573</v>
      </c>
      <c r="AH3177" s="213">
        <v>2</v>
      </c>
      <c r="AI3177" s="213"/>
      <c r="AJ3177" s="213"/>
      <c r="AK3177" s="213"/>
      <c r="AL3177" s="213"/>
      <c r="AM3177" s="213"/>
      <c r="AN3177" s="213"/>
      <c r="AO3177" s="213"/>
      <c r="AP3177" s="213"/>
      <c r="AQ3177" s="213"/>
      <c r="AR3177" s="213"/>
      <c r="AS3177" s="213"/>
      <c r="AT3177" s="213"/>
      <c r="AU3177" s="213"/>
      <c r="AV3177" s="213"/>
      <c r="AW3177" s="213"/>
      <c r="AX3177" s="213"/>
      <c r="AY3177" s="213"/>
      <c r="AZ3177" s="213"/>
      <c r="BA3177" s="213"/>
      <c r="BB3177" s="213"/>
      <c r="BC3177" s="213"/>
      <c r="BD3177" s="213"/>
      <c r="BE3177" s="213"/>
      <c r="BF3177" s="213"/>
      <c r="BG3177" s="213"/>
      <c r="BH3177" s="213"/>
    </row>
    <row r="3178" spans="1:60" outlineLevel="3" x14ac:dyDescent="0.2">
      <c r="A3178" s="220"/>
      <c r="B3178" s="221"/>
      <c r="C3178" s="276" t="s">
        <v>2870</v>
      </c>
      <c r="D3178" s="266"/>
      <c r="E3178" s="267">
        <v>2.25</v>
      </c>
      <c r="F3178" s="224"/>
      <c r="G3178" s="224"/>
      <c r="H3178" s="224"/>
      <c r="I3178" s="224"/>
      <c r="J3178" s="224"/>
      <c r="K3178" s="224"/>
      <c r="L3178" s="224"/>
      <c r="M3178" s="224"/>
      <c r="N3178" s="223"/>
      <c r="O3178" s="223"/>
      <c r="P3178" s="223"/>
      <c r="Q3178" s="223"/>
      <c r="R3178" s="224"/>
      <c r="S3178" s="224"/>
      <c r="T3178" s="224"/>
      <c r="U3178" s="224"/>
      <c r="V3178" s="224"/>
      <c r="W3178" s="224"/>
      <c r="X3178" s="224"/>
      <c r="Y3178" s="224"/>
      <c r="Z3178" s="213"/>
      <c r="AA3178" s="213"/>
      <c r="AB3178" s="213"/>
      <c r="AC3178" s="213"/>
      <c r="AD3178" s="213"/>
      <c r="AE3178" s="213"/>
      <c r="AF3178" s="213"/>
      <c r="AG3178" s="213" t="s">
        <v>573</v>
      </c>
      <c r="AH3178" s="213">
        <v>2</v>
      </c>
      <c r="AI3178" s="213"/>
      <c r="AJ3178" s="213"/>
      <c r="AK3178" s="213"/>
      <c r="AL3178" s="213"/>
      <c r="AM3178" s="213"/>
      <c r="AN3178" s="213"/>
      <c r="AO3178" s="213"/>
      <c r="AP3178" s="213"/>
      <c r="AQ3178" s="213"/>
      <c r="AR3178" s="213"/>
      <c r="AS3178" s="213"/>
      <c r="AT3178" s="213"/>
      <c r="AU3178" s="213"/>
      <c r="AV3178" s="213"/>
      <c r="AW3178" s="213"/>
      <c r="AX3178" s="213"/>
      <c r="AY3178" s="213"/>
      <c r="AZ3178" s="213"/>
      <c r="BA3178" s="213"/>
      <c r="BB3178" s="213"/>
      <c r="BC3178" s="213"/>
      <c r="BD3178" s="213"/>
      <c r="BE3178" s="213"/>
      <c r="BF3178" s="213"/>
      <c r="BG3178" s="213"/>
      <c r="BH3178" s="213"/>
    </row>
    <row r="3179" spans="1:60" outlineLevel="3" x14ac:dyDescent="0.2">
      <c r="A3179" s="220"/>
      <c r="B3179" s="221"/>
      <c r="C3179" s="276" t="s">
        <v>2871</v>
      </c>
      <c r="D3179" s="266"/>
      <c r="E3179" s="267">
        <v>2.25</v>
      </c>
      <c r="F3179" s="224"/>
      <c r="G3179" s="224"/>
      <c r="H3179" s="224"/>
      <c r="I3179" s="224"/>
      <c r="J3179" s="224"/>
      <c r="K3179" s="224"/>
      <c r="L3179" s="224"/>
      <c r="M3179" s="224"/>
      <c r="N3179" s="223"/>
      <c r="O3179" s="223"/>
      <c r="P3179" s="223"/>
      <c r="Q3179" s="223"/>
      <c r="R3179" s="224"/>
      <c r="S3179" s="224"/>
      <c r="T3179" s="224"/>
      <c r="U3179" s="224"/>
      <c r="V3179" s="224"/>
      <c r="W3179" s="224"/>
      <c r="X3179" s="224"/>
      <c r="Y3179" s="224"/>
      <c r="Z3179" s="213"/>
      <c r="AA3179" s="213"/>
      <c r="AB3179" s="213"/>
      <c r="AC3179" s="213"/>
      <c r="AD3179" s="213"/>
      <c r="AE3179" s="213"/>
      <c r="AF3179" s="213"/>
      <c r="AG3179" s="213" t="s">
        <v>573</v>
      </c>
      <c r="AH3179" s="213">
        <v>2</v>
      </c>
      <c r="AI3179" s="213"/>
      <c r="AJ3179" s="213"/>
      <c r="AK3179" s="213"/>
      <c r="AL3179" s="213"/>
      <c r="AM3179" s="213"/>
      <c r="AN3179" s="213"/>
      <c r="AO3179" s="213"/>
      <c r="AP3179" s="213"/>
      <c r="AQ3179" s="213"/>
      <c r="AR3179" s="213"/>
      <c r="AS3179" s="213"/>
      <c r="AT3179" s="213"/>
      <c r="AU3179" s="213"/>
      <c r="AV3179" s="213"/>
      <c r="AW3179" s="213"/>
      <c r="AX3179" s="213"/>
      <c r="AY3179" s="213"/>
      <c r="AZ3179" s="213"/>
      <c r="BA3179" s="213"/>
      <c r="BB3179" s="213"/>
      <c r="BC3179" s="213"/>
      <c r="BD3179" s="213"/>
      <c r="BE3179" s="213"/>
      <c r="BF3179" s="213"/>
      <c r="BG3179" s="213"/>
      <c r="BH3179" s="213"/>
    </row>
    <row r="3180" spans="1:60" outlineLevel="3" x14ac:dyDescent="0.2">
      <c r="A3180" s="220"/>
      <c r="B3180" s="221"/>
      <c r="C3180" s="276" t="s">
        <v>2872</v>
      </c>
      <c r="D3180" s="266"/>
      <c r="E3180" s="267">
        <v>1.25</v>
      </c>
      <c r="F3180" s="224"/>
      <c r="G3180" s="224"/>
      <c r="H3180" s="224"/>
      <c r="I3180" s="224"/>
      <c r="J3180" s="224"/>
      <c r="K3180" s="224"/>
      <c r="L3180" s="224"/>
      <c r="M3180" s="224"/>
      <c r="N3180" s="223"/>
      <c r="O3180" s="223"/>
      <c r="P3180" s="223"/>
      <c r="Q3180" s="223"/>
      <c r="R3180" s="224"/>
      <c r="S3180" s="224"/>
      <c r="T3180" s="224"/>
      <c r="U3180" s="224"/>
      <c r="V3180" s="224"/>
      <c r="W3180" s="224"/>
      <c r="X3180" s="224"/>
      <c r="Y3180" s="224"/>
      <c r="Z3180" s="213"/>
      <c r="AA3180" s="213"/>
      <c r="AB3180" s="213"/>
      <c r="AC3180" s="213"/>
      <c r="AD3180" s="213"/>
      <c r="AE3180" s="213"/>
      <c r="AF3180" s="213"/>
      <c r="AG3180" s="213" t="s">
        <v>573</v>
      </c>
      <c r="AH3180" s="213">
        <v>2</v>
      </c>
      <c r="AI3180" s="213"/>
      <c r="AJ3180" s="213"/>
      <c r="AK3180" s="213"/>
      <c r="AL3180" s="213"/>
      <c r="AM3180" s="213"/>
      <c r="AN3180" s="213"/>
      <c r="AO3180" s="213"/>
      <c r="AP3180" s="213"/>
      <c r="AQ3180" s="213"/>
      <c r="AR3180" s="213"/>
      <c r="AS3180" s="213"/>
      <c r="AT3180" s="213"/>
      <c r="AU3180" s="213"/>
      <c r="AV3180" s="213"/>
      <c r="AW3180" s="213"/>
      <c r="AX3180" s="213"/>
      <c r="AY3180" s="213"/>
      <c r="AZ3180" s="213"/>
      <c r="BA3180" s="213"/>
      <c r="BB3180" s="213"/>
      <c r="BC3180" s="213"/>
      <c r="BD3180" s="213"/>
      <c r="BE3180" s="213"/>
      <c r="BF3180" s="213"/>
      <c r="BG3180" s="213"/>
      <c r="BH3180" s="213"/>
    </row>
    <row r="3181" spans="1:60" outlineLevel="3" x14ac:dyDescent="0.2">
      <c r="A3181" s="220"/>
      <c r="B3181" s="221"/>
      <c r="C3181" s="275" t="s">
        <v>958</v>
      </c>
      <c r="D3181" s="266"/>
      <c r="E3181" s="267"/>
      <c r="F3181" s="224"/>
      <c r="G3181" s="224"/>
      <c r="H3181" s="224"/>
      <c r="I3181" s="224"/>
      <c r="J3181" s="224"/>
      <c r="K3181" s="224"/>
      <c r="L3181" s="224"/>
      <c r="M3181" s="224"/>
      <c r="N3181" s="223"/>
      <c r="O3181" s="223"/>
      <c r="P3181" s="223"/>
      <c r="Q3181" s="223"/>
      <c r="R3181" s="224"/>
      <c r="S3181" s="224"/>
      <c r="T3181" s="224"/>
      <c r="U3181" s="224"/>
      <c r="V3181" s="224"/>
      <c r="W3181" s="224"/>
      <c r="X3181" s="224"/>
      <c r="Y3181" s="224"/>
      <c r="Z3181" s="213"/>
      <c r="AA3181" s="213"/>
      <c r="AB3181" s="213"/>
      <c r="AC3181" s="213"/>
      <c r="AD3181" s="213"/>
      <c r="AE3181" s="213"/>
      <c r="AF3181" s="213"/>
      <c r="AG3181" s="213" t="s">
        <v>573</v>
      </c>
      <c r="AH3181" s="213"/>
      <c r="AI3181" s="213"/>
      <c r="AJ3181" s="213"/>
      <c r="AK3181" s="213"/>
      <c r="AL3181" s="213"/>
      <c r="AM3181" s="213"/>
      <c r="AN3181" s="213"/>
      <c r="AO3181" s="213"/>
      <c r="AP3181" s="213"/>
      <c r="AQ3181" s="213"/>
      <c r="AR3181" s="213"/>
      <c r="AS3181" s="213"/>
      <c r="AT3181" s="213"/>
      <c r="AU3181" s="213"/>
      <c r="AV3181" s="213"/>
      <c r="AW3181" s="213"/>
      <c r="AX3181" s="213"/>
      <c r="AY3181" s="213"/>
      <c r="AZ3181" s="213"/>
      <c r="BA3181" s="213"/>
      <c r="BB3181" s="213"/>
      <c r="BC3181" s="213"/>
      <c r="BD3181" s="213"/>
      <c r="BE3181" s="213"/>
      <c r="BF3181" s="213"/>
      <c r="BG3181" s="213"/>
      <c r="BH3181" s="213"/>
    </row>
    <row r="3182" spans="1:60" outlineLevel="2" x14ac:dyDescent="0.2">
      <c r="A3182" s="220"/>
      <c r="B3182" s="221"/>
      <c r="C3182" s="257"/>
      <c r="D3182" s="250"/>
      <c r="E3182" s="250"/>
      <c r="F3182" s="250"/>
      <c r="G3182" s="250"/>
      <c r="H3182" s="224"/>
      <c r="I3182" s="224"/>
      <c r="J3182" s="224"/>
      <c r="K3182" s="224"/>
      <c r="L3182" s="224"/>
      <c r="M3182" s="224"/>
      <c r="N3182" s="223"/>
      <c r="O3182" s="223"/>
      <c r="P3182" s="223"/>
      <c r="Q3182" s="223"/>
      <c r="R3182" s="224"/>
      <c r="S3182" s="224"/>
      <c r="T3182" s="224"/>
      <c r="U3182" s="224"/>
      <c r="V3182" s="224"/>
      <c r="W3182" s="224"/>
      <c r="X3182" s="224"/>
      <c r="Y3182" s="224"/>
      <c r="Z3182" s="213"/>
      <c r="AA3182" s="213"/>
      <c r="AB3182" s="213"/>
      <c r="AC3182" s="213"/>
      <c r="AD3182" s="213"/>
      <c r="AE3182" s="213"/>
      <c r="AF3182" s="213"/>
      <c r="AG3182" s="213" t="s">
        <v>515</v>
      </c>
      <c r="AH3182" s="213"/>
      <c r="AI3182" s="213"/>
      <c r="AJ3182" s="213"/>
      <c r="AK3182" s="213"/>
      <c r="AL3182" s="213"/>
      <c r="AM3182" s="213"/>
      <c r="AN3182" s="213"/>
      <c r="AO3182" s="213"/>
      <c r="AP3182" s="213"/>
      <c r="AQ3182" s="213"/>
      <c r="AR3182" s="213"/>
      <c r="AS3182" s="213"/>
      <c r="AT3182" s="213"/>
      <c r="AU3182" s="213"/>
      <c r="AV3182" s="213"/>
      <c r="AW3182" s="213"/>
      <c r="AX3182" s="213"/>
      <c r="AY3182" s="213"/>
      <c r="AZ3182" s="213"/>
      <c r="BA3182" s="213"/>
      <c r="BB3182" s="213"/>
      <c r="BC3182" s="213"/>
      <c r="BD3182" s="213"/>
      <c r="BE3182" s="213"/>
      <c r="BF3182" s="213"/>
      <c r="BG3182" s="213"/>
      <c r="BH3182" s="213"/>
    </row>
    <row r="3183" spans="1:60" outlineLevel="1" x14ac:dyDescent="0.2">
      <c r="A3183" s="242">
        <v>410</v>
      </c>
      <c r="B3183" s="243" t="s">
        <v>2873</v>
      </c>
      <c r="C3183" s="254" t="s">
        <v>2874</v>
      </c>
      <c r="D3183" s="244" t="s">
        <v>974</v>
      </c>
      <c r="E3183" s="245">
        <v>8.0960000000000001</v>
      </c>
      <c r="F3183" s="246"/>
      <c r="G3183" s="247">
        <f>ROUND(E3183*F3183,2)</f>
        <v>0</v>
      </c>
      <c r="H3183" s="246"/>
      <c r="I3183" s="247">
        <f>ROUND(E3183*H3183,2)</f>
        <v>0</v>
      </c>
      <c r="J3183" s="246"/>
      <c r="K3183" s="247">
        <f>ROUND(E3183*J3183,2)</f>
        <v>0</v>
      </c>
      <c r="L3183" s="247">
        <v>21</v>
      </c>
      <c r="M3183" s="247">
        <f>G3183*(1+L3183/100)</f>
        <v>0</v>
      </c>
      <c r="N3183" s="245">
        <v>1.4E-2</v>
      </c>
      <c r="O3183" s="245">
        <f>ROUND(E3183*N3183,2)</f>
        <v>0.11</v>
      </c>
      <c r="P3183" s="245">
        <v>0</v>
      </c>
      <c r="Q3183" s="245">
        <f>ROUND(E3183*P3183,2)</f>
        <v>0</v>
      </c>
      <c r="R3183" s="247" t="s">
        <v>970</v>
      </c>
      <c r="S3183" s="247" t="s">
        <v>511</v>
      </c>
      <c r="T3183" s="248" t="s">
        <v>511</v>
      </c>
      <c r="U3183" s="224">
        <v>0</v>
      </c>
      <c r="V3183" s="224">
        <f>ROUND(E3183*U3183,2)</f>
        <v>0</v>
      </c>
      <c r="W3183" s="224"/>
      <c r="X3183" s="224" t="s">
        <v>531</v>
      </c>
      <c r="Y3183" s="224" t="s">
        <v>513</v>
      </c>
      <c r="Z3183" s="213"/>
      <c r="AA3183" s="213"/>
      <c r="AB3183" s="213"/>
      <c r="AC3183" s="213"/>
      <c r="AD3183" s="213"/>
      <c r="AE3183" s="213"/>
      <c r="AF3183" s="213"/>
      <c r="AG3183" s="213" t="s">
        <v>541</v>
      </c>
      <c r="AH3183" s="213"/>
      <c r="AI3183" s="213"/>
      <c r="AJ3183" s="213"/>
      <c r="AK3183" s="213"/>
      <c r="AL3183" s="213"/>
      <c r="AM3183" s="213"/>
      <c r="AN3183" s="213"/>
      <c r="AO3183" s="213"/>
      <c r="AP3183" s="213"/>
      <c r="AQ3183" s="213"/>
      <c r="AR3183" s="213"/>
      <c r="AS3183" s="213"/>
      <c r="AT3183" s="213"/>
      <c r="AU3183" s="213"/>
      <c r="AV3183" s="213"/>
      <c r="AW3183" s="213"/>
      <c r="AX3183" s="213"/>
      <c r="AY3183" s="213"/>
      <c r="AZ3183" s="213"/>
      <c r="BA3183" s="213"/>
      <c r="BB3183" s="213"/>
      <c r="BC3183" s="213"/>
      <c r="BD3183" s="213"/>
      <c r="BE3183" s="213"/>
      <c r="BF3183" s="213"/>
      <c r="BG3183" s="213"/>
      <c r="BH3183" s="213"/>
    </row>
    <row r="3184" spans="1:60" outlineLevel="2" x14ac:dyDescent="0.2">
      <c r="A3184" s="220"/>
      <c r="B3184" s="221"/>
      <c r="C3184" s="258" t="s">
        <v>2875</v>
      </c>
      <c r="D3184" s="229"/>
      <c r="E3184" s="230">
        <v>8.0960000000000001</v>
      </c>
      <c r="F3184" s="224"/>
      <c r="G3184" s="224"/>
      <c r="H3184" s="224"/>
      <c r="I3184" s="224"/>
      <c r="J3184" s="224"/>
      <c r="K3184" s="224"/>
      <c r="L3184" s="224"/>
      <c r="M3184" s="224"/>
      <c r="N3184" s="223"/>
      <c r="O3184" s="223"/>
      <c r="P3184" s="223"/>
      <c r="Q3184" s="223"/>
      <c r="R3184" s="224"/>
      <c r="S3184" s="224"/>
      <c r="T3184" s="224"/>
      <c r="U3184" s="224"/>
      <c r="V3184" s="224"/>
      <c r="W3184" s="224"/>
      <c r="X3184" s="224"/>
      <c r="Y3184" s="224"/>
      <c r="Z3184" s="213"/>
      <c r="AA3184" s="213"/>
      <c r="AB3184" s="213"/>
      <c r="AC3184" s="213"/>
      <c r="AD3184" s="213"/>
      <c r="AE3184" s="213"/>
      <c r="AF3184" s="213"/>
      <c r="AG3184" s="213" t="s">
        <v>573</v>
      </c>
      <c r="AH3184" s="213">
        <v>5</v>
      </c>
      <c r="AI3184" s="213"/>
      <c r="AJ3184" s="213"/>
      <c r="AK3184" s="213"/>
      <c r="AL3184" s="213"/>
      <c r="AM3184" s="213"/>
      <c r="AN3184" s="213"/>
      <c r="AO3184" s="213"/>
      <c r="AP3184" s="213"/>
      <c r="AQ3184" s="213"/>
      <c r="AR3184" s="213"/>
      <c r="AS3184" s="213"/>
      <c r="AT3184" s="213"/>
      <c r="AU3184" s="213"/>
      <c r="AV3184" s="213"/>
      <c r="AW3184" s="213"/>
      <c r="AX3184" s="213"/>
      <c r="AY3184" s="213"/>
      <c r="AZ3184" s="213"/>
      <c r="BA3184" s="213"/>
      <c r="BB3184" s="213"/>
      <c r="BC3184" s="213"/>
      <c r="BD3184" s="213"/>
      <c r="BE3184" s="213"/>
      <c r="BF3184" s="213"/>
      <c r="BG3184" s="213"/>
      <c r="BH3184" s="213"/>
    </row>
    <row r="3185" spans="1:60" outlineLevel="2" x14ac:dyDescent="0.2">
      <c r="A3185" s="220"/>
      <c r="B3185" s="221"/>
      <c r="C3185" s="257"/>
      <c r="D3185" s="250"/>
      <c r="E3185" s="250"/>
      <c r="F3185" s="250"/>
      <c r="G3185" s="250"/>
      <c r="H3185" s="224"/>
      <c r="I3185" s="224"/>
      <c r="J3185" s="224"/>
      <c r="K3185" s="224"/>
      <c r="L3185" s="224"/>
      <c r="M3185" s="224"/>
      <c r="N3185" s="223"/>
      <c r="O3185" s="223"/>
      <c r="P3185" s="223"/>
      <c r="Q3185" s="223"/>
      <c r="R3185" s="224"/>
      <c r="S3185" s="224"/>
      <c r="T3185" s="224"/>
      <c r="U3185" s="224"/>
      <c r="V3185" s="224"/>
      <c r="W3185" s="224"/>
      <c r="X3185" s="224"/>
      <c r="Y3185" s="224"/>
      <c r="Z3185" s="213"/>
      <c r="AA3185" s="213"/>
      <c r="AB3185" s="213"/>
      <c r="AC3185" s="213"/>
      <c r="AD3185" s="213"/>
      <c r="AE3185" s="213"/>
      <c r="AF3185" s="213"/>
      <c r="AG3185" s="213" t="s">
        <v>515</v>
      </c>
      <c r="AH3185" s="213"/>
      <c r="AI3185" s="213"/>
      <c r="AJ3185" s="213"/>
      <c r="AK3185" s="213"/>
      <c r="AL3185" s="213"/>
      <c r="AM3185" s="213"/>
      <c r="AN3185" s="213"/>
      <c r="AO3185" s="213"/>
      <c r="AP3185" s="213"/>
      <c r="AQ3185" s="213"/>
      <c r="AR3185" s="213"/>
      <c r="AS3185" s="213"/>
      <c r="AT3185" s="213"/>
      <c r="AU3185" s="213"/>
      <c r="AV3185" s="213"/>
      <c r="AW3185" s="213"/>
      <c r="AX3185" s="213"/>
      <c r="AY3185" s="213"/>
      <c r="AZ3185" s="213"/>
      <c r="BA3185" s="213"/>
      <c r="BB3185" s="213"/>
      <c r="BC3185" s="213"/>
      <c r="BD3185" s="213"/>
      <c r="BE3185" s="213"/>
      <c r="BF3185" s="213"/>
      <c r="BG3185" s="213"/>
      <c r="BH3185" s="213"/>
    </row>
    <row r="3186" spans="1:60" outlineLevel="1" x14ac:dyDescent="0.2">
      <c r="A3186" s="220">
        <v>411</v>
      </c>
      <c r="B3186" s="221" t="s">
        <v>2876</v>
      </c>
      <c r="C3186" s="279" t="s">
        <v>2877</v>
      </c>
      <c r="D3186" s="222" t="s">
        <v>0</v>
      </c>
      <c r="E3186" s="249"/>
      <c r="F3186" s="225"/>
      <c r="G3186" s="224">
        <f>ROUND(E3186*F3186,2)</f>
        <v>0</v>
      </c>
      <c r="H3186" s="225"/>
      <c r="I3186" s="224">
        <f>ROUND(E3186*H3186,2)</f>
        <v>0</v>
      </c>
      <c r="J3186" s="225"/>
      <c r="K3186" s="224">
        <f>ROUND(E3186*J3186,2)</f>
        <v>0</v>
      </c>
      <c r="L3186" s="224">
        <v>21</v>
      </c>
      <c r="M3186" s="224">
        <f>G3186*(1+L3186/100)</f>
        <v>0</v>
      </c>
      <c r="N3186" s="223">
        <v>0</v>
      </c>
      <c r="O3186" s="223">
        <f>ROUND(E3186*N3186,2)</f>
        <v>0</v>
      </c>
      <c r="P3186" s="223">
        <v>0</v>
      </c>
      <c r="Q3186" s="223">
        <f>ROUND(E3186*P3186,2)</f>
        <v>0</v>
      </c>
      <c r="R3186" s="224" t="s">
        <v>2854</v>
      </c>
      <c r="S3186" s="224" t="s">
        <v>511</v>
      </c>
      <c r="T3186" s="224" t="s">
        <v>511</v>
      </c>
      <c r="U3186" s="224">
        <v>0</v>
      </c>
      <c r="V3186" s="224">
        <f>ROUND(E3186*U3186,2)</f>
        <v>0</v>
      </c>
      <c r="W3186" s="224"/>
      <c r="X3186" s="224" t="s">
        <v>353</v>
      </c>
      <c r="Y3186" s="224" t="s">
        <v>513</v>
      </c>
      <c r="Z3186" s="213"/>
      <c r="AA3186" s="213"/>
      <c r="AB3186" s="213"/>
      <c r="AC3186" s="213"/>
      <c r="AD3186" s="213"/>
      <c r="AE3186" s="213"/>
      <c r="AF3186" s="213"/>
      <c r="AG3186" s="213" t="s">
        <v>1593</v>
      </c>
      <c r="AH3186" s="213"/>
      <c r="AI3186" s="213"/>
      <c r="AJ3186" s="213"/>
      <c r="AK3186" s="213"/>
      <c r="AL3186" s="213"/>
      <c r="AM3186" s="213"/>
      <c r="AN3186" s="213"/>
      <c r="AO3186" s="213"/>
      <c r="AP3186" s="213"/>
      <c r="AQ3186" s="213"/>
      <c r="AR3186" s="213"/>
      <c r="AS3186" s="213"/>
      <c r="AT3186" s="213"/>
      <c r="AU3186" s="213"/>
      <c r="AV3186" s="213"/>
      <c r="AW3186" s="213"/>
      <c r="AX3186" s="213"/>
      <c r="AY3186" s="213"/>
      <c r="AZ3186" s="213"/>
      <c r="BA3186" s="213"/>
      <c r="BB3186" s="213"/>
      <c r="BC3186" s="213"/>
      <c r="BD3186" s="213"/>
      <c r="BE3186" s="213"/>
      <c r="BF3186" s="213"/>
      <c r="BG3186" s="213"/>
      <c r="BH3186" s="213"/>
    </row>
    <row r="3187" spans="1:60" outlineLevel="2" x14ac:dyDescent="0.2">
      <c r="A3187" s="220"/>
      <c r="B3187" s="221"/>
      <c r="C3187" s="277" t="s">
        <v>1698</v>
      </c>
      <c r="D3187" s="273"/>
      <c r="E3187" s="273"/>
      <c r="F3187" s="273"/>
      <c r="G3187" s="273"/>
      <c r="H3187" s="224"/>
      <c r="I3187" s="224"/>
      <c r="J3187" s="224"/>
      <c r="K3187" s="224"/>
      <c r="L3187" s="224"/>
      <c r="M3187" s="224"/>
      <c r="N3187" s="223"/>
      <c r="O3187" s="223"/>
      <c r="P3187" s="223"/>
      <c r="Q3187" s="223"/>
      <c r="R3187" s="224"/>
      <c r="S3187" s="224"/>
      <c r="T3187" s="224"/>
      <c r="U3187" s="224"/>
      <c r="V3187" s="224"/>
      <c r="W3187" s="224"/>
      <c r="X3187" s="224"/>
      <c r="Y3187" s="224"/>
      <c r="Z3187" s="213"/>
      <c r="AA3187" s="213"/>
      <c r="AB3187" s="213"/>
      <c r="AC3187" s="213"/>
      <c r="AD3187" s="213"/>
      <c r="AE3187" s="213"/>
      <c r="AF3187" s="213"/>
      <c r="AG3187" s="213" t="s">
        <v>921</v>
      </c>
      <c r="AH3187" s="213"/>
      <c r="AI3187" s="213"/>
      <c r="AJ3187" s="213"/>
      <c r="AK3187" s="213"/>
      <c r="AL3187" s="213"/>
      <c r="AM3187" s="213"/>
      <c r="AN3187" s="213"/>
      <c r="AO3187" s="213"/>
      <c r="AP3187" s="213"/>
      <c r="AQ3187" s="213"/>
      <c r="AR3187" s="213"/>
      <c r="AS3187" s="213"/>
      <c r="AT3187" s="213"/>
      <c r="AU3187" s="213"/>
      <c r="AV3187" s="213"/>
      <c r="AW3187" s="213"/>
      <c r="AX3187" s="213"/>
      <c r="AY3187" s="213"/>
      <c r="AZ3187" s="213"/>
      <c r="BA3187" s="213"/>
      <c r="BB3187" s="213"/>
      <c r="BC3187" s="213"/>
      <c r="BD3187" s="213"/>
      <c r="BE3187" s="213"/>
      <c r="BF3187" s="213"/>
      <c r="BG3187" s="213"/>
      <c r="BH3187" s="213"/>
    </row>
    <row r="3188" spans="1:60" outlineLevel="2" x14ac:dyDescent="0.2">
      <c r="A3188" s="220"/>
      <c r="B3188" s="221"/>
      <c r="C3188" s="257"/>
      <c r="D3188" s="250"/>
      <c r="E3188" s="250"/>
      <c r="F3188" s="250"/>
      <c r="G3188" s="250"/>
      <c r="H3188" s="224"/>
      <c r="I3188" s="224"/>
      <c r="J3188" s="224"/>
      <c r="K3188" s="224"/>
      <c r="L3188" s="224"/>
      <c r="M3188" s="224"/>
      <c r="N3188" s="223"/>
      <c r="O3188" s="223"/>
      <c r="P3188" s="223"/>
      <c r="Q3188" s="223"/>
      <c r="R3188" s="224"/>
      <c r="S3188" s="224"/>
      <c r="T3188" s="224"/>
      <c r="U3188" s="224"/>
      <c r="V3188" s="224"/>
      <c r="W3188" s="224"/>
      <c r="X3188" s="224"/>
      <c r="Y3188" s="224"/>
      <c r="Z3188" s="213"/>
      <c r="AA3188" s="213"/>
      <c r="AB3188" s="213"/>
      <c r="AC3188" s="213"/>
      <c r="AD3188" s="213"/>
      <c r="AE3188" s="213"/>
      <c r="AF3188" s="213"/>
      <c r="AG3188" s="213" t="s">
        <v>515</v>
      </c>
      <c r="AH3188" s="213"/>
      <c r="AI3188" s="213"/>
      <c r="AJ3188" s="213"/>
      <c r="AK3188" s="213"/>
      <c r="AL3188" s="213"/>
      <c r="AM3188" s="213"/>
      <c r="AN3188" s="213"/>
      <c r="AO3188" s="213"/>
      <c r="AP3188" s="213"/>
      <c r="AQ3188" s="213"/>
      <c r="AR3188" s="213"/>
      <c r="AS3188" s="213"/>
      <c r="AT3188" s="213"/>
      <c r="AU3188" s="213"/>
      <c r="AV3188" s="213"/>
      <c r="AW3188" s="213"/>
      <c r="AX3188" s="213"/>
      <c r="AY3188" s="213"/>
      <c r="AZ3188" s="213"/>
      <c r="BA3188" s="213"/>
      <c r="BB3188" s="213"/>
      <c r="BC3188" s="213"/>
      <c r="BD3188" s="213"/>
      <c r="BE3188" s="213"/>
      <c r="BF3188" s="213"/>
      <c r="BG3188" s="213"/>
      <c r="BH3188" s="213"/>
    </row>
    <row r="3189" spans="1:60" x14ac:dyDescent="0.2">
      <c r="A3189" s="232" t="s">
        <v>506</v>
      </c>
      <c r="B3189" s="233" t="s">
        <v>426</v>
      </c>
      <c r="C3189" s="253" t="s">
        <v>427</v>
      </c>
      <c r="D3189" s="234"/>
      <c r="E3189" s="235"/>
      <c r="F3189" s="236"/>
      <c r="G3189" s="236">
        <f>SUMIF(AG3190:AG3211,"&lt;&gt;NOR",G3190:G3211)</f>
        <v>0</v>
      </c>
      <c r="H3189" s="236"/>
      <c r="I3189" s="236">
        <f>SUM(I3190:I3211)</f>
        <v>0</v>
      </c>
      <c r="J3189" s="236"/>
      <c r="K3189" s="236">
        <f>SUM(K3190:K3211)</f>
        <v>0</v>
      </c>
      <c r="L3189" s="236"/>
      <c r="M3189" s="236">
        <f>SUM(M3190:M3211)</f>
        <v>0</v>
      </c>
      <c r="N3189" s="235"/>
      <c r="O3189" s="235">
        <f>SUM(O3190:O3211)</f>
        <v>0</v>
      </c>
      <c r="P3189" s="235"/>
      <c r="Q3189" s="235">
        <f>SUM(Q3190:Q3211)</f>
        <v>0</v>
      </c>
      <c r="R3189" s="236"/>
      <c r="S3189" s="236"/>
      <c r="T3189" s="237"/>
      <c r="U3189" s="231"/>
      <c r="V3189" s="231">
        <f>SUM(V3190:V3211)</f>
        <v>0</v>
      </c>
      <c r="W3189" s="231"/>
      <c r="X3189" s="231"/>
      <c r="Y3189" s="231"/>
      <c r="AG3189" t="s">
        <v>507</v>
      </c>
    </row>
    <row r="3190" spans="1:60" ht="22.5" outlineLevel="1" x14ac:dyDescent="0.2">
      <c r="A3190" s="242">
        <v>412</v>
      </c>
      <c r="B3190" s="243" t="s">
        <v>2878</v>
      </c>
      <c r="C3190" s="254" t="s">
        <v>2879</v>
      </c>
      <c r="D3190" s="244" t="s">
        <v>974</v>
      </c>
      <c r="E3190" s="245">
        <v>101.55719999999999</v>
      </c>
      <c r="F3190" s="246"/>
      <c r="G3190" s="247">
        <f>ROUND(E3190*F3190,2)</f>
        <v>0</v>
      </c>
      <c r="H3190" s="246"/>
      <c r="I3190" s="247">
        <f>ROUND(E3190*H3190,2)</f>
        <v>0</v>
      </c>
      <c r="J3190" s="246"/>
      <c r="K3190" s="247">
        <f>ROUND(E3190*J3190,2)</f>
        <v>0</v>
      </c>
      <c r="L3190" s="247">
        <v>21</v>
      </c>
      <c r="M3190" s="247">
        <f>G3190*(1+L3190/100)</f>
        <v>0</v>
      </c>
      <c r="N3190" s="245">
        <v>0</v>
      </c>
      <c r="O3190" s="245">
        <f>ROUND(E3190*N3190,2)</f>
        <v>0</v>
      </c>
      <c r="P3190" s="245">
        <v>0</v>
      </c>
      <c r="Q3190" s="245">
        <f>ROUND(E3190*P3190,2)</f>
        <v>0</v>
      </c>
      <c r="R3190" s="247"/>
      <c r="S3190" s="247" t="s">
        <v>527</v>
      </c>
      <c r="T3190" s="248" t="s">
        <v>512</v>
      </c>
      <c r="U3190" s="224">
        <v>0</v>
      </c>
      <c r="V3190" s="224">
        <f>ROUND(E3190*U3190,2)</f>
        <v>0</v>
      </c>
      <c r="W3190" s="224"/>
      <c r="X3190" s="224" t="s">
        <v>557</v>
      </c>
      <c r="Y3190" s="224" t="s">
        <v>513</v>
      </c>
      <c r="Z3190" s="213"/>
      <c r="AA3190" s="213"/>
      <c r="AB3190" s="213"/>
      <c r="AC3190" s="213"/>
      <c r="AD3190" s="213"/>
      <c r="AE3190" s="213"/>
      <c r="AF3190" s="213"/>
      <c r="AG3190" s="213" t="s">
        <v>571</v>
      </c>
      <c r="AH3190" s="213"/>
      <c r="AI3190" s="213"/>
      <c r="AJ3190" s="213"/>
      <c r="AK3190" s="213"/>
      <c r="AL3190" s="213"/>
      <c r="AM3190" s="213"/>
      <c r="AN3190" s="213"/>
      <c r="AO3190" s="213"/>
      <c r="AP3190" s="213"/>
      <c r="AQ3190" s="213"/>
      <c r="AR3190" s="213"/>
      <c r="AS3190" s="213"/>
      <c r="AT3190" s="213"/>
      <c r="AU3190" s="213"/>
      <c r="AV3190" s="213"/>
      <c r="AW3190" s="213"/>
      <c r="AX3190" s="213"/>
      <c r="AY3190" s="213"/>
      <c r="AZ3190" s="213"/>
      <c r="BA3190" s="213"/>
      <c r="BB3190" s="213"/>
      <c r="BC3190" s="213"/>
      <c r="BD3190" s="213"/>
      <c r="BE3190" s="213"/>
      <c r="BF3190" s="213"/>
      <c r="BG3190" s="213"/>
      <c r="BH3190" s="213"/>
    </row>
    <row r="3191" spans="1:60" outlineLevel="2" x14ac:dyDescent="0.2">
      <c r="A3191" s="220"/>
      <c r="B3191" s="221"/>
      <c r="C3191" s="258" t="s">
        <v>2880</v>
      </c>
      <c r="D3191" s="229"/>
      <c r="E3191" s="230"/>
      <c r="F3191" s="224"/>
      <c r="G3191" s="224"/>
      <c r="H3191" s="224"/>
      <c r="I3191" s="224"/>
      <c r="J3191" s="224"/>
      <c r="K3191" s="224"/>
      <c r="L3191" s="224"/>
      <c r="M3191" s="224"/>
      <c r="N3191" s="223"/>
      <c r="O3191" s="223"/>
      <c r="P3191" s="223"/>
      <c r="Q3191" s="223"/>
      <c r="R3191" s="224"/>
      <c r="S3191" s="224"/>
      <c r="T3191" s="224"/>
      <c r="U3191" s="224"/>
      <c r="V3191" s="224"/>
      <c r="W3191" s="224"/>
      <c r="X3191" s="224"/>
      <c r="Y3191" s="224"/>
      <c r="Z3191" s="213"/>
      <c r="AA3191" s="213"/>
      <c r="AB3191" s="213"/>
      <c r="AC3191" s="213"/>
      <c r="AD3191" s="213"/>
      <c r="AE3191" s="213"/>
      <c r="AF3191" s="213"/>
      <c r="AG3191" s="213" t="s">
        <v>573</v>
      </c>
      <c r="AH3191" s="213">
        <v>0</v>
      </c>
      <c r="AI3191" s="213"/>
      <c r="AJ3191" s="213"/>
      <c r="AK3191" s="213"/>
      <c r="AL3191" s="213"/>
      <c r="AM3191" s="213"/>
      <c r="AN3191" s="213"/>
      <c r="AO3191" s="213"/>
      <c r="AP3191" s="213"/>
      <c r="AQ3191" s="213"/>
      <c r="AR3191" s="213"/>
      <c r="AS3191" s="213"/>
      <c r="AT3191" s="213"/>
      <c r="AU3191" s="213"/>
      <c r="AV3191" s="213"/>
      <c r="AW3191" s="213"/>
      <c r="AX3191" s="213"/>
      <c r="AY3191" s="213"/>
      <c r="AZ3191" s="213"/>
      <c r="BA3191" s="213"/>
      <c r="BB3191" s="213"/>
      <c r="BC3191" s="213"/>
      <c r="BD3191" s="213"/>
      <c r="BE3191" s="213"/>
      <c r="BF3191" s="213"/>
      <c r="BG3191" s="213"/>
      <c r="BH3191" s="213"/>
    </row>
    <row r="3192" spans="1:60" outlineLevel="3" x14ac:dyDescent="0.2">
      <c r="A3192" s="220"/>
      <c r="B3192" s="221"/>
      <c r="C3192" s="258" t="s">
        <v>2881</v>
      </c>
      <c r="D3192" s="229"/>
      <c r="E3192" s="230">
        <v>48.069400000000002</v>
      </c>
      <c r="F3192" s="224"/>
      <c r="G3192" s="224"/>
      <c r="H3192" s="224"/>
      <c r="I3192" s="224"/>
      <c r="J3192" s="224"/>
      <c r="K3192" s="224"/>
      <c r="L3192" s="224"/>
      <c r="M3192" s="224"/>
      <c r="N3192" s="223"/>
      <c r="O3192" s="223"/>
      <c r="P3192" s="223"/>
      <c r="Q3192" s="223"/>
      <c r="R3192" s="224"/>
      <c r="S3192" s="224"/>
      <c r="T3192" s="224"/>
      <c r="U3192" s="224"/>
      <c r="V3192" s="224"/>
      <c r="W3192" s="224"/>
      <c r="X3192" s="224"/>
      <c r="Y3192" s="224"/>
      <c r="Z3192" s="213"/>
      <c r="AA3192" s="213"/>
      <c r="AB3192" s="213"/>
      <c r="AC3192" s="213"/>
      <c r="AD3192" s="213"/>
      <c r="AE3192" s="213"/>
      <c r="AF3192" s="213"/>
      <c r="AG3192" s="213" t="s">
        <v>573</v>
      </c>
      <c r="AH3192" s="213">
        <v>0</v>
      </c>
      <c r="AI3192" s="213"/>
      <c r="AJ3192" s="213"/>
      <c r="AK3192" s="213"/>
      <c r="AL3192" s="213"/>
      <c r="AM3192" s="213"/>
      <c r="AN3192" s="213"/>
      <c r="AO3192" s="213"/>
      <c r="AP3192" s="213"/>
      <c r="AQ3192" s="213"/>
      <c r="AR3192" s="213"/>
      <c r="AS3192" s="213"/>
      <c r="AT3192" s="213"/>
      <c r="AU3192" s="213"/>
      <c r="AV3192" s="213"/>
      <c r="AW3192" s="213"/>
      <c r="AX3192" s="213"/>
      <c r="AY3192" s="213"/>
      <c r="AZ3192" s="213"/>
      <c r="BA3192" s="213"/>
      <c r="BB3192" s="213"/>
      <c r="BC3192" s="213"/>
      <c r="BD3192" s="213"/>
      <c r="BE3192" s="213"/>
      <c r="BF3192" s="213"/>
      <c r="BG3192" s="213"/>
      <c r="BH3192" s="213"/>
    </row>
    <row r="3193" spans="1:60" outlineLevel="3" x14ac:dyDescent="0.2">
      <c r="A3193" s="220"/>
      <c r="B3193" s="221"/>
      <c r="C3193" s="275" t="s">
        <v>955</v>
      </c>
      <c r="D3193" s="266"/>
      <c r="E3193" s="267"/>
      <c r="F3193" s="224"/>
      <c r="G3193" s="224"/>
      <c r="H3193" s="224"/>
      <c r="I3193" s="224"/>
      <c r="J3193" s="224"/>
      <c r="K3193" s="224"/>
      <c r="L3193" s="224"/>
      <c r="M3193" s="224"/>
      <c r="N3193" s="223"/>
      <c r="O3193" s="223"/>
      <c r="P3193" s="223"/>
      <c r="Q3193" s="223"/>
      <c r="R3193" s="224"/>
      <c r="S3193" s="224"/>
      <c r="T3193" s="224"/>
      <c r="U3193" s="224"/>
      <c r="V3193" s="224"/>
      <c r="W3193" s="224"/>
      <c r="X3193" s="224"/>
      <c r="Y3193" s="224"/>
      <c r="Z3193" s="213"/>
      <c r="AA3193" s="213"/>
      <c r="AB3193" s="213"/>
      <c r="AC3193" s="213"/>
      <c r="AD3193" s="213"/>
      <c r="AE3193" s="213"/>
      <c r="AF3193" s="213"/>
      <c r="AG3193" s="213" t="s">
        <v>573</v>
      </c>
      <c r="AH3193" s="213"/>
      <c r="AI3193" s="213"/>
      <c r="AJ3193" s="213"/>
      <c r="AK3193" s="213"/>
      <c r="AL3193" s="213"/>
      <c r="AM3193" s="213"/>
      <c r="AN3193" s="213"/>
      <c r="AO3193" s="213"/>
      <c r="AP3193" s="213"/>
      <c r="AQ3193" s="213"/>
      <c r="AR3193" s="213"/>
      <c r="AS3193" s="213"/>
      <c r="AT3193" s="213"/>
      <c r="AU3193" s="213"/>
      <c r="AV3193" s="213"/>
      <c r="AW3193" s="213"/>
      <c r="AX3193" s="213"/>
      <c r="AY3193" s="213"/>
      <c r="AZ3193" s="213"/>
      <c r="BA3193" s="213"/>
      <c r="BB3193" s="213"/>
      <c r="BC3193" s="213"/>
      <c r="BD3193" s="213"/>
      <c r="BE3193" s="213"/>
      <c r="BF3193" s="213"/>
      <c r="BG3193" s="213"/>
      <c r="BH3193" s="213"/>
    </row>
    <row r="3194" spans="1:60" outlineLevel="3" x14ac:dyDescent="0.2">
      <c r="A3194" s="220"/>
      <c r="B3194" s="221"/>
      <c r="C3194" s="276" t="s">
        <v>2882</v>
      </c>
      <c r="D3194" s="266"/>
      <c r="E3194" s="267">
        <v>20.785399999999999</v>
      </c>
      <c r="F3194" s="224"/>
      <c r="G3194" s="224"/>
      <c r="H3194" s="224"/>
      <c r="I3194" s="224"/>
      <c r="J3194" s="224"/>
      <c r="K3194" s="224"/>
      <c r="L3194" s="224"/>
      <c r="M3194" s="224"/>
      <c r="N3194" s="223"/>
      <c r="O3194" s="223"/>
      <c r="P3194" s="223"/>
      <c r="Q3194" s="223"/>
      <c r="R3194" s="224"/>
      <c r="S3194" s="224"/>
      <c r="T3194" s="224"/>
      <c r="U3194" s="224"/>
      <c r="V3194" s="224"/>
      <c r="W3194" s="224"/>
      <c r="X3194" s="224"/>
      <c r="Y3194" s="224"/>
      <c r="Z3194" s="213"/>
      <c r="AA3194" s="213"/>
      <c r="AB3194" s="213"/>
      <c r="AC3194" s="213"/>
      <c r="AD3194" s="213"/>
      <c r="AE3194" s="213"/>
      <c r="AF3194" s="213"/>
      <c r="AG3194" s="213" t="s">
        <v>573</v>
      </c>
      <c r="AH3194" s="213">
        <v>2</v>
      </c>
      <c r="AI3194" s="213"/>
      <c r="AJ3194" s="213"/>
      <c r="AK3194" s="213"/>
      <c r="AL3194" s="213"/>
      <c r="AM3194" s="213"/>
      <c r="AN3194" s="213"/>
      <c r="AO3194" s="213"/>
      <c r="AP3194" s="213"/>
      <c r="AQ3194" s="213"/>
      <c r="AR3194" s="213"/>
      <c r="AS3194" s="213"/>
      <c r="AT3194" s="213"/>
      <c r="AU3194" s="213"/>
      <c r="AV3194" s="213"/>
      <c r="AW3194" s="213"/>
      <c r="AX3194" s="213"/>
      <c r="AY3194" s="213"/>
      <c r="AZ3194" s="213"/>
      <c r="BA3194" s="213"/>
      <c r="BB3194" s="213"/>
      <c r="BC3194" s="213"/>
      <c r="BD3194" s="213"/>
      <c r="BE3194" s="213"/>
      <c r="BF3194" s="213"/>
      <c r="BG3194" s="213"/>
      <c r="BH3194" s="213"/>
    </row>
    <row r="3195" spans="1:60" outlineLevel="3" x14ac:dyDescent="0.2">
      <c r="A3195" s="220"/>
      <c r="B3195" s="221"/>
      <c r="C3195" s="276" t="s">
        <v>2883</v>
      </c>
      <c r="D3195" s="266"/>
      <c r="E3195" s="267">
        <v>1.7922</v>
      </c>
      <c r="F3195" s="224"/>
      <c r="G3195" s="224"/>
      <c r="H3195" s="224"/>
      <c r="I3195" s="224"/>
      <c r="J3195" s="224"/>
      <c r="K3195" s="224"/>
      <c r="L3195" s="224"/>
      <c r="M3195" s="224"/>
      <c r="N3195" s="223"/>
      <c r="O3195" s="223"/>
      <c r="P3195" s="223"/>
      <c r="Q3195" s="223"/>
      <c r="R3195" s="224"/>
      <c r="S3195" s="224"/>
      <c r="T3195" s="224"/>
      <c r="U3195" s="224"/>
      <c r="V3195" s="224"/>
      <c r="W3195" s="224"/>
      <c r="X3195" s="224"/>
      <c r="Y3195" s="224"/>
      <c r="Z3195" s="213"/>
      <c r="AA3195" s="213"/>
      <c r="AB3195" s="213"/>
      <c r="AC3195" s="213"/>
      <c r="AD3195" s="213"/>
      <c r="AE3195" s="213"/>
      <c r="AF3195" s="213"/>
      <c r="AG3195" s="213" t="s">
        <v>573</v>
      </c>
      <c r="AH3195" s="213">
        <v>2</v>
      </c>
      <c r="AI3195" s="213"/>
      <c r="AJ3195" s="213"/>
      <c r="AK3195" s="213"/>
      <c r="AL3195" s="213"/>
      <c r="AM3195" s="213"/>
      <c r="AN3195" s="213"/>
      <c r="AO3195" s="213"/>
      <c r="AP3195" s="213"/>
      <c r="AQ3195" s="213"/>
      <c r="AR3195" s="213"/>
      <c r="AS3195" s="213"/>
      <c r="AT3195" s="213"/>
      <c r="AU3195" s="213"/>
      <c r="AV3195" s="213"/>
      <c r="AW3195" s="213"/>
      <c r="AX3195" s="213"/>
      <c r="AY3195" s="213"/>
      <c r="AZ3195" s="213"/>
      <c r="BA3195" s="213"/>
      <c r="BB3195" s="213"/>
      <c r="BC3195" s="213"/>
      <c r="BD3195" s="213"/>
      <c r="BE3195" s="213"/>
      <c r="BF3195" s="213"/>
      <c r="BG3195" s="213"/>
      <c r="BH3195" s="213"/>
    </row>
    <row r="3196" spans="1:60" outlineLevel="3" x14ac:dyDescent="0.2">
      <c r="A3196" s="220"/>
      <c r="B3196" s="221"/>
      <c r="C3196" s="276" t="s">
        <v>2884</v>
      </c>
      <c r="D3196" s="266"/>
      <c r="E3196" s="267">
        <v>18.704000000000001</v>
      </c>
      <c r="F3196" s="224"/>
      <c r="G3196" s="224"/>
      <c r="H3196" s="224"/>
      <c r="I3196" s="224"/>
      <c r="J3196" s="224"/>
      <c r="K3196" s="224"/>
      <c r="L3196" s="224"/>
      <c r="M3196" s="224"/>
      <c r="N3196" s="223"/>
      <c r="O3196" s="223"/>
      <c r="P3196" s="223"/>
      <c r="Q3196" s="223"/>
      <c r="R3196" s="224"/>
      <c r="S3196" s="224"/>
      <c r="T3196" s="224"/>
      <c r="U3196" s="224"/>
      <c r="V3196" s="224"/>
      <c r="W3196" s="224"/>
      <c r="X3196" s="224"/>
      <c r="Y3196" s="224"/>
      <c r="Z3196" s="213"/>
      <c r="AA3196" s="213"/>
      <c r="AB3196" s="213"/>
      <c r="AC3196" s="213"/>
      <c r="AD3196" s="213"/>
      <c r="AE3196" s="213"/>
      <c r="AF3196" s="213"/>
      <c r="AG3196" s="213" t="s">
        <v>573</v>
      </c>
      <c r="AH3196" s="213">
        <v>2</v>
      </c>
      <c r="AI3196" s="213"/>
      <c r="AJ3196" s="213"/>
      <c r="AK3196" s="213"/>
      <c r="AL3196" s="213"/>
      <c r="AM3196" s="213"/>
      <c r="AN3196" s="213"/>
      <c r="AO3196" s="213"/>
      <c r="AP3196" s="213"/>
      <c r="AQ3196" s="213"/>
      <c r="AR3196" s="213"/>
      <c r="AS3196" s="213"/>
      <c r="AT3196" s="213"/>
      <c r="AU3196" s="213"/>
      <c r="AV3196" s="213"/>
      <c r="AW3196" s="213"/>
      <c r="AX3196" s="213"/>
      <c r="AY3196" s="213"/>
      <c r="AZ3196" s="213"/>
      <c r="BA3196" s="213"/>
      <c r="BB3196" s="213"/>
      <c r="BC3196" s="213"/>
      <c r="BD3196" s="213"/>
      <c r="BE3196" s="213"/>
      <c r="BF3196" s="213"/>
      <c r="BG3196" s="213"/>
      <c r="BH3196" s="213"/>
    </row>
    <row r="3197" spans="1:60" outlineLevel="3" x14ac:dyDescent="0.2">
      <c r="A3197" s="220"/>
      <c r="B3197" s="221"/>
      <c r="C3197" s="276" t="s">
        <v>2885</v>
      </c>
      <c r="D3197" s="266"/>
      <c r="E3197" s="267">
        <v>1.7922</v>
      </c>
      <c r="F3197" s="224"/>
      <c r="G3197" s="224"/>
      <c r="H3197" s="224"/>
      <c r="I3197" s="224"/>
      <c r="J3197" s="224"/>
      <c r="K3197" s="224"/>
      <c r="L3197" s="224"/>
      <c r="M3197" s="224"/>
      <c r="N3197" s="223"/>
      <c r="O3197" s="223"/>
      <c r="P3197" s="223"/>
      <c r="Q3197" s="223"/>
      <c r="R3197" s="224"/>
      <c r="S3197" s="224"/>
      <c r="T3197" s="224"/>
      <c r="U3197" s="224"/>
      <c r="V3197" s="224"/>
      <c r="W3197" s="224"/>
      <c r="X3197" s="224"/>
      <c r="Y3197" s="224"/>
      <c r="Z3197" s="213"/>
      <c r="AA3197" s="213"/>
      <c r="AB3197" s="213"/>
      <c r="AC3197" s="213"/>
      <c r="AD3197" s="213"/>
      <c r="AE3197" s="213"/>
      <c r="AF3197" s="213"/>
      <c r="AG3197" s="213" t="s">
        <v>573</v>
      </c>
      <c r="AH3197" s="213">
        <v>2</v>
      </c>
      <c r="AI3197" s="213"/>
      <c r="AJ3197" s="213"/>
      <c r="AK3197" s="213"/>
      <c r="AL3197" s="213"/>
      <c r="AM3197" s="213"/>
      <c r="AN3197" s="213"/>
      <c r="AO3197" s="213"/>
      <c r="AP3197" s="213"/>
      <c r="AQ3197" s="213"/>
      <c r="AR3197" s="213"/>
      <c r="AS3197" s="213"/>
      <c r="AT3197" s="213"/>
      <c r="AU3197" s="213"/>
      <c r="AV3197" s="213"/>
      <c r="AW3197" s="213"/>
      <c r="AX3197" s="213"/>
      <c r="AY3197" s="213"/>
      <c r="AZ3197" s="213"/>
      <c r="BA3197" s="213"/>
      <c r="BB3197" s="213"/>
      <c r="BC3197" s="213"/>
      <c r="BD3197" s="213"/>
      <c r="BE3197" s="213"/>
      <c r="BF3197" s="213"/>
      <c r="BG3197" s="213"/>
      <c r="BH3197" s="213"/>
    </row>
    <row r="3198" spans="1:60" outlineLevel="3" x14ac:dyDescent="0.2">
      <c r="A3198" s="220"/>
      <c r="B3198" s="221"/>
      <c r="C3198" s="276" t="s">
        <v>2886</v>
      </c>
      <c r="D3198" s="266"/>
      <c r="E3198" s="267">
        <v>4.9955999999999996</v>
      </c>
      <c r="F3198" s="224"/>
      <c r="G3198" s="224"/>
      <c r="H3198" s="224"/>
      <c r="I3198" s="224"/>
      <c r="J3198" s="224"/>
      <c r="K3198" s="224"/>
      <c r="L3198" s="224"/>
      <c r="M3198" s="224"/>
      <c r="N3198" s="223"/>
      <c r="O3198" s="223"/>
      <c r="P3198" s="223"/>
      <c r="Q3198" s="223"/>
      <c r="R3198" s="224"/>
      <c r="S3198" s="224"/>
      <c r="T3198" s="224"/>
      <c r="U3198" s="224"/>
      <c r="V3198" s="224"/>
      <c r="W3198" s="224"/>
      <c r="X3198" s="224"/>
      <c r="Y3198" s="224"/>
      <c r="Z3198" s="213"/>
      <c r="AA3198" s="213"/>
      <c r="AB3198" s="213"/>
      <c r="AC3198" s="213"/>
      <c r="AD3198" s="213"/>
      <c r="AE3198" s="213"/>
      <c r="AF3198" s="213"/>
      <c r="AG3198" s="213" t="s">
        <v>573</v>
      </c>
      <c r="AH3198" s="213">
        <v>2</v>
      </c>
      <c r="AI3198" s="213"/>
      <c r="AJ3198" s="213"/>
      <c r="AK3198" s="213"/>
      <c r="AL3198" s="213"/>
      <c r="AM3198" s="213"/>
      <c r="AN3198" s="213"/>
      <c r="AO3198" s="213"/>
      <c r="AP3198" s="213"/>
      <c r="AQ3198" s="213"/>
      <c r="AR3198" s="213"/>
      <c r="AS3198" s="213"/>
      <c r="AT3198" s="213"/>
      <c r="AU3198" s="213"/>
      <c r="AV3198" s="213"/>
      <c r="AW3198" s="213"/>
      <c r="AX3198" s="213"/>
      <c r="AY3198" s="213"/>
      <c r="AZ3198" s="213"/>
      <c r="BA3198" s="213"/>
      <c r="BB3198" s="213"/>
      <c r="BC3198" s="213"/>
      <c r="BD3198" s="213"/>
      <c r="BE3198" s="213"/>
      <c r="BF3198" s="213"/>
      <c r="BG3198" s="213"/>
      <c r="BH3198" s="213"/>
    </row>
    <row r="3199" spans="1:60" outlineLevel="3" x14ac:dyDescent="0.2">
      <c r="A3199" s="220"/>
      <c r="B3199" s="221"/>
      <c r="C3199" s="275" t="s">
        <v>958</v>
      </c>
      <c r="D3199" s="266"/>
      <c r="E3199" s="267"/>
      <c r="F3199" s="224"/>
      <c r="G3199" s="224"/>
      <c r="H3199" s="224"/>
      <c r="I3199" s="224"/>
      <c r="J3199" s="224"/>
      <c r="K3199" s="224"/>
      <c r="L3199" s="224"/>
      <c r="M3199" s="224"/>
      <c r="N3199" s="223"/>
      <c r="O3199" s="223"/>
      <c r="P3199" s="223"/>
      <c r="Q3199" s="223"/>
      <c r="R3199" s="224"/>
      <c r="S3199" s="224"/>
      <c r="T3199" s="224"/>
      <c r="U3199" s="224"/>
      <c r="V3199" s="224"/>
      <c r="W3199" s="224"/>
      <c r="X3199" s="224"/>
      <c r="Y3199" s="224"/>
      <c r="Z3199" s="213"/>
      <c r="AA3199" s="213"/>
      <c r="AB3199" s="213"/>
      <c r="AC3199" s="213"/>
      <c r="AD3199" s="213"/>
      <c r="AE3199" s="213"/>
      <c r="AF3199" s="213"/>
      <c r="AG3199" s="213" t="s">
        <v>573</v>
      </c>
      <c r="AH3199" s="213"/>
      <c r="AI3199" s="213"/>
      <c r="AJ3199" s="213"/>
      <c r="AK3199" s="213"/>
      <c r="AL3199" s="213"/>
      <c r="AM3199" s="213"/>
      <c r="AN3199" s="213"/>
      <c r="AO3199" s="213"/>
      <c r="AP3199" s="213"/>
      <c r="AQ3199" s="213"/>
      <c r="AR3199" s="213"/>
      <c r="AS3199" s="213"/>
      <c r="AT3199" s="213"/>
      <c r="AU3199" s="213"/>
      <c r="AV3199" s="213"/>
      <c r="AW3199" s="213"/>
      <c r="AX3199" s="213"/>
      <c r="AY3199" s="213"/>
      <c r="AZ3199" s="213"/>
      <c r="BA3199" s="213"/>
      <c r="BB3199" s="213"/>
      <c r="BC3199" s="213"/>
      <c r="BD3199" s="213"/>
      <c r="BE3199" s="213"/>
      <c r="BF3199" s="213"/>
      <c r="BG3199" s="213"/>
      <c r="BH3199" s="213"/>
    </row>
    <row r="3200" spans="1:60" outlineLevel="3" x14ac:dyDescent="0.2">
      <c r="A3200" s="220"/>
      <c r="B3200" s="221"/>
      <c r="C3200" s="258" t="s">
        <v>2887</v>
      </c>
      <c r="D3200" s="229"/>
      <c r="E3200" s="230">
        <v>3.9744000000000002</v>
      </c>
      <c r="F3200" s="224"/>
      <c r="G3200" s="224"/>
      <c r="H3200" s="224"/>
      <c r="I3200" s="224"/>
      <c r="J3200" s="224"/>
      <c r="K3200" s="224"/>
      <c r="L3200" s="224"/>
      <c r="M3200" s="224"/>
      <c r="N3200" s="223"/>
      <c r="O3200" s="223"/>
      <c r="P3200" s="223"/>
      <c r="Q3200" s="223"/>
      <c r="R3200" s="224"/>
      <c r="S3200" s="224"/>
      <c r="T3200" s="224"/>
      <c r="U3200" s="224"/>
      <c r="V3200" s="224"/>
      <c r="W3200" s="224"/>
      <c r="X3200" s="224"/>
      <c r="Y3200" s="224"/>
      <c r="Z3200" s="213"/>
      <c r="AA3200" s="213"/>
      <c r="AB3200" s="213"/>
      <c r="AC3200" s="213"/>
      <c r="AD3200" s="213"/>
      <c r="AE3200" s="213"/>
      <c r="AF3200" s="213"/>
      <c r="AG3200" s="213" t="s">
        <v>573</v>
      </c>
      <c r="AH3200" s="213">
        <v>0</v>
      </c>
      <c r="AI3200" s="213"/>
      <c r="AJ3200" s="213"/>
      <c r="AK3200" s="213"/>
      <c r="AL3200" s="213"/>
      <c r="AM3200" s="213"/>
      <c r="AN3200" s="213"/>
      <c r="AO3200" s="213"/>
      <c r="AP3200" s="213"/>
      <c r="AQ3200" s="213"/>
      <c r="AR3200" s="213"/>
      <c r="AS3200" s="213"/>
      <c r="AT3200" s="213"/>
      <c r="AU3200" s="213"/>
      <c r="AV3200" s="213"/>
      <c r="AW3200" s="213"/>
      <c r="AX3200" s="213"/>
      <c r="AY3200" s="213"/>
      <c r="AZ3200" s="213"/>
      <c r="BA3200" s="213"/>
      <c r="BB3200" s="213"/>
      <c r="BC3200" s="213"/>
      <c r="BD3200" s="213"/>
      <c r="BE3200" s="213"/>
      <c r="BF3200" s="213"/>
      <c r="BG3200" s="213"/>
      <c r="BH3200" s="213"/>
    </row>
    <row r="3201" spans="1:60" outlineLevel="3" x14ac:dyDescent="0.2">
      <c r="A3201" s="220"/>
      <c r="B3201" s="221"/>
      <c r="C3201" s="275" t="s">
        <v>955</v>
      </c>
      <c r="D3201" s="266"/>
      <c r="E3201" s="267"/>
      <c r="F3201" s="224"/>
      <c r="G3201" s="224"/>
      <c r="H3201" s="224"/>
      <c r="I3201" s="224"/>
      <c r="J3201" s="224"/>
      <c r="K3201" s="224"/>
      <c r="L3201" s="224"/>
      <c r="M3201" s="224"/>
      <c r="N3201" s="223"/>
      <c r="O3201" s="223"/>
      <c r="P3201" s="223"/>
      <c r="Q3201" s="223"/>
      <c r="R3201" s="224"/>
      <c r="S3201" s="224"/>
      <c r="T3201" s="224"/>
      <c r="U3201" s="224"/>
      <c r="V3201" s="224"/>
      <c r="W3201" s="224"/>
      <c r="X3201" s="224"/>
      <c r="Y3201" s="224"/>
      <c r="Z3201" s="213"/>
      <c r="AA3201" s="213"/>
      <c r="AB3201" s="213"/>
      <c r="AC3201" s="213"/>
      <c r="AD3201" s="213"/>
      <c r="AE3201" s="213"/>
      <c r="AF3201" s="213"/>
      <c r="AG3201" s="213" t="s">
        <v>573</v>
      </c>
      <c r="AH3201" s="213"/>
      <c r="AI3201" s="213"/>
      <c r="AJ3201" s="213"/>
      <c r="AK3201" s="213"/>
      <c r="AL3201" s="213"/>
      <c r="AM3201" s="213"/>
      <c r="AN3201" s="213"/>
      <c r="AO3201" s="213"/>
      <c r="AP3201" s="213"/>
      <c r="AQ3201" s="213"/>
      <c r="AR3201" s="213"/>
      <c r="AS3201" s="213"/>
      <c r="AT3201" s="213"/>
      <c r="AU3201" s="213"/>
      <c r="AV3201" s="213"/>
      <c r="AW3201" s="213"/>
      <c r="AX3201" s="213"/>
      <c r="AY3201" s="213"/>
      <c r="AZ3201" s="213"/>
      <c r="BA3201" s="213"/>
      <c r="BB3201" s="213"/>
      <c r="BC3201" s="213"/>
      <c r="BD3201" s="213"/>
      <c r="BE3201" s="213"/>
      <c r="BF3201" s="213"/>
      <c r="BG3201" s="213"/>
      <c r="BH3201" s="213"/>
    </row>
    <row r="3202" spans="1:60" outlineLevel="3" x14ac:dyDescent="0.2">
      <c r="A3202" s="220"/>
      <c r="B3202" s="221"/>
      <c r="C3202" s="276" t="s">
        <v>2888</v>
      </c>
      <c r="D3202" s="266"/>
      <c r="E3202" s="267">
        <v>3.9744000000000002</v>
      </c>
      <c r="F3202" s="224"/>
      <c r="G3202" s="224"/>
      <c r="H3202" s="224"/>
      <c r="I3202" s="224"/>
      <c r="J3202" s="224"/>
      <c r="K3202" s="224"/>
      <c r="L3202" s="224"/>
      <c r="M3202" s="224"/>
      <c r="N3202" s="223"/>
      <c r="O3202" s="223"/>
      <c r="P3202" s="223"/>
      <c r="Q3202" s="223"/>
      <c r="R3202" s="224"/>
      <c r="S3202" s="224"/>
      <c r="T3202" s="224"/>
      <c r="U3202" s="224"/>
      <c r="V3202" s="224"/>
      <c r="W3202" s="224"/>
      <c r="X3202" s="224"/>
      <c r="Y3202" s="224"/>
      <c r="Z3202" s="213"/>
      <c r="AA3202" s="213"/>
      <c r="AB3202" s="213"/>
      <c r="AC3202" s="213"/>
      <c r="AD3202" s="213"/>
      <c r="AE3202" s="213"/>
      <c r="AF3202" s="213"/>
      <c r="AG3202" s="213" t="s">
        <v>573</v>
      </c>
      <c r="AH3202" s="213">
        <v>2</v>
      </c>
      <c r="AI3202" s="213"/>
      <c r="AJ3202" s="213"/>
      <c r="AK3202" s="213"/>
      <c r="AL3202" s="213"/>
      <c r="AM3202" s="213"/>
      <c r="AN3202" s="213"/>
      <c r="AO3202" s="213"/>
      <c r="AP3202" s="213"/>
      <c r="AQ3202" s="213"/>
      <c r="AR3202" s="213"/>
      <c r="AS3202" s="213"/>
      <c r="AT3202" s="213"/>
      <c r="AU3202" s="213"/>
      <c r="AV3202" s="213"/>
      <c r="AW3202" s="213"/>
      <c r="AX3202" s="213"/>
      <c r="AY3202" s="213"/>
      <c r="AZ3202" s="213"/>
      <c r="BA3202" s="213"/>
      <c r="BB3202" s="213"/>
      <c r="BC3202" s="213"/>
      <c r="BD3202" s="213"/>
      <c r="BE3202" s="213"/>
      <c r="BF3202" s="213"/>
      <c r="BG3202" s="213"/>
      <c r="BH3202" s="213"/>
    </row>
    <row r="3203" spans="1:60" outlineLevel="3" x14ac:dyDescent="0.2">
      <c r="A3203" s="220"/>
      <c r="B3203" s="221"/>
      <c r="C3203" s="275" t="s">
        <v>958</v>
      </c>
      <c r="D3203" s="266"/>
      <c r="E3203" s="267"/>
      <c r="F3203" s="224"/>
      <c r="G3203" s="224"/>
      <c r="H3203" s="224"/>
      <c r="I3203" s="224"/>
      <c r="J3203" s="224"/>
      <c r="K3203" s="224"/>
      <c r="L3203" s="224"/>
      <c r="M3203" s="224"/>
      <c r="N3203" s="223"/>
      <c r="O3203" s="223"/>
      <c r="P3203" s="223"/>
      <c r="Q3203" s="223"/>
      <c r="R3203" s="224"/>
      <c r="S3203" s="224"/>
      <c r="T3203" s="224"/>
      <c r="U3203" s="224"/>
      <c r="V3203" s="224"/>
      <c r="W3203" s="224"/>
      <c r="X3203" s="224"/>
      <c r="Y3203" s="224"/>
      <c r="Z3203" s="213"/>
      <c r="AA3203" s="213"/>
      <c r="AB3203" s="213"/>
      <c r="AC3203" s="213"/>
      <c r="AD3203" s="213"/>
      <c r="AE3203" s="213"/>
      <c r="AF3203" s="213"/>
      <c r="AG3203" s="213" t="s">
        <v>573</v>
      </c>
      <c r="AH3203" s="213"/>
      <c r="AI3203" s="213"/>
      <c r="AJ3203" s="213"/>
      <c r="AK3203" s="213"/>
      <c r="AL3203" s="213"/>
      <c r="AM3203" s="213"/>
      <c r="AN3203" s="213"/>
      <c r="AO3203" s="213"/>
      <c r="AP3203" s="213"/>
      <c r="AQ3203" s="213"/>
      <c r="AR3203" s="213"/>
      <c r="AS3203" s="213"/>
      <c r="AT3203" s="213"/>
      <c r="AU3203" s="213"/>
      <c r="AV3203" s="213"/>
      <c r="AW3203" s="213"/>
      <c r="AX3203" s="213"/>
      <c r="AY3203" s="213"/>
      <c r="AZ3203" s="213"/>
      <c r="BA3203" s="213"/>
      <c r="BB3203" s="213"/>
      <c r="BC3203" s="213"/>
      <c r="BD3203" s="213"/>
      <c r="BE3203" s="213"/>
      <c r="BF3203" s="213"/>
      <c r="BG3203" s="213"/>
      <c r="BH3203" s="213"/>
    </row>
    <row r="3204" spans="1:60" outlineLevel="3" x14ac:dyDescent="0.2">
      <c r="A3204" s="220"/>
      <c r="B3204" s="221"/>
      <c r="C3204" s="258" t="s">
        <v>2889</v>
      </c>
      <c r="D3204" s="229"/>
      <c r="E3204" s="230">
        <v>49.513399999999997</v>
      </c>
      <c r="F3204" s="224"/>
      <c r="G3204" s="224"/>
      <c r="H3204" s="224"/>
      <c r="I3204" s="224"/>
      <c r="J3204" s="224"/>
      <c r="K3204" s="224"/>
      <c r="L3204" s="224"/>
      <c r="M3204" s="224"/>
      <c r="N3204" s="223"/>
      <c r="O3204" s="223"/>
      <c r="P3204" s="223"/>
      <c r="Q3204" s="223"/>
      <c r="R3204" s="224"/>
      <c r="S3204" s="224"/>
      <c r="T3204" s="224"/>
      <c r="U3204" s="224"/>
      <c r="V3204" s="224"/>
      <c r="W3204" s="224"/>
      <c r="X3204" s="224"/>
      <c r="Y3204" s="224"/>
      <c r="Z3204" s="213"/>
      <c r="AA3204" s="213"/>
      <c r="AB3204" s="213"/>
      <c r="AC3204" s="213"/>
      <c r="AD3204" s="213"/>
      <c r="AE3204" s="213"/>
      <c r="AF3204" s="213"/>
      <c r="AG3204" s="213" t="s">
        <v>573</v>
      </c>
      <c r="AH3204" s="213">
        <v>0</v>
      </c>
      <c r="AI3204" s="213"/>
      <c r="AJ3204" s="213"/>
      <c r="AK3204" s="213"/>
      <c r="AL3204" s="213"/>
      <c r="AM3204" s="213"/>
      <c r="AN3204" s="213"/>
      <c r="AO3204" s="213"/>
      <c r="AP3204" s="213"/>
      <c r="AQ3204" s="213"/>
      <c r="AR3204" s="213"/>
      <c r="AS3204" s="213"/>
      <c r="AT3204" s="213"/>
      <c r="AU3204" s="213"/>
      <c r="AV3204" s="213"/>
      <c r="AW3204" s="213"/>
      <c r="AX3204" s="213"/>
      <c r="AY3204" s="213"/>
      <c r="AZ3204" s="213"/>
      <c r="BA3204" s="213"/>
      <c r="BB3204" s="213"/>
      <c r="BC3204" s="213"/>
      <c r="BD3204" s="213"/>
      <c r="BE3204" s="213"/>
      <c r="BF3204" s="213"/>
      <c r="BG3204" s="213"/>
      <c r="BH3204" s="213"/>
    </row>
    <row r="3205" spans="1:60" outlineLevel="3" x14ac:dyDescent="0.2">
      <c r="A3205" s="220"/>
      <c r="B3205" s="221"/>
      <c r="C3205" s="275" t="s">
        <v>955</v>
      </c>
      <c r="D3205" s="266"/>
      <c r="E3205" s="267"/>
      <c r="F3205" s="224"/>
      <c r="G3205" s="224"/>
      <c r="H3205" s="224"/>
      <c r="I3205" s="224"/>
      <c r="J3205" s="224"/>
      <c r="K3205" s="224"/>
      <c r="L3205" s="224"/>
      <c r="M3205" s="224"/>
      <c r="N3205" s="223"/>
      <c r="O3205" s="223"/>
      <c r="P3205" s="223"/>
      <c r="Q3205" s="223"/>
      <c r="R3205" s="224"/>
      <c r="S3205" s="224"/>
      <c r="T3205" s="224"/>
      <c r="U3205" s="224"/>
      <c r="V3205" s="224"/>
      <c r="W3205" s="224"/>
      <c r="X3205" s="224"/>
      <c r="Y3205" s="224"/>
      <c r="Z3205" s="213"/>
      <c r="AA3205" s="213"/>
      <c r="AB3205" s="213"/>
      <c r="AC3205" s="213"/>
      <c r="AD3205" s="213"/>
      <c r="AE3205" s="213"/>
      <c r="AF3205" s="213"/>
      <c r="AG3205" s="213" t="s">
        <v>573</v>
      </c>
      <c r="AH3205" s="213"/>
      <c r="AI3205" s="213"/>
      <c r="AJ3205" s="213"/>
      <c r="AK3205" s="213"/>
      <c r="AL3205" s="213"/>
      <c r="AM3205" s="213"/>
      <c r="AN3205" s="213"/>
      <c r="AO3205" s="213"/>
      <c r="AP3205" s="213"/>
      <c r="AQ3205" s="213"/>
      <c r="AR3205" s="213"/>
      <c r="AS3205" s="213"/>
      <c r="AT3205" s="213"/>
      <c r="AU3205" s="213"/>
      <c r="AV3205" s="213"/>
      <c r="AW3205" s="213"/>
      <c r="AX3205" s="213"/>
      <c r="AY3205" s="213"/>
      <c r="AZ3205" s="213"/>
      <c r="BA3205" s="213"/>
      <c r="BB3205" s="213"/>
      <c r="BC3205" s="213"/>
      <c r="BD3205" s="213"/>
      <c r="BE3205" s="213"/>
      <c r="BF3205" s="213"/>
      <c r="BG3205" s="213"/>
      <c r="BH3205" s="213"/>
    </row>
    <row r="3206" spans="1:60" ht="33.75" outlineLevel="3" x14ac:dyDescent="0.2">
      <c r="A3206" s="220"/>
      <c r="B3206" s="221"/>
      <c r="C3206" s="276" t="s">
        <v>2890</v>
      </c>
      <c r="D3206" s="266"/>
      <c r="E3206" s="267">
        <v>23.190149999999999</v>
      </c>
      <c r="F3206" s="224"/>
      <c r="G3206" s="224"/>
      <c r="H3206" s="224"/>
      <c r="I3206" s="224"/>
      <c r="J3206" s="224"/>
      <c r="K3206" s="224"/>
      <c r="L3206" s="224"/>
      <c r="M3206" s="224"/>
      <c r="N3206" s="223"/>
      <c r="O3206" s="223"/>
      <c r="P3206" s="223"/>
      <c r="Q3206" s="223"/>
      <c r="R3206" s="224"/>
      <c r="S3206" s="224"/>
      <c r="T3206" s="224"/>
      <c r="U3206" s="224"/>
      <c r="V3206" s="224"/>
      <c r="W3206" s="224"/>
      <c r="X3206" s="224"/>
      <c r="Y3206" s="224"/>
      <c r="Z3206" s="213"/>
      <c r="AA3206" s="213"/>
      <c r="AB3206" s="213"/>
      <c r="AC3206" s="213"/>
      <c r="AD3206" s="213"/>
      <c r="AE3206" s="213"/>
      <c r="AF3206" s="213"/>
      <c r="AG3206" s="213" t="s">
        <v>573</v>
      </c>
      <c r="AH3206" s="213">
        <v>2</v>
      </c>
      <c r="AI3206" s="213"/>
      <c r="AJ3206" s="213"/>
      <c r="AK3206" s="213"/>
      <c r="AL3206" s="213"/>
      <c r="AM3206" s="213"/>
      <c r="AN3206" s="213"/>
      <c r="AO3206" s="213"/>
      <c r="AP3206" s="213"/>
      <c r="AQ3206" s="213"/>
      <c r="AR3206" s="213"/>
      <c r="AS3206" s="213"/>
      <c r="AT3206" s="213"/>
      <c r="AU3206" s="213"/>
      <c r="AV3206" s="213"/>
      <c r="AW3206" s="213"/>
      <c r="AX3206" s="213"/>
      <c r="AY3206" s="213"/>
      <c r="AZ3206" s="213"/>
      <c r="BA3206" s="213"/>
      <c r="BB3206" s="213"/>
      <c r="BC3206" s="213"/>
      <c r="BD3206" s="213"/>
      <c r="BE3206" s="213"/>
      <c r="BF3206" s="213"/>
      <c r="BG3206" s="213"/>
      <c r="BH3206" s="213"/>
    </row>
    <row r="3207" spans="1:60" outlineLevel="3" x14ac:dyDescent="0.2">
      <c r="A3207" s="220"/>
      <c r="B3207" s="221"/>
      <c r="C3207" s="276" t="s">
        <v>2891</v>
      </c>
      <c r="D3207" s="266"/>
      <c r="E3207" s="267">
        <v>2.0731999999999999</v>
      </c>
      <c r="F3207" s="224"/>
      <c r="G3207" s="224"/>
      <c r="H3207" s="224"/>
      <c r="I3207" s="224"/>
      <c r="J3207" s="224"/>
      <c r="K3207" s="224"/>
      <c r="L3207" s="224"/>
      <c r="M3207" s="224"/>
      <c r="N3207" s="223"/>
      <c r="O3207" s="223"/>
      <c r="P3207" s="223"/>
      <c r="Q3207" s="223"/>
      <c r="R3207" s="224"/>
      <c r="S3207" s="224"/>
      <c r="T3207" s="224"/>
      <c r="U3207" s="224"/>
      <c r="V3207" s="224"/>
      <c r="W3207" s="224"/>
      <c r="X3207" s="224"/>
      <c r="Y3207" s="224"/>
      <c r="Z3207" s="213"/>
      <c r="AA3207" s="213"/>
      <c r="AB3207" s="213"/>
      <c r="AC3207" s="213"/>
      <c r="AD3207" s="213"/>
      <c r="AE3207" s="213"/>
      <c r="AF3207" s="213"/>
      <c r="AG3207" s="213" t="s">
        <v>573</v>
      </c>
      <c r="AH3207" s="213">
        <v>2</v>
      </c>
      <c r="AI3207" s="213"/>
      <c r="AJ3207" s="213"/>
      <c r="AK3207" s="213"/>
      <c r="AL3207" s="213"/>
      <c r="AM3207" s="213"/>
      <c r="AN3207" s="213"/>
      <c r="AO3207" s="213"/>
      <c r="AP3207" s="213"/>
      <c r="AQ3207" s="213"/>
      <c r="AR3207" s="213"/>
      <c r="AS3207" s="213"/>
      <c r="AT3207" s="213"/>
      <c r="AU3207" s="213"/>
      <c r="AV3207" s="213"/>
      <c r="AW3207" s="213"/>
      <c r="AX3207" s="213"/>
      <c r="AY3207" s="213"/>
      <c r="AZ3207" s="213"/>
      <c r="BA3207" s="213"/>
      <c r="BB3207" s="213"/>
      <c r="BC3207" s="213"/>
      <c r="BD3207" s="213"/>
      <c r="BE3207" s="213"/>
      <c r="BF3207" s="213"/>
      <c r="BG3207" s="213"/>
      <c r="BH3207" s="213"/>
    </row>
    <row r="3208" spans="1:60" ht="33.75" outlineLevel="3" x14ac:dyDescent="0.2">
      <c r="A3208" s="220"/>
      <c r="B3208" s="221"/>
      <c r="C3208" s="276" t="s">
        <v>2892</v>
      </c>
      <c r="D3208" s="266"/>
      <c r="E3208" s="267">
        <v>22.176850000000002</v>
      </c>
      <c r="F3208" s="224"/>
      <c r="G3208" s="224"/>
      <c r="H3208" s="224"/>
      <c r="I3208" s="224"/>
      <c r="J3208" s="224"/>
      <c r="K3208" s="224"/>
      <c r="L3208" s="224"/>
      <c r="M3208" s="224"/>
      <c r="N3208" s="223"/>
      <c r="O3208" s="223"/>
      <c r="P3208" s="223"/>
      <c r="Q3208" s="223"/>
      <c r="R3208" s="224"/>
      <c r="S3208" s="224"/>
      <c r="T3208" s="224"/>
      <c r="U3208" s="224"/>
      <c r="V3208" s="224"/>
      <c r="W3208" s="224"/>
      <c r="X3208" s="224"/>
      <c r="Y3208" s="224"/>
      <c r="Z3208" s="213"/>
      <c r="AA3208" s="213"/>
      <c r="AB3208" s="213"/>
      <c r="AC3208" s="213"/>
      <c r="AD3208" s="213"/>
      <c r="AE3208" s="213"/>
      <c r="AF3208" s="213"/>
      <c r="AG3208" s="213" t="s">
        <v>573</v>
      </c>
      <c r="AH3208" s="213">
        <v>2</v>
      </c>
      <c r="AI3208" s="213"/>
      <c r="AJ3208" s="213"/>
      <c r="AK3208" s="213"/>
      <c r="AL3208" s="213"/>
      <c r="AM3208" s="213"/>
      <c r="AN3208" s="213"/>
      <c r="AO3208" s="213"/>
      <c r="AP3208" s="213"/>
      <c r="AQ3208" s="213"/>
      <c r="AR3208" s="213"/>
      <c r="AS3208" s="213"/>
      <c r="AT3208" s="213"/>
      <c r="AU3208" s="213"/>
      <c r="AV3208" s="213"/>
      <c r="AW3208" s="213"/>
      <c r="AX3208" s="213"/>
      <c r="AY3208" s="213"/>
      <c r="AZ3208" s="213"/>
      <c r="BA3208" s="213"/>
      <c r="BB3208" s="213"/>
      <c r="BC3208" s="213"/>
      <c r="BD3208" s="213"/>
      <c r="BE3208" s="213"/>
      <c r="BF3208" s="213"/>
      <c r="BG3208" s="213"/>
      <c r="BH3208" s="213"/>
    </row>
    <row r="3209" spans="1:60" outlineLevel="3" x14ac:dyDescent="0.2">
      <c r="A3209" s="220"/>
      <c r="B3209" s="221"/>
      <c r="C3209" s="276" t="s">
        <v>2893</v>
      </c>
      <c r="D3209" s="266"/>
      <c r="E3209" s="267">
        <v>2.0731999999999999</v>
      </c>
      <c r="F3209" s="224"/>
      <c r="G3209" s="224"/>
      <c r="H3209" s="224"/>
      <c r="I3209" s="224"/>
      <c r="J3209" s="224"/>
      <c r="K3209" s="224"/>
      <c r="L3209" s="224"/>
      <c r="M3209" s="224"/>
      <c r="N3209" s="223"/>
      <c r="O3209" s="223"/>
      <c r="P3209" s="223"/>
      <c r="Q3209" s="223"/>
      <c r="R3209" s="224"/>
      <c r="S3209" s="224"/>
      <c r="T3209" s="224"/>
      <c r="U3209" s="224"/>
      <c r="V3209" s="224"/>
      <c r="W3209" s="224"/>
      <c r="X3209" s="224"/>
      <c r="Y3209" s="224"/>
      <c r="Z3209" s="213"/>
      <c r="AA3209" s="213"/>
      <c r="AB3209" s="213"/>
      <c r="AC3209" s="213"/>
      <c r="AD3209" s="213"/>
      <c r="AE3209" s="213"/>
      <c r="AF3209" s="213"/>
      <c r="AG3209" s="213" t="s">
        <v>573</v>
      </c>
      <c r="AH3209" s="213">
        <v>2</v>
      </c>
      <c r="AI3209" s="213"/>
      <c r="AJ3209" s="213"/>
      <c r="AK3209" s="213"/>
      <c r="AL3209" s="213"/>
      <c r="AM3209" s="213"/>
      <c r="AN3209" s="213"/>
      <c r="AO3209" s="213"/>
      <c r="AP3209" s="213"/>
      <c r="AQ3209" s="213"/>
      <c r="AR3209" s="213"/>
      <c r="AS3209" s="213"/>
      <c r="AT3209" s="213"/>
      <c r="AU3209" s="213"/>
      <c r="AV3209" s="213"/>
      <c r="AW3209" s="213"/>
      <c r="AX3209" s="213"/>
      <c r="AY3209" s="213"/>
      <c r="AZ3209" s="213"/>
      <c r="BA3209" s="213"/>
      <c r="BB3209" s="213"/>
      <c r="BC3209" s="213"/>
      <c r="BD3209" s="213"/>
      <c r="BE3209" s="213"/>
      <c r="BF3209" s="213"/>
      <c r="BG3209" s="213"/>
      <c r="BH3209" s="213"/>
    </row>
    <row r="3210" spans="1:60" outlineLevel="3" x14ac:dyDescent="0.2">
      <c r="A3210" s="220"/>
      <c r="B3210" s="221"/>
      <c r="C3210" s="275" t="s">
        <v>958</v>
      </c>
      <c r="D3210" s="266"/>
      <c r="E3210" s="267"/>
      <c r="F3210" s="224"/>
      <c r="G3210" s="224"/>
      <c r="H3210" s="224"/>
      <c r="I3210" s="224"/>
      <c r="J3210" s="224"/>
      <c r="K3210" s="224"/>
      <c r="L3210" s="224"/>
      <c r="M3210" s="224"/>
      <c r="N3210" s="223"/>
      <c r="O3210" s="223"/>
      <c r="P3210" s="223"/>
      <c r="Q3210" s="223"/>
      <c r="R3210" s="224"/>
      <c r="S3210" s="224"/>
      <c r="T3210" s="224"/>
      <c r="U3210" s="224"/>
      <c r="V3210" s="224"/>
      <c r="W3210" s="224"/>
      <c r="X3210" s="224"/>
      <c r="Y3210" s="224"/>
      <c r="Z3210" s="213"/>
      <c r="AA3210" s="213"/>
      <c r="AB3210" s="213"/>
      <c r="AC3210" s="213"/>
      <c r="AD3210" s="213"/>
      <c r="AE3210" s="213"/>
      <c r="AF3210" s="213"/>
      <c r="AG3210" s="213" t="s">
        <v>573</v>
      </c>
      <c r="AH3210" s="213"/>
      <c r="AI3210" s="213"/>
      <c r="AJ3210" s="213"/>
      <c r="AK3210" s="213"/>
      <c r="AL3210" s="213"/>
      <c r="AM3210" s="213"/>
      <c r="AN3210" s="213"/>
      <c r="AO3210" s="213"/>
      <c r="AP3210" s="213"/>
      <c r="AQ3210" s="213"/>
      <c r="AR3210" s="213"/>
      <c r="AS3210" s="213"/>
      <c r="AT3210" s="213"/>
      <c r="AU3210" s="213"/>
      <c r="AV3210" s="213"/>
      <c r="AW3210" s="213"/>
      <c r="AX3210" s="213"/>
      <c r="AY3210" s="213"/>
      <c r="AZ3210" s="213"/>
      <c r="BA3210" s="213"/>
      <c r="BB3210" s="213"/>
      <c r="BC3210" s="213"/>
      <c r="BD3210" s="213"/>
      <c r="BE3210" s="213"/>
      <c r="BF3210" s="213"/>
      <c r="BG3210" s="213"/>
      <c r="BH3210" s="213"/>
    </row>
    <row r="3211" spans="1:60" outlineLevel="2" x14ac:dyDescent="0.2">
      <c r="A3211" s="220"/>
      <c r="B3211" s="221"/>
      <c r="C3211" s="257"/>
      <c r="D3211" s="250"/>
      <c r="E3211" s="250"/>
      <c r="F3211" s="250"/>
      <c r="G3211" s="250"/>
      <c r="H3211" s="224"/>
      <c r="I3211" s="224"/>
      <c r="J3211" s="224"/>
      <c r="K3211" s="224"/>
      <c r="L3211" s="224"/>
      <c r="M3211" s="224"/>
      <c r="N3211" s="223"/>
      <c r="O3211" s="223"/>
      <c r="P3211" s="223"/>
      <c r="Q3211" s="223"/>
      <c r="R3211" s="224"/>
      <c r="S3211" s="224"/>
      <c r="T3211" s="224"/>
      <c r="U3211" s="224"/>
      <c r="V3211" s="224"/>
      <c r="W3211" s="224"/>
      <c r="X3211" s="224"/>
      <c r="Y3211" s="224"/>
      <c r="Z3211" s="213"/>
      <c r="AA3211" s="213"/>
      <c r="AB3211" s="213"/>
      <c r="AC3211" s="213"/>
      <c r="AD3211" s="213"/>
      <c r="AE3211" s="213"/>
      <c r="AF3211" s="213"/>
      <c r="AG3211" s="213" t="s">
        <v>515</v>
      </c>
      <c r="AH3211" s="213"/>
      <c r="AI3211" s="213"/>
      <c r="AJ3211" s="213"/>
      <c r="AK3211" s="213"/>
      <c r="AL3211" s="213"/>
      <c r="AM3211" s="213"/>
      <c r="AN3211" s="213"/>
      <c r="AO3211" s="213"/>
      <c r="AP3211" s="213"/>
      <c r="AQ3211" s="213"/>
      <c r="AR3211" s="213"/>
      <c r="AS3211" s="213"/>
      <c r="AT3211" s="213"/>
      <c r="AU3211" s="213"/>
      <c r="AV3211" s="213"/>
      <c r="AW3211" s="213"/>
      <c r="AX3211" s="213"/>
      <c r="AY3211" s="213"/>
      <c r="AZ3211" s="213"/>
      <c r="BA3211" s="213"/>
      <c r="BB3211" s="213"/>
      <c r="BC3211" s="213"/>
      <c r="BD3211" s="213"/>
      <c r="BE3211" s="213"/>
      <c r="BF3211" s="213"/>
      <c r="BG3211" s="213"/>
      <c r="BH3211" s="213"/>
    </row>
    <row r="3212" spans="1:60" x14ac:dyDescent="0.2">
      <c r="A3212" s="232" t="s">
        <v>506</v>
      </c>
      <c r="B3212" s="233" t="s">
        <v>452</v>
      </c>
      <c r="C3212" s="253" t="s">
        <v>453</v>
      </c>
      <c r="D3212" s="234"/>
      <c r="E3212" s="235"/>
      <c r="F3212" s="236"/>
      <c r="G3212" s="236">
        <f>SUMIF(AG3213:AG3216,"&lt;&gt;NOR",G3213:G3216)</f>
        <v>0</v>
      </c>
      <c r="H3212" s="236"/>
      <c r="I3212" s="236">
        <f>SUM(I3213:I3216)</f>
        <v>0</v>
      </c>
      <c r="J3212" s="236"/>
      <c r="K3212" s="236">
        <f>SUM(K3213:K3216)</f>
        <v>0</v>
      </c>
      <c r="L3212" s="236"/>
      <c r="M3212" s="236">
        <f>SUM(M3213:M3216)</f>
        <v>0</v>
      </c>
      <c r="N3212" s="235"/>
      <c r="O3212" s="235">
        <f>SUM(O3213:O3216)</f>
        <v>0</v>
      </c>
      <c r="P3212" s="235"/>
      <c r="Q3212" s="235">
        <f>SUM(Q3213:Q3216)</f>
        <v>0</v>
      </c>
      <c r="R3212" s="236"/>
      <c r="S3212" s="236"/>
      <c r="T3212" s="237"/>
      <c r="U3212" s="231"/>
      <c r="V3212" s="231">
        <f>SUM(V3213:V3216)</f>
        <v>0</v>
      </c>
      <c r="W3212" s="231"/>
      <c r="X3212" s="231"/>
      <c r="Y3212" s="231"/>
      <c r="AG3212" t="s">
        <v>507</v>
      </c>
    </row>
    <row r="3213" spans="1:60" outlineLevel="1" x14ac:dyDescent="0.2">
      <c r="A3213" s="242">
        <v>413</v>
      </c>
      <c r="B3213" s="243" t="s">
        <v>2894</v>
      </c>
      <c r="C3213" s="254" t="s">
        <v>2895</v>
      </c>
      <c r="D3213" s="244" t="s">
        <v>915</v>
      </c>
      <c r="E3213" s="245">
        <v>1</v>
      </c>
      <c r="F3213" s="246"/>
      <c r="G3213" s="247">
        <f>ROUND(E3213*F3213,2)</f>
        <v>0</v>
      </c>
      <c r="H3213" s="246"/>
      <c r="I3213" s="247">
        <f>ROUND(E3213*H3213,2)</f>
        <v>0</v>
      </c>
      <c r="J3213" s="246"/>
      <c r="K3213" s="247">
        <f>ROUND(E3213*J3213,2)</f>
        <v>0</v>
      </c>
      <c r="L3213" s="247">
        <v>21</v>
      </c>
      <c r="M3213" s="247">
        <f>G3213*(1+L3213/100)</f>
        <v>0</v>
      </c>
      <c r="N3213" s="245">
        <v>0</v>
      </c>
      <c r="O3213" s="245">
        <f>ROUND(E3213*N3213,2)</f>
        <v>0</v>
      </c>
      <c r="P3213" s="245">
        <v>0</v>
      </c>
      <c r="Q3213" s="245">
        <f>ROUND(E3213*P3213,2)</f>
        <v>0</v>
      </c>
      <c r="R3213" s="247"/>
      <c r="S3213" s="247" t="s">
        <v>527</v>
      </c>
      <c r="T3213" s="248" t="s">
        <v>512</v>
      </c>
      <c r="U3213" s="224">
        <v>0</v>
      </c>
      <c r="V3213" s="224">
        <f>ROUND(E3213*U3213,2)</f>
        <v>0</v>
      </c>
      <c r="W3213" s="224"/>
      <c r="X3213" s="224" t="s">
        <v>557</v>
      </c>
      <c r="Y3213" s="224" t="s">
        <v>513</v>
      </c>
      <c r="Z3213" s="213"/>
      <c r="AA3213" s="213"/>
      <c r="AB3213" s="213"/>
      <c r="AC3213" s="213"/>
      <c r="AD3213" s="213"/>
      <c r="AE3213" s="213"/>
      <c r="AF3213" s="213"/>
      <c r="AG3213" s="213" t="s">
        <v>571</v>
      </c>
      <c r="AH3213" s="213"/>
      <c r="AI3213" s="213"/>
      <c r="AJ3213" s="213"/>
      <c r="AK3213" s="213"/>
      <c r="AL3213" s="213"/>
      <c r="AM3213" s="213"/>
      <c r="AN3213" s="213"/>
      <c r="AO3213" s="213"/>
      <c r="AP3213" s="213"/>
      <c r="AQ3213" s="213"/>
      <c r="AR3213" s="213"/>
      <c r="AS3213" s="213"/>
      <c r="AT3213" s="213"/>
      <c r="AU3213" s="213"/>
      <c r="AV3213" s="213"/>
      <c r="AW3213" s="213"/>
      <c r="AX3213" s="213"/>
      <c r="AY3213" s="213"/>
      <c r="AZ3213" s="213"/>
      <c r="BA3213" s="213"/>
      <c r="BB3213" s="213"/>
      <c r="BC3213" s="213"/>
      <c r="BD3213" s="213"/>
      <c r="BE3213" s="213"/>
      <c r="BF3213" s="213"/>
      <c r="BG3213" s="213"/>
      <c r="BH3213" s="213"/>
    </row>
    <row r="3214" spans="1:60" outlineLevel="2" x14ac:dyDescent="0.2">
      <c r="A3214" s="220"/>
      <c r="B3214" s="221"/>
      <c r="C3214" s="258" t="s">
        <v>2896</v>
      </c>
      <c r="D3214" s="229"/>
      <c r="E3214" s="230"/>
      <c r="F3214" s="224"/>
      <c r="G3214" s="224"/>
      <c r="H3214" s="224"/>
      <c r="I3214" s="224"/>
      <c r="J3214" s="224"/>
      <c r="K3214" s="224"/>
      <c r="L3214" s="224"/>
      <c r="M3214" s="224"/>
      <c r="N3214" s="223"/>
      <c r="O3214" s="223"/>
      <c r="P3214" s="223"/>
      <c r="Q3214" s="223"/>
      <c r="R3214" s="224"/>
      <c r="S3214" s="224"/>
      <c r="T3214" s="224"/>
      <c r="U3214" s="224"/>
      <c r="V3214" s="224"/>
      <c r="W3214" s="224"/>
      <c r="X3214" s="224"/>
      <c r="Y3214" s="224"/>
      <c r="Z3214" s="213"/>
      <c r="AA3214" s="213"/>
      <c r="AB3214" s="213"/>
      <c r="AC3214" s="213"/>
      <c r="AD3214" s="213"/>
      <c r="AE3214" s="213"/>
      <c r="AF3214" s="213"/>
      <c r="AG3214" s="213" t="s">
        <v>573</v>
      </c>
      <c r="AH3214" s="213">
        <v>0</v>
      </c>
      <c r="AI3214" s="213"/>
      <c r="AJ3214" s="213"/>
      <c r="AK3214" s="213"/>
      <c r="AL3214" s="213"/>
      <c r="AM3214" s="213"/>
      <c r="AN3214" s="213"/>
      <c r="AO3214" s="213"/>
      <c r="AP3214" s="213"/>
      <c r="AQ3214" s="213"/>
      <c r="AR3214" s="213"/>
      <c r="AS3214" s="213"/>
      <c r="AT3214" s="213"/>
      <c r="AU3214" s="213"/>
      <c r="AV3214" s="213"/>
      <c r="AW3214" s="213"/>
      <c r="AX3214" s="213"/>
      <c r="AY3214" s="213"/>
      <c r="AZ3214" s="213"/>
      <c r="BA3214" s="213"/>
      <c r="BB3214" s="213"/>
      <c r="BC3214" s="213"/>
      <c r="BD3214" s="213"/>
      <c r="BE3214" s="213"/>
      <c r="BF3214" s="213"/>
      <c r="BG3214" s="213"/>
      <c r="BH3214" s="213"/>
    </row>
    <row r="3215" spans="1:60" outlineLevel="3" x14ac:dyDescent="0.2">
      <c r="A3215" s="220"/>
      <c r="B3215" s="221"/>
      <c r="C3215" s="258" t="s">
        <v>2897</v>
      </c>
      <c r="D3215" s="229"/>
      <c r="E3215" s="230">
        <v>1</v>
      </c>
      <c r="F3215" s="224"/>
      <c r="G3215" s="224"/>
      <c r="H3215" s="224"/>
      <c r="I3215" s="224"/>
      <c r="J3215" s="224"/>
      <c r="K3215" s="224"/>
      <c r="L3215" s="224"/>
      <c r="M3215" s="224"/>
      <c r="N3215" s="223"/>
      <c r="O3215" s="223"/>
      <c r="P3215" s="223"/>
      <c r="Q3215" s="223"/>
      <c r="R3215" s="224"/>
      <c r="S3215" s="224"/>
      <c r="T3215" s="224"/>
      <c r="U3215" s="224"/>
      <c r="V3215" s="224"/>
      <c r="W3215" s="224"/>
      <c r="X3215" s="224"/>
      <c r="Y3215" s="224"/>
      <c r="Z3215" s="213"/>
      <c r="AA3215" s="213"/>
      <c r="AB3215" s="213"/>
      <c r="AC3215" s="213"/>
      <c r="AD3215" s="213"/>
      <c r="AE3215" s="213"/>
      <c r="AF3215" s="213"/>
      <c r="AG3215" s="213" t="s">
        <v>573</v>
      </c>
      <c r="AH3215" s="213">
        <v>0</v>
      </c>
      <c r="AI3215" s="213"/>
      <c r="AJ3215" s="213"/>
      <c r="AK3215" s="213"/>
      <c r="AL3215" s="213"/>
      <c r="AM3215" s="213"/>
      <c r="AN3215" s="213"/>
      <c r="AO3215" s="213"/>
      <c r="AP3215" s="213"/>
      <c r="AQ3215" s="213"/>
      <c r="AR3215" s="213"/>
      <c r="AS3215" s="213"/>
      <c r="AT3215" s="213"/>
      <c r="AU3215" s="213"/>
      <c r="AV3215" s="213"/>
      <c r="AW3215" s="213"/>
      <c r="AX3215" s="213"/>
      <c r="AY3215" s="213"/>
      <c r="AZ3215" s="213"/>
      <c r="BA3215" s="213"/>
      <c r="BB3215" s="213"/>
      <c r="BC3215" s="213"/>
      <c r="BD3215" s="213"/>
      <c r="BE3215" s="213"/>
      <c r="BF3215" s="213"/>
      <c r="BG3215" s="213"/>
      <c r="BH3215" s="213"/>
    </row>
    <row r="3216" spans="1:60" outlineLevel="2" x14ac:dyDescent="0.2">
      <c r="A3216" s="220"/>
      <c r="B3216" s="221"/>
      <c r="C3216" s="257"/>
      <c r="D3216" s="250"/>
      <c r="E3216" s="250"/>
      <c r="F3216" s="250"/>
      <c r="G3216" s="250"/>
      <c r="H3216" s="224"/>
      <c r="I3216" s="224"/>
      <c r="J3216" s="224"/>
      <c r="K3216" s="224"/>
      <c r="L3216" s="224"/>
      <c r="M3216" s="224"/>
      <c r="N3216" s="223"/>
      <c r="O3216" s="223"/>
      <c r="P3216" s="223"/>
      <c r="Q3216" s="223"/>
      <c r="R3216" s="224"/>
      <c r="S3216" s="224"/>
      <c r="T3216" s="224"/>
      <c r="U3216" s="224"/>
      <c r="V3216" s="224"/>
      <c r="W3216" s="224"/>
      <c r="X3216" s="224"/>
      <c r="Y3216" s="224"/>
      <c r="Z3216" s="213"/>
      <c r="AA3216" s="213"/>
      <c r="AB3216" s="213"/>
      <c r="AC3216" s="213"/>
      <c r="AD3216" s="213"/>
      <c r="AE3216" s="213"/>
      <c r="AF3216" s="213"/>
      <c r="AG3216" s="213" t="s">
        <v>515</v>
      </c>
      <c r="AH3216" s="213"/>
      <c r="AI3216" s="213"/>
      <c r="AJ3216" s="213"/>
      <c r="AK3216" s="213"/>
      <c r="AL3216" s="213"/>
      <c r="AM3216" s="213"/>
      <c r="AN3216" s="213"/>
      <c r="AO3216" s="213"/>
      <c r="AP3216" s="213"/>
      <c r="AQ3216" s="213"/>
      <c r="AR3216" s="213"/>
      <c r="AS3216" s="213"/>
      <c r="AT3216" s="213"/>
      <c r="AU3216" s="213"/>
      <c r="AV3216" s="213"/>
      <c r="AW3216" s="213"/>
      <c r="AX3216" s="213"/>
      <c r="AY3216" s="213"/>
      <c r="AZ3216" s="213"/>
      <c r="BA3216" s="213"/>
      <c r="BB3216" s="213"/>
      <c r="BC3216" s="213"/>
      <c r="BD3216" s="213"/>
      <c r="BE3216" s="213"/>
      <c r="BF3216" s="213"/>
      <c r="BG3216" s="213"/>
      <c r="BH3216" s="213"/>
    </row>
    <row r="3217" spans="1:60" x14ac:dyDescent="0.2">
      <c r="A3217" s="232" t="s">
        <v>506</v>
      </c>
      <c r="B3217" s="233" t="s">
        <v>454</v>
      </c>
      <c r="C3217" s="253" t="s">
        <v>455</v>
      </c>
      <c r="D3217" s="234"/>
      <c r="E3217" s="235"/>
      <c r="F3217" s="236"/>
      <c r="G3217" s="236">
        <f>SUMIF(AG3218:AG3229,"&lt;&gt;NOR",G3218:G3229)</f>
        <v>0</v>
      </c>
      <c r="H3217" s="236"/>
      <c r="I3217" s="236">
        <f>SUM(I3218:I3229)</f>
        <v>0</v>
      </c>
      <c r="J3217" s="236"/>
      <c r="K3217" s="236">
        <f>SUM(K3218:K3229)</f>
        <v>0</v>
      </c>
      <c r="L3217" s="236"/>
      <c r="M3217" s="236">
        <f>SUM(M3218:M3229)</f>
        <v>0</v>
      </c>
      <c r="N3217" s="235"/>
      <c r="O3217" s="235">
        <f>SUM(O3218:O3229)</f>
        <v>0</v>
      </c>
      <c r="P3217" s="235"/>
      <c r="Q3217" s="235">
        <f>SUM(Q3218:Q3229)</f>
        <v>0</v>
      </c>
      <c r="R3217" s="236"/>
      <c r="S3217" s="236"/>
      <c r="T3217" s="237"/>
      <c r="U3217" s="231"/>
      <c r="V3217" s="231">
        <f>SUM(V3218:V3229)</f>
        <v>0</v>
      </c>
      <c r="W3217" s="231"/>
      <c r="X3217" s="231"/>
      <c r="Y3217" s="231"/>
      <c r="AG3217" t="s">
        <v>507</v>
      </c>
    </row>
    <row r="3218" spans="1:60" outlineLevel="1" x14ac:dyDescent="0.2">
      <c r="A3218" s="242">
        <v>414</v>
      </c>
      <c r="B3218" s="243" t="s">
        <v>2898</v>
      </c>
      <c r="C3218" s="254" t="s">
        <v>2899</v>
      </c>
      <c r="D3218" s="244" t="s">
        <v>530</v>
      </c>
      <c r="E3218" s="245">
        <v>2</v>
      </c>
      <c r="F3218" s="246"/>
      <c r="G3218" s="247">
        <f>ROUND(E3218*F3218,2)</f>
        <v>0</v>
      </c>
      <c r="H3218" s="246"/>
      <c r="I3218" s="247">
        <f>ROUND(E3218*H3218,2)</f>
        <v>0</v>
      </c>
      <c r="J3218" s="246"/>
      <c r="K3218" s="247">
        <f>ROUND(E3218*J3218,2)</f>
        <v>0</v>
      </c>
      <c r="L3218" s="247">
        <v>21</v>
      </c>
      <c r="M3218" s="247">
        <f>G3218*(1+L3218/100)</f>
        <v>0</v>
      </c>
      <c r="N3218" s="245">
        <v>0</v>
      </c>
      <c r="O3218" s="245">
        <f>ROUND(E3218*N3218,2)</f>
        <v>0</v>
      </c>
      <c r="P3218" s="245">
        <v>0</v>
      </c>
      <c r="Q3218" s="245">
        <f>ROUND(E3218*P3218,2)</f>
        <v>0</v>
      </c>
      <c r="R3218" s="247"/>
      <c r="S3218" s="247" t="s">
        <v>527</v>
      </c>
      <c r="T3218" s="248" t="s">
        <v>512</v>
      </c>
      <c r="U3218" s="224">
        <v>0</v>
      </c>
      <c r="V3218" s="224">
        <f>ROUND(E3218*U3218,2)</f>
        <v>0</v>
      </c>
      <c r="W3218" s="224"/>
      <c r="X3218" s="224" t="s">
        <v>557</v>
      </c>
      <c r="Y3218" s="224" t="s">
        <v>513</v>
      </c>
      <c r="Z3218" s="213"/>
      <c r="AA3218" s="213"/>
      <c r="AB3218" s="213"/>
      <c r="AC3218" s="213"/>
      <c r="AD3218" s="213"/>
      <c r="AE3218" s="213"/>
      <c r="AF3218" s="213"/>
      <c r="AG3218" s="213" t="s">
        <v>571</v>
      </c>
      <c r="AH3218" s="213"/>
      <c r="AI3218" s="213"/>
      <c r="AJ3218" s="213"/>
      <c r="AK3218" s="213"/>
      <c r="AL3218" s="213"/>
      <c r="AM3218" s="213"/>
      <c r="AN3218" s="213"/>
      <c r="AO3218" s="213"/>
      <c r="AP3218" s="213"/>
      <c r="AQ3218" s="213"/>
      <c r="AR3218" s="213"/>
      <c r="AS3218" s="213"/>
      <c r="AT3218" s="213"/>
      <c r="AU3218" s="213"/>
      <c r="AV3218" s="213"/>
      <c r="AW3218" s="213"/>
      <c r="AX3218" s="213"/>
      <c r="AY3218" s="213"/>
      <c r="AZ3218" s="213"/>
      <c r="BA3218" s="213"/>
      <c r="BB3218" s="213"/>
      <c r="BC3218" s="213"/>
      <c r="BD3218" s="213"/>
      <c r="BE3218" s="213"/>
      <c r="BF3218" s="213"/>
      <c r="BG3218" s="213"/>
      <c r="BH3218" s="213"/>
    </row>
    <row r="3219" spans="1:60" outlineLevel="2" x14ac:dyDescent="0.2">
      <c r="A3219" s="220"/>
      <c r="B3219" s="221"/>
      <c r="C3219" s="255"/>
      <c r="D3219" s="251"/>
      <c r="E3219" s="251"/>
      <c r="F3219" s="251"/>
      <c r="G3219" s="251"/>
      <c r="H3219" s="224"/>
      <c r="I3219" s="224"/>
      <c r="J3219" s="224"/>
      <c r="K3219" s="224"/>
      <c r="L3219" s="224"/>
      <c r="M3219" s="224"/>
      <c r="N3219" s="223"/>
      <c r="O3219" s="223"/>
      <c r="P3219" s="223"/>
      <c r="Q3219" s="223"/>
      <c r="R3219" s="224"/>
      <c r="S3219" s="224"/>
      <c r="T3219" s="224"/>
      <c r="U3219" s="224"/>
      <c r="V3219" s="224"/>
      <c r="W3219" s="224"/>
      <c r="X3219" s="224"/>
      <c r="Y3219" s="224"/>
      <c r="Z3219" s="213"/>
      <c r="AA3219" s="213"/>
      <c r="AB3219" s="213"/>
      <c r="AC3219" s="213"/>
      <c r="AD3219" s="213"/>
      <c r="AE3219" s="213"/>
      <c r="AF3219" s="213"/>
      <c r="AG3219" s="213" t="s">
        <v>515</v>
      </c>
      <c r="AH3219" s="213"/>
      <c r="AI3219" s="213"/>
      <c r="AJ3219" s="213"/>
      <c r="AK3219" s="213"/>
      <c r="AL3219" s="213"/>
      <c r="AM3219" s="213"/>
      <c r="AN3219" s="213"/>
      <c r="AO3219" s="213"/>
      <c r="AP3219" s="213"/>
      <c r="AQ3219" s="213"/>
      <c r="AR3219" s="213"/>
      <c r="AS3219" s="213"/>
      <c r="AT3219" s="213"/>
      <c r="AU3219" s="213"/>
      <c r="AV3219" s="213"/>
      <c r="AW3219" s="213"/>
      <c r="AX3219" s="213"/>
      <c r="AY3219" s="213"/>
      <c r="AZ3219" s="213"/>
      <c r="BA3219" s="213"/>
      <c r="BB3219" s="213"/>
      <c r="BC3219" s="213"/>
      <c r="BD3219" s="213"/>
      <c r="BE3219" s="213"/>
      <c r="BF3219" s="213"/>
      <c r="BG3219" s="213"/>
      <c r="BH3219" s="213"/>
    </row>
    <row r="3220" spans="1:60" outlineLevel="1" x14ac:dyDescent="0.2">
      <c r="A3220" s="242">
        <v>415</v>
      </c>
      <c r="B3220" s="243" t="s">
        <v>2900</v>
      </c>
      <c r="C3220" s="254" t="s">
        <v>2901</v>
      </c>
      <c r="D3220" s="244" t="s">
        <v>530</v>
      </c>
      <c r="E3220" s="245">
        <v>8</v>
      </c>
      <c r="F3220" s="246"/>
      <c r="G3220" s="247">
        <f>ROUND(E3220*F3220,2)</f>
        <v>0</v>
      </c>
      <c r="H3220" s="246"/>
      <c r="I3220" s="247">
        <f>ROUND(E3220*H3220,2)</f>
        <v>0</v>
      </c>
      <c r="J3220" s="246"/>
      <c r="K3220" s="247">
        <f>ROUND(E3220*J3220,2)</f>
        <v>0</v>
      </c>
      <c r="L3220" s="247">
        <v>21</v>
      </c>
      <c r="M3220" s="247">
        <f>G3220*(1+L3220/100)</f>
        <v>0</v>
      </c>
      <c r="N3220" s="245">
        <v>0</v>
      </c>
      <c r="O3220" s="245">
        <f>ROUND(E3220*N3220,2)</f>
        <v>0</v>
      </c>
      <c r="P3220" s="245">
        <v>0</v>
      </c>
      <c r="Q3220" s="245">
        <f>ROUND(E3220*P3220,2)</f>
        <v>0</v>
      </c>
      <c r="R3220" s="247"/>
      <c r="S3220" s="247" t="s">
        <v>527</v>
      </c>
      <c r="T3220" s="248" t="s">
        <v>512</v>
      </c>
      <c r="U3220" s="224">
        <v>0</v>
      </c>
      <c r="V3220" s="224">
        <f>ROUND(E3220*U3220,2)</f>
        <v>0</v>
      </c>
      <c r="W3220" s="224"/>
      <c r="X3220" s="224" t="s">
        <v>557</v>
      </c>
      <c r="Y3220" s="224" t="s">
        <v>513</v>
      </c>
      <c r="Z3220" s="213"/>
      <c r="AA3220" s="213"/>
      <c r="AB3220" s="213"/>
      <c r="AC3220" s="213"/>
      <c r="AD3220" s="213"/>
      <c r="AE3220" s="213"/>
      <c r="AF3220" s="213"/>
      <c r="AG3220" s="213" t="s">
        <v>571</v>
      </c>
      <c r="AH3220" s="213"/>
      <c r="AI3220" s="213"/>
      <c r="AJ3220" s="213"/>
      <c r="AK3220" s="213"/>
      <c r="AL3220" s="213"/>
      <c r="AM3220" s="213"/>
      <c r="AN3220" s="213"/>
      <c r="AO3220" s="213"/>
      <c r="AP3220" s="213"/>
      <c r="AQ3220" s="213"/>
      <c r="AR3220" s="213"/>
      <c r="AS3220" s="213"/>
      <c r="AT3220" s="213"/>
      <c r="AU3220" s="213"/>
      <c r="AV3220" s="213"/>
      <c r="AW3220" s="213"/>
      <c r="AX3220" s="213"/>
      <c r="AY3220" s="213"/>
      <c r="AZ3220" s="213"/>
      <c r="BA3220" s="213"/>
      <c r="BB3220" s="213"/>
      <c r="BC3220" s="213"/>
      <c r="BD3220" s="213"/>
      <c r="BE3220" s="213"/>
      <c r="BF3220" s="213"/>
      <c r="BG3220" s="213"/>
      <c r="BH3220" s="213"/>
    </row>
    <row r="3221" spans="1:60" outlineLevel="2" x14ac:dyDescent="0.2">
      <c r="A3221" s="220"/>
      <c r="B3221" s="221"/>
      <c r="C3221" s="255"/>
      <c r="D3221" s="251"/>
      <c r="E3221" s="251"/>
      <c r="F3221" s="251"/>
      <c r="G3221" s="251"/>
      <c r="H3221" s="224"/>
      <c r="I3221" s="224"/>
      <c r="J3221" s="224"/>
      <c r="K3221" s="224"/>
      <c r="L3221" s="224"/>
      <c r="M3221" s="224"/>
      <c r="N3221" s="223"/>
      <c r="O3221" s="223"/>
      <c r="P3221" s="223"/>
      <c r="Q3221" s="223"/>
      <c r="R3221" s="224"/>
      <c r="S3221" s="224"/>
      <c r="T3221" s="224"/>
      <c r="U3221" s="224"/>
      <c r="V3221" s="224"/>
      <c r="W3221" s="224"/>
      <c r="X3221" s="224"/>
      <c r="Y3221" s="224"/>
      <c r="Z3221" s="213"/>
      <c r="AA3221" s="213"/>
      <c r="AB3221" s="213"/>
      <c r="AC3221" s="213"/>
      <c r="AD3221" s="213"/>
      <c r="AE3221" s="213"/>
      <c r="AF3221" s="213"/>
      <c r="AG3221" s="213" t="s">
        <v>515</v>
      </c>
      <c r="AH3221" s="213"/>
      <c r="AI3221" s="213"/>
      <c r="AJ3221" s="213"/>
      <c r="AK3221" s="213"/>
      <c r="AL3221" s="213"/>
      <c r="AM3221" s="213"/>
      <c r="AN3221" s="213"/>
      <c r="AO3221" s="213"/>
      <c r="AP3221" s="213"/>
      <c r="AQ3221" s="213"/>
      <c r="AR3221" s="213"/>
      <c r="AS3221" s="213"/>
      <c r="AT3221" s="213"/>
      <c r="AU3221" s="213"/>
      <c r="AV3221" s="213"/>
      <c r="AW3221" s="213"/>
      <c r="AX3221" s="213"/>
      <c r="AY3221" s="213"/>
      <c r="AZ3221" s="213"/>
      <c r="BA3221" s="213"/>
      <c r="BB3221" s="213"/>
      <c r="BC3221" s="213"/>
      <c r="BD3221" s="213"/>
      <c r="BE3221" s="213"/>
      <c r="BF3221" s="213"/>
      <c r="BG3221" s="213"/>
      <c r="BH3221" s="213"/>
    </row>
    <row r="3222" spans="1:60" outlineLevel="1" x14ac:dyDescent="0.2">
      <c r="A3222" s="242">
        <v>416</v>
      </c>
      <c r="B3222" s="243" t="s">
        <v>2902</v>
      </c>
      <c r="C3222" s="254" t="s">
        <v>2903</v>
      </c>
      <c r="D3222" s="244" t="s">
        <v>530</v>
      </c>
      <c r="E3222" s="245">
        <v>1</v>
      </c>
      <c r="F3222" s="246"/>
      <c r="G3222" s="247">
        <f>ROUND(E3222*F3222,2)</f>
        <v>0</v>
      </c>
      <c r="H3222" s="246"/>
      <c r="I3222" s="247">
        <f>ROUND(E3222*H3222,2)</f>
        <v>0</v>
      </c>
      <c r="J3222" s="246"/>
      <c r="K3222" s="247">
        <f>ROUND(E3222*J3222,2)</f>
        <v>0</v>
      </c>
      <c r="L3222" s="247">
        <v>21</v>
      </c>
      <c r="M3222" s="247">
        <f>G3222*(1+L3222/100)</f>
        <v>0</v>
      </c>
      <c r="N3222" s="245">
        <v>0</v>
      </c>
      <c r="O3222" s="245">
        <f>ROUND(E3222*N3222,2)</f>
        <v>0</v>
      </c>
      <c r="P3222" s="245">
        <v>0</v>
      </c>
      <c r="Q3222" s="245">
        <f>ROUND(E3222*P3222,2)</f>
        <v>0</v>
      </c>
      <c r="R3222" s="247"/>
      <c r="S3222" s="247" t="s">
        <v>527</v>
      </c>
      <c r="T3222" s="248" t="s">
        <v>512</v>
      </c>
      <c r="U3222" s="224">
        <v>0</v>
      </c>
      <c r="V3222" s="224">
        <f>ROUND(E3222*U3222,2)</f>
        <v>0</v>
      </c>
      <c r="W3222" s="224"/>
      <c r="X3222" s="224" t="s">
        <v>557</v>
      </c>
      <c r="Y3222" s="224" t="s">
        <v>513</v>
      </c>
      <c r="Z3222" s="213"/>
      <c r="AA3222" s="213"/>
      <c r="AB3222" s="213"/>
      <c r="AC3222" s="213"/>
      <c r="AD3222" s="213"/>
      <c r="AE3222" s="213"/>
      <c r="AF3222" s="213"/>
      <c r="AG3222" s="213" t="s">
        <v>571</v>
      </c>
      <c r="AH3222" s="213"/>
      <c r="AI3222" s="213"/>
      <c r="AJ3222" s="213"/>
      <c r="AK3222" s="213"/>
      <c r="AL3222" s="213"/>
      <c r="AM3222" s="213"/>
      <c r="AN3222" s="213"/>
      <c r="AO3222" s="213"/>
      <c r="AP3222" s="213"/>
      <c r="AQ3222" s="213"/>
      <c r="AR3222" s="213"/>
      <c r="AS3222" s="213"/>
      <c r="AT3222" s="213"/>
      <c r="AU3222" s="213"/>
      <c r="AV3222" s="213"/>
      <c r="AW3222" s="213"/>
      <c r="AX3222" s="213"/>
      <c r="AY3222" s="213"/>
      <c r="AZ3222" s="213"/>
      <c r="BA3222" s="213"/>
      <c r="BB3222" s="213"/>
      <c r="BC3222" s="213"/>
      <c r="BD3222" s="213"/>
      <c r="BE3222" s="213"/>
      <c r="BF3222" s="213"/>
      <c r="BG3222" s="213"/>
      <c r="BH3222" s="213"/>
    </row>
    <row r="3223" spans="1:60" outlineLevel="2" x14ac:dyDescent="0.2">
      <c r="A3223" s="220"/>
      <c r="B3223" s="221"/>
      <c r="C3223" s="255"/>
      <c r="D3223" s="251"/>
      <c r="E3223" s="251"/>
      <c r="F3223" s="251"/>
      <c r="G3223" s="251"/>
      <c r="H3223" s="224"/>
      <c r="I3223" s="224"/>
      <c r="J3223" s="224"/>
      <c r="K3223" s="224"/>
      <c r="L3223" s="224"/>
      <c r="M3223" s="224"/>
      <c r="N3223" s="223"/>
      <c r="O3223" s="223"/>
      <c r="P3223" s="223"/>
      <c r="Q3223" s="223"/>
      <c r="R3223" s="224"/>
      <c r="S3223" s="224"/>
      <c r="T3223" s="224"/>
      <c r="U3223" s="224"/>
      <c r="V3223" s="224"/>
      <c r="W3223" s="224"/>
      <c r="X3223" s="224"/>
      <c r="Y3223" s="224"/>
      <c r="Z3223" s="213"/>
      <c r="AA3223" s="213"/>
      <c r="AB3223" s="213"/>
      <c r="AC3223" s="213"/>
      <c r="AD3223" s="213"/>
      <c r="AE3223" s="213"/>
      <c r="AF3223" s="213"/>
      <c r="AG3223" s="213" t="s">
        <v>515</v>
      </c>
      <c r="AH3223" s="213"/>
      <c r="AI3223" s="213"/>
      <c r="AJ3223" s="213"/>
      <c r="AK3223" s="213"/>
      <c r="AL3223" s="213"/>
      <c r="AM3223" s="213"/>
      <c r="AN3223" s="213"/>
      <c r="AO3223" s="213"/>
      <c r="AP3223" s="213"/>
      <c r="AQ3223" s="213"/>
      <c r="AR3223" s="213"/>
      <c r="AS3223" s="213"/>
      <c r="AT3223" s="213"/>
      <c r="AU3223" s="213"/>
      <c r="AV3223" s="213"/>
      <c r="AW3223" s="213"/>
      <c r="AX3223" s="213"/>
      <c r="AY3223" s="213"/>
      <c r="AZ3223" s="213"/>
      <c r="BA3223" s="213"/>
      <c r="BB3223" s="213"/>
      <c r="BC3223" s="213"/>
      <c r="BD3223" s="213"/>
      <c r="BE3223" s="213"/>
      <c r="BF3223" s="213"/>
      <c r="BG3223" s="213"/>
      <c r="BH3223" s="213"/>
    </row>
    <row r="3224" spans="1:60" outlineLevel="1" x14ac:dyDescent="0.2">
      <c r="A3224" s="242">
        <v>417</v>
      </c>
      <c r="B3224" s="243" t="s">
        <v>2904</v>
      </c>
      <c r="C3224" s="254" t="s">
        <v>2905</v>
      </c>
      <c r="D3224" s="244" t="s">
        <v>1356</v>
      </c>
      <c r="E3224" s="245">
        <v>40</v>
      </c>
      <c r="F3224" s="246"/>
      <c r="G3224" s="247">
        <f>ROUND(E3224*F3224,2)</f>
        <v>0</v>
      </c>
      <c r="H3224" s="246"/>
      <c r="I3224" s="247">
        <f>ROUND(E3224*H3224,2)</f>
        <v>0</v>
      </c>
      <c r="J3224" s="246"/>
      <c r="K3224" s="247">
        <f>ROUND(E3224*J3224,2)</f>
        <v>0</v>
      </c>
      <c r="L3224" s="247">
        <v>21</v>
      </c>
      <c r="M3224" s="247">
        <f>G3224*(1+L3224/100)</f>
        <v>0</v>
      </c>
      <c r="N3224" s="245">
        <v>0</v>
      </c>
      <c r="O3224" s="245">
        <f>ROUND(E3224*N3224,2)</f>
        <v>0</v>
      </c>
      <c r="P3224" s="245">
        <v>0</v>
      </c>
      <c r="Q3224" s="245">
        <f>ROUND(E3224*P3224,2)</f>
        <v>0</v>
      </c>
      <c r="R3224" s="247"/>
      <c r="S3224" s="247" t="s">
        <v>527</v>
      </c>
      <c r="T3224" s="248" t="s">
        <v>512</v>
      </c>
      <c r="U3224" s="224">
        <v>0</v>
      </c>
      <c r="V3224" s="224">
        <f>ROUND(E3224*U3224,2)</f>
        <v>0</v>
      </c>
      <c r="W3224" s="224"/>
      <c r="X3224" s="224" t="s">
        <v>557</v>
      </c>
      <c r="Y3224" s="224" t="s">
        <v>513</v>
      </c>
      <c r="Z3224" s="213"/>
      <c r="AA3224" s="213"/>
      <c r="AB3224" s="213"/>
      <c r="AC3224" s="213"/>
      <c r="AD3224" s="213"/>
      <c r="AE3224" s="213"/>
      <c r="AF3224" s="213"/>
      <c r="AG3224" s="213" t="s">
        <v>571</v>
      </c>
      <c r="AH3224" s="213"/>
      <c r="AI3224" s="213"/>
      <c r="AJ3224" s="213"/>
      <c r="AK3224" s="213"/>
      <c r="AL3224" s="213"/>
      <c r="AM3224" s="213"/>
      <c r="AN3224" s="213"/>
      <c r="AO3224" s="213"/>
      <c r="AP3224" s="213"/>
      <c r="AQ3224" s="213"/>
      <c r="AR3224" s="213"/>
      <c r="AS3224" s="213"/>
      <c r="AT3224" s="213"/>
      <c r="AU3224" s="213"/>
      <c r="AV3224" s="213"/>
      <c r="AW3224" s="213"/>
      <c r="AX3224" s="213"/>
      <c r="AY3224" s="213"/>
      <c r="AZ3224" s="213"/>
      <c r="BA3224" s="213"/>
      <c r="BB3224" s="213"/>
      <c r="BC3224" s="213"/>
      <c r="BD3224" s="213"/>
      <c r="BE3224" s="213"/>
      <c r="BF3224" s="213"/>
      <c r="BG3224" s="213"/>
      <c r="BH3224" s="213"/>
    </row>
    <row r="3225" spans="1:60" outlineLevel="2" x14ac:dyDescent="0.2">
      <c r="A3225" s="220"/>
      <c r="B3225" s="221"/>
      <c r="C3225" s="255"/>
      <c r="D3225" s="251"/>
      <c r="E3225" s="251"/>
      <c r="F3225" s="251"/>
      <c r="G3225" s="251"/>
      <c r="H3225" s="224"/>
      <c r="I3225" s="224"/>
      <c r="J3225" s="224"/>
      <c r="K3225" s="224"/>
      <c r="L3225" s="224"/>
      <c r="M3225" s="224"/>
      <c r="N3225" s="223"/>
      <c r="O3225" s="223"/>
      <c r="P3225" s="223"/>
      <c r="Q3225" s="223"/>
      <c r="R3225" s="224"/>
      <c r="S3225" s="224"/>
      <c r="T3225" s="224"/>
      <c r="U3225" s="224"/>
      <c r="V3225" s="224"/>
      <c r="W3225" s="224"/>
      <c r="X3225" s="224"/>
      <c r="Y3225" s="224"/>
      <c r="Z3225" s="213"/>
      <c r="AA3225" s="213"/>
      <c r="AB3225" s="213"/>
      <c r="AC3225" s="213"/>
      <c r="AD3225" s="213"/>
      <c r="AE3225" s="213"/>
      <c r="AF3225" s="213"/>
      <c r="AG3225" s="213" t="s">
        <v>515</v>
      </c>
      <c r="AH3225" s="213"/>
      <c r="AI3225" s="213"/>
      <c r="AJ3225" s="213"/>
      <c r="AK3225" s="213"/>
      <c r="AL3225" s="213"/>
      <c r="AM3225" s="213"/>
      <c r="AN3225" s="213"/>
      <c r="AO3225" s="213"/>
      <c r="AP3225" s="213"/>
      <c r="AQ3225" s="213"/>
      <c r="AR3225" s="213"/>
      <c r="AS3225" s="213"/>
      <c r="AT3225" s="213"/>
      <c r="AU3225" s="213"/>
      <c r="AV3225" s="213"/>
      <c r="AW3225" s="213"/>
      <c r="AX3225" s="213"/>
      <c r="AY3225" s="213"/>
      <c r="AZ3225" s="213"/>
      <c r="BA3225" s="213"/>
      <c r="BB3225" s="213"/>
      <c r="BC3225" s="213"/>
      <c r="BD3225" s="213"/>
      <c r="BE3225" s="213"/>
      <c r="BF3225" s="213"/>
      <c r="BG3225" s="213"/>
      <c r="BH3225" s="213"/>
    </row>
    <row r="3226" spans="1:60" outlineLevel="1" x14ac:dyDescent="0.2">
      <c r="A3226" s="242">
        <v>418</v>
      </c>
      <c r="B3226" s="243" t="s">
        <v>2906</v>
      </c>
      <c r="C3226" s="254" t="s">
        <v>2907</v>
      </c>
      <c r="D3226" s="244" t="s">
        <v>530</v>
      </c>
      <c r="E3226" s="245">
        <v>1</v>
      </c>
      <c r="F3226" s="246"/>
      <c r="G3226" s="247">
        <f>ROUND(E3226*F3226,2)</f>
        <v>0</v>
      </c>
      <c r="H3226" s="246"/>
      <c r="I3226" s="247">
        <f>ROUND(E3226*H3226,2)</f>
        <v>0</v>
      </c>
      <c r="J3226" s="246"/>
      <c r="K3226" s="247">
        <f>ROUND(E3226*J3226,2)</f>
        <v>0</v>
      </c>
      <c r="L3226" s="247">
        <v>21</v>
      </c>
      <c r="M3226" s="247">
        <f>G3226*(1+L3226/100)</f>
        <v>0</v>
      </c>
      <c r="N3226" s="245">
        <v>0</v>
      </c>
      <c r="O3226" s="245">
        <f>ROUND(E3226*N3226,2)</f>
        <v>0</v>
      </c>
      <c r="P3226" s="245">
        <v>0</v>
      </c>
      <c r="Q3226" s="245">
        <f>ROUND(E3226*P3226,2)</f>
        <v>0</v>
      </c>
      <c r="R3226" s="247"/>
      <c r="S3226" s="247" t="s">
        <v>527</v>
      </c>
      <c r="T3226" s="248" t="s">
        <v>512</v>
      </c>
      <c r="U3226" s="224">
        <v>0</v>
      </c>
      <c r="V3226" s="224">
        <f>ROUND(E3226*U3226,2)</f>
        <v>0</v>
      </c>
      <c r="W3226" s="224"/>
      <c r="X3226" s="224" t="s">
        <v>557</v>
      </c>
      <c r="Y3226" s="224" t="s">
        <v>513</v>
      </c>
      <c r="Z3226" s="213"/>
      <c r="AA3226" s="213"/>
      <c r="AB3226" s="213"/>
      <c r="AC3226" s="213"/>
      <c r="AD3226" s="213"/>
      <c r="AE3226" s="213"/>
      <c r="AF3226" s="213"/>
      <c r="AG3226" s="213" t="s">
        <v>571</v>
      </c>
      <c r="AH3226" s="213"/>
      <c r="AI3226" s="213"/>
      <c r="AJ3226" s="213"/>
      <c r="AK3226" s="213"/>
      <c r="AL3226" s="213"/>
      <c r="AM3226" s="213"/>
      <c r="AN3226" s="213"/>
      <c r="AO3226" s="213"/>
      <c r="AP3226" s="213"/>
      <c r="AQ3226" s="213"/>
      <c r="AR3226" s="213"/>
      <c r="AS3226" s="213"/>
      <c r="AT3226" s="213"/>
      <c r="AU3226" s="213"/>
      <c r="AV3226" s="213"/>
      <c r="AW3226" s="213"/>
      <c r="AX3226" s="213"/>
      <c r="AY3226" s="213"/>
      <c r="AZ3226" s="213"/>
      <c r="BA3226" s="213"/>
      <c r="BB3226" s="213"/>
      <c r="BC3226" s="213"/>
      <c r="BD3226" s="213"/>
      <c r="BE3226" s="213"/>
      <c r="BF3226" s="213"/>
      <c r="BG3226" s="213"/>
      <c r="BH3226" s="213"/>
    </row>
    <row r="3227" spans="1:60" outlineLevel="2" x14ac:dyDescent="0.2">
      <c r="A3227" s="220"/>
      <c r="B3227" s="221"/>
      <c r="C3227" s="255"/>
      <c r="D3227" s="251"/>
      <c r="E3227" s="251"/>
      <c r="F3227" s="251"/>
      <c r="G3227" s="251"/>
      <c r="H3227" s="224"/>
      <c r="I3227" s="224"/>
      <c r="J3227" s="224"/>
      <c r="K3227" s="224"/>
      <c r="L3227" s="224"/>
      <c r="M3227" s="224"/>
      <c r="N3227" s="223"/>
      <c r="O3227" s="223"/>
      <c r="P3227" s="223"/>
      <c r="Q3227" s="223"/>
      <c r="R3227" s="224"/>
      <c r="S3227" s="224"/>
      <c r="T3227" s="224"/>
      <c r="U3227" s="224"/>
      <c r="V3227" s="224"/>
      <c r="W3227" s="224"/>
      <c r="X3227" s="224"/>
      <c r="Y3227" s="224"/>
      <c r="Z3227" s="213"/>
      <c r="AA3227" s="213"/>
      <c r="AB3227" s="213"/>
      <c r="AC3227" s="213"/>
      <c r="AD3227" s="213"/>
      <c r="AE3227" s="213"/>
      <c r="AF3227" s="213"/>
      <c r="AG3227" s="213" t="s">
        <v>515</v>
      </c>
      <c r="AH3227" s="213"/>
      <c r="AI3227" s="213"/>
      <c r="AJ3227" s="213"/>
      <c r="AK3227" s="213"/>
      <c r="AL3227" s="213"/>
      <c r="AM3227" s="213"/>
      <c r="AN3227" s="213"/>
      <c r="AO3227" s="213"/>
      <c r="AP3227" s="213"/>
      <c r="AQ3227" s="213"/>
      <c r="AR3227" s="213"/>
      <c r="AS3227" s="213"/>
      <c r="AT3227" s="213"/>
      <c r="AU3227" s="213"/>
      <c r="AV3227" s="213"/>
      <c r="AW3227" s="213"/>
      <c r="AX3227" s="213"/>
      <c r="AY3227" s="213"/>
      <c r="AZ3227" s="213"/>
      <c r="BA3227" s="213"/>
      <c r="BB3227" s="213"/>
      <c r="BC3227" s="213"/>
      <c r="BD3227" s="213"/>
      <c r="BE3227" s="213"/>
      <c r="BF3227" s="213"/>
      <c r="BG3227" s="213"/>
      <c r="BH3227" s="213"/>
    </row>
    <row r="3228" spans="1:60" outlineLevel="1" x14ac:dyDescent="0.2">
      <c r="A3228" s="242">
        <v>419</v>
      </c>
      <c r="B3228" s="243" t="s">
        <v>2908</v>
      </c>
      <c r="C3228" s="254" t="s">
        <v>2909</v>
      </c>
      <c r="D3228" s="244" t="s">
        <v>530</v>
      </c>
      <c r="E3228" s="245">
        <v>1</v>
      </c>
      <c r="F3228" s="246"/>
      <c r="G3228" s="247">
        <f>ROUND(E3228*F3228,2)</f>
        <v>0</v>
      </c>
      <c r="H3228" s="246"/>
      <c r="I3228" s="247">
        <f>ROUND(E3228*H3228,2)</f>
        <v>0</v>
      </c>
      <c r="J3228" s="246"/>
      <c r="K3228" s="247">
        <f>ROUND(E3228*J3228,2)</f>
        <v>0</v>
      </c>
      <c r="L3228" s="247">
        <v>21</v>
      </c>
      <c r="M3228" s="247">
        <f>G3228*(1+L3228/100)</f>
        <v>0</v>
      </c>
      <c r="N3228" s="245">
        <v>0</v>
      </c>
      <c r="O3228" s="245">
        <f>ROUND(E3228*N3228,2)</f>
        <v>0</v>
      </c>
      <c r="P3228" s="245">
        <v>0</v>
      </c>
      <c r="Q3228" s="245">
        <f>ROUND(E3228*P3228,2)</f>
        <v>0</v>
      </c>
      <c r="R3228" s="247"/>
      <c r="S3228" s="247" t="s">
        <v>527</v>
      </c>
      <c r="T3228" s="248" t="s">
        <v>512</v>
      </c>
      <c r="U3228" s="224">
        <v>0</v>
      </c>
      <c r="V3228" s="224">
        <f>ROUND(E3228*U3228,2)</f>
        <v>0</v>
      </c>
      <c r="W3228" s="224"/>
      <c r="X3228" s="224" t="s">
        <v>557</v>
      </c>
      <c r="Y3228" s="224" t="s">
        <v>513</v>
      </c>
      <c r="Z3228" s="213"/>
      <c r="AA3228" s="213"/>
      <c r="AB3228" s="213"/>
      <c r="AC3228" s="213"/>
      <c r="AD3228" s="213"/>
      <c r="AE3228" s="213"/>
      <c r="AF3228" s="213"/>
      <c r="AG3228" s="213" t="s">
        <v>558</v>
      </c>
      <c r="AH3228" s="213"/>
      <c r="AI3228" s="213"/>
      <c r="AJ3228" s="213"/>
      <c r="AK3228" s="213"/>
      <c r="AL3228" s="213"/>
      <c r="AM3228" s="213"/>
      <c r="AN3228" s="213"/>
      <c r="AO3228" s="213"/>
      <c r="AP3228" s="213"/>
      <c r="AQ3228" s="213"/>
      <c r="AR3228" s="213"/>
      <c r="AS3228" s="213"/>
      <c r="AT3228" s="213"/>
      <c r="AU3228" s="213"/>
      <c r="AV3228" s="213"/>
      <c r="AW3228" s="213"/>
      <c r="AX3228" s="213"/>
      <c r="AY3228" s="213"/>
      <c r="AZ3228" s="213"/>
      <c r="BA3228" s="213"/>
      <c r="BB3228" s="213"/>
      <c r="BC3228" s="213"/>
      <c r="BD3228" s="213"/>
      <c r="BE3228" s="213"/>
      <c r="BF3228" s="213"/>
      <c r="BG3228" s="213"/>
      <c r="BH3228" s="213"/>
    </row>
    <row r="3229" spans="1:60" outlineLevel="2" x14ac:dyDescent="0.2">
      <c r="A3229" s="220"/>
      <c r="B3229" s="221"/>
      <c r="C3229" s="255"/>
      <c r="D3229" s="251"/>
      <c r="E3229" s="251"/>
      <c r="F3229" s="251"/>
      <c r="G3229" s="251"/>
      <c r="H3229" s="224"/>
      <c r="I3229" s="224"/>
      <c r="J3229" s="224"/>
      <c r="K3229" s="224"/>
      <c r="L3229" s="224"/>
      <c r="M3229" s="224"/>
      <c r="N3229" s="223"/>
      <c r="O3229" s="223"/>
      <c r="P3229" s="223"/>
      <c r="Q3229" s="223"/>
      <c r="R3229" s="224"/>
      <c r="S3229" s="224"/>
      <c r="T3229" s="224"/>
      <c r="U3229" s="224"/>
      <c r="V3229" s="224"/>
      <c r="W3229" s="224"/>
      <c r="X3229" s="224"/>
      <c r="Y3229" s="224"/>
      <c r="Z3229" s="213"/>
      <c r="AA3229" s="213"/>
      <c r="AB3229" s="213"/>
      <c r="AC3229" s="213"/>
      <c r="AD3229" s="213"/>
      <c r="AE3229" s="213"/>
      <c r="AF3229" s="213"/>
      <c r="AG3229" s="213" t="s">
        <v>515</v>
      </c>
      <c r="AH3229" s="213"/>
      <c r="AI3229" s="213"/>
      <c r="AJ3229" s="213"/>
      <c r="AK3229" s="213"/>
      <c r="AL3229" s="213"/>
      <c r="AM3229" s="213"/>
      <c r="AN3229" s="213"/>
      <c r="AO3229" s="213"/>
      <c r="AP3229" s="213"/>
      <c r="AQ3229" s="213"/>
      <c r="AR3229" s="213"/>
      <c r="AS3229" s="213"/>
      <c r="AT3229" s="213"/>
      <c r="AU3229" s="213"/>
      <c r="AV3229" s="213"/>
      <c r="AW3229" s="213"/>
      <c r="AX3229" s="213"/>
      <c r="AY3229" s="213"/>
      <c r="AZ3229" s="213"/>
      <c r="BA3229" s="213"/>
      <c r="BB3229" s="213"/>
      <c r="BC3229" s="213"/>
      <c r="BD3229" s="213"/>
      <c r="BE3229" s="213"/>
      <c r="BF3229" s="213"/>
      <c r="BG3229" s="213"/>
      <c r="BH3229" s="213"/>
    </row>
    <row r="3230" spans="1:60" x14ac:dyDescent="0.2">
      <c r="A3230" s="3"/>
      <c r="B3230" s="4"/>
      <c r="C3230" s="259"/>
      <c r="D3230" s="6"/>
      <c r="E3230" s="3"/>
      <c r="F3230" s="3"/>
      <c r="G3230" s="3"/>
      <c r="H3230" s="3"/>
      <c r="I3230" s="3"/>
      <c r="J3230" s="3"/>
      <c r="K3230" s="3"/>
      <c r="L3230" s="3"/>
      <c r="M3230" s="3"/>
      <c r="N3230" s="3"/>
      <c r="O3230" s="3"/>
      <c r="P3230" s="3"/>
      <c r="Q3230" s="3"/>
      <c r="R3230" s="3"/>
      <c r="S3230" s="3"/>
      <c r="T3230" s="3"/>
      <c r="U3230" s="3"/>
      <c r="V3230" s="3"/>
      <c r="W3230" s="3"/>
      <c r="X3230" s="3"/>
      <c r="Y3230" s="3"/>
      <c r="AE3230">
        <v>12</v>
      </c>
      <c r="AF3230">
        <v>21</v>
      </c>
      <c r="AG3230" t="s">
        <v>492</v>
      </c>
    </row>
    <row r="3231" spans="1:60" x14ac:dyDescent="0.2">
      <c r="A3231" s="216"/>
      <c r="B3231" s="217" t="s">
        <v>29</v>
      </c>
      <c r="C3231" s="260"/>
      <c r="D3231" s="218"/>
      <c r="E3231" s="219"/>
      <c r="F3231" s="219"/>
      <c r="G3231" s="241">
        <f>G8+G77+G316+G345+G510+G663+G750+G804+G811+G861+G904+G945+G949+G1078+G1115+G1411+G1426+G1431+G1445+G1609+G1645+G1790+G1826+G2061+G2266+G2365+G2562+G2726+G2871+G2907+G3045+G3115+G3133+G3149+G3189+G3212+G3217</f>
        <v>0</v>
      </c>
      <c r="H3231" s="3"/>
      <c r="I3231" s="3"/>
      <c r="J3231" s="3"/>
      <c r="K3231" s="3"/>
      <c r="L3231" s="3"/>
      <c r="M3231" s="3"/>
      <c r="N3231" s="3"/>
      <c r="O3231" s="3"/>
      <c r="P3231" s="3"/>
      <c r="Q3231" s="3"/>
      <c r="R3231" s="3"/>
      <c r="S3231" s="3"/>
      <c r="T3231" s="3"/>
      <c r="U3231" s="3"/>
      <c r="V3231" s="3"/>
      <c r="W3231" s="3"/>
      <c r="X3231" s="3"/>
      <c r="Y3231" s="3"/>
      <c r="AE3231">
        <f>SUMIF(L7:L3229,AE3230,G7:G3229)</f>
        <v>0</v>
      </c>
      <c r="AF3231">
        <f>SUMIF(L7:L3229,AF3230,G7:G3229)</f>
        <v>0</v>
      </c>
      <c r="AG3231" t="s">
        <v>576</v>
      </c>
    </row>
    <row r="3232" spans="1:60" x14ac:dyDescent="0.2">
      <c r="C3232" s="261"/>
      <c r="D3232" s="10"/>
      <c r="AG3232" t="s">
        <v>577</v>
      </c>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d8hWJLHdYkpKch43XaFcCIa+88pCAtjaXUWFzPJpap6F2fmjmqEGTIKW4f+2JBSDZqe4H+m8kbjjqWF+MsP7g==" saltValue="SSxnR1KwZS87sERqh5+6Wg==" spinCount="100000" sheet="1" formatRows="0"/>
  <mergeCells count="503">
    <mergeCell ref="C3221:G3221"/>
    <mergeCell ref="C3223:G3223"/>
    <mergeCell ref="C3225:G3225"/>
    <mergeCell ref="C3227:G3227"/>
    <mergeCell ref="C3229:G3229"/>
    <mergeCell ref="C3185:G3185"/>
    <mergeCell ref="C3187:G3187"/>
    <mergeCell ref="C3188:G3188"/>
    <mergeCell ref="C3211:G3211"/>
    <mergeCell ref="C3216:G3216"/>
    <mergeCell ref="C3219:G3219"/>
    <mergeCell ref="C3141:G3141"/>
    <mergeCell ref="C3145:G3145"/>
    <mergeCell ref="C3148:G3148"/>
    <mergeCell ref="C3164:G3164"/>
    <mergeCell ref="C3171:G3171"/>
    <mergeCell ref="C3182:G3182"/>
    <mergeCell ref="C3114:G3114"/>
    <mergeCell ref="C3121:G3121"/>
    <mergeCell ref="C3124:G3124"/>
    <mergeCell ref="C3128:G3128"/>
    <mergeCell ref="C3132:G3132"/>
    <mergeCell ref="C3137:G3137"/>
    <mergeCell ref="C3082:G3082"/>
    <mergeCell ref="C3087:G3087"/>
    <mergeCell ref="C3089:G3089"/>
    <mergeCell ref="C3092:G3092"/>
    <mergeCell ref="C3099:G3099"/>
    <mergeCell ref="C3103:G3103"/>
    <mergeCell ref="C3048:G3048"/>
    <mergeCell ref="C3063:G3063"/>
    <mergeCell ref="C3072:G3072"/>
    <mergeCell ref="C3076:G3076"/>
    <mergeCell ref="C3078:G3078"/>
    <mergeCell ref="C3080:G3080"/>
    <mergeCell ref="C3013:G3013"/>
    <mergeCell ref="C3018:G3018"/>
    <mergeCell ref="C3026:G3026"/>
    <mergeCell ref="C3034:G3034"/>
    <mergeCell ref="C3042:G3042"/>
    <mergeCell ref="C3044:G3044"/>
    <mergeCell ref="C2952:G2952"/>
    <mergeCell ref="C2973:G2973"/>
    <mergeCell ref="C2980:G2980"/>
    <mergeCell ref="C2983:G2983"/>
    <mergeCell ref="C2985:G2985"/>
    <mergeCell ref="C3006:G3006"/>
    <mergeCell ref="C2895:G2895"/>
    <mergeCell ref="C2903:G2903"/>
    <mergeCell ref="C2905:G2905"/>
    <mergeCell ref="C2906:G2906"/>
    <mergeCell ref="C2910:G2910"/>
    <mergeCell ref="C2931:G2931"/>
    <mergeCell ref="C2869:G2869"/>
    <mergeCell ref="C2870:G2870"/>
    <mergeCell ref="C2874:G2874"/>
    <mergeCell ref="C2876:G2876"/>
    <mergeCell ref="C2891:G2891"/>
    <mergeCell ref="C2893:G2893"/>
    <mergeCell ref="C2834:G2834"/>
    <mergeCell ref="C2843:G2843"/>
    <mergeCell ref="C2846:G2846"/>
    <mergeCell ref="C2849:G2849"/>
    <mergeCell ref="C2857:G2857"/>
    <mergeCell ref="C2867:G2867"/>
    <mergeCell ref="C2739:G2739"/>
    <mergeCell ref="C2748:G2748"/>
    <mergeCell ref="C2783:G2783"/>
    <mergeCell ref="C2791:G2791"/>
    <mergeCell ref="C2799:G2799"/>
    <mergeCell ref="C2801:G2801"/>
    <mergeCell ref="C2724:G2724"/>
    <mergeCell ref="C2725:G2725"/>
    <mergeCell ref="C2728:G2728"/>
    <mergeCell ref="C2731:G2731"/>
    <mergeCell ref="C2733:G2733"/>
    <mergeCell ref="C2736:G2736"/>
    <mergeCell ref="C2695:G2695"/>
    <mergeCell ref="C2698:G2698"/>
    <mergeCell ref="C2701:G2701"/>
    <mergeCell ref="C2708:G2708"/>
    <mergeCell ref="C2715:G2715"/>
    <mergeCell ref="C2722:G2722"/>
    <mergeCell ref="C2620:G2620"/>
    <mergeCell ref="C2653:G2653"/>
    <mergeCell ref="C2656:G2656"/>
    <mergeCell ref="C2683:G2683"/>
    <mergeCell ref="C2686:G2686"/>
    <mergeCell ref="C2689:G2689"/>
    <mergeCell ref="C2561:G2561"/>
    <mergeCell ref="C2567:G2567"/>
    <mergeCell ref="C2573:G2573"/>
    <mergeCell ref="C2580:G2580"/>
    <mergeCell ref="C2593:G2593"/>
    <mergeCell ref="C2601:G2601"/>
    <mergeCell ref="C2529:G2529"/>
    <mergeCell ref="C2541:G2541"/>
    <mergeCell ref="C2548:G2548"/>
    <mergeCell ref="C2555:G2555"/>
    <mergeCell ref="C2557:G2557"/>
    <mergeCell ref="C2559:G2559"/>
    <mergeCell ref="C2485:G2485"/>
    <mergeCell ref="C2493:G2493"/>
    <mergeCell ref="C2503:G2503"/>
    <mergeCell ref="C2510:G2510"/>
    <mergeCell ref="C2517:G2517"/>
    <mergeCell ref="C2526:G2526"/>
    <mergeCell ref="C2442:G2442"/>
    <mergeCell ref="C2449:G2449"/>
    <mergeCell ref="C2456:G2456"/>
    <mergeCell ref="C2463:G2463"/>
    <mergeCell ref="C2470:G2470"/>
    <mergeCell ref="C2477:G2477"/>
    <mergeCell ref="C2400:G2400"/>
    <mergeCell ref="C2407:G2407"/>
    <mergeCell ref="C2414:G2414"/>
    <mergeCell ref="C2421:G2421"/>
    <mergeCell ref="C2428:G2428"/>
    <mergeCell ref="C2435:G2435"/>
    <mergeCell ref="C2362:G2362"/>
    <mergeCell ref="C2364:G2364"/>
    <mergeCell ref="C2372:G2372"/>
    <mergeCell ref="C2379:G2379"/>
    <mergeCell ref="C2386:G2386"/>
    <mergeCell ref="C2393:G2393"/>
    <mergeCell ref="C2329:G2329"/>
    <mergeCell ref="C2336:G2336"/>
    <mergeCell ref="C2343:G2343"/>
    <mergeCell ref="C2350:G2350"/>
    <mergeCell ref="C2358:G2358"/>
    <mergeCell ref="C2360:G2360"/>
    <mergeCell ref="C2287:G2287"/>
    <mergeCell ref="C2294:G2294"/>
    <mergeCell ref="C2301:G2301"/>
    <mergeCell ref="C2308:G2308"/>
    <mergeCell ref="C2315:G2315"/>
    <mergeCell ref="C2322:G2322"/>
    <mergeCell ref="C2258:G2258"/>
    <mergeCell ref="C2262:G2262"/>
    <mergeCell ref="C2264:G2264"/>
    <mergeCell ref="C2265:G2265"/>
    <mergeCell ref="C2273:G2273"/>
    <mergeCell ref="C2280:G2280"/>
    <mergeCell ref="C2236:G2236"/>
    <mergeCell ref="C2240:G2240"/>
    <mergeCell ref="C2244:G2244"/>
    <mergeCell ref="C2248:G2248"/>
    <mergeCell ref="C2252:G2252"/>
    <mergeCell ref="C2255:G2255"/>
    <mergeCell ref="C2187:G2187"/>
    <mergeCell ref="C2191:G2191"/>
    <mergeCell ref="C2200:G2200"/>
    <mergeCell ref="C2208:G2208"/>
    <mergeCell ref="C2220:G2220"/>
    <mergeCell ref="C2232:G2232"/>
    <mergeCell ref="C2146:G2146"/>
    <mergeCell ref="C2159:G2159"/>
    <mergeCell ref="C2168:G2168"/>
    <mergeCell ref="C2175:G2175"/>
    <mergeCell ref="C2179:G2179"/>
    <mergeCell ref="C2183:G2183"/>
    <mergeCell ref="C2059:G2059"/>
    <mergeCell ref="C2060:G2060"/>
    <mergeCell ref="C2089:G2089"/>
    <mergeCell ref="C2114:G2114"/>
    <mergeCell ref="C2117:G2117"/>
    <mergeCell ref="C2120:G2120"/>
    <mergeCell ref="C2021:G2021"/>
    <mergeCell ref="C2034:G2034"/>
    <mergeCell ref="C2041:G2041"/>
    <mergeCell ref="C2049:G2049"/>
    <mergeCell ref="C2053:G2053"/>
    <mergeCell ref="C2057:G2057"/>
    <mergeCell ref="C1985:G1985"/>
    <mergeCell ref="C1997:G1997"/>
    <mergeCell ref="C2000:G2000"/>
    <mergeCell ref="C2006:G2006"/>
    <mergeCell ref="C2010:G2010"/>
    <mergeCell ref="C2018:G2018"/>
    <mergeCell ref="C1950:G1950"/>
    <mergeCell ref="C1957:G1957"/>
    <mergeCell ref="C1964:G1964"/>
    <mergeCell ref="C1971:G1971"/>
    <mergeCell ref="C1978:G1978"/>
    <mergeCell ref="C1982:G1982"/>
    <mergeCell ref="C1907:G1907"/>
    <mergeCell ref="C1914:G1914"/>
    <mergeCell ref="C1921:G1921"/>
    <mergeCell ref="C1928:G1928"/>
    <mergeCell ref="C1935:G1935"/>
    <mergeCell ref="C1942:G1942"/>
    <mergeCell ref="C1863:G1863"/>
    <mergeCell ref="C1870:G1870"/>
    <mergeCell ref="C1882:G1882"/>
    <mergeCell ref="C1886:G1886"/>
    <mergeCell ref="C1893:G1893"/>
    <mergeCell ref="C1900:G1900"/>
    <mergeCell ref="C1824:G1824"/>
    <mergeCell ref="C1825:G1825"/>
    <mergeCell ref="C1836:G1836"/>
    <mergeCell ref="C1843:G1843"/>
    <mergeCell ref="C1849:G1849"/>
    <mergeCell ref="C1855:G1855"/>
    <mergeCell ref="C1789:G1789"/>
    <mergeCell ref="C1808:G1808"/>
    <mergeCell ref="C1811:G1811"/>
    <mergeCell ref="C1814:G1814"/>
    <mergeCell ref="C1818:G1818"/>
    <mergeCell ref="C1822:G1822"/>
    <mergeCell ref="C1759:G1759"/>
    <mergeCell ref="C1763:G1763"/>
    <mergeCell ref="C1767:G1767"/>
    <mergeCell ref="C1771:G1771"/>
    <mergeCell ref="C1786:G1786"/>
    <mergeCell ref="C1788:G1788"/>
    <mergeCell ref="C1735:G1735"/>
    <mergeCell ref="C1739:G1739"/>
    <mergeCell ref="C1743:G1743"/>
    <mergeCell ref="C1747:G1747"/>
    <mergeCell ref="C1751:G1751"/>
    <mergeCell ref="C1755:G1755"/>
    <mergeCell ref="C1714:G1714"/>
    <mergeCell ref="C1718:G1718"/>
    <mergeCell ref="C1722:G1722"/>
    <mergeCell ref="C1726:G1726"/>
    <mergeCell ref="C1730:G1730"/>
    <mergeCell ref="C1732:G1732"/>
    <mergeCell ref="C1681:G1681"/>
    <mergeCell ref="C1683:G1683"/>
    <mergeCell ref="C1689:G1689"/>
    <mergeCell ref="C1691:G1691"/>
    <mergeCell ref="C1704:G1704"/>
    <mergeCell ref="C1706:G1706"/>
    <mergeCell ref="C1643:G1643"/>
    <mergeCell ref="C1644:G1644"/>
    <mergeCell ref="C1653:G1653"/>
    <mergeCell ref="C1668:G1668"/>
    <mergeCell ref="C1672:G1672"/>
    <mergeCell ref="C1674:G1674"/>
    <mergeCell ref="C1611:G1611"/>
    <mergeCell ref="C1624:G1624"/>
    <mergeCell ref="C1626:G1626"/>
    <mergeCell ref="C1635:G1635"/>
    <mergeCell ref="C1638:G1638"/>
    <mergeCell ref="C1641:G1641"/>
    <mergeCell ref="C1587:G1587"/>
    <mergeCell ref="C1592:G1592"/>
    <mergeCell ref="C1600:G1600"/>
    <mergeCell ref="C1605:G1605"/>
    <mergeCell ref="C1607:G1607"/>
    <mergeCell ref="C1608:G1608"/>
    <mergeCell ref="C1539:G1539"/>
    <mergeCell ref="C1546:G1546"/>
    <mergeCell ref="C1555:G1555"/>
    <mergeCell ref="C1560:G1560"/>
    <mergeCell ref="C1569:G1569"/>
    <mergeCell ref="C1574:G1574"/>
    <mergeCell ref="C1471:G1471"/>
    <mergeCell ref="C1480:G1480"/>
    <mergeCell ref="C1495:G1495"/>
    <mergeCell ref="C1502:G1502"/>
    <mergeCell ref="C1512:G1512"/>
    <mergeCell ref="C1536:G1536"/>
    <mergeCell ref="C1441:G1441"/>
    <mergeCell ref="C1443:G1443"/>
    <mergeCell ref="C1444:G1444"/>
    <mergeCell ref="C1449:G1449"/>
    <mergeCell ref="C1460:G1460"/>
    <mergeCell ref="C1467:G1467"/>
    <mergeCell ref="C1410:G1410"/>
    <mergeCell ref="C1419:G1419"/>
    <mergeCell ref="C1422:G1422"/>
    <mergeCell ref="C1424:G1424"/>
    <mergeCell ref="C1425:G1425"/>
    <mergeCell ref="C1430:G1430"/>
    <mergeCell ref="C1389:G1389"/>
    <mergeCell ref="C1395:G1395"/>
    <mergeCell ref="C1399:G1399"/>
    <mergeCell ref="C1403:G1403"/>
    <mergeCell ref="C1407:G1407"/>
    <mergeCell ref="C1409:G1409"/>
    <mergeCell ref="C1365:G1365"/>
    <mergeCell ref="C1369:G1369"/>
    <mergeCell ref="C1373:G1373"/>
    <mergeCell ref="C1377:G1377"/>
    <mergeCell ref="C1380:G1380"/>
    <mergeCell ref="C1384:G1384"/>
    <mergeCell ref="C1315:G1315"/>
    <mergeCell ref="C1323:G1323"/>
    <mergeCell ref="C1329:G1329"/>
    <mergeCell ref="C1334:G1334"/>
    <mergeCell ref="C1347:G1347"/>
    <mergeCell ref="C1349:G1349"/>
    <mergeCell ref="C1150:G1150"/>
    <mergeCell ref="C1163:G1163"/>
    <mergeCell ref="C1203:G1203"/>
    <mergeCell ref="C1274:G1274"/>
    <mergeCell ref="C1279:G1279"/>
    <mergeCell ref="C1294:G1294"/>
    <mergeCell ref="C1113:G1113"/>
    <mergeCell ref="C1114:G1114"/>
    <mergeCell ref="C1126:G1126"/>
    <mergeCell ref="C1137:G1137"/>
    <mergeCell ref="C1140:G1140"/>
    <mergeCell ref="C1143:G1143"/>
    <mergeCell ref="C1081:G1081"/>
    <mergeCell ref="C1088:G1088"/>
    <mergeCell ref="C1100:G1100"/>
    <mergeCell ref="C1105:G1105"/>
    <mergeCell ref="C1108:G1108"/>
    <mergeCell ref="C1111:G1111"/>
    <mergeCell ref="C1063:G1063"/>
    <mergeCell ref="C1066:G1066"/>
    <mergeCell ref="C1070:G1070"/>
    <mergeCell ref="C1074:G1074"/>
    <mergeCell ref="C1076:G1076"/>
    <mergeCell ref="C1077:G1077"/>
    <mergeCell ref="C977:G977"/>
    <mergeCell ref="C996:G996"/>
    <mergeCell ref="C1002:G1002"/>
    <mergeCell ref="C1021:G1021"/>
    <mergeCell ref="C1040:G1040"/>
    <mergeCell ref="C1059:G1059"/>
    <mergeCell ref="C948:G948"/>
    <mergeCell ref="C952:G952"/>
    <mergeCell ref="C959:G959"/>
    <mergeCell ref="C968:G968"/>
    <mergeCell ref="C971:G971"/>
    <mergeCell ref="C974:G974"/>
    <mergeCell ref="C903:G903"/>
    <mergeCell ref="C913:G913"/>
    <mergeCell ref="C925:G925"/>
    <mergeCell ref="C932:G932"/>
    <mergeCell ref="C944:G944"/>
    <mergeCell ref="C947:G947"/>
    <mergeCell ref="C879:G879"/>
    <mergeCell ref="C881:G881"/>
    <mergeCell ref="C883:G883"/>
    <mergeCell ref="C890:G890"/>
    <mergeCell ref="C893:G893"/>
    <mergeCell ref="C901:G901"/>
    <mergeCell ref="C844:G844"/>
    <mergeCell ref="C854:G854"/>
    <mergeCell ref="C857:G857"/>
    <mergeCell ref="C860:G860"/>
    <mergeCell ref="C867:G867"/>
    <mergeCell ref="C875:G875"/>
    <mergeCell ref="C813:G813"/>
    <mergeCell ref="C822:G822"/>
    <mergeCell ref="C824:G824"/>
    <mergeCell ref="C826:G826"/>
    <mergeCell ref="C829:G829"/>
    <mergeCell ref="C834:G834"/>
    <mergeCell ref="C789:G789"/>
    <mergeCell ref="C797:G797"/>
    <mergeCell ref="C800:G800"/>
    <mergeCell ref="C803:G803"/>
    <mergeCell ref="C808:G808"/>
    <mergeCell ref="C810:G810"/>
    <mergeCell ref="C743:G743"/>
    <mergeCell ref="C749:G749"/>
    <mergeCell ref="C752:G752"/>
    <mergeCell ref="C774:G774"/>
    <mergeCell ref="C776:G776"/>
    <mergeCell ref="C787:G787"/>
    <mergeCell ref="C725:G725"/>
    <mergeCell ref="C727:G727"/>
    <mergeCell ref="C729:G729"/>
    <mergeCell ref="C736:G736"/>
    <mergeCell ref="C738:G738"/>
    <mergeCell ref="C741:G741"/>
    <mergeCell ref="C676:G676"/>
    <mergeCell ref="C683:G683"/>
    <mergeCell ref="C685:G685"/>
    <mergeCell ref="C699:G699"/>
    <mergeCell ref="C701:G701"/>
    <mergeCell ref="C723:G723"/>
    <mergeCell ref="C658:G658"/>
    <mergeCell ref="C662:G662"/>
    <mergeCell ref="C665:G665"/>
    <mergeCell ref="C669:G669"/>
    <mergeCell ref="C671:G671"/>
    <mergeCell ref="C674:G674"/>
    <mergeCell ref="C617:G617"/>
    <mergeCell ref="C620:G620"/>
    <mergeCell ref="C627:G627"/>
    <mergeCell ref="C631:G631"/>
    <mergeCell ref="C633:G633"/>
    <mergeCell ref="C651:G651"/>
    <mergeCell ref="C584:G584"/>
    <mergeCell ref="C586:G586"/>
    <mergeCell ref="C596:G596"/>
    <mergeCell ref="C598:G598"/>
    <mergeCell ref="C609:G609"/>
    <mergeCell ref="C614:G614"/>
    <mergeCell ref="C555:G555"/>
    <mergeCell ref="C557:G557"/>
    <mergeCell ref="C558:G558"/>
    <mergeCell ref="C564:G564"/>
    <mergeCell ref="C566:G566"/>
    <mergeCell ref="C567:G567"/>
    <mergeCell ref="C528:G528"/>
    <mergeCell ref="C530:G530"/>
    <mergeCell ref="C533:G533"/>
    <mergeCell ref="C536:G536"/>
    <mergeCell ref="C542:G542"/>
    <mergeCell ref="C544:G544"/>
    <mergeCell ref="C512:G512"/>
    <mergeCell ref="C514:G514"/>
    <mergeCell ref="C516:G516"/>
    <mergeCell ref="C522:G522"/>
    <mergeCell ref="C524:G524"/>
    <mergeCell ref="C526:G526"/>
    <mergeCell ref="C482:G482"/>
    <mergeCell ref="C496:G496"/>
    <mergeCell ref="C499:G499"/>
    <mergeCell ref="C503:G503"/>
    <mergeCell ref="C506:G506"/>
    <mergeCell ref="C509:G509"/>
    <mergeCell ref="C417:G417"/>
    <mergeCell ref="C419:G419"/>
    <mergeCell ref="C421:G421"/>
    <mergeCell ref="C423:G423"/>
    <mergeCell ref="C427:G427"/>
    <mergeCell ref="C479:G479"/>
    <mergeCell ref="C400:G400"/>
    <mergeCell ref="C402:G402"/>
    <mergeCell ref="C404:G404"/>
    <mergeCell ref="C406:G406"/>
    <mergeCell ref="C409:G409"/>
    <mergeCell ref="C411:G411"/>
    <mergeCell ref="C361:G361"/>
    <mergeCell ref="C363:G363"/>
    <mergeCell ref="C383:G383"/>
    <mergeCell ref="C385:G385"/>
    <mergeCell ref="C390:G390"/>
    <mergeCell ref="C392:G392"/>
    <mergeCell ref="C329:G329"/>
    <mergeCell ref="C336:G336"/>
    <mergeCell ref="C344:G344"/>
    <mergeCell ref="C347:G347"/>
    <mergeCell ref="C357:G357"/>
    <mergeCell ref="C359:G359"/>
    <mergeCell ref="C293:G293"/>
    <mergeCell ref="C295:G295"/>
    <mergeCell ref="C298:G298"/>
    <mergeCell ref="C300:G300"/>
    <mergeCell ref="C303:G303"/>
    <mergeCell ref="C315:G315"/>
    <mergeCell ref="C253:G253"/>
    <mergeCell ref="C256:G256"/>
    <mergeCell ref="C268:G268"/>
    <mergeCell ref="C275:G275"/>
    <mergeCell ref="C287:G287"/>
    <mergeCell ref="C291:G291"/>
    <mergeCell ref="C202:G202"/>
    <mergeCell ref="C204:G204"/>
    <mergeCell ref="C222:G222"/>
    <mergeCell ref="C234:G234"/>
    <mergeCell ref="C244:G244"/>
    <mergeCell ref="C251:G251"/>
    <mergeCell ref="C166:G166"/>
    <mergeCell ref="C174:G174"/>
    <mergeCell ref="C182:G182"/>
    <mergeCell ref="C184:G184"/>
    <mergeCell ref="C187:G187"/>
    <mergeCell ref="C189:G189"/>
    <mergeCell ref="C133:G133"/>
    <mergeCell ref="C137:G137"/>
    <mergeCell ref="C144:G144"/>
    <mergeCell ref="C150:G150"/>
    <mergeCell ref="C152:G152"/>
    <mergeCell ref="C161:G161"/>
    <mergeCell ref="C73:G73"/>
    <mergeCell ref="C76:G76"/>
    <mergeCell ref="C89:G89"/>
    <mergeCell ref="C106:G106"/>
    <mergeCell ref="C114:G114"/>
    <mergeCell ref="C118:G118"/>
    <mergeCell ref="C49:G49"/>
    <mergeCell ref="C56:G56"/>
    <mergeCell ref="C58:G58"/>
    <mergeCell ref="C65:G65"/>
    <mergeCell ref="C67:G67"/>
    <mergeCell ref="C70:G70"/>
    <mergeCell ref="C29:G29"/>
    <mergeCell ref="C32:G32"/>
    <mergeCell ref="C34:G34"/>
    <mergeCell ref="C40:G40"/>
    <mergeCell ref="C44:G44"/>
    <mergeCell ref="C47:G47"/>
    <mergeCell ref="C17:G17"/>
    <mergeCell ref="C19:G19"/>
    <mergeCell ref="C21:G21"/>
    <mergeCell ref="C23:G23"/>
    <mergeCell ref="C25:G25"/>
    <mergeCell ref="C27:G27"/>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66</v>
      </c>
      <c r="C4" s="205" t="s">
        <v>67</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317</v>
      </c>
      <c r="C8" s="253" t="s">
        <v>318</v>
      </c>
      <c r="D8" s="234"/>
      <c r="E8" s="235"/>
      <c r="F8" s="236"/>
      <c r="G8" s="236">
        <f>SUMIF(AG9:AG23,"&lt;&gt;NOR",G9:G23)</f>
        <v>0</v>
      </c>
      <c r="H8" s="236"/>
      <c r="I8" s="236">
        <f>SUM(I9:I23)</f>
        <v>0</v>
      </c>
      <c r="J8" s="236"/>
      <c r="K8" s="236">
        <f>SUM(K9:K23)</f>
        <v>0</v>
      </c>
      <c r="L8" s="236"/>
      <c r="M8" s="236">
        <f>SUM(M9:M23)</f>
        <v>0</v>
      </c>
      <c r="N8" s="235"/>
      <c r="O8" s="235">
        <f>SUM(O9:O23)</f>
        <v>0</v>
      </c>
      <c r="P8" s="235"/>
      <c r="Q8" s="235">
        <f>SUM(Q9:Q23)</f>
        <v>0</v>
      </c>
      <c r="R8" s="236"/>
      <c r="S8" s="236"/>
      <c r="T8" s="237"/>
      <c r="U8" s="231"/>
      <c r="V8" s="231">
        <f>SUM(V9:V23)</f>
        <v>9.3699999999999992</v>
      </c>
      <c r="W8" s="231"/>
      <c r="X8" s="231"/>
      <c r="Y8" s="231"/>
      <c r="AG8" t="s">
        <v>507</v>
      </c>
    </row>
    <row r="9" spans="1:60" outlineLevel="1" x14ac:dyDescent="0.2">
      <c r="A9" s="242">
        <v>1</v>
      </c>
      <c r="B9" s="243" t="s">
        <v>964</v>
      </c>
      <c r="C9" s="254" t="s">
        <v>965</v>
      </c>
      <c r="D9" s="244" t="s">
        <v>918</v>
      </c>
      <c r="E9" s="245">
        <v>11.76957</v>
      </c>
      <c r="F9" s="246"/>
      <c r="G9" s="247">
        <f>ROUND(E9*F9,2)</f>
        <v>0</v>
      </c>
      <c r="H9" s="246"/>
      <c r="I9" s="247">
        <f>ROUND(E9*H9,2)</f>
        <v>0</v>
      </c>
      <c r="J9" s="246"/>
      <c r="K9" s="247">
        <f>ROUND(E9*J9,2)</f>
        <v>0</v>
      </c>
      <c r="L9" s="247">
        <v>21</v>
      </c>
      <c r="M9" s="247">
        <f>G9*(1+L9/100)</f>
        <v>0</v>
      </c>
      <c r="N9" s="245">
        <v>0</v>
      </c>
      <c r="O9" s="245">
        <f>ROUND(E9*N9,2)</f>
        <v>0</v>
      </c>
      <c r="P9" s="245">
        <v>0</v>
      </c>
      <c r="Q9" s="245">
        <f>ROUND(E9*P9,2)</f>
        <v>0</v>
      </c>
      <c r="R9" s="247" t="s">
        <v>919</v>
      </c>
      <c r="S9" s="247" t="s">
        <v>511</v>
      </c>
      <c r="T9" s="248" t="s">
        <v>511</v>
      </c>
      <c r="U9" s="224">
        <v>0</v>
      </c>
      <c r="V9" s="224">
        <f>ROUND(E9*U9,2)</f>
        <v>0</v>
      </c>
      <c r="W9" s="224"/>
      <c r="X9" s="224" t="s">
        <v>557</v>
      </c>
      <c r="Y9" s="224" t="s">
        <v>513</v>
      </c>
      <c r="Z9" s="213"/>
      <c r="AA9" s="213"/>
      <c r="AB9" s="213"/>
      <c r="AC9" s="213"/>
      <c r="AD9" s="213"/>
      <c r="AE9" s="213"/>
      <c r="AF9" s="213"/>
      <c r="AG9" s="213" t="s">
        <v>571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8" t="s">
        <v>2910</v>
      </c>
      <c r="D10" s="229"/>
      <c r="E10" s="230">
        <v>11.76957</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573</v>
      </c>
      <c r="AH10" s="213">
        <v>5</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2">
        <v>2</v>
      </c>
      <c r="B12" s="243" t="s">
        <v>2911</v>
      </c>
      <c r="C12" s="254" t="s">
        <v>2912</v>
      </c>
      <c r="D12" s="244" t="s">
        <v>918</v>
      </c>
      <c r="E12" s="245">
        <v>11.76957</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t="s">
        <v>2913</v>
      </c>
      <c r="S12" s="247" t="s">
        <v>511</v>
      </c>
      <c r="T12" s="248" t="s">
        <v>511</v>
      </c>
      <c r="U12" s="224">
        <v>0.79630000000000001</v>
      </c>
      <c r="V12" s="224">
        <f>ROUND(E12*U12,2)</f>
        <v>9.3699999999999992</v>
      </c>
      <c r="W12" s="224"/>
      <c r="X12" s="224" t="s">
        <v>2649</v>
      </c>
      <c r="Y12" s="224" t="s">
        <v>513</v>
      </c>
      <c r="Z12" s="213"/>
      <c r="AA12" s="213"/>
      <c r="AB12" s="213"/>
      <c r="AC12" s="213"/>
      <c r="AD12" s="213"/>
      <c r="AE12" s="213"/>
      <c r="AF12" s="213"/>
      <c r="AG12" s="213" t="s">
        <v>2650</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8" t="s">
        <v>2914</v>
      </c>
      <c r="D13" s="229"/>
      <c r="E13" s="230"/>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8" t="s">
        <v>2915</v>
      </c>
      <c r="D14" s="229"/>
      <c r="E14" s="230">
        <v>8.0341500000000003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573</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5" t="s">
        <v>955</v>
      </c>
      <c r="D15" s="266"/>
      <c r="E15" s="267"/>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573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76" t="s">
        <v>2916</v>
      </c>
      <c r="D16" s="266"/>
      <c r="E16" s="267">
        <v>8.0341500000000003</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573</v>
      </c>
      <c r="AH16" s="213">
        <v>2</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5" t="s">
        <v>958</v>
      </c>
      <c r="D17" s="266"/>
      <c r="E17" s="267"/>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573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58" t="s">
        <v>2917</v>
      </c>
      <c r="D18" s="229"/>
      <c r="E18" s="230">
        <v>3.73542</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573</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75" t="s">
        <v>955</v>
      </c>
      <c r="D19" s="266"/>
      <c r="E19" s="267"/>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573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76" t="s">
        <v>2918</v>
      </c>
      <c r="D20" s="266"/>
      <c r="E20" s="267">
        <v>2.8354200000000001</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573</v>
      </c>
      <c r="AH20" s="213">
        <v>2</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76" t="s">
        <v>2919</v>
      </c>
      <c r="D21" s="266"/>
      <c r="E21" s="267">
        <v>0.9</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573</v>
      </c>
      <c r="AH21" s="213">
        <v>2</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75" t="s">
        <v>958</v>
      </c>
      <c r="D22" s="266"/>
      <c r="E22" s="267"/>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573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7"/>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x14ac:dyDescent="0.2">
      <c r="A24" s="232" t="s">
        <v>506</v>
      </c>
      <c r="B24" s="233" t="s">
        <v>319</v>
      </c>
      <c r="C24" s="253" t="s">
        <v>320</v>
      </c>
      <c r="D24" s="234"/>
      <c r="E24" s="235"/>
      <c r="F24" s="236"/>
      <c r="G24" s="236">
        <f>SUMIF(AG25:AG213,"&lt;&gt;NOR",G25:G213)</f>
        <v>0</v>
      </c>
      <c r="H24" s="236"/>
      <c r="I24" s="236">
        <f>SUM(I25:I213)</f>
        <v>0</v>
      </c>
      <c r="J24" s="236"/>
      <c r="K24" s="236">
        <f>SUM(K25:K213)</f>
        <v>0</v>
      </c>
      <c r="L24" s="236"/>
      <c r="M24" s="236">
        <f>SUM(M25:M213)</f>
        <v>0</v>
      </c>
      <c r="N24" s="235"/>
      <c r="O24" s="235">
        <f>SUM(O25:O213)</f>
        <v>561.43000000000006</v>
      </c>
      <c r="P24" s="235"/>
      <c r="Q24" s="235">
        <f>SUM(Q25:Q213)</f>
        <v>0</v>
      </c>
      <c r="R24" s="236"/>
      <c r="S24" s="236"/>
      <c r="T24" s="237"/>
      <c r="U24" s="231"/>
      <c r="V24" s="231">
        <f>SUM(V25:V213)</f>
        <v>979.50999999999988</v>
      </c>
      <c r="W24" s="231"/>
      <c r="X24" s="231"/>
      <c r="Y24" s="231"/>
      <c r="AG24" t="s">
        <v>507</v>
      </c>
    </row>
    <row r="25" spans="1:60" outlineLevel="1" x14ac:dyDescent="0.2">
      <c r="A25" s="242">
        <v>3</v>
      </c>
      <c r="B25" s="243" t="s">
        <v>2920</v>
      </c>
      <c r="C25" s="254" t="s">
        <v>2921</v>
      </c>
      <c r="D25" s="244" t="s">
        <v>918</v>
      </c>
      <c r="E25" s="245">
        <v>22.387250000000002</v>
      </c>
      <c r="F25" s="246"/>
      <c r="G25" s="247">
        <f>ROUND(E25*F25,2)</f>
        <v>0</v>
      </c>
      <c r="H25" s="246"/>
      <c r="I25" s="247">
        <f>ROUND(E25*H25,2)</f>
        <v>0</v>
      </c>
      <c r="J25" s="246"/>
      <c r="K25" s="247">
        <f>ROUND(E25*J25,2)</f>
        <v>0</v>
      </c>
      <c r="L25" s="247">
        <v>21</v>
      </c>
      <c r="M25" s="247">
        <f>G25*(1+L25/100)</f>
        <v>0</v>
      </c>
      <c r="N25" s="245">
        <v>2.5249999999999999</v>
      </c>
      <c r="O25" s="245">
        <f>ROUND(E25*N25,2)</f>
        <v>56.53</v>
      </c>
      <c r="P25" s="245">
        <v>0</v>
      </c>
      <c r="Q25" s="245">
        <f>ROUND(E25*P25,2)</f>
        <v>0</v>
      </c>
      <c r="R25" s="247" t="s">
        <v>975</v>
      </c>
      <c r="S25" s="247" t="s">
        <v>511</v>
      </c>
      <c r="T25" s="248" t="s">
        <v>511</v>
      </c>
      <c r="U25" s="224">
        <v>0.47699999999999998</v>
      </c>
      <c r="V25" s="224">
        <f>ROUND(E25*U25,2)</f>
        <v>10.68</v>
      </c>
      <c r="W25" s="224"/>
      <c r="X25" s="224" t="s">
        <v>557</v>
      </c>
      <c r="Y25" s="224" t="s">
        <v>513</v>
      </c>
      <c r="Z25" s="213"/>
      <c r="AA25" s="213"/>
      <c r="AB25" s="213"/>
      <c r="AC25" s="213"/>
      <c r="AD25" s="213"/>
      <c r="AE25" s="213"/>
      <c r="AF25" s="213"/>
      <c r="AG25" s="213" t="s">
        <v>571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8" t="s">
        <v>2922</v>
      </c>
      <c r="D26" s="229"/>
      <c r="E26" s="230"/>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573</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8" t="s">
        <v>2923</v>
      </c>
      <c r="D27" s="229"/>
      <c r="E27" s="230">
        <v>20.82535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573</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75" t="s">
        <v>955</v>
      </c>
      <c r="D28" s="266"/>
      <c r="E28" s="267"/>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573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76" t="s">
        <v>956</v>
      </c>
      <c r="D29" s="266"/>
      <c r="E29" s="267">
        <v>185.75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573</v>
      </c>
      <c r="AH29" s="213">
        <v>2</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76" t="s">
        <v>957</v>
      </c>
      <c r="D30" s="266"/>
      <c r="E30" s="267">
        <v>22.503499999999999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573</v>
      </c>
      <c r="AH30" s="213">
        <v>2</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75" t="s">
        <v>958</v>
      </c>
      <c r="D31" s="266"/>
      <c r="E31" s="267"/>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573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58" t="s">
        <v>2924</v>
      </c>
      <c r="D32" s="229"/>
      <c r="E32" s="230">
        <v>1.5619000000000001</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573</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7"/>
      <c r="D33" s="250"/>
      <c r="E33" s="250"/>
      <c r="F33" s="250"/>
      <c r="G33" s="250"/>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515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2">
        <v>4</v>
      </c>
      <c r="B34" s="243" t="s">
        <v>2925</v>
      </c>
      <c r="C34" s="254" t="s">
        <v>2926</v>
      </c>
      <c r="D34" s="244" t="s">
        <v>918</v>
      </c>
      <c r="E34" s="245">
        <v>49.498910000000002</v>
      </c>
      <c r="F34" s="246"/>
      <c r="G34" s="247">
        <f>ROUND(E34*F34,2)</f>
        <v>0</v>
      </c>
      <c r="H34" s="246"/>
      <c r="I34" s="247">
        <f>ROUND(E34*H34,2)</f>
        <v>0</v>
      </c>
      <c r="J34" s="246"/>
      <c r="K34" s="247">
        <f>ROUND(E34*J34,2)</f>
        <v>0</v>
      </c>
      <c r="L34" s="247">
        <v>21</v>
      </c>
      <c r="M34" s="247">
        <f>G34*(1+L34/100)</f>
        <v>0</v>
      </c>
      <c r="N34" s="245">
        <v>2.5249999999999999</v>
      </c>
      <c r="O34" s="245">
        <f>ROUND(E34*N34,2)</f>
        <v>124.98</v>
      </c>
      <c r="P34" s="245">
        <v>0</v>
      </c>
      <c r="Q34" s="245">
        <f>ROUND(E34*P34,2)</f>
        <v>0</v>
      </c>
      <c r="R34" s="247" t="s">
        <v>975</v>
      </c>
      <c r="S34" s="247" t="s">
        <v>511</v>
      </c>
      <c r="T34" s="248" t="s">
        <v>511</v>
      </c>
      <c r="U34" s="224">
        <v>0.48</v>
      </c>
      <c r="V34" s="224">
        <f>ROUND(E34*U34,2)</f>
        <v>23.76</v>
      </c>
      <c r="W34" s="224"/>
      <c r="X34" s="224" t="s">
        <v>557</v>
      </c>
      <c r="Y34" s="224" t="s">
        <v>513</v>
      </c>
      <c r="Z34" s="213"/>
      <c r="AA34" s="213"/>
      <c r="AB34" s="213"/>
      <c r="AC34" s="213"/>
      <c r="AD34" s="213"/>
      <c r="AE34" s="213"/>
      <c r="AF34" s="213"/>
      <c r="AG34" s="213" t="s">
        <v>571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4" t="s">
        <v>2927</v>
      </c>
      <c r="D35" s="272"/>
      <c r="E35" s="272"/>
      <c r="F35" s="272"/>
      <c r="G35" s="272"/>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921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8" t="s">
        <v>2928</v>
      </c>
      <c r="D36" s="229"/>
      <c r="E36" s="230">
        <v>46.045499999999997</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573</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75" t="s">
        <v>955</v>
      </c>
      <c r="D37" s="266"/>
      <c r="E37" s="267"/>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573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76" t="s">
        <v>2929</v>
      </c>
      <c r="D38" s="266"/>
      <c r="E38" s="267">
        <v>0.98699999999999999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573</v>
      </c>
      <c r="AH38" s="213">
        <v>2</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76" t="s">
        <v>2930</v>
      </c>
      <c r="D39" s="266"/>
      <c r="E39" s="267">
        <v>39.671999999999997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573</v>
      </c>
      <c r="AH39" s="213">
        <v>2</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76" t="s">
        <v>2931</v>
      </c>
      <c r="D40" s="266"/>
      <c r="E40" s="267">
        <v>5.3864999999999998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573</v>
      </c>
      <c r="AH40" s="213">
        <v>2</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5" t="s">
        <v>958</v>
      </c>
      <c r="D41" s="266"/>
      <c r="E41" s="267"/>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573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8" t="s">
        <v>2932</v>
      </c>
      <c r="D42" s="229"/>
      <c r="E42" s="230">
        <v>3.4534099999999999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573</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7"/>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515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2">
        <v>5</v>
      </c>
      <c r="B44" s="243" t="s">
        <v>2933</v>
      </c>
      <c r="C44" s="254" t="s">
        <v>2934</v>
      </c>
      <c r="D44" s="244" t="s">
        <v>974</v>
      </c>
      <c r="E44" s="245">
        <v>18.100000000000001</v>
      </c>
      <c r="F44" s="246"/>
      <c r="G44" s="247">
        <f>ROUND(E44*F44,2)</f>
        <v>0</v>
      </c>
      <c r="H44" s="246"/>
      <c r="I44" s="247">
        <f>ROUND(E44*H44,2)</f>
        <v>0</v>
      </c>
      <c r="J44" s="246"/>
      <c r="K44" s="247">
        <f>ROUND(E44*J44,2)</f>
        <v>0</v>
      </c>
      <c r="L44" s="247">
        <v>21</v>
      </c>
      <c r="M44" s="247">
        <f>G44*(1+L44/100)</f>
        <v>0</v>
      </c>
      <c r="N44" s="245">
        <v>3.9199999999999999E-2</v>
      </c>
      <c r="O44" s="245">
        <f>ROUND(E44*N44,2)</f>
        <v>0.71</v>
      </c>
      <c r="P44" s="245">
        <v>0</v>
      </c>
      <c r="Q44" s="245">
        <f>ROUND(E44*P44,2)</f>
        <v>0</v>
      </c>
      <c r="R44" s="247" t="s">
        <v>975</v>
      </c>
      <c r="S44" s="247" t="s">
        <v>511</v>
      </c>
      <c r="T44" s="248" t="s">
        <v>511</v>
      </c>
      <c r="U44" s="224">
        <v>1.6</v>
      </c>
      <c r="V44" s="224">
        <f>ROUND(E44*U44,2)</f>
        <v>28.96</v>
      </c>
      <c r="W44" s="224"/>
      <c r="X44" s="224" t="s">
        <v>557</v>
      </c>
      <c r="Y44" s="224" t="s">
        <v>513</v>
      </c>
      <c r="Z44" s="213"/>
      <c r="AA44" s="213"/>
      <c r="AB44" s="213"/>
      <c r="AC44" s="213"/>
      <c r="AD44" s="213"/>
      <c r="AE44" s="213"/>
      <c r="AF44" s="213"/>
      <c r="AG44" s="213" t="s">
        <v>571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2" x14ac:dyDescent="0.2">
      <c r="A45" s="220"/>
      <c r="B45" s="221"/>
      <c r="C45" s="274" t="s">
        <v>2935</v>
      </c>
      <c r="D45" s="272"/>
      <c r="E45" s="272"/>
      <c r="F45" s="272"/>
      <c r="G45" s="272"/>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921</v>
      </c>
      <c r="AH45" s="213"/>
      <c r="AI45" s="213"/>
      <c r="AJ45" s="213"/>
      <c r="AK45" s="213"/>
      <c r="AL45" s="213"/>
      <c r="AM45" s="213"/>
      <c r="AN45" s="213"/>
      <c r="AO45" s="213"/>
      <c r="AP45" s="213"/>
      <c r="AQ45" s="213"/>
      <c r="AR45" s="213"/>
      <c r="AS45" s="213"/>
      <c r="AT45" s="213"/>
      <c r="AU45" s="213"/>
      <c r="AV45" s="213"/>
      <c r="AW45" s="213"/>
      <c r="AX45" s="213"/>
      <c r="AY45" s="213"/>
      <c r="AZ45" s="213"/>
      <c r="BA45" s="262" t="str">
        <f>C45</f>
        <v>svislé nebo šikmé (odkloněné) , půdorysně přímé nebo zalomené, stěn základových desek ve volných nebo zapažených jámách, rýhách, šachtách, včetně případných vzpěr,</v>
      </c>
      <c r="BB45" s="213"/>
      <c r="BC45" s="213"/>
      <c r="BD45" s="213"/>
      <c r="BE45" s="213"/>
      <c r="BF45" s="213"/>
      <c r="BG45" s="213"/>
      <c r="BH45" s="213"/>
    </row>
    <row r="46" spans="1:60" outlineLevel="2" x14ac:dyDescent="0.2">
      <c r="A46" s="220"/>
      <c r="B46" s="221"/>
      <c r="C46" s="258" t="s">
        <v>2936</v>
      </c>
      <c r="D46" s="229"/>
      <c r="E46" s="230">
        <v>18.100000000000001</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573</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75" t="s">
        <v>955</v>
      </c>
      <c r="D47" s="266"/>
      <c r="E47" s="267"/>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573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76" t="s">
        <v>2937</v>
      </c>
      <c r="D48" s="266"/>
      <c r="E48" s="267">
        <v>1.78</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573</v>
      </c>
      <c r="AH48" s="213">
        <v>2</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76" t="s">
        <v>2938</v>
      </c>
      <c r="D49" s="266"/>
      <c r="E49" s="267">
        <v>12.72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573</v>
      </c>
      <c r="AH49" s="213">
        <v>2</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6" t="s">
        <v>2939</v>
      </c>
      <c r="D50" s="266"/>
      <c r="E50" s="267">
        <v>3.6</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573</v>
      </c>
      <c r="AH50" s="213">
        <v>2</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75" t="s">
        <v>958</v>
      </c>
      <c r="D51" s="266"/>
      <c r="E51" s="267"/>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573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7"/>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515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2">
        <v>6</v>
      </c>
      <c r="B53" s="243" t="s">
        <v>2940</v>
      </c>
      <c r="C53" s="254" t="s">
        <v>2941</v>
      </c>
      <c r="D53" s="244" t="s">
        <v>974</v>
      </c>
      <c r="E53" s="245">
        <v>18.100000000000001</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t="s">
        <v>975</v>
      </c>
      <c r="S53" s="247" t="s">
        <v>511</v>
      </c>
      <c r="T53" s="248" t="s">
        <v>511</v>
      </c>
      <c r="U53" s="224">
        <v>0.32</v>
      </c>
      <c r="V53" s="224">
        <f>ROUND(E53*U53,2)</f>
        <v>5.79</v>
      </c>
      <c r="W53" s="224"/>
      <c r="X53" s="224" t="s">
        <v>557</v>
      </c>
      <c r="Y53" s="224" t="s">
        <v>513</v>
      </c>
      <c r="Z53" s="213"/>
      <c r="AA53" s="213"/>
      <c r="AB53" s="213"/>
      <c r="AC53" s="213"/>
      <c r="AD53" s="213"/>
      <c r="AE53" s="213"/>
      <c r="AF53" s="213"/>
      <c r="AG53" s="213" t="s">
        <v>571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74" t="s">
        <v>2935</v>
      </c>
      <c r="D54" s="272"/>
      <c r="E54" s="272"/>
      <c r="F54" s="272"/>
      <c r="G54" s="272"/>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921</v>
      </c>
      <c r="AH54" s="213"/>
      <c r="AI54" s="213"/>
      <c r="AJ54" s="213"/>
      <c r="AK54" s="213"/>
      <c r="AL54" s="213"/>
      <c r="AM54" s="213"/>
      <c r="AN54" s="213"/>
      <c r="AO54" s="213"/>
      <c r="AP54" s="213"/>
      <c r="AQ54" s="213"/>
      <c r="AR54" s="213"/>
      <c r="AS54" s="213"/>
      <c r="AT54" s="213"/>
      <c r="AU54" s="213"/>
      <c r="AV54" s="213"/>
      <c r="AW54" s="213"/>
      <c r="AX54" s="213"/>
      <c r="AY54" s="213"/>
      <c r="AZ54" s="213"/>
      <c r="BA54" s="262" t="str">
        <f>C54</f>
        <v>svislé nebo šikmé (odkloněné) , půdorysně přímé nebo zalomené, stěn základových desek ve volných nebo zapažených jámách, rýhách, šachtách, včetně případných vzpěr,</v>
      </c>
      <c r="BB54" s="213"/>
      <c r="BC54" s="213"/>
      <c r="BD54" s="213"/>
      <c r="BE54" s="213"/>
      <c r="BF54" s="213"/>
      <c r="BG54" s="213"/>
      <c r="BH54" s="213"/>
    </row>
    <row r="55" spans="1:60" outlineLevel="2" x14ac:dyDescent="0.2">
      <c r="A55" s="220"/>
      <c r="B55" s="221"/>
      <c r="C55" s="258" t="s">
        <v>2942</v>
      </c>
      <c r="D55" s="229"/>
      <c r="E55" s="230">
        <v>18.100000000000001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573</v>
      </c>
      <c r="AH55" s="213">
        <v>5</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7"/>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2">
        <v>7</v>
      </c>
      <c r="B57" s="243" t="s">
        <v>2943</v>
      </c>
      <c r="C57" s="254" t="s">
        <v>2944</v>
      </c>
      <c r="D57" s="244" t="s">
        <v>582</v>
      </c>
      <c r="E57" s="245">
        <v>12</v>
      </c>
      <c r="F57" s="246"/>
      <c r="G57" s="247">
        <f>ROUND(E57*F57,2)</f>
        <v>0</v>
      </c>
      <c r="H57" s="246"/>
      <c r="I57" s="247">
        <f>ROUND(E57*H57,2)</f>
        <v>0</v>
      </c>
      <c r="J57" s="246"/>
      <c r="K57" s="247">
        <f>ROUND(E57*J57,2)</f>
        <v>0</v>
      </c>
      <c r="L57" s="247">
        <v>21</v>
      </c>
      <c r="M57" s="247">
        <f>G57*(1+L57/100)</f>
        <v>0</v>
      </c>
      <c r="N57" s="245">
        <v>4.9899999999999996E-3</v>
      </c>
      <c r="O57" s="245">
        <f>ROUND(E57*N57,2)</f>
        <v>0.06</v>
      </c>
      <c r="P57" s="245">
        <v>0</v>
      </c>
      <c r="Q57" s="245">
        <f>ROUND(E57*P57,2)</f>
        <v>0</v>
      </c>
      <c r="R57" s="247" t="s">
        <v>2945</v>
      </c>
      <c r="S57" s="247" t="s">
        <v>511</v>
      </c>
      <c r="T57" s="248" t="s">
        <v>511</v>
      </c>
      <c r="U57" s="224">
        <v>0.623</v>
      </c>
      <c r="V57" s="224">
        <f>ROUND(E57*U57,2)</f>
        <v>7.48</v>
      </c>
      <c r="W57" s="224"/>
      <c r="X57" s="224" t="s">
        <v>557</v>
      </c>
      <c r="Y57" s="224" t="s">
        <v>513</v>
      </c>
      <c r="Z57" s="213"/>
      <c r="AA57" s="213"/>
      <c r="AB57" s="213"/>
      <c r="AC57" s="213"/>
      <c r="AD57" s="213"/>
      <c r="AE57" s="213"/>
      <c r="AF57" s="213"/>
      <c r="AG57" s="213" t="s">
        <v>571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74" t="s">
        <v>2946</v>
      </c>
      <c r="D58" s="272"/>
      <c r="E58" s="272"/>
      <c r="F58" s="272"/>
      <c r="G58" s="272"/>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921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8" t="s">
        <v>2947</v>
      </c>
      <c r="D59" s="229"/>
      <c r="E59" s="230"/>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58" t="s">
        <v>2948</v>
      </c>
      <c r="D60" s="229"/>
      <c r="E60" s="230"/>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573</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58" t="s">
        <v>2949</v>
      </c>
      <c r="D61" s="229"/>
      <c r="E61" s="230">
        <v>12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573</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7"/>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515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2">
        <v>8</v>
      </c>
      <c r="B63" s="243" t="s">
        <v>2950</v>
      </c>
      <c r="C63" s="254" t="s">
        <v>2951</v>
      </c>
      <c r="D63" s="244" t="s">
        <v>969</v>
      </c>
      <c r="E63" s="245">
        <v>1.7364599999999999</v>
      </c>
      <c r="F63" s="246"/>
      <c r="G63" s="247">
        <f>ROUND(E63*F63,2)</f>
        <v>0</v>
      </c>
      <c r="H63" s="246"/>
      <c r="I63" s="247">
        <f>ROUND(E63*H63,2)</f>
        <v>0</v>
      </c>
      <c r="J63" s="246"/>
      <c r="K63" s="247">
        <f>ROUND(E63*J63,2)</f>
        <v>0</v>
      </c>
      <c r="L63" s="247">
        <v>21</v>
      </c>
      <c r="M63" s="247">
        <f>G63*(1+L63/100)</f>
        <v>0</v>
      </c>
      <c r="N63" s="245">
        <v>1.0217400000000001</v>
      </c>
      <c r="O63" s="245">
        <f>ROUND(E63*N63,2)</f>
        <v>1.77</v>
      </c>
      <c r="P63" s="245">
        <v>0</v>
      </c>
      <c r="Q63" s="245">
        <f>ROUND(E63*P63,2)</f>
        <v>0</v>
      </c>
      <c r="R63" s="247" t="s">
        <v>975</v>
      </c>
      <c r="S63" s="247" t="s">
        <v>511</v>
      </c>
      <c r="T63" s="248" t="s">
        <v>511</v>
      </c>
      <c r="U63" s="224">
        <v>23.530999999999999</v>
      </c>
      <c r="V63" s="224">
        <f>ROUND(E63*U63,2)</f>
        <v>40.86</v>
      </c>
      <c r="W63" s="224"/>
      <c r="X63" s="224" t="s">
        <v>557</v>
      </c>
      <c r="Y63" s="224" t="s">
        <v>513</v>
      </c>
      <c r="Z63" s="213"/>
      <c r="AA63" s="213"/>
      <c r="AB63" s="213"/>
      <c r="AC63" s="213"/>
      <c r="AD63" s="213"/>
      <c r="AE63" s="213"/>
      <c r="AF63" s="213"/>
      <c r="AG63" s="213" t="s">
        <v>571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4" t="s">
        <v>1423</v>
      </c>
      <c r="D64" s="272"/>
      <c r="E64" s="272"/>
      <c r="F64" s="272"/>
      <c r="G64" s="272"/>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921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8" t="s">
        <v>2952</v>
      </c>
      <c r="D65" s="229"/>
      <c r="E65" s="230">
        <v>1.7364599999999999</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573</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5" t="s">
        <v>955</v>
      </c>
      <c r="D66" s="266"/>
      <c r="E66" s="267"/>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573</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6" t="s">
        <v>2953</v>
      </c>
      <c r="D67" s="266"/>
      <c r="E67" s="267">
        <v>51.29</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573</v>
      </c>
      <c r="AH67" s="213">
        <v>2</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6" t="s">
        <v>2954</v>
      </c>
      <c r="D68" s="266"/>
      <c r="E68" s="267">
        <v>799.48</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573</v>
      </c>
      <c r="AH68" s="213">
        <v>2</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76" t="s">
        <v>2955</v>
      </c>
      <c r="D69" s="266"/>
      <c r="E69" s="267">
        <v>557.29999999999995</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573</v>
      </c>
      <c r="AH69" s="213">
        <v>2</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6" t="s">
        <v>2956</v>
      </c>
      <c r="D70" s="266"/>
      <c r="E70" s="267">
        <v>239.89</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573</v>
      </c>
      <c r="AH70" s="213">
        <v>2</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6" t="s">
        <v>2957</v>
      </c>
      <c r="D71" s="266"/>
      <c r="E71" s="267">
        <v>88.5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573</v>
      </c>
      <c r="AH71" s="213">
        <v>2</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5" t="s">
        <v>958</v>
      </c>
      <c r="D72" s="266"/>
      <c r="E72" s="267"/>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573</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7"/>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2">
        <v>9</v>
      </c>
      <c r="B74" s="243" t="s">
        <v>2958</v>
      </c>
      <c r="C74" s="254" t="s">
        <v>2959</v>
      </c>
      <c r="D74" s="244" t="s">
        <v>969</v>
      </c>
      <c r="E74" s="245">
        <v>3.9929199999999998</v>
      </c>
      <c r="F74" s="246"/>
      <c r="G74" s="247">
        <f>ROUND(E74*F74,2)</f>
        <v>0</v>
      </c>
      <c r="H74" s="246"/>
      <c r="I74" s="247">
        <f>ROUND(E74*H74,2)</f>
        <v>0</v>
      </c>
      <c r="J74" s="246"/>
      <c r="K74" s="247">
        <f>ROUND(E74*J74,2)</f>
        <v>0</v>
      </c>
      <c r="L74" s="247">
        <v>21</v>
      </c>
      <c r="M74" s="247">
        <f>G74*(1+L74/100)</f>
        <v>0</v>
      </c>
      <c r="N74" s="245">
        <v>1.04548</v>
      </c>
      <c r="O74" s="245">
        <f>ROUND(E74*N74,2)</f>
        <v>4.17</v>
      </c>
      <c r="P74" s="245">
        <v>0</v>
      </c>
      <c r="Q74" s="245">
        <f>ROUND(E74*P74,2)</f>
        <v>0</v>
      </c>
      <c r="R74" s="247" t="s">
        <v>975</v>
      </c>
      <c r="S74" s="247" t="s">
        <v>511</v>
      </c>
      <c r="T74" s="248" t="s">
        <v>511</v>
      </c>
      <c r="U74" s="224">
        <v>15.231</v>
      </c>
      <c r="V74" s="224">
        <f>ROUND(E74*U74,2)</f>
        <v>60.82</v>
      </c>
      <c r="W74" s="224"/>
      <c r="X74" s="224" t="s">
        <v>557</v>
      </c>
      <c r="Y74" s="224" t="s">
        <v>513</v>
      </c>
      <c r="Z74" s="213"/>
      <c r="AA74" s="213"/>
      <c r="AB74" s="213"/>
      <c r="AC74" s="213"/>
      <c r="AD74" s="213"/>
      <c r="AE74" s="213"/>
      <c r="AF74" s="213"/>
      <c r="AG74" s="213" t="s">
        <v>571</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4" t="s">
        <v>1423</v>
      </c>
      <c r="D75" s="272"/>
      <c r="E75" s="272"/>
      <c r="F75" s="272"/>
      <c r="G75" s="272"/>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921</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8" t="s">
        <v>2960</v>
      </c>
      <c r="D76" s="229"/>
      <c r="E76" s="230">
        <v>3.9929199999999998</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573</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5" t="s">
        <v>955</v>
      </c>
      <c r="D77" s="266"/>
      <c r="E77" s="267"/>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573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76" t="s">
        <v>2961</v>
      </c>
      <c r="D78" s="266"/>
      <c r="E78" s="267">
        <v>3512.9050000000002</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573</v>
      </c>
      <c r="AH78" s="213">
        <v>2</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6" t="s">
        <v>2962</v>
      </c>
      <c r="D79" s="266"/>
      <c r="E79" s="267">
        <v>480.01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573</v>
      </c>
      <c r="AH79" s="213">
        <v>2</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5" t="s">
        <v>958</v>
      </c>
      <c r="D80" s="266"/>
      <c r="E80" s="267"/>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573</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7"/>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42">
        <v>10</v>
      </c>
      <c r="B82" s="243" t="s">
        <v>2963</v>
      </c>
      <c r="C82" s="254" t="s">
        <v>2964</v>
      </c>
      <c r="D82" s="244" t="s">
        <v>969</v>
      </c>
      <c r="E82" s="245">
        <v>9.1889999999999999E-2</v>
      </c>
      <c r="F82" s="246"/>
      <c r="G82" s="247">
        <f>ROUND(E82*F82,2)</f>
        <v>0</v>
      </c>
      <c r="H82" s="246"/>
      <c r="I82" s="247">
        <f>ROUND(E82*H82,2)</f>
        <v>0</v>
      </c>
      <c r="J82" s="246"/>
      <c r="K82" s="247">
        <f>ROUND(E82*J82,2)</f>
        <v>0</v>
      </c>
      <c r="L82" s="247">
        <v>21</v>
      </c>
      <c r="M82" s="247">
        <f>G82*(1+L82/100)</f>
        <v>0</v>
      </c>
      <c r="N82" s="245">
        <v>1.0543899999999999</v>
      </c>
      <c r="O82" s="245">
        <f>ROUND(E82*N82,2)</f>
        <v>0.1</v>
      </c>
      <c r="P82" s="245">
        <v>0</v>
      </c>
      <c r="Q82" s="245">
        <f>ROUND(E82*P82,2)</f>
        <v>0</v>
      </c>
      <c r="R82" s="247" t="s">
        <v>975</v>
      </c>
      <c r="S82" s="247" t="s">
        <v>511</v>
      </c>
      <c r="T82" s="248" t="s">
        <v>511</v>
      </c>
      <c r="U82" s="224">
        <v>15.231</v>
      </c>
      <c r="V82" s="224">
        <f>ROUND(E82*U82,2)</f>
        <v>1.4</v>
      </c>
      <c r="W82" s="224"/>
      <c r="X82" s="224" t="s">
        <v>557</v>
      </c>
      <c r="Y82" s="224" t="s">
        <v>513</v>
      </c>
      <c r="Z82" s="213"/>
      <c r="AA82" s="213"/>
      <c r="AB82" s="213"/>
      <c r="AC82" s="213"/>
      <c r="AD82" s="213"/>
      <c r="AE82" s="213"/>
      <c r="AF82" s="213"/>
      <c r="AG82" s="213" t="s">
        <v>571</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4" t="s">
        <v>1423</v>
      </c>
      <c r="D83" s="272"/>
      <c r="E83" s="272"/>
      <c r="F83" s="272"/>
      <c r="G83" s="272"/>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921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8" t="s">
        <v>2965</v>
      </c>
      <c r="D84" s="229"/>
      <c r="E84" s="230">
        <v>9.1889999999999999E-2</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75" t="s">
        <v>955</v>
      </c>
      <c r="D85" s="266"/>
      <c r="E85" s="267"/>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573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6" t="s">
        <v>2966</v>
      </c>
      <c r="D86" s="266"/>
      <c r="E86" s="267">
        <v>91.885000000000005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573</v>
      </c>
      <c r="AH86" s="213">
        <v>2</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75" t="s">
        <v>958</v>
      </c>
      <c r="D87" s="266"/>
      <c r="E87" s="267"/>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573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7"/>
      <c r="D88" s="250"/>
      <c r="E88" s="250"/>
      <c r="F88" s="250"/>
      <c r="G88" s="250"/>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2">
        <v>11</v>
      </c>
      <c r="B89" s="243" t="s">
        <v>2967</v>
      </c>
      <c r="C89" s="254" t="s">
        <v>2968</v>
      </c>
      <c r="D89" s="244" t="s">
        <v>918</v>
      </c>
      <c r="E89" s="245">
        <v>19.161460000000002</v>
      </c>
      <c r="F89" s="246"/>
      <c r="G89" s="247">
        <f>ROUND(E89*F89,2)</f>
        <v>0</v>
      </c>
      <c r="H89" s="246"/>
      <c r="I89" s="247">
        <f>ROUND(E89*H89,2)</f>
        <v>0</v>
      </c>
      <c r="J89" s="246"/>
      <c r="K89" s="247">
        <f>ROUND(E89*J89,2)</f>
        <v>0</v>
      </c>
      <c r="L89" s="247">
        <v>21</v>
      </c>
      <c r="M89" s="247">
        <f>G89*(1+L89/100)</f>
        <v>0</v>
      </c>
      <c r="N89" s="245">
        <v>2.5249999999999999</v>
      </c>
      <c r="O89" s="245">
        <f>ROUND(E89*N89,2)</f>
        <v>48.38</v>
      </c>
      <c r="P89" s="245">
        <v>0</v>
      </c>
      <c r="Q89" s="245">
        <f>ROUND(E89*P89,2)</f>
        <v>0</v>
      </c>
      <c r="R89" s="247" t="s">
        <v>975</v>
      </c>
      <c r="S89" s="247" t="s">
        <v>511</v>
      </c>
      <c r="T89" s="248" t="s">
        <v>511</v>
      </c>
      <c r="U89" s="224">
        <v>0.47699999999999998</v>
      </c>
      <c r="V89" s="224">
        <f>ROUND(E89*U89,2)</f>
        <v>9.14</v>
      </c>
      <c r="W89" s="224"/>
      <c r="X89" s="224" t="s">
        <v>557</v>
      </c>
      <c r="Y89" s="224" t="s">
        <v>513</v>
      </c>
      <c r="Z89" s="213"/>
      <c r="AA89" s="213"/>
      <c r="AB89" s="213"/>
      <c r="AC89" s="213"/>
      <c r="AD89" s="213"/>
      <c r="AE89" s="213"/>
      <c r="AF89" s="213"/>
      <c r="AG89" s="213" t="s">
        <v>571</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8" t="s">
        <v>2969</v>
      </c>
      <c r="D90" s="229"/>
      <c r="E90" s="230">
        <v>17.82461</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573</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75" t="s">
        <v>955</v>
      </c>
      <c r="D91" s="266"/>
      <c r="E91" s="267"/>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573</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76" t="s">
        <v>2970</v>
      </c>
      <c r="D92" s="266"/>
      <c r="E92" s="267">
        <v>3.4504999999999999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573</v>
      </c>
      <c r="AH92" s="213">
        <v>2</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76" t="s">
        <v>2971</v>
      </c>
      <c r="D93" s="266"/>
      <c r="E93" s="267">
        <v>2.7095899999999999</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573</v>
      </c>
      <c r="AH93" s="213">
        <v>2</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3" x14ac:dyDescent="0.2">
      <c r="A94" s="220"/>
      <c r="B94" s="221"/>
      <c r="C94" s="276" t="s">
        <v>2972</v>
      </c>
      <c r="D94" s="266"/>
      <c r="E94" s="267">
        <v>3.1141000000000001</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573</v>
      </c>
      <c r="AH94" s="213">
        <v>2</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76" t="s">
        <v>2973</v>
      </c>
      <c r="D95" s="266"/>
      <c r="E95" s="267">
        <v>0.247</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573</v>
      </c>
      <c r="AH95" s="213">
        <v>2</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6" t="s">
        <v>2974</v>
      </c>
      <c r="D96" s="266"/>
      <c r="E96" s="267">
        <v>1.1948000000000001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573</v>
      </c>
      <c r="AH96" s="213">
        <v>2</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6" t="s">
        <v>2975</v>
      </c>
      <c r="D97" s="266"/>
      <c r="E97" s="267">
        <v>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573</v>
      </c>
      <c r="AH97" s="213">
        <v>2</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76" t="s">
        <v>2976</v>
      </c>
      <c r="D98" s="266"/>
      <c r="E98" s="267">
        <v>0.78374999999999995</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573</v>
      </c>
      <c r="AH98" s="213">
        <v>2</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6" t="s">
        <v>2977</v>
      </c>
      <c r="D99" s="266"/>
      <c r="E99" s="267">
        <v>0.78849999999999998</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573</v>
      </c>
      <c r="AH99" s="213">
        <v>2</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6" t="s">
        <v>2978</v>
      </c>
      <c r="D100" s="266"/>
      <c r="E100" s="267">
        <v>0.66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573</v>
      </c>
      <c r="AH100" s="213">
        <v>2</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6" t="s">
        <v>2979</v>
      </c>
      <c r="D101" s="266"/>
      <c r="E101" s="267">
        <v>0.35799999999999998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573</v>
      </c>
      <c r="AH101" s="213">
        <v>2</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6" t="s">
        <v>2980</v>
      </c>
      <c r="D102" s="266"/>
      <c r="E102" s="267">
        <v>9.6000000000000002E-2</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573</v>
      </c>
      <c r="AH102" s="213">
        <v>2</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6" t="s">
        <v>2981</v>
      </c>
      <c r="D103" s="266"/>
      <c r="E103" s="267">
        <v>0.23799999999999999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573</v>
      </c>
      <c r="AH103" s="213">
        <v>2</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6" t="s">
        <v>2982</v>
      </c>
      <c r="D104" s="266"/>
      <c r="E104" s="267">
        <v>0.17960000000000001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573</v>
      </c>
      <c r="AH104" s="213">
        <v>2</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6" t="s">
        <v>2980</v>
      </c>
      <c r="D105" s="266"/>
      <c r="E105" s="267">
        <v>9.6000000000000002E-2</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573</v>
      </c>
      <c r="AH105" s="213">
        <v>2</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6" t="s">
        <v>2981</v>
      </c>
      <c r="D106" s="266"/>
      <c r="E106" s="267">
        <v>0.23799999999999999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573</v>
      </c>
      <c r="AH106" s="213">
        <v>2</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6" t="s">
        <v>2983</v>
      </c>
      <c r="D107" s="266"/>
      <c r="E107" s="267">
        <v>0.38622000000000001</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573</v>
      </c>
      <c r="AH107" s="213">
        <v>2</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6" t="s">
        <v>2984</v>
      </c>
      <c r="D108" s="266"/>
      <c r="E108" s="267">
        <v>0.63175999999999999</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573</v>
      </c>
      <c r="AH108" s="213">
        <v>2</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6" t="s">
        <v>2985</v>
      </c>
      <c r="D109" s="266"/>
      <c r="E109" s="267">
        <v>0.53839999999999999</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573</v>
      </c>
      <c r="AH109" s="213">
        <v>2</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6" t="s">
        <v>2986</v>
      </c>
      <c r="D110" s="266"/>
      <c r="E110" s="267">
        <v>0.58960000000000001</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573</v>
      </c>
      <c r="AH110" s="213">
        <v>2</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6" t="s">
        <v>2987</v>
      </c>
      <c r="D111" s="266"/>
      <c r="E111" s="267">
        <v>1.0112000000000001</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573</v>
      </c>
      <c r="AH111" s="213">
        <v>2</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76" t="s">
        <v>2988</v>
      </c>
      <c r="D112" s="266"/>
      <c r="E112" s="267">
        <v>0.31359999999999999</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573</v>
      </c>
      <c r="AH112" s="213">
        <v>2</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5" t="s">
        <v>958</v>
      </c>
      <c r="D113" s="266"/>
      <c r="E113" s="267"/>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573</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58" t="s">
        <v>2989</v>
      </c>
      <c r="D114" s="229"/>
      <c r="E114" s="230">
        <v>1.3368500000000001</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573</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7"/>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2">
        <v>12</v>
      </c>
      <c r="B116" s="243" t="s">
        <v>2990</v>
      </c>
      <c r="C116" s="254" t="s">
        <v>2991</v>
      </c>
      <c r="D116" s="244" t="s">
        <v>918</v>
      </c>
      <c r="E116" s="245">
        <v>105.31683</v>
      </c>
      <c r="F116" s="246"/>
      <c r="G116" s="247">
        <f>ROUND(E116*F116,2)</f>
        <v>0</v>
      </c>
      <c r="H116" s="246"/>
      <c r="I116" s="247">
        <f>ROUND(E116*H116,2)</f>
        <v>0</v>
      </c>
      <c r="J116" s="246"/>
      <c r="K116" s="247">
        <f>ROUND(E116*J116,2)</f>
        <v>0</v>
      </c>
      <c r="L116" s="247">
        <v>21</v>
      </c>
      <c r="M116" s="247">
        <f>G116*(1+L116/100)</f>
        <v>0</v>
      </c>
      <c r="N116" s="245">
        <v>2.5249999999999999</v>
      </c>
      <c r="O116" s="245">
        <f>ROUND(E116*N116,2)</f>
        <v>265.92</v>
      </c>
      <c r="P116" s="245">
        <v>0</v>
      </c>
      <c r="Q116" s="245">
        <f>ROUND(E116*P116,2)</f>
        <v>0</v>
      </c>
      <c r="R116" s="247" t="s">
        <v>975</v>
      </c>
      <c r="S116" s="247" t="s">
        <v>511</v>
      </c>
      <c r="T116" s="248" t="s">
        <v>511</v>
      </c>
      <c r="U116" s="224">
        <v>0.48</v>
      </c>
      <c r="V116" s="224">
        <f>ROUND(E116*U116,2)</f>
        <v>50.55</v>
      </c>
      <c r="W116" s="224"/>
      <c r="X116" s="224" t="s">
        <v>557</v>
      </c>
      <c r="Y116" s="224" t="s">
        <v>513</v>
      </c>
      <c r="Z116" s="213"/>
      <c r="AA116" s="213"/>
      <c r="AB116" s="213"/>
      <c r="AC116" s="213"/>
      <c r="AD116" s="213"/>
      <c r="AE116" s="213"/>
      <c r="AF116" s="213"/>
      <c r="AG116" s="213" t="s">
        <v>571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74" t="s">
        <v>2992</v>
      </c>
      <c r="D117" s="272"/>
      <c r="E117" s="272"/>
      <c r="F117" s="272"/>
      <c r="G117" s="272"/>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921</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8" t="s">
        <v>2993</v>
      </c>
      <c r="D118" s="229"/>
      <c r="E118" s="230">
        <v>105.31683</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573</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5" t="s">
        <v>955</v>
      </c>
      <c r="D119" s="266"/>
      <c r="E119" s="267"/>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573</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6" t="s">
        <v>2994</v>
      </c>
      <c r="D120" s="266"/>
      <c r="E120" s="267">
        <v>25.194400000000002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573</v>
      </c>
      <c r="AH120" s="213">
        <v>2</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6" t="s">
        <v>2995</v>
      </c>
      <c r="D121" s="266"/>
      <c r="E121" s="267">
        <v>15.556340000000001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573</v>
      </c>
      <c r="AH121" s="213">
        <v>2</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6" t="s">
        <v>2996</v>
      </c>
      <c r="D122" s="266"/>
      <c r="E122" s="267">
        <v>3.3586</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2</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6" t="s">
        <v>2997</v>
      </c>
      <c r="D123" s="266"/>
      <c r="E123" s="267">
        <v>2.2349999999999999</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573</v>
      </c>
      <c r="AH123" s="213">
        <v>2</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6" t="s">
        <v>2998</v>
      </c>
      <c r="D124" s="266"/>
      <c r="E124" s="267">
        <v>1.125</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573</v>
      </c>
      <c r="AH124" s="213">
        <v>2</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76" t="s">
        <v>2999</v>
      </c>
      <c r="D125" s="266"/>
      <c r="E125" s="267">
        <v>8.2221299999999999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573</v>
      </c>
      <c r="AH125" s="213">
        <v>2</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6" t="s">
        <v>3000</v>
      </c>
      <c r="D126" s="266"/>
      <c r="E126" s="267">
        <v>0.9</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573</v>
      </c>
      <c r="AH126" s="213">
        <v>2</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6" t="s">
        <v>3001</v>
      </c>
      <c r="D127" s="266"/>
      <c r="E127" s="267">
        <v>5.6148800000000003</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573</v>
      </c>
      <c r="AH127" s="213">
        <v>2</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76" t="s">
        <v>3002</v>
      </c>
      <c r="D128" s="266"/>
      <c r="E128" s="267">
        <v>5.64975</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573</v>
      </c>
      <c r="AH128" s="213">
        <v>2</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76" t="s">
        <v>3003</v>
      </c>
      <c r="D129" s="266"/>
      <c r="E129" s="267">
        <v>4.4919000000000002</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573</v>
      </c>
      <c r="AH129" s="213">
        <v>2</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76" t="s">
        <v>3004</v>
      </c>
      <c r="D130" s="266"/>
      <c r="E130" s="267">
        <v>2.3854500000000001</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573</v>
      </c>
      <c r="AH130" s="213">
        <v>2</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6" t="s">
        <v>3005</v>
      </c>
      <c r="D131" s="266"/>
      <c r="E131" s="267">
        <v>0.89400000000000002</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573</v>
      </c>
      <c r="AH131" s="213">
        <v>2</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76" t="s">
        <v>3006</v>
      </c>
      <c r="D132" s="266"/>
      <c r="E132" s="267">
        <v>0.999</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573</v>
      </c>
      <c r="AH132" s="213">
        <v>2</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76" t="s">
        <v>3007</v>
      </c>
      <c r="D133" s="266"/>
      <c r="E133" s="267">
        <v>1.1411100000000001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573</v>
      </c>
      <c r="AH133" s="213">
        <v>2</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76" t="s">
        <v>3005</v>
      </c>
      <c r="D134" s="266"/>
      <c r="E134" s="267">
        <v>0.89400000000000002</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573</v>
      </c>
      <c r="AH134" s="213">
        <v>2</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76" t="s">
        <v>3006</v>
      </c>
      <c r="D135" s="266"/>
      <c r="E135" s="267">
        <v>0.999</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573</v>
      </c>
      <c r="AH135" s="213">
        <v>2</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76" t="s">
        <v>3008</v>
      </c>
      <c r="D136" s="266"/>
      <c r="E136" s="267">
        <v>2.5696400000000001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573</v>
      </c>
      <c r="AH136" s="213">
        <v>2</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3" x14ac:dyDescent="0.2">
      <c r="A137" s="220"/>
      <c r="B137" s="221"/>
      <c r="C137" s="276" t="s">
        <v>3009</v>
      </c>
      <c r="D137" s="266"/>
      <c r="E137" s="267">
        <v>4.7567500000000003</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573</v>
      </c>
      <c r="AH137" s="213">
        <v>2</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76" t="s">
        <v>3010</v>
      </c>
      <c r="D138" s="266"/>
      <c r="E138" s="267">
        <v>4.0355400000000001</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573</v>
      </c>
      <c r="AH138" s="213">
        <v>2</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6" t="s">
        <v>3011</v>
      </c>
      <c r="D139" s="266"/>
      <c r="E139" s="267">
        <v>4.4310600000000004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573</v>
      </c>
      <c r="AH139" s="213">
        <v>2</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6" t="s">
        <v>3012</v>
      </c>
      <c r="D140" s="266"/>
      <c r="E140" s="267">
        <v>7.5643200000000004</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573</v>
      </c>
      <c r="AH140" s="213">
        <v>2</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76" t="s">
        <v>3013</v>
      </c>
      <c r="D141" s="266"/>
      <c r="E141" s="267">
        <v>2.2989600000000001</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2</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75" t="s">
        <v>958</v>
      </c>
      <c r="D142" s="266"/>
      <c r="E142" s="267"/>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573</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7"/>
      <c r="D143" s="250"/>
      <c r="E143" s="250"/>
      <c r="F143" s="250"/>
      <c r="G143" s="250"/>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515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2">
        <v>13</v>
      </c>
      <c r="B144" s="243" t="s">
        <v>3014</v>
      </c>
      <c r="C144" s="254" t="s">
        <v>3015</v>
      </c>
      <c r="D144" s="244" t="s">
        <v>974</v>
      </c>
      <c r="E144" s="245">
        <v>318.42192</v>
      </c>
      <c r="F144" s="246"/>
      <c r="G144" s="247">
        <f>ROUND(E144*F144,2)</f>
        <v>0</v>
      </c>
      <c r="H144" s="246"/>
      <c r="I144" s="247">
        <f>ROUND(E144*H144,2)</f>
        <v>0</v>
      </c>
      <c r="J144" s="246"/>
      <c r="K144" s="247">
        <f>ROUND(E144*J144,2)</f>
        <v>0</v>
      </c>
      <c r="L144" s="247">
        <v>21</v>
      </c>
      <c r="M144" s="247">
        <f>G144*(1+L144/100)</f>
        <v>0</v>
      </c>
      <c r="N144" s="245">
        <v>3.916E-2</v>
      </c>
      <c r="O144" s="245">
        <f>ROUND(E144*N144,2)</f>
        <v>12.47</v>
      </c>
      <c r="P144" s="245">
        <v>0</v>
      </c>
      <c r="Q144" s="245">
        <f>ROUND(E144*P144,2)</f>
        <v>0</v>
      </c>
      <c r="R144" s="247" t="s">
        <v>975</v>
      </c>
      <c r="S144" s="247" t="s">
        <v>511</v>
      </c>
      <c r="T144" s="248" t="s">
        <v>511</v>
      </c>
      <c r="U144" s="224">
        <v>1.05</v>
      </c>
      <c r="V144" s="224">
        <f>ROUND(E144*U144,2)</f>
        <v>334.34</v>
      </c>
      <c r="W144" s="224"/>
      <c r="X144" s="224" t="s">
        <v>557</v>
      </c>
      <c r="Y144" s="224" t="s">
        <v>513</v>
      </c>
      <c r="Z144" s="213"/>
      <c r="AA144" s="213"/>
      <c r="AB144" s="213"/>
      <c r="AC144" s="213"/>
      <c r="AD144" s="213"/>
      <c r="AE144" s="213"/>
      <c r="AF144" s="213"/>
      <c r="AG144" s="213" t="s">
        <v>571</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22.5" outlineLevel="2" x14ac:dyDescent="0.2">
      <c r="A145" s="220"/>
      <c r="B145" s="221"/>
      <c r="C145" s="274" t="s">
        <v>3016</v>
      </c>
      <c r="D145" s="272"/>
      <c r="E145" s="272"/>
      <c r="F145" s="272"/>
      <c r="G145" s="272"/>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921</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62" t="str">
        <f>C145</f>
        <v>svislé nebo šikmé (odkloněné), půdorysně přímé nebo zalomené, stěn základových pasů ve volných nebo zapažených jámách, rýhách, šachtách, včetně případných vzpěr,</v>
      </c>
      <c r="BB145" s="213"/>
      <c r="BC145" s="213"/>
      <c r="BD145" s="213"/>
      <c r="BE145" s="213"/>
      <c r="BF145" s="213"/>
      <c r="BG145" s="213"/>
      <c r="BH145" s="213"/>
    </row>
    <row r="146" spans="1:60" outlineLevel="2" x14ac:dyDescent="0.2">
      <c r="A146" s="220"/>
      <c r="B146" s="221"/>
      <c r="C146" s="258" t="s">
        <v>3017</v>
      </c>
      <c r="D146" s="229"/>
      <c r="E146" s="230">
        <v>318.42192</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573</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75" t="s">
        <v>955</v>
      </c>
      <c r="D147" s="266"/>
      <c r="E147" s="267"/>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573</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76" t="s">
        <v>3018</v>
      </c>
      <c r="D148" s="266"/>
      <c r="E148" s="267">
        <v>67.185059999999993</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573</v>
      </c>
      <c r="AH148" s="213">
        <v>2</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6" t="s">
        <v>3019</v>
      </c>
      <c r="D149" s="266"/>
      <c r="E149" s="267">
        <v>41.483580000000003</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2</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76" t="s">
        <v>3020</v>
      </c>
      <c r="D150" s="266"/>
      <c r="E150" s="267">
        <v>11.19534</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573</v>
      </c>
      <c r="AH150" s="213">
        <v>2</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76" t="s">
        <v>3021</v>
      </c>
      <c r="D151" s="266"/>
      <c r="E151" s="267">
        <v>5.96</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573</v>
      </c>
      <c r="AH151" s="213">
        <v>2</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76" t="s">
        <v>3022</v>
      </c>
      <c r="D152" s="266"/>
      <c r="E152" s="267">
        <v>3</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573</v>
      </c>
      <c r="AH152" s="213">
        <v>2</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6" t="s">
        <v>3023</v>
      </c>
      <c r="D153" s="266"/>
      <c r="E153" s="267">
        <v>27.4071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573</v>
      </c>
      <c r="AH153" s="213">
        <v>2</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76" t="s">
        <v>3024</v>
      </c>
      <c r="D154" s="266"/>
      <c r="E154" s="267">
        <v>3</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573</v>
      </c>
      <c r="AH154" s="213">
        <v>2</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6" t="s">
        <v>3025</v>
      </c>
      <c r="D155" s="266"/>
      <c r="E155" s="267">
        <v>14.973000000000001</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573</v>
      </c>
      <c r="AH155" s="213">
        <v>2</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6" t="s">
        <v>3026</v>
      </c>
      <c r="D156" s="266"/>
      <c r="E156" s="267">
        <v>15.066000000000001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v>2</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76" t="s">
        <v>3027</v>
      </c>
      <c r="D157" s="266"/>
      <c r="E157" s="267">
        <v>14.973000000000001</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573</v>
      </c>
      <c r="AH157" s="213">
        <v>2</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76" t="s">
        <v>3028</v>
      </c>
      <c r="D158" s="266"/>
      <c r="E158" s="267">
        <v>7.9515000000000002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573</v>
      </c>
      <c r="AH158" s="213">
        <v>2</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6" t="s">
        <v>3029</v>
      </c>
      <c r="D159" s="266"/>
      <c r="E159" s="267">
        <v>2.98</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573</v>
      </c>
      <c r="AH159" s="213">
        <v>2</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6" t="s">
        <v>3030</v>
      </c>
      <c r="D160" s="266"/>
      <c r="E160" s="267">
        <v>3.33</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573</v>
      </c>
      <c r="AH160" s="213">
        <v>2</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6" t="s">
        <v>3031</v>
      </c>
      <c r="D161" s="266"/>
      <c r="E161" s="267">
        <v>3.8037000000000001</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573</v>
      </c>
      <c r="AH161" s="213">
        <v>2</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6" t="s">
        <v>3029</v>
      </c>
      <c r="D162" s="266"/>
      <c r="E162" s="267">
        <v>2.98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573</v>
      </c>
      <c r="AH162" s="213">
        <v>2</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6" t="s">
        <v>3030</v>
      </c>
      <c r="D163" s="266"/>
      <c r="E163" s="267">
        <v>3.33</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573</v>
      </c>
      <c r="AH163" s="213">
        <v>2</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6" t="s">
        <v>3032</v>
      </c>
      <c r="D164" s="266"/>
      <c r="E164" s="267">
        <v>12.84822</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573</v>
      </c>
      <c r="AH164" s="213">
        <v>2</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6" t="s">
        <v>3033</v>
      </c>
      <c r="D165" s="266"/>
      <c r="E165" s="267">
        <v>15.85582</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573</v>
      </c>
      <c r="AH165" s="213">
        <v>2</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76" t="s">
        <v>3034</v>
      </c>
      <c r="D166" s="266"/>
      <c r="E166" s="267">
        <v>13.4518</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573</v>
      </c>
      <c r="AH166" s="213">
        <v>2</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76" t="s">
        <v>3035</v>
      </c>
      <c r="D167" s="266"/>
      <c r="E167" s="267">
        <v>14.770200000000001</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573</v>
      </c>
      <c r="AH167" s="213">
        <v>2</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76" t="s">
        <v>3036</v>
      </c>
      <c r="D168" s="266"/>
      <c r="E168" s="267">
        <v>25.214400000000001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573</v>
      </c>
      <c r="AH168" s="213">
        <v>2</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76" t="s">
        <v>3037</v>
      </c>
      <c r="D169" s="266"/>
      <c r="E169" s="267">
        <v>7.6631999999999998</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573</v>
      </c>
      <c r="AH169" s="213">
        <v>2</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5" t="s">
        <v>958</v>
      </c>
      <c r="D170" s="266"/>
      <c r="E170" s="267"/>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573</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7"/>
      <c r="D171" s="250"/>
      <c r="E171" s="250"/>
      <c r="F171" s="250"/>
      <c r="G171" s="250"/>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515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42">
        <v>14</v>
      </c>
      <c r="B172" s="243" t="s">
        <v>3038</v>
      </c>
      <c r="C172" s="254" t="s">
        <v>3039</v>
      </c>
      <c r="D172" s="244" t="s">
        <v>974</v>
      </c>
      <c r="E172" s="245">
        <v>318.42192</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t="s">
        <v>975</v>
      </c>
      <c r="S172" s="247" t="s">
        <v>511</v>
      </c>
      <c r="T172" s="248" t="s">
        <v>511</v>
      </c>
      <c r="U172" s="224">
        <v>0.32</v>
      </c>
      <c r="V172" s="224">
        <f>ROUND(E172*U172,2)</f>
        <v>101.9</v>
      </c>
      <c r="W172" s="224"/>
      <c r="X172" s="224" t="s">
        <v>557</v>
      </c>
      <c r="Y172" s="224" t="s">
        <v>513</v>
      </c>
      <c r="Z172" s="213"/>
      <c r="AA172" s="213"/>
      <c r="AB172" s="213"/>
      <c r="AC172" s="213"/>
      <c r="AD172" s="213"/>
      <c r="AE172" s="213"/>
      <c r="AF172" s="213"/>
      <c r="AG172" s="213" t="s">
        <v>571</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74" t="s">
        <v>3016</v>
      </c>
      <c r="D173" s="272"/>
      <c r="E173" s="272"/>
      <c r="F173" s="272"/>
      <c r="G173" s="272"/>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921</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62" t="str">
        <f>C173</f>
        <v>svislé nebo šikmé (odkloněné), půdorysně přímé nebo zalomené, stěn základových pasů ve volných nebo zapažených jámách, rýhách, šachtách, včetně případných vzpěr,</v>
      </c>
      <c r="BB173" s="213"/>
      <c r="BC173" s="213"/>
      <c r="BD173" s="213"/>
      <c r="BE173" s="213"/>
      <c r="BF173" s="213"/>
      <c r="BG173" s="213"/>
      <c r="BH173" s="213"/>
    </row>
    <row r="174" spans="1:60" outlineLevel="2" x14ac:dyDescent="0.2">
      <c r="A174" s="220"/>
      <c r="B174" s="221"/>
      <c r="C174" s="258" t="s">
        <v>3040</v>
      </c>
      <c r="D174" s="229"/>
      <c r="E174" s="230">
        <v>318.42192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5</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57"/>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515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
      <c r="A176" s="242">
        <v>15</v>
      </c>
      <c r="B176" s="243" t="s">
        <v>3041</v>
      </c>
      <c r="C176" s="254" t="s">
        <v>3042</v>
      </c>
      <c r="D176" s="244" t="s">
        <v>582</v>
      </c>
      <c r="E176" s="245">
        <v>11</v>
      </c>
      <c r="F176" s="246"/>
      <c r="G176" s="247">
        <f>ROUND(E176*F176,2)</f>
        <v>0</v>
      </c>
      <c r="H176" s="246"/>
      <c r="I176" s="247">
        <f>ROUND(E176*H176,2)</f>
        <v>0</v>
      </c>
      <c r="J176" s="246"/>
      <c r="K176" s="247">
        <f>ROUND(E176*J176,2)</f>
        <v>0</v>
      </c>
      <c r="L176" s="247">
        <v>21</v>
      </c>
      <c r="M176" s="247">
        <f>G176*(1+L176/100)</f>
        <v>0</v>
      </c>
      <c r="N176" s="245">
        <v>3.0300000000000001E-3</v>
      </c>
      <c r="O176" s="245">
        <f>ROUND(E176*N176,2)</f>
        <v>0.03</v>
      </c>
      <c r="P176" s="245">
        <v>0</v>
      </c>
      <c r="Q176" s="245">
        <f>ROUND(E176*P176,2)</f>
        <v>0</v>
      </c>
      <c r="R176" s="247" t="s">
        <v>975</v>
      </c>
      <c r="S176" s="247" t="s">
        <v>511</v>
      </c>
      <c r="T176" s="248" t="s">
        <v>511</v>
      </c>
      <c r="U176" s="224">
        <v>0.4</v>
      </c>
      <c r="V176" s="224">
        <f>ROUND(E176*U176,2)</f>
        <v>4.4000000000000004</v>
      </c>
      <c r="W176" s="224"/>
      <c r="X176" s="224" t="s">
        <v>557</v>
      </c>
      <c r="Y176" s="224" t="s">
        <v>513</v>
      </c>
      <c r="Z176" s="213"/>
      <c r="AA176" s="213"/>
      <c r="AB176" s="213"/>
      <c r="AC176" s="213"/>
      <c r="AD176" s="213"/>
      <c r="AE176" s="213"/>
      <c r="AF176" s="213"/>
      <c r="AG176" s="213" t="s">
        <v>571</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74" t="s">
        <v>3043</v>
      </c>
      <c r="D177" s="272"/>
      <c r="E177" s="272"/>
      <c r="F177" s="272"/>
      <c r="G177" s="272"/>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921</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8" t="s">
        <v>2947</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573</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58" t="s">
        <v>3044</v>
      </c>
      <c r="D179" s="229"/>
      <c r="E179" s="230">
        <v>1</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573</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58" t="s">
        <v>3045</v>
      </c>
      <c r="D180" s="229"/>
      <c r="E180" s="230">
        <v>10</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573</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7"/>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515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
      <c r="A182" s="242">
        <v>16</v>
      </c>
      <c r="B182" s="243" t="s">
        <v>3046</v>
      </c>
      <c r="C182" s="254" t="s">
        <v>3047</v>
      </c>
      <c r="D182" s="244" t="s">
        <v>582</v>
      </c>
      <c r="E182" s="245">
        <v>15</v>
      </c>
      <c r="F182" s="246"/>
      <c r="G182" s="247">
        <f>ROUND(E182*F182,2)</f>
        <v>0</v>
      </c>
      <c r="H182" s="246"/>
      <c r="I182" s="247">
        <f>ROUND(E182*H182,2)</f>
        <v>0</v>
      </c>
      <c r="J182" s="246"/>
      <c r="K182" s="247">
        <f>ROUND(E182*J182,2)</f>
        <v>0</v>
      </c>
      <c r="L182" s="247">
        <v>21</v>
      </c>
      <c r="M182" s="247">
        <f>G182*(1+L182/100)</f>
        <v>0</v>
      </c>
      <c r="N182" s="245">
        <v>4.4400000000000004E-3</v>
      </c>
      <c r="O182" s="245">
        <f>ROUND(E182*N182,2)</f>
        <v>7.0000000000000007E-2</v>
      </c>
      <c r="P182" s="245">
        <v>0</v>
      </c>
      <c r="Q182" s="245">
        <f>ROUND(E182*P182,2)</f>
        <v>0</v>
      </c>
      <c r="R182" s="247" t="s">
        <v>975</v>
      </c>
      <c r="S182" s="247" t="s">
        <v>511</v>
      </c>
      <c r="T182" s="248" t="s">
        <v>511</v>
      </c>
      <c r="U182" s="224">
        <v>0.4</v>
      </c>
      <c r="V182" s="224">
        <f>ROUND(E182*U182,2)</f>
        <v>6</v>
      </c>
      <c r="W182" s="224"/>
      <c r="X182" s="224" t="s">
        <v>557</v>
      </c>
      <c r="Y182" s="224" t="s">
        <v>513</v>
      </c>
      <c r="Z182" s="213"/>
      <c r="AA182" s="213"/>
      <c r="AB182" s="213"/>
      <c r="AC182" s="213"/>
      <c r="AD182" s="213"/>
      <c r="AE182" s="213"/>
      <c r="AF182" s="213"/>
      <c r="AG182" s="213" t="s">
        <v>571</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74" t="s">
        <v>3043</v>
      </c>
      <c r="D183" s="272"/>
      <c r="E183" s="272"/>
      <c r="F183" s="272"/>
      <c r="G183" s="272"/>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921</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8" t="s">
        <v>2947</v>
      </c>
      <c r="D184" s="229"/>
      <c r="E184" s="230"/>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573</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8" t="s">
        <v>3048</v>
      </c>
      <c r="D185" s="229"/>
      <c r="E185" s="230">
        <v>5</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573</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8" t="s">
        <v>3045</v>
      </c>
      <c r="D186" s="229"/>
      <c r="E186" s="230">
        <v>10</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573</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7"/>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2">
        <v>17</v>
      </c>
      <c r="B188" s="243" t="s">
        <v>3049</v>
      </c>
      <c r="C188" s="254" t="s">
        <v>3050</v>
      </c>
      <c r="D188" s="244" t="s">
        <v>969</v>
      </c>
      <c r="E188" s="245">
        <v>8.3085000000000004</v>
      </c>
      <c r="F188" s="246"/>
      <c r="G188" s="247">
        <f>ROUND(E188*F188,2)</f>
        <v>0</v>
      </c>
      <c r="H188" s="246"/>
      <c r="I188" s="247">
        <f>ROUND(E188*H188,2)</f>
        <v>0</v>
      </c>
      <c r="J188" s="246"/>
      <c r="K188" s="247">
        <f>ROUND(E188*J188,2)</f>
        <v>0</v>
      </c>
      <c r="L188" s="247">
        <v>21</v>
      </c>
      <c r="M188" s="247">
        <f>G188*(1+L188/100)</f>
        <v>0</v>
      </c>
      <c r="N188" s="245">
        <v>1.0249299999999999</v>
      </c>
      <c r="O188" s="245">
        <f>ROUND(E188*N188,2)</f>
        <v>8.52</v>
      </c>
      <c r="P188" s="245">
        <v>0</v>
      </c>
      <c r="Q188" s="245">
        <f>ROUND(E188*P188,2)</f>
        <v>0</v>
      </c>
      <c r="R188" s="247" t="s">
        <v>975</v>
      </c>
      <c r="S188" s="247" t="s">
        <v>511</v>
      </c>
      <c r="T188" s="248" t="s">
        <v>511</v>
      </c>
      <c r="U188" s="224">
        <v>23.530999999999999</v>
      </c>
      <c r="V188" s="224">
        <f>ROUND(E188*U188,2)</f>
        <v>195.51</v>
      </c>
      <c r="W188" s="224"/>
      <c r="X188" s="224" t="s">
        <v>557</v>
      </c>
      <c r="Y188" s="224" t="s">
        <v>513</v>
      </c>
      <c r="Z188" s="213"/>
      <c r="AA188" s="213"/>
      <c r="AB188" s="213"/>
      <c r="AC188" s="213"/>
      <c r="AD188" s="213"/>
      <c r="AE188" s="213"/>
      <c r="AF188" s="213"/>
      <c r="AG188" s="213" t="s">
        <v>571</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8" t="s">
        <v>3051</v>
      </c>
      <c r="D189" s="229"/>
      <c r="E189" s="230">
        <v>8.3085000000000004</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573</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75" t="s">
        <v>955</v>
      </c>
      <c r="D190" s="266"/>
      <c r="E190" s="267"/>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573</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76" t="s">
        <v>3052</v>
      </c>
      <c r="D191" s="266"/>
      <c r="E191" s="267">
        <v>2042.6</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573</v>
      </c>
      <c r="AH191" s="213">
        <v>2</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76" t="s">
        <v>3053</v>
      </c>
      <c r="D192" s="266"/>
      <c r="E192" s="267">
        <v>2313.1</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573</v>
      </c>
      <c r="AH192" s="213">
        <v>2</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6" t="s">
        <v>3054</v>
      </c>
      <c r="D193" s="266"/>
      <c r="E193" s="267">
        <v>670.9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573</v>
      </c>
      <c r="AH193" s="213">
        <v>2</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76" t="s">
        <v>3055</v>
      </c>
      <c r="D194" s="266"/>
      <c r="E194" s="267">
        <v>90.7</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573</v>
      </c>
      <c r="AH194" s="213">
        <v>2</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76" t="s">
        <v>3056</v>
      </c>
      <c r="D195" s="266"/>
      <c r="E195" s="267">
        <v>749.2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573</v>
      </c>
      <c r="AH195" s="213">
        <v>2</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6" t="s">
        <v>3057</v>
      </c>
      <c r="D196" s="266"/>
      <c r="E196" s="267">
        <v>366.4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573</v>
      </c>
      <c r="AH196" s="213">
        <v>2</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6" t="s">
        <v>3058</v>
      </c>
      <c r="D197" s="266"/>
      <c r="E197" s="267">
        <v>445.5</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573</v>
      </c>
      <c r="AH197" s="213">
        <v>2</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76" t="s">
        <v>3059</v>
      </c>
      <c r="D198" s="266"/>
      <c r="E198" s="267">
        <v>361.5</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2</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76" t="s">
        <v>3060</v>
      </c>
      <c r="D199" s="266"/>
      <c r="E199" s="267">
        <v>175.1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2</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76" t="s">
        <v>3061</v>
      </c>
      <c r="D200" s="266"/>
      <c r="E200" s="267">
        <v>217.3</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573</v>
      </c>
      <c r="AH200" s="213">
        <v>2</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6" t="s">
        <v>3062</v>
      </c>
      <c r="D201" s="266"/>
      <c r="E201" s="267">
        <v>205.6</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573</v>
      </c>
      <c r="AH201" s="213">
        <v>2</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6" t="s">
        <v>3063</v>
      </c>
      <c r="D202" s="266"/>
      <c r="E202" s="267">
        <v>212.6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573</v>
      </c>
      <c r="AH202" s="213">
        <v>2</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76" t="s">
        <v>3064</v>
      </c>
      <c r="D203" s="266"/>
      <c r="E203" s="267">
        <v>350</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573</v>
      </c>
      <c r="AH203" s="213">
        <v>2</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76" t="s">
        <v>3065</v>
      </c>
      <c r="D204" s="266"/>
      <c r="E204" s="267">
        <v>108</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573</v>
      </c>
      <c r="AH204" s="213">
        <v>2</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75" t="s">
        <v>958</v>
      </c>
      <c r="D205" s="266"/>
      <c r="E205" s="267"/>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573</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7"/>
      <c r="D206" s="250"/>
      <c r="E206" s="250"/>
      <c r="F206" s="250"/>
      <c r="G206" s="250"/>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515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22.5" outlineLevel="1" x14ac:dyDescent="0.2">
      <c r="A207" s="242">
        <v>18</v>
      </c>
      <c r="B207" s="243" t="s">
        <v>3066</v>
      </c>
      <c r="C207" s="254" t="s">
        <v>3067</v>
      </c>
      <c r="D207" s="244" t="s">
        <v>918</v>
      </c>
      <c r="E207" s="245">
        <v>11.76957</v>
      </c>
      <c r="F207" s="246"/>
      <c r="G207" s="247">
        <f>ROUND(E207*F207,2)</f>
        <v>0</v>
      </c>
      <c r="H207" s="246"/>
      <c r="I207" s="247">
        <f>ROUND(E207*H207,2)</f>
        <v>0</v>
      </c>
      <c r="J207" s="246"/>
      <c r="K207" s="247">
        <f>ROUND(E207*J207,2)</f>
        <v>0</v>
      </c>
      <c r="L207" s="247">
        <v>21</v>
      </c>
      <c r="M207" s="247">
        <f>G207*(1+L207/100)</f>
        <v>0</v>
      </c>
      <c r="N207" s="245">
        <v>3.20472</v>
      </c>
      <c r="O207" s="245">
        <f>ROUND(E207*N207,2)</f>
        <v>37.72</v>
      </c>
      <c r="P207" s="245">
        <v>0</v>
      </c>
      <c r="Q207" s="245">
        <f>ROUND(E207*P207,2)</f>
        <v>0</v>
      </c>
      <c r="R207" s="247" t="s">
        <v>2913</v>
      </c>
      <c r="S207" s="247" t="s">
        <v>511</v>
      </c>
      <c r="T207" s="248" t="s">
        <v>511</v>
      </c>
      <c r="U207" s="224">
        <v>8.3201300000000007</v>
      </c>
      <c r="V207" s="224">
        <f>ROUND(E207*U207,2)</f>
        <v>97.92</v>
      </c>
      <c r="W207" s="224"/>
      <c r="X207" s="224" t="s">
        <v>2649</v>
      </c>
      <c r="Y207" s="224" t="s">
        <v>513</v>
      </c>
      <c r="Z207" s="213"/>
      <c r="AA207" s="213"/>
      <c r="AB207" s="213"/>
      <c r="AC207" s="213"/>
      <c r="AD207" s="213"/>
      <c r="AE207" s="213"/>
      <c r="AF207" s="213"/>
      <c r="AG207" s="213" t="s">
        <v>2650</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74" t="s">
        <v>3068</v>
      </c>
      <c r="D208" s="272"/>
      <c r="E208" s="272"/>
      <c r="F208" s="272"/>
      <c r="G208" s="272"/>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921</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8" t="s">
        <v>2914</v>
      </c>
      <c r="D209" s="229"/>
      <c r="E209" s="230"/>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573</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58" t="s">
        <v>3069</v>
      </c>
      <c r="D210" s="229"/>
      <c r="E210" s="230">
        <v>8.0341500000000003</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573</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58" t="s">
        <v>3070</v>
      </c>
      <c r="D211" s="229"/>
      <c r="E211" s="230">
        <v>2.8354200000000001</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573</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58" t="s">
        <v>3071</v>
      </c>
      <c r="D212" s="229"/>
      <c r="E212" s="230">
        <v>0.9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573</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57"/>
      <c r="D213" s="250"/>
      <c r="E213" s="250"/>
      <c r="F213" s="250"/>
      <c r="G213" s="250"/>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515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x14ac:dyDescent="0.2">
      <c r="A214" s="232" t="s">
        <v>506</v>
      </c>
      <c r="B214" s="233" t="s">
        <v>321</v>
      </c>
      <c r="C214" s="253" t="s">
        <v>322</v>
      </c>
      <c r="D214" s="234"/>
      <c r="E214" s="235"/>
      <c r="F214" s="236"/>
      <c r="G214" s="236">
        <f>SUMIF(AG215:AG398,"&lt;&gt;NOR",G215:G398)</f>
        <v>0</v>
      </c>
      <c r="H214" s="236"/>
      <c r="I214" s="236">
        <f>SUM(I215:I398)</f>
        <v>0</v>
      </c>
      <c r="J214" s="236"/>
      <c r="K214" s="236">
        <f>SUM(K215:K398)</f>
        <v>0</v>
      </c>
      <c r="L214" s="236"/>
      <c r="M214" s="236">
        <f>SUM(M215:M398)</f>
        <v>0</v>
      </c>
      <c r="N214" s="235"/>
      <c r="O214" s="235">
        <f>SUM(O215:O398)</f>
        <v>75.89</v>
      </c>
      <c r="P214" s="235"/>
      <c r="Q214" s="235">
        <f>SUM(Q215:Q398)</f>
        <v>0</v>
      </c>
      <c r="R214" s="236"/>
      <c r="S214" s="236"/>
      <c r="T214" s="237"/>
      <c r="U214" s="231"/>
      <c r="V214" s="231">
        <f>SUM(V215:V398)</f>
        <v>563.12</v>
      </c>
      <c r="W214" s="231"/>
      <c r="X214" s="231"/>
      <c r="Y214" s="231"/>
      <c r="AG214" t="s">
        <v>507</v>
      </c>
    </row>
    <row r="215" spans="1:60" outlineLevel="1" x14ac:dyDescent="0.2">
      <c r="A215" s="242">
        <v>19</v>
      </c>
      <c r="B215" s="243" t="s">
        <v>3072</v>
      </c>
      <c r="C215" s="254" t="s">
        <v>3073</v>
      </c>
      <c r="D215" s="244" t="s">
        <v>918</v>
      </c>
      <c r="E215" s="245">
        <v>9.0889799999999994</v>
      </c>
      <c r="F215" s="246"/>
      <c r="G215" s="247">
        <f>ROUND(E215*F215,2)</f>
        <v>0</v>
      </c>
      <c r="H215" s="246"/>
      <c r="I215" s="247">
        <f>ROUND(E215*H215,2)</f>
        <v>0</v>
      </c>
      <c r="J215" s="246"/>
      <c r="K215" s="247">
        <f>ROUND(E215*J215,2)</f>
        <v>0</v>
      </c>
      <c r="L215" s="247">
        <v>21</v>
      </c>
      <c r="M215" s="247">
        <f>G215*(1+L215/100)</f>
        <v>0</v>
      </c>
      <c r="N215" s="245">
        <v>2.52501</v>
      </c>
      <c r="O215" s="245">
        <f>ROUND(E215*N215,2)</f>
        <v>22.95</v>
      </c>
      <c r="P215" s="245">
        <v>0</v>
      </c>
      <c r="Q215" s="245">
        <f>ROUND(E215*P215,2)</f>
        <v>0</v>
      </c>
      <c r="R215" s="247" t="s">
        <v>975</v>
      </c>
      <c r="S215" s="247" t="s">
        <v>511</v>
      </c>
      <c r="T215" s="248" t="s">
        <v>511</v>
      </c>
      <c r="U215" s="224">
        <v>1.421</v>
      </c>
      <c r="V215" s="224">
        <f>ROUND(E215*U215,2)</f>
        <v>12.92</v>
      </c>
      <c r="W215" s="224"/>
      <c r="X215" s="224" t="s">
        <v>557</v>
      </c>
      <c r="Y215" s="224" t="s">
        <v>513</v>
      </c>
      <c r="Z215" s="213"/>
      <c r="AA215" s="213"/>
      <c r="AB215" s="213"/>
      <c r="AC215" s="213"/>
      <c r="AD215" s="213"/>
      <c r="AE215" s="213"/>
      <c r="AF215" s="213"/>
      <c r="AG215" s="213" t="s">
        <v>571</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8" t="s">
        <v>3074</v>
      </c>
      <c r="D216" s="229"/>
      <c r="E216" s="230">
        <v>9.0889799999999994</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573</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75" t="s">
        <v>955</v>
      </c>
      <c r="D217" s="266"/>
      <c r="E217" s="267"/>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573</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6" t="s">
        <v>3075</v>
      </c>
      <c r="D218" s="266"/>
      <c r="E218" s="267">
        <v>1.125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573</v>
      </c>
      <c r="AH218" s="213">
        <v>2</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76" t="s">
        <v>3076</v>
      </c>
      <c r="D219" s="266"/>
      <c r="E219" s="267">
        <v>0.45150000000000001</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573</v>
      </c>
      <c r="AH219" s="213">
        <v>2</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76" t="s">
        <v>3077</v>
      </c>
      <c r="D220" s="266"/>
      <c r="E220" s="267">
        <v>0.39900000000000002</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573</v>
      </c>
      <c r="AH220" s="213">
        <v>2</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76" t="s">
        <v>3078</v>
      </c>
      <c r="D221" s="266"/>
      <c r="E221" s="267">
        <v>0.64349999999999996</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573</v>
      </c>
      <c r="AH221" s="213">
        <v>2</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76" t="s">
        <v>3079</v>
      </c>
      <c r="D222" s="266"/>
      <c r="E222" s="267">
        <v>0.2646</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573</v>
      </c>
      <c r="AH222" s="213">
        <v>2</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76" t="s">
        <v>3080</v>
      </c>
      <c r="D223" s="266"/>
      <c r="E223" s="267">
        <v>0.24660000000000001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573</v>
      </c>
      <c r="AH223" s="213">
        <v>2</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6" t="s">
        <v>3081</v>
      </c>
      <c r="D224" s="266"/>
      <c r="E224" s="267">
        <v>0.16500000000000001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573</v>
      </c>
      <c r="AH224" s="213">
        <v>2</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76" t="s">
        <v>3082</v>
      </c>
      <c r="D225" s="266"/>
      <c r="E225" s="267">
        <v>0.18720000000000001</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573</v>
      </c>
      <c r="AH225" s="213">
        <v>2</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76" t="s">
        <v>3083</v>
      </c>
      <c r="D226" s="266"/>
      <c r="E226" s="267">
        <v>0.1215</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573</v>
      </c>
      <c r="AH226" s="213">
        <v>2</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76" t="s">
        <v>3084</v>
      </c>
      <c r="D227" s="266"/>
      <c r="E227" s="267">
        <v>0.1095</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573</v>
      </c>
      <c r="AH227" s="213">
        <v>2</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76" t="s">
        <v>3085</v>
      </c>
      <c r="D228" s="266"/>
      <c r="E228" s="267">
        <v>0.1095</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573</v>
      </c>
      <c r="AH228" s="213">
        <v>2</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76" t="s">
        <v>3086</v>
      </c>
      <c r="D229" s="266"/>
      <c r="E229" s="267">
        <v>0.10199999999999999</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573</v>
      </c>
      <c r="AH229" s="213">
        <v>2</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6" t="s">
        <v>3087</v>
      </c>
      <c r="D230" s="266"/>
      <c r="E230" s="267">
        <v>9.1499999999999998E-2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573</v>
      </c>
      <c r="AH230" s="213">
        <v>2</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76" t="s">
        <v>3088</v>
      </c>
      <c r="D231" s="266"/>
      <c r="E231" s="267">
        <v>0.21</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573</v>
      </c>
      <c r="AH231" s="213">
        <v>2</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76" t="s">
        <v>3089</v>
      </c>
      <c r="D232" s="266"/>
      <c r="E232" s="267">
        <v>0.105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573</v>
      </c>
      <c r="AH232" s="213">
        <v>2</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76" t="s">
        <v>3090</v>
      </c>
      <c r="D233" s="266"/>
      <c r="E233" s="267">
        <v>1.03125</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573</v>
      </c>
      <c r="AH233" s="213">
        <v>2</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76" t="s">
        <v>3091</v>
      </c>
      <c r="D234" s="266"/>
      <c r="E234" s="267">
        <v>0.41925000000000001</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573</v>
      </c>
      <c r="AH234" s="213">
        <v>2</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76" t="s">
        <v>3092</v>
      </c>
      <c r="D235" s="266"/>
      <c r="E235" s="267">
        <v>0.3705</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573</v>
      </c>
      <c r="AH235" s="213">
        <v>2</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76" t="s">
        <v>3093</v>
      </c>
      <c r="D236" s="266"/>
      <c r="E236" s="267">
        <v>0.24660000000000001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573</v>
      </c>
      <c r="AH236" s="213">
        <v>2</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76" t="s">
        <v>3094</v>
      </c>
      <c r="D237" s="266"/>
      <c r="E237" s="267">
        <v>0.2646</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573</v>
      </c>
      <c r="AH237" s="213">
        <v>2</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76" t="s">
        <v>3095</v>
      </c>
      <c r="D238" s="266"/>
      <c r="E238" s="267">
        <v>0.64800000000000002</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573</v>
      </c>
      <c r="AH238" s="213">
        <v>2</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76" t="s">
        <v>3096</v>
      </c>
      <c r="D239" s="266"/>
      <c r="E239" s="267">
        <v>0.16500000000000001</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573</v>
      </c>
      <c r="AH239" s="213">
        <v>2</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76" t="s">
        <v>3097</v>
      </c>
      <c r="D240" s="266"/>
      <c r="E240" s="267">
        <v>0.1215</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573</v>
      </c>
      <c r="AH240" s="213">
        <v>2</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3" x14ac:dyDescent="0.2">
      <c r="A241" s="220"/>
      <c r="B241" s="221"/>
      <c r="C241" s="276" t="s">
        <v>3098</v>
      </c>
      <c r="D241" s="266"/>
      <c r="E241" s="267">
        <v>0.10944</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573</v>
      </c>
      <c r="AH241" s="213">
        <v>2</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3" x14ac:dyDescent="0.2">
      <c r="A242" s="220"/>
      <c r="B242" s="221"/>
      <c r="C242" s="276" t="s">
        <v>3099</v>
      </c>
      <c r="D242" s="266"/>
      <c r="E242" s="267">
        <v>0.10944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573</v>
      </c>
      <c r="AH242" s="213">
        <v>2</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76" t="s">
        <v>3100</v>
      </c>
      <c r="D243" s="266"/>
      <c r="E243" s="267">
        <v>0.1275</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573</v>
      </c>
      <c r="AH243" s="213">
        <v>2</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76" t="s">
        <v>3101</v>
      </c>
      <c r="D244" s="266"/>
      <c r="E244" s="267">
        <v>0.21</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573</v>
      </c>
      <c r="AH244" s="213">
        <v>2</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76" t="s">
        <v>3102</v>
      </c>
      <c r="D245" s="266"/>
      <c r="E245" s="267">
        <v>9.1499999999999998E-2</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573</v>
      </c>
      <c r="AH245" s="213">
        <v>2</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76" t="s">
        <v>3103</v>
      </c>
      <c r="D246" s="266"/>
      <c r="E246" s="267">
        <v>0.375</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573</v>
      </c>
      <c r="AH246" s="213">
        <v>2</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76" t="s">
        <v>3104</v>
      </c>
      <c r="D247" s="266"/>
      <c r="E247" s="267">
        <v>0.13200000000000001</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573</v>
      </c>
      <c r="AH247" s="213">
        <v>2</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76" t="s">
        <v>3105</v>
      </c>
      <c r="D248" s="266"/>
      <c r="E248" s="267">
        <v>0.33600000000000002</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573</v>
      </c>
      <c r="AH248" s="213">
        <v>2</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3" x14ac:dyDescent="0.2">
      <c r="A249" s="220"/>
      <c r="B249" s="221"/>
      <c r="C249" s="276" t="s">
        <v>3106</v>
      </c>
      <c r="D249" s="266"/>
      <c r="E249" s="267"/>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573</v>
      </c>
      <c r="AH249" s="213">
        <v>2</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75" t="s">
        <v>958</v>
      </c>
      <c r="D250" s="266"/>
      <c r="E250" s="267"/>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573</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7"/>
      <c r="D251" s="250"/>
      <c r="E251" s="250"/>
      <c r="F251" s="250"/>
      <c r="G251" s="250"/>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515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33.75" outlineLevel="1" x14ac:dyDescent="0.2">
      <c r="A252" s="242">
        <v>20</v>
      </c>
      <c r="B252" s="243" t="s">
        <v>3107</v>
      </c>
      <c r="C252" s="254" t="s">
        <v>3108</v>
      </c>
      <c r="D252" s="244" t="s">
        <v>974</v>
      </c>
      <c r="E252" s="245">
        <v>93.222499999999997</v>
      </c>
      <c r="F252" s="246"/>
      <c r="G252" s="247">
        <f>ROUND(E252*F252,2)</f>
        <v>0</v>
      </c>
      <c r="H252" s="246"/>
      <c r="I252" s="247">
        <f>ROUND(E252*H252,2)</f>
        <v>0</v>
      </c>
      <c r="J252" s="246"/>
      <c r="K252" s="247">
        <f>ROUND(E252*J252,2)</f>
        <v>0</v>
      </c>
      <c r="L252" s="247">
        <v>21</v>
      </c>
      <c r="M252" s="247">
        <f>G252*(1+L252/100)</f>
        <v>0</v>
      </c>
      <c r="N252" s="245">
        <v>8.8400000000000006E-3</v>
      </c>
      <c r="O252" s="245">
        <f>ROUND(E252*N252,2)</f>
        <v>0.82</v>
      </c>
      <c r="P252" s="245">
        <v>0</v>
      </c>
      <c r="Q252" s="245">
        <f>ROUND(E252*P252,2)</f>
        <v>0</v>
      </c>
      <c r="R252" s="247" t="s">
        <v>975</v>
      </c>
      <c r="S252" s="247" t="s">
        <v>511</v>
      </c>
      <c r="T252" s="248" t="s">
        <v>511</v>
      </c>
      <c r="U252" s="224">
        <v>1.179</v>
      </c>
      <c r="V252" s="224">
        <f>ROUND(E252*U252,2)</f>
        <v>109.91</v>
      </c>
      <c r="W252" s="224"/>
      <c r="X252" s="224" t="s">
        <v>557</v>
      </c>
      <c r="Y252" s="224" t="s">
        <v>513</v>
      </c>
      <c r="Z252" s="213"/>
      <c r="AA252" s="213"/>
      <c r="AB252" s="213"/>
      <c r="AC252" s="213"/>
      <c r="AD252" s="213"/>
      <c r="AE252" s="213"/>
      <c r="AF252" s="213"/>
      <c r="AG252" s="213" t="s">
        <v>571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8" t="s">
        <v>3109</v>
      </c>
      <c r="D253" s="229"/>
      <c r="E253" s="230">
        <v>93.222499999999997</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573</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5" t="s">
        <v>955</v>
      </c>
      <c r="D254" s="266"/>
      <c r="E254" s="267"/>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573</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76" t="s">
        <v>3110</v>
      </c>
      <c r="D255" s="266"/>
      <c r="E255" s="267">
        <v>9.7750000000000004</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573</v>
      </c>
      <c r="AH255" s="213">
        <v>2</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76" t="s">
        <v>3111</v>
      </c>
      <c r="D256" s="266"/>
      <c r="E256" s="267">
        <v>4.6399999999999997</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573</v>
      </c>
      <c r="AH256" s="213">
        <v>2</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76" t="s">
        <v>3112</v>
      </c>
      <c r="D257" s="266"/>
      <c r="E257" s="267">
        <v>4.0854999999999997</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573</v>
      </c>
      <c r="AH257" s="213">
        <v>2</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76" t="s">
        <v>3113</v>
      </c>
      <c r="D258" s="266"/>
      <c r="E258" s="267">
        <v>6.09</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573</v>
      </c>
      <c r="AH258" s="213">
        <v>2</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76" t="s">
        <v>3114</v>
      </c>
      <c r="D259" s="266"/>
      <c r="E259" s="267">
        <v>3.1425000000000001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573</v>
      </c>
      <c r="AH259" s="213">
        <v>2</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76" t="s">
        <v>3115</v>
      </c>
      <c r="D260" s="266"/>
      <c r="E260" s="267">
        <v>2.9550000000000001</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573</v>
      </c>
      <c r="AH260" s="213">
        <v>2</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76" t="s">
        <v>3116</v>
      </c>
      <c r="D261" s="266"/>
      <c r="E261" s="267">
        <v>2.0499999999999998</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573</v>
      </c>
      <c r="AH261" s="213">
        <v>2</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76" t="s">
        <v>3117</v>
      </c>
      <c r="D262" s="266"/>
      <c r="E262" s="267">
        <v>1.9</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573</v>
      </c>
      <c r="AH262" s="213">
        <v>2</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76" t="s">
        <v>3118</v>
      </c>
      <c r="D263" s="266"/>
      <c r="E263" s="267">
        <v>1.5</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573</v>
      </c>
      <c r="AH263" s="213">
        <v>2</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76" t="s">
        <v>3119</v>
      </c>
      <c r="D264" s="266"/>
      <c r="E264" s="267">
        <v>1.3625</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573</v>
      </c>
      <c r="AH264" s="213">
        <v>2</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76" t="s">
        <v>3120</v>
      </c>
      <c r="D265" s="266"/>
      <c r="E265" s="267">
        <v>1.2875000000000001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573</v>
      </c>
      <c r="AH265" s="213">
        <v>2</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76" t="s">
        <v>3121</v>
      </c>
      <c r="D266" s="266"/>
      <c r="E266" s="267">
        <v>1.2250000000000001</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573</v>
      </c>
      <c r="AH266" s="213">
        <v>2</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6" t="s">
        <v>3122</v>
      </c>
      <c r="D267" s="266"/>
      <c r="E267" s="267">
        <v>1.1375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573</v>
      </c>
      <c r="AH267" s="213">
        <v>2</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76" t="s">
        <v>3123</v>
      </c>
      <c r="D268" s="266"/>
      <c r="E268" s="267">
        <v>2</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573</v>
      </c>
      <c r="AH268" s="213">
        <v>2</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76" t="s">
        <v>3124</v>
      </c>
      <c r="D269" s="266"/>
      <c r="E269" s="267">
        <v>1</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573</v>
      </c>
      <c r="AH269" s="213">
        <v>2</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76" t="s">
        <v>3125</v>
      </c>
      <c r="D270" s="266"/>
      <c r="E270" s="267">
        <v>9.15</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573</v>
      </c>
      <c r="AH270" s="213">
        <v>2</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6" t="s">
        <v>3126</v>
      </c>
      <c r="D271" s="266"/>
      <c r="E271" s="267">
        <v>4.3125</v>
      </c>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2</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6" t="s">
        <v>3127</v>
      </c>
      <c r="D272" s="266"/>
      <c r="E272" s="267">
        <v>3.8624999999999998</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573</v>
      </c>
      <c r="AH272" s="213">
        <v>2</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76" t="s">
        <v>3128</v>
      </c>
      <c r="D273" s="266"/>
      <c r="E273" s="267">
        <v>2.9550000000000001</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573</v>
      </c>
      <c r="AH273" s="213">
        <v>2</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76" t="s">
        <v>3129</v>
      </c>
      <c r="D274" s="266"/>
      <c r="E274" s="267">
        <v>3.1425000000000001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573</v>
      </c>
      <c r="AH274" s="213">
        <v>2</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6" t="s">
        <v>3130</v>
      </c>
      <c r="D275" s="266"/>
      <c r="E275" s="267">
        <v>6.12</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573</v>
      </c>
      <c r="AH275" s="213">
        <v>2</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76" t="s">
        <v>3131</v>
      </c>
      <c r="D276" s="266"/>
      <c r="E276" s="267">
        <v>2.0499999999999998</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573</v>
      </c>
      <c r="AH276" s="213">
        <v>2</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76" t="s">
        <v>3132</v>
      </c>
      <c r="D277" s="266"/>
      <c r="E277" s="267">
        <v>1.5</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573</v>
      </c>
      <c r="AH277" s="213">
        <v>2</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76" t="s">
        <v>3133</v>
      </c>
      <c r="D278" s="266"/>
      <c r="E278" s="267">
        <v>1.3620000000000001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573</v>
      </c>
      <c r="AH278" s="213">
        <v>2</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76" t="s">
        <v>3134</v>
      </c>
      <c r="D279" s="266"/>
      <c r="E279" s="267">
        <v>1.2869999999999999</v>
      </c>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573</v>
      </c>
      <c r="AH279" s="213">
        <v>2</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6" t="s">
        <v>3135</v>
      </c>
      <c r="D280" s="266"/>
      <c r="E280" s="267">
        <v>1.2250000000000001</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573</v>
      </c>
      <c r="AH280" s="213">
        <v>2</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76" t="s">
        <v>3136</v>
      </c>
      <c r="D281" s="266"/>
      <c r="E281" s="267">
        <v>2</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573</v>
      </c>
      <c r="AH281" s="213">
        <v>2</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6" t="s">
        <v>3137</v>
      </c>
      <c r="D282" s="266"/>
      <c r="E282" s="267">
        <v>1.1375</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573</v>
      </c>
      <c r="AH282" s="213">
        <v>2</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76" t="s">
        <v>3138</v>
      </c>
      <c r="D283" s="266"/>
      <c r="E283" s="267">
        <v>3.7</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573</v>
      </c>
      <c r="AH283" s="213">
        <v>2</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6" t="s">
        <v>3139</v>
      </c>
      <c r="D284" s="266"/>
      <c r="E284" s="267">
        <v>1.508</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573</v>
      </c>
      <c r="AH284" s="213">
        <v>2</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6" t="s">
        <v>3140</v>
      </c>
      <c r="D285" s="266"/>
      <c r="E285" s="267">
        <v>3.76</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573</v>
      </c>
      <c r="AH285" s="213">
        <v>2</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6" t="s">
        <v>3106</v>
      </c>
      <c r="D286" s="266"/>
      <c r="E286" s="267"/>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573</v>
      </c>
      <c r="AH286" s="213">
        <v>2</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75" t="s">
        <v>958</v>
      </c>
      <c r="D287" s="266"/>
      <c r="E287" s="267"/>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573</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57"/>
      <c r="D288" s="250"/>
      <c r="E288" s="250"/>
      <c r="F288" s="250"/>
      <c r="G288" s="250"/>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515</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ht="33.75" outlineLevel="1" x14ac:dyDescent="0.2">
      <c r="A289" s="242">
        <v>21</v>
      </c>
      <c r="B289" s="243" t="s">
        <v>3141</v>
      </c>
      <c r="C289" s="254" t="s">
        <v>3142</v>
      </c>
      <c r="D289" s="244" t="s">
        <v>974</v>
      </c>
      <c r="E289" s="245">
        <v>93.222499999999997</v>
      </c>
      <c r="F289" s="246"/>
      <c r="G289" s="247">
        <f>ROUND(E289*F289,2)</f>
        <v>0</v>
      </c>
      <c r="H289" s="246"/>
      <c r="I289" s="247">
        <f>ROUND(E289*H289,2)</f>
        <v>0</v>
      </c>
      <c r="J289" s="246"/>
      <c r="K289" s="247">
        <f>ROUND(E289*J289,2)</f>
        <v>0</v>
      </c>
      <c r="L289" s="247">
        <v>21</v>
      </c>
      <c r="M289" s="247">
        <f>G289*(1+L289/100)</f>
        <v>0</v>
      </c>
      <c r="N289" s="245">
        <v>0</v>
      </c>
      <c r="O289" s="245">
        <f>ROUND(E289*N289,2)</f>
        <v>0</v>
      </c>
      <c r="P289" s="245">
        <v>0</v>
      </c>
      <c r="Q289" s="245">
        <f>ROUND(E289*P289,2)</f>
        <v>0</v>
      </c>
      <c r="R289" s="247" t="s">
        <v>975</v>
      </c>
      <c r="S289" s="247" t="s">
        <v>511</v>
      </c>
      <c r="T289" s="248" t="s">
        <v>511</v>
      </c>
      <c r="U289" s="224">
        <v>0.497</v>
      </c>
      <c r="V289" s="224">
        <f>ROUND(E289*U289,2)</f>
        <v>46.33</v>
      </c>
      <c r="W289" s="224"/>
      <c r="X289" s="224" t="s">
        <v>557</v>
      </c>
      <c r="Y289" s="224" t="s">
        <v>513</v>
      </c>
      <c r="Z289" s="213"/>
      <c r="AA289" s="213"/>
      <c r="AB289" s="213"/>
      <c r="AC289" s="213"/>
      <c r="AD289" s="213"/>
      <c r="AE289" s="213"/>
      <c r="AF289" s="213"/>
      <c r="AG289" s="213" t="s">
        <v>571</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58" t="s">
        <v>3143</v>
      </c>
      <c r="D290" s="229"/>
      <c r="E290" s="230">
        <v>93.222499999999997</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573</v>
      </c>
      <c r="AH290" s="213">
        <v>5</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2" x14ac:dyDescent="0.2">
      <c r="A291" s="220"/>
      <c r="B291" s="221"/>
      <c r="C291" s="257"/>
      <c r="D291" s="250"/>
      <c r="E291" s="250"/>
      <c r="F291" s="250"/>
      <c r="G291" s="250"/>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515</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
      <c r="A292" s="242">
        <v>22</v>
      </c>
      <c r="B292" s="243" t="s">
        <v>3144</v>
      </c>
      <c r="C292" s="254" t="s">
        <v>3145</v>
      </c>
      <c r="D292" s="244" t="s">
        <v>969</v>
      </c>
      <c r="E292" s="245">
        <v>2.0116999999999998</v>
      </c>
      <c r="F292" s="246"/>
      <c r="G292" s="247">
        <f>ROUND(E292*F292,2)</f>
        <v>0</v>
      </c>
      <c r="H292" s="246"/>
      <c r="I292" s="247">
        <f>ROUND(E292*H292,2)</f>
        <v>0</v>
      </c>
      <c r="J292" s="246"/>
      <c r="K292" s="247">
        <f>ROUND(E292*J292,2)</f>
        <v>0</v>
      </c>
      <c r="L292" s="247">
        <v>21</v>
      </c>
      <c r="M292" s="247">
        <f>G292*(1+L292/100)</f>
        <v>0</v>
      </c>
      <c r="N292" s="245">
        <v>1.01292</v>
      </c>
      <c r="O292" s="245">
        <f>ROUND(E292*N292,2)</f>
        <v>2.04</v>
      </c>
      <c r="P292" s="245">
        <v>0</v>
      </c>
      <c r="Q292" s="245">
        <f>ROUND(E292*P292,2)</f>
        <v>0</v>
      </c>
      <c r="R292" s="247" t="s">
        <v>975</v>
      </c>
      <c r="S292" s="247" t="s">
        <v>511</v>
      </c>
      <c r="T292" s="248" t="s">
        <v>511</v>
      </c>
      <c r="U292" s="224">
        <v>25.812000000000001</v>
      </c>
      <c r="V292" s="224">
        <f>ROUND(E292*U292,2)</f>
        <v>51.93</v>
      </c>
      <c r="W292" s="224"/>
      <c r="X292" s="224" t="s">
        <v>557</v>
      </c>
      <c r="Y292" s="224" t="s">
        <v>513</v>
      </c>
      <c r="Z292" s="213"/>
      <c r="AA292" s="213"/>
      <c r="AB292" s="213"/>
      <c r="AC292" s="213"/>
      <c r="AD292" s="213"/>
      <c r="AE292" s="213"/>
      <c r="AF292" s="213"/>
      <c r="AG292" s="213" t="s">
        <v>571</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2" x14ac:dyDescent="0.2">
      <c r="A293" s="220"/>
      <c r="B293" s="221"/>
      <c r="C293" s="274" t="s">
        <v>1423</v>
      </c>
      <c r="D293" s="272"/>
      <c r="E293" s="272"/>
      <c r="F293" s="272"/>
      <c r="G293" s="272"/>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921</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58" t="s">
        <v>3146</v>
      </c>
      <c r="D294" s="229"/>
      <c r="E294" s="230">
        <v>2.0116999999999998</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573</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75" t="s">
        <v>955</v>
      </c>
      <c r="D295" s="266"/>
      <c r="E295" s="267"/>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573</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76" t="s">
        <v>3147</v>
      </c>
      <c r="D296" s="266"/>
      <c r="E296" s="267">
        <v>192.1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573</v>
      </c>
      <c r="AH296" s="213">
        <v>2</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76" t="s">
        <v>3148</v>
      </c>
      <c r="D297" s="266"/>
      <c r="E297" s="267">
        <v>90.9</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573</v>
      </c>
      <c r="AH297" s="213">
        <v>2</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6" t="s">
        <v>3149</v>
      </c>
      <c r="D298" s="266"/>
      <c r="E298" s="267">
        <v>81.400000000000006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573</v>
      </c>
      <c r="AH298" s="213">
        <v>2</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76" t="s">
        <v>3150</v>
      </c>
      <c r="D299" s="266"/>
      <c r="E299" s="267">
        <v>147.6</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573</v>
      </c>
      <c r="AH299" s="213">
        <v>2</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76" t="s">
        <v>3151</v>
      </c>
      <c r="D300" s="266"/>
      <c r="E300" s="267">
        <v>75.8</v>
      </c>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573</v>
      </c>
      <c r="AH300" s="213">
        <v>2</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76" t="s">
        <v>3152</v>
      </c>
      <c r="D301" s="266"/>
      <c r="E301" s="267">
        <v>71.400000000000006</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573</v>
      </c>
      <c r="AH301" s="213">
        <v>2</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3" x14ac:dyDescent="0.2">
      <c r="A302" s="220"/>
      <c r="B302" s="221"/>
      <c r="C302" s="276" t="s">
        <v>3153</v>
      </c>
      <c r="D302" s="266"/>
      <c r="E302" s="267">
        <v>40</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573</v>
      </c>
      <c r="AH302" s="213">
        <v>2</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76" t="s">
        <v>3154</v>
      </c>
      <c r="D303" s="266"/>
      <c r="E303" s="267">
        <v>38</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573</v>
      </c>
      <c r="AH303" s="213">
        <v>2</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76" t="s">
        <v>3155</v>
      </c>
      <c r="D304" s="266"/>
      <c r="E304" s="267">
        <v>26.7</v>
      </c>
      <c r="F304" s="224"/>
      <c r="G304" s="224"/>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573</v>
      </c>
      <c r="AH304" s="213">
        <v>2</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3" x14ac:dyDescent="0.2">
      <c r="A305" s="220"/>
      <c r="B305" s="221"/>
      <c r="C305" s="276" t="s">
        <v>3156</v>
      </c>
      <c r="D305" s="266"/>
      <c r="E305" s="267">
        <v>28.1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573</v>
      </c>
      <c r="AH305" s="213">
        <v>2</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76" t="s">
        <v>3157</v>
      </c>
      <c r="D306" s="266"/>
      <c r="E306" s="267">
        <v>28.1</v>
      </c>
      <c r="F306" s="224"/>
      <c r="G306" s="224"/>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573</v>
      </c>
      <c r="AH306" s="213">
        <v>2</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3" x14ac:dyDescent="0.2">
      <c r="A307" s="220"/>
      <c r="B307" s="221"/>
      <c r="C307" s="276" t="s">
        <v>3158</v>
      </c>
      <c r="D307" s="266"/>
      <c r="E307" s="267">
        <v>26.4</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573</v>
      </c>
      <c r="AH307" s="213">
        <v>2</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76" t="s">
        <v>3159</v>
      </c>
      <c r="D308" s="266"/>
      <c r="E308" s="267">
        <v>25</v>
      </c>
      <c r="F308" s="224"/>
      <c r="G308" s="224"/>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573</v>
      </c>
      <c r="AH308" s="213">
        <v>2</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3" x14ac:dyDescent="0.2">
      <c r="A309" s="220"/>
      <c r="B309" s="221"/>
      <c r="C309" s="276" t="s">
        <v>3160</v>
      </c>
      <c r="D309" s="266"/>
      <c r="E309" s="267">
        <v>67.5</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573</v>
      </c>
      <c r="AH309" s="213">
        <v>2</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76" t="s">
        <v>3161</v>
      </c>
      <c r="D310" s="266"/>
      <c r="E310" s="267">
        <v>227.1</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573</v>
      </c>
      <c r="AH310" s="213">
        <v>2</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76" t="s">
        <v>3162</v>
      </c>
      <c r="D311" s="266"/>
      <c r="E311" s="267">
        <v>90.9</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573</v>
      </c>
      <c r="AH311" s="213">
        <v>2</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76" t="s">
        <v>3163</v>
      </c>
      <c r="D312" s="266"/>
      <c r="E312" s="267">
        <v>81.400000000000006</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573</v>
      </c>
      <c r="AH312" s="213">
        <v>2</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76" t="s">
        <v>3164</v>
      </c>
      <c r="D313" s="266"/>
      <c r="E313" s="267">
        <v>71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573</v>
      </c>
      <c r="AH313" s="213">
        <v>2</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76" t="s">
        <v>3165</v>
      </c>
      <c r="D314" s="266"/>
      <c r="E314" s="267">
        <v>75.8</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573</v>
      </c>
      <c r="AH314" s="213">
        <v>2</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76" t="s">
        <v>3166</v>
      </c>
      <c r="D315" s="266"/>
      <c r="E315" s="267">
        <v>148.4</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573</v>
      </c>
      <c r="AH315" s="213">
        <v>2</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3" x14ac:dyDescent="0.2">
      <c r="A316" s="220"/>
      <c r="B316" s="221"/>
      <c r="C316" s="276" t="s">
        <v>3167</v>
      </c>
      <c r="D316" s="266"/>
      <c r="E316" s="267">
        <v>40</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573</v>
      </c>
      <c r="AH316" s="213">
        <v>2</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76" t="s">
        <v>3168</v>
      </c>
      <c r="D317" s="266"/>
      <c r="E317" s="267">
        <v>26.7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573</v>
      </c>
      <c r="AH317" s="213">
        <v>2</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3" x14ac:dyDescent="0.2">
      <c r="A318" s="220"/>
      <c r="B318" s="221"/>
      <c r="C318" s="276" t="s">
        <v>3169</v>
      </c>
      <c r="D318" s="266"/>
      <c r="E318" s="267">
        <v>24.6</v>
      </c>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573</v>
      </c>
      <c r="AH318" s="213">
        <v>2</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76" t="s">
        <v>3170</v>
      </c>
      <c r="D319" s="266"/>
      <c r="E319" s="267">
        <v>24.6</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573</v>
      </c>
      <c r="AH319" s="213">
        <v>2</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76" t="s">
        <v>3171</v>
      </c>
      <c r="D320" s="266"/>
      <c r="E320" s="267">
        <v>23.2</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573</v>
      </c>
      <c r="AH320" s="213">
        <v>2</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76" t="s">
        <v>3172</v>
      </c>
      <c r="D321" s="266"/>
      <c r="E321" s="267">
        <v>40.4</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573</v>
      </c>
      <c r="AH321" s="213">
        <v>2</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76" t="s">
        <v>3173</v>
      </c>
      <c r="D322" s="266"/>
      <c r="E322" s="267">
        <v>22.1</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573</v>
      </c>
      <c r="AH322" s="213">
        <v>2</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76" t="s">
        <v>3174</v>
      </c>
      <c r="D323" s="266"/>
      <c r="E323" s="267">
        <v>64</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573</v>
      </c>
      <c r="AH323" s="213">
        <v>2</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76" t="s">
        <v>3175</v>
      </c>
      <c r="D324" s="266"/>
      <c r="E324" s="267">
        <v>32.9</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573</v>
      </c>
      <c r="AH324" s="213">
        <v>2</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76" t="s">
        <v>3176</v>
      </c>
      <c r="D325" s="266"/>
      <c r="E325" s="267">
        <v>79.599999999999994</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573</v>
      </c>
      <c r="AH325" s="213">
        <v>2</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3" x14ac:dyDescent="0.2">
      <c r="A326" s="220"/>
      <c r="B326" s="221"/>
      <c r="C326" s="276" t="s">
        <v>3106</v>
      </c>
      <c r="D326" s="266"/>
      <c r="E326" s="267"/>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573</v>
      </c>
      <c r="AH326" s="213">
        <v>2</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75" t="s">
        <v>958</v>
      </c>
      <c r="D327" s="266"/>
      <c r="E327" s="267"/>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573</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2" x14ac:dyDescent="0.2">
      <c r="A328" s="220"/>
      <c r="B328" s="221"/>
      <c r="C328" s="257"/>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515</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x14ac:dyDescent="0.2">
      <c r="A329" s="242">
        <v>23</v>
      </c>
      <c r="B329" s="243" t="s">
        <v>3177</v>
      </c>
      <c r="C329" s="254" t="s">
        <v>3178</v>
      </c>
      <c r="D329" s="244" t="s">
        <v>918</v>
      </c>
      <c r="E329" s="245">
        <v>11.558160000000001</v>
      </c>
      <c r="F329" s="246"/>
      <c r="G329" s="247">
        <f>ROUND(E329*F329,2)</f>
        <v>0</v>
      </c>
      <c r="H329" s="246"/>
      <c r="I329" s="247">
        <f>ROUND(E329*H329,2)</f>
        <v>0</v>
      </c>
      <c r="J329" s="246"/>
      <c r="K329" s="247">
        <f>ROUND(E329*J329,2)</f>
        <v>0</v>
      </c>
      <c r="L329" s="247">
        <v>21</v>
      </c>
      <c r="M329" s="247">
        <f>G329*(1+L329/100)</f>
        <v>0</v>
      </c>
      <c r="N329" s="245">
        <v>2.53999</v>
      </c>
      <c r="O329" s="245">
        <f>ROUND(E329*N329,2)</f>
        <v>29.36</v>
      </c>
      <c r="P329" s="245">
        <v>0</v>
      </c>
      <c r="Q329" s="245">
        <f>ROUND(E329*P329,2)</f>
        <v>0</v>
      </c>
      <c r="R329" s="247" t="s">
        <v>975</v>
      </c>
      <c r="S329" s="247" t="s">
        <v>511</v>
      </c>
      <c r="T329" s="248" t="s">
        <v>511</v>
      </c>
      <c r="U329" s="224">
        <v>2.3039999999999998</v>
      </c>
      <c r="V329" s="224">
        <f>ROUND(E329*U329,2)</f>
        <v>26.63</v>
      </c>
      <c r="W329" s="224"/>
      <c r="X329" s="224" t="s">
        <v>557</v>
      </c>
      <c r="Y329" s="224" t="s">
        <v>513</v>
      </c>
      <c r="Z329" s="213"/>
      <c r="AA329" s="213"/>
      <c r="AB329" s="213"/>
      <c r="AC329" s="213"/>
      <c r="AD329" s="213"/>
      <c r="AE329" s="213"/>
      <c r="AF329" s="213"/>
      <c r="AG329" s="213" t="s">
        <v>571</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2" x14ac:dyDescent="0.2">
      <c r="A330" s="220"/>
      <c r="B330" s="221"/>
      <c r="C330" s="274" t="s">
        <v>3179</v>
      </c>
      <c r="D330" s="272"/>
      <c r="E330" s="272"/>
      <c r="F330" s="272"/>
      <c r="G330" s="272"/>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921</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62" t="str">
        <f>C330</f>
        <v>táhel, rámových stojek, vzpěr (bez výztuže), s pomocným lešením o výšce podlahy do 1,90 m a pro zatížení do 1,5 kPa,</v>
      </c>
      <c r="BB330" s="213"/>
      <c r="BC330" s="213"/>
      <c r="BD330" s="213"/>
      <c r="BE330" s="213"/>
      <c r="BF330" s="213"/>
      <c r="BG330" s="213"/>
      <c r="BH330" s="213"/>
    </row>
    <row r="331" spans="1:60" outlineLevel="2" x14ac:dyDescent="0.2">
      <c r="A331" s="220"/>
      <c r="B331" s="221"/>
      <c r="C331" s="258" t="s">
        <v>3180</v>
      </c>
      <c r="D331" s="229"/>
      <c r="E331" s="230">
        <v>11.558160000000001</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573</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75" t="s">
        <v>955</v>
      </c>
      <c r="D332" s="266"/>
      <c r="E332" s="267"/>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573</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76" t="s">
        <v>3181</v>
      </c>
      <c r="D333" s="266"/>
      <c r="E333" s="267">
        <v>6.0602400000000003</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573</v>
      </c>
      <c r="AH333" s="213">
        <v>2</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76" t="s">
        <v>3182</v>
      </c>
      <c r="D334" s="266"/>
      <c r="E334" s="267">
        <v>5.4979199999999997</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573</v>
      </c>
      <c r="AH334" s="213">
        <v>2</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75" t="s">
        <v>958</v>
      </c>
      <c r="D335" s="266"/>
      <c r="E335" s="267"/>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573</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2" x14ac:dyDescent="0.2">
      <c r="A336" s="220"/>
      <c r="B336" s="221"/>
      <c r="C336" s="257"/>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515</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
      <c r="A337" s="242">
        <v>24</v>
      </c>
      <c r="B337" s="243" t="s">
        <v>3183</v>
      </c>
      <c r="C337" s="254" t="s">
        <v>3184</v>
      </c>
      <c r="D337" s="244" t="s">
        <v>974</v>
      </c>
      <c r="E337" s="245">
        <v>134.84520000000001</v>
      </c>
      <c r="F337" s="246"/>
      <c r="G337" s="247">
        <f>ROUND(E337*F337,2)</f>
        <v>0</v>
      </c>
      <c r="H337" s="246"/>
      <c r="I337" s="247">
        <f>ROUND(E337*H337,2)</f>
        <v>0</v>
      </c>
      <c r="J337" s="246"/>
      <c r="K337" s="247">
        <f>ROUND(E337*J337,2)</f>
        <v>0</v>
      </c>
      <c r="L337" s="247">
        <v>21</v>
      </c>
      <c r="M337" s="247">
        <f>G337*(1+L337/100)</f>
        <v>0</v>
      </c>
      <c r="N337" s="245">
        <v>3.8080000000000003E-2</v>
      </c>
      <c r="O337" s="245">
        <f>ROUND(E337*N337,2)</f>
        <v>5.13</v>
      </c>
      <c r="P337" s="245">
        <v>0</v>
      </c>
      <c r="Q337" s="245">
        <f>ROUND(E337*P337,2)</f>
        <v>0</v>
      </c>
      <c r="R337" s="247" t="s">
        <v>975</v>
      </c>
      <c r="S337" s="247" t="s">
        <v>511</v>
      </c>
      <c r="T337" s="248" t="s">
        <v>511</v>
      </c>
      <c r="U337" s="224">
        <v>0.7</v>
      </c>
      <c r="V337" s="224">
        <f>ROUND(E337*U337,2)</f>
        <v>94.39</v>
      </c>
      <c r="W337" s="224"/>
      <c r="X337" s="224" t="s">
        <v>557</v>
      </c>
      <c r="Y337" s="224" t="s">
        <v>513</v>
      </c>
      <c r="Z337" s="213"/>
      <c r="AA337" s="213"/>
      <c r="AB337" s="213"/>
      <c r="AC337" s="213"/>
      <c r="AD337" s="213"/>
      <c r="AE337" s="213"/>
      <c r="AF337" s="213"/>
      <c r="AG337" s="213" t="s">
        <v>571</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2" x14ac:dyDescent="0.2">
      <c r="A338" s="220"/>
      <c r="B338" s="221"/>
      <c r="C338" s="274" t="s">
        <v>3185</v>
      </c>
      <c r="D338" s="272"/>
      <c r="E338" s="272"/>
      <c r="F338" s="272"/>
      <c r="G338" s="272"/>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921</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62" t="str">
        <f>C338</f>
        <v>(pilířů), rámových stojek, táhel nebo vzpěr svislých nebo šikmých (odkloněných) o výšce do 4 m včetně vzepření</v>
      </c>
      <c r="BB338" s="213"/>
      <c r="BC338" s="213"/>
      <c r="BD338" s="213"/>
      <c r="BE338" s="213"/>
      <c r="BF338" s="213"/>
      <c r="BG338" s="213"/>
      <c r="BH338" s="213"/>
    </row>
    <row r="339" spans="1:60" outlineLevel="2" x14ac:dyDescent="0.2">
      <c r="A339" s="220"/>
      <c r="B339" s="221"/>
      <c r="C339" s="258" t="s">
        <v>3186</v>
      </c>
      <c r="D339" s="229"/>
      <c r="E339" s="230">
        <v>134.84520000000001</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573</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75" t="s">
        <v>955</v>
      </c>
      <c r="D340" s="266"/>
      <c r="E340" s="267"/>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573</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76" t="s">
        <v>3187</v>
      </c>
      <c r="D341" s="266"/>
      <c r="E341" s="267">
        <v>70.702799999999996</v>
      </c>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573</v>
      </c>
      <c r="AH341" s="213">
        <v>2</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3" x14ac:dyDescent="0.2">
      <c r="A342" s="220"/>
      <c r="B342" s="221"/>
      <c r="C342" s="276" t="s">
        <v>3188</v>
      </c>
      <c r="D342" s="266"/>
      <c r="E342" s="267">
        <v>64.142399999999995</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573</v>
      </c>
      <c r="AH342" s="213">
        <v>2</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75" t="s">
        <v>958</v>
      </c>
      <c r="D343" s="266"/>
      <c r="E343" s="267"/>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573</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2" x14ac:dyDescent="0.2">
      <c r="A344" s="220"/>
      <c r="B344" s="221"/>
      <c r="C344" s="257"/>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515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
      <c r="A345" s="242">
        <v>25</v>
      </c>
      <c r="B345" s="243" t="s">
        <v>3189</v>
      </c>
      <c r="C345" s="254" t="s">
        <v>3190</v>
      </c>
      <c r="D345" s="244" t="s">
        <v>974</v>
      </c>
      <c r="E345" s="245">
        <v>134.84520000000001</v>
      </c>
      <c r="F345" s="246"/>
      <c r="G345" s="247">
        <f>ROUND(E345*F345,2)</f>
        <v>0</v>
      </c>
      <c r="H345" s="246"/>
      <c r="I345" s="247">
        <f>ROUND(E345*H345,2)</f>
        <v>0</v>
      </c>
      <c r="J345" s="246"/>
      <c r="K345" s="247">
        <f>ROUND(E345*J345,2)</f>
        <v>0</v>
      </c>
      <c r="L345" s="247">
        <v>21</v>
      </c>
      <c r="M345" s="247">
        <f>G345*(1+L345/100)</f>
        <v>0</v>
      </c>
      <c r="N345" s="245">
        <v>0</v>
      </c>
      <c r="O345" s="245">
        <f>ROUND(E345*N345,2)</f>
        <v>0</v>
      </c>
      <c r="P345" s="245">
        <v>0</v>
      </c>
      <c r="Q345" s="245">
        <f>ROUND(E345*P345,2)</f>
        <v>0</v>
      </c>
      <c r="R345" s="247" t="s">
        <v>975</v>
      </c>
      <c r="S345" s="247" t="s">
        <v>511</v>
      </c>
      <c r="T345" s="248" t="s">
        <v>511</v>
      </c>
      <c r="U345" s="224">
        <v>0.3</v>
      </c>
      <c r="V345" s="224">
        <f>ROUND(E345*U345,2)</f>
        <v>40.450000000000003</v>
      </c>
      <c r="W345" s="224"/>
      <c r="X345" s="224" t="s">
        <v>557</v>
      </c>
      <c r="Y345" s="224" t="s">
        <v>513</v>
      </c>
      <c r="Z345" s="213"/>
      <c r="AA345" s="213"/>
      <c r="AB345" s="213"/>
      <c r="AC345" s="213"/>
      <c r="AD345" s="213"/>
      <c r="AE345" s="213"/>
      <c r="AF345" s="213"/>
      <c r="AG345" s="213" t="s">
        <v>571</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2" x14ac:dyDescent="0.2">
      <c r="A346" s="220"/>
      <c r="B346" s="221"/>
      <c r="C346" s="274" t="s">
        <v>3185</v>
      </c>
      <c r="D346" s="272"/>
      <c r="E346" s="272"/>
      <c r="F346" s="272"/>
      <c r="G346" s="272"/>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921</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62" t="str">
        <f>C346</f>
        <v>(pilířů), rámových stojek, táhel nebo vzpěr svislých nebo šikmých (odkloněných) o výšce do 4 m včetně vzepření</v>
      </c>
      <c r="BB346" s="213"/>
      <c r="BC346" s="213"/>
      <c r="BD346" s="213"/>
      <c r="BE346" s="213"/>
      <c r="BF346" s="213"/>
      <c r="BG346" s="213"/>
      <c r="BH346" s="213"/>
    </row>
    <row r="347" spans="1:60" outlineLevel="2" x14ac:dyDescent="0.2">
      <c r="A347" s="220"/>
      <c r="B347" s="221"/>
      <c r="C347" s="258" t="s">
        <v>3191</v>
      </c>
      <c r="D347" s="229"/>
      <c r="E347" s="230">
        <v>134.84520000000001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573</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2" x14ac:dyDescent="0.2">
      <c r="A348" s="220"/>
      <c r="B348" s="221"/>
      <c r="C348" s="257"/>
      <c r="D348" s="250"/>
      <c r="E348" s="250"/>
      <c r="F348" s="250"/>
      <c r="G348" s="250"/>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515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x14ac:dyDescent="0.2">
      <c r="A349" s="242">
        <v>26</v>
      </c>
      <c r="B349" s="243" t="s">
        <v>3192</v>
      </c>
      <c r="C349" s="254" t="s">
        <v>3193</v>
      </c>
      <c r="D349" s="244" t="s">
        <v>969</v>
      </c>
      <c r="E349" s="245">
        <v>4.0210499999999998</v>
      </c>
      <c r="F349" s="246"/>
      <c r="G349" s="247">
        <f>ROUND(E349*F349,2)</f>
        <v>0</v>
      </c>
      <c r="H349" s="246"/>
      <c r="I349" s="247">
        <f>ROUND(E349*H349,2)</f>
        <v>0</v>
      </c>
      <c r="J349" s="246"/>
      <c r="K349" s="247">
        <f>ROUND(E349*J349,2)</f>
        <v>0</v>
      </c>
      <c r="L349" s="247">
        <v>21</v>
      </c>
      <c r="M349" s="247">
        <f>G349*(1+L349/100)</f>
        <v>0</v>
      </c>
      <c r="N349" s="245">
        <v>1.02396</v>
      </c>
      <c r="O349" s="245">
        <f>ROUND(E349*N349,2)</f>
        <v>4.12</v>
      </c>
      <c r="P349" s="245">
        <v>0</v>
      </c>
      <c r="Q349" s="245">
        <f>ROUND(E349*P349,2)</f>
        <v>0</v>
      </c>
      <c r="R349" s="247" t="s">
        <v>975</v>
      </c>
      <c r="S349" s="247" t="s">
        <v>511</v>
      </c>
      <c r="T349" s="248" t="s">
        <v>511</v>
      </c>
      <c r="U349" s="224">
        <v>29.568000000000001</v>
      </c>
      <c r="V349" s="224">
        <f>ROUND(E349*U349,2)</f>
        <v>118.89</v>
      </c>
      <c r="W349" s="224"/>
      <c r="X349" s="224" t="s">
        <v>557</v>
      </c>
      <c r="Y349" s="224" t="s">
        <v>513</v>
      </c>
      <c r="Z349" s="213"/>
      <c r="AA349" s="213"/>
      <c r="AB349" s="213"/>
      <c r="AC349" s="213"/>
      <c r="AD349" s="213"/>
      <c r="AE349" s="213"/>
      <c r="AF349" s="213"/>
      <c r="AG349" s="213" t="s">
        <v>571</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2" x14ac:dyDescent="0.2">
      <c r="A350" s="220"/>
      <c r="B350" s="221"/>
      <c r="C350" s="274" t="s">
        <v>3194</v>
      </c>
      <c r="D350" s="272"/>
      <c r="E350" s="272"/>
      <c r="F350" s="272"/>
      <c r="G350" s="272"/>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921</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58" t="s">
        <v>3195</v>
      </c>
      <c r="D351" s="229"/>
      <c r="E351" s="230">
        <v>4.0210499999999998</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573</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3" x14ac:dyDescent="0.2">
      <c r="A352" s="220"/>
      <c r="B352" s="221"/>
      <c r="C352" s="275" t="s">
        <v>955</v>
      </c>
      <c r="D352" s="266"/>
      <c r="E352" s="267"/>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573</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76" t="s">
        <v>3196</v>
      </c>
      <c r="D353" s="266"/>
      <c r="E353" s="267">
        <v>2080.4499999999998</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573</v>
      </c>
      <c r="AH353" s="213">
        <v>2</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76" t="s">
        <v>3197</v>
      </c>
      <c r="D354" s="266"/>
      <c r="E354" s="267">
        <v>1940.6</v>
      </c>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573</v>
      </c>
      <c r="AH354" s="213">
        <v>2</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5" t="s">
        <v>958</v>
      </c>
      <c r="D355" s="266"/>
      <c r="E355" s="267"/>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573</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2" x14ac:dyDescent="0.2">
      <c r="A356" s="220"/>
      <c r="B356" s="221"/>
      <c r="C356" s="257"/>
      <c r="D356" s="250"/>
      <c r="E356" s="250"/>
      <c r="F356" s="250"/>
      <c r="G356" s="250"/>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515</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x14ac:dyDescent="0.2">
      <c r="A357" s="242">
        <v>27</v>
      </c>
      <c r="B357" s="243" t="s">
        <v>3198</v>
      </c>
      <c r="C357" s="254" t="s">
        <v>3199</v>
      </c>
      <c r="D357" s="244" t="s">
        <v>918</v>
      </c>
      <c r="E357" s="245">
        <v>0.89959</v>
      </c>
      <c r="F357" s="246"/>
      <c r="G357" s="247">
        <f>ROUND(E357*F357,2)</f>
        <v>0</v>
      </c>
      <c r="H357" s="246"/>
      <c r="I357" s="247">
        <f>ROUND(E357*H357,2)</f>
        <v>0</v>
      </c>
      <c r="J357" s="246"/>
      <c r="K357" s="247">
        <f>ROUND(E357*J357,2)</f>
        <v>0</v>
      </c>
      <c r="L357" s="247">
        <v>21</v>
      </c>
      <c r="M357" s="247">
        <f>G357*(1+L357/100)</f>
        <v>0</v>
      </c>
      <c r="N357" s="245">
        <v>2.6102799999999999</v>
      </c>
      <c r="O357" s="245">
        <f>ROUND(E357*N357,2)</f>
        <v>2.35</v>
      </c>
      <c r="P357" s="245">
        <v>0</v>
      </c>
      <c r="Q357" s="245">
        <f>ROUND(E357*P357,2)</f>
        <v>0</v>
      </c>
      <c r="R357" s="247" t="s">
        <v>2945</v>
      </c>
      <c r="S357" s="247" t="s">
        <v>511</v>
      </c>
      <c r="T357" s="248" t="s">
        <v>511</v>
      </c>
      <c r="U357" s="224">
        <v>6.8259999999999996</v>
      </c>
      <c r="V357" s="224">
        <f>ROUND(E357*U357,2)</f>
        <v>6.14</v>
      </c>
      <c r="W357" s="224"/>
      <c r="X357" s="224" t="s">
        <v>557</v>
      </c>
      <c r="Y357" s="224" t="s">
        <v>513</v>
      </c>
      <c r="Z357" s="213"/>
      <c r="AA357" s="213"/>
      <c r="AB357" s="213"/>
      <c r="AC357" s="213"/>
      <c r="AD357" s="213"/>
      <c r="AE357" s="213"/>
      <c r="AF357" s="213"/>
      <c r="AG357" s="213" t="s">
        <v>571</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2" x14ac:dyDescent="0.2">
      <c r="A358" s="220"/>
      <c r="B358" s="221"/>
      <c r="C358" s="274" t="s">
        <v>3200</v>
      </c>
      <c r="D358" s="272"/>
      <c r="E358" s="272"/>
      <c r="F358" s="272"/>
      <c r="G358" s="272"/>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921</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62" t="str">
        <f>C358</f>
        <v>čistíren odpadních vod (mimo budovy), nádrží, vodojemů, žlabů nebo kanálů, včetně pomocného pracovního lešení o výšce podlahy do 1900 mm a pro zatížení do 1,5 kPa,</v>
      </c>
      <c r="BB358" s="213"/>
      <c r="BC358" s="213"/>
      <c r="BD358" s="213"/>
      <c r="BE358" s="213"/>
      <c r="BF358" s="213"/>
      <c r="BG358" s="213"/>
      <c r="BH358" s="213"/>
    </row>
    <row r="359" spans="1:60" outlineLevel="2" x14ac:dyDescent="0.2">
      <c r="A359" s="220"/>
      <c r="B359" s="221"/>
      <c r="C359" s="258" t="s">
        <v>3201</v>
      </c>
      <c r="D359" s="229"/>
      <c r="E359" s="230"/>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573</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58" t="s">
        <v>3202</v>
      </c>
      <c r="D360" s="229"/>
      <c r="E360" s="230">
        <v>0.89959</v>
      </c>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573</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75" t="s">
        <v>955</v>
      </c>
      <c r="D361" s="266"/>
      <c r="E361" s="267"/>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573</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76" t="s">
        <v>3203</v>
      </c>
      <c r="D362" s="266"/>
      <c r="E362" s="267">
        <v>0.23058999999999999</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573</v>
      </c>
      <c r="AH362" s="213">
        <v>2</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3" x14ac:dyDescent="0.2">
      <c r="A363" s="220"/>
      <c r="B363" s="221"/>
      <c r="C363" s="276" t="s">
        <v>3204</v>
      </c>
      <c r="D363" s="266"/>
      <c r="E363" s="267">
        <v>0.53549999999999998</v>
      </c>
      <c r="F363" s="224"/>
      <c r="G363" s="224"/>
      <c r="H363" s="224"/>
      <c r="I363" s="224"/>
      <c r="J363" s="224"/>
      <c r="K363" s="224"/>
      <c r="L363" s="224"/>
      <c r="M363" s="224"/>
      <c r="N363" s="223"/>
      <c r="O363" s="223"/>
      <c r="P363" s="223"/>
      <c r="Q363" s="223"/>
      <c r="R363" s="224"/>
      <c r="S363" s="224"/>
      <c r="T363" s="224"/>
      <c r="U363" s="224"/>
      <c r="V363" s="224"/>
      <c r="W363" s="224"/>
      <c r="X363" s="224"/>
      <c r="Y363" s="224"/>
      <c r="Z363" s="213"/>
      <c r="AA363" s="213"/>
      <c r="AB363" s="213"/>
      <c r="AC363" s="213"/>
      <c r="AD363" s="213"/>
      <c r="AE363" s="213"/>
      <c r="AF363" s="213"/>
      <c r="AG363" s="213" t="s">
        <v>573</v>
      </c>
      <c r="AH363" s="213">
        <v>2</v>
      </c>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3" x14ac:dyDescent="0.2">
      <c r="A364" s="220"/>
      <c r="B364" s="221"/>
      <c r="C364" s="276" t="s">
        <v>3205</v>
      </c>
      <c r="D364" s="266"/>
      <c r="E364" s="267">
        <v>0.13350000000000001</v>
      </c>
      <c r="F364" s="224"/>
      <c r="G364" s="224"/>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573</v>
      </c>
      <c r="AH364" s="213">
        <v>2</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75" t="s">
        <v>958</v>
      </c>
      <c r="D365" s="266"/>
      <c r="E365" s="267"/>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573</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2" x14ac:dyDescent="0.2">
      <c r="A366" s="220"/>
      <c r="B366" s="221"/>
      <c r="C366" s="257"/>
      <c r="D366" s="250"/>
      <c r="E366" s="250"/>
      <c r="F366" s="250"/>
      <c r="G366" s="250"/>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515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ht="22.5" outlineLevel="1" x14ac:dyDescent="0.2">
      <c r="A367" s="242">
        <v>28</v>
      </c>
      <c r="B367" s="243" t="s">
        <v>3206</v>
      </c>
      <c r="C367" s="254" t="s">
        <v>3207</v>
      </c>
      <c r="D367" s="244" t="s">
        <v>974</v>
      </c>
      <c r="E367" s="245">
        <v>9.83</v>
      </c>
      <c r="F367" s="246"/>
      <c r="G367" s="247">
        <f>ROUND(E367*F367,2)</f>
        <v>0</v>
      </c>
      <c r="H367" s="246"/>
      <c r="I367" s="247">
        <f>ROUND(E367*H367,2)</f>
        <v>0</v>
      </c>
      <c r="J367" s="246"/>
      <c r="K367" s="247">
        <f>ROUND(E367*J367,2)</f>
        <v>0</v>
      </c>
      <c r="L367" s="247">
        <v>21</v>
      </c>
      <c r="M367" s="247">
        <f>G367*(1+L367/100)</f>
        <v>0</v>
      </c>
      <c r="N367" s="245">
        <v>6.5350000000000005E-2</v>
      </c>
      <c r="O367" s="245">
        <f>ROUND(E367*N367,2)</f>
        <v>0.64</v>
      </c>
      <c r="P367" s="245">
        <v>0</v>
      </c>
      <c r="Q367" s="245">
        <f>ROUND(E367*P367,2)</f>
        <v>0</v>
      </c>
      <c r="R367" s="247" t="s">
        <v>2945</v>
      </c>
      <c r="S367" s="247" t="s">
        <v>511</v>
      </c>
      <c r="T367" s="248" t="s">
        <v>511</v>
      </c>
      <c r="U367" s="224">
        <v>1.72</v>
      </c>
      <c r="V367" s="224">
        <f>ROUND(E367*U367,2)</f>
        <v>16.91</v>
      </c>
      <c r="W367" s="224"/>
      <c r="X367" s="224" t="s">
        <v>557</v>
      </c>
      <c r="Y367" s="224" t="s">
        <v>513</v>
      </c>
      <c r="Z367" s="213"/>
      <c r="AA367" s="213"/>
      <c r="AB367" s="213"/>
      <c r="AC367" s="213"/>
      <c r="AD367" s="213"/>
      <c r="AE367" s="213"/>
      <c r="AF367" s="213"/>
      <c r="AG367" s="213" t="s">
        <v>571</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74" t="s">
        <v>3208</v>
      </c>
      <c r="D368" s="272"/>
      <c r="E368" s="272"/>
      <c r="F368" s="272"/>
      <c r="G368" s="272"/>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921</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77" t="s">
        <v>3209</v>
      </c>
      <c r="D369" s="273"/>
      <c r="E369" s="273"/>
      <c r="F369" s="273"/>
      <c r="G369" s="273"/>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921</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77" t="s">
        <v>3210</v>
      </c>
      <c r="D370" s="273"/>
      <c r="E370" s="273"/>
      <c r="F370" s="273"/>
      <c r="G370" s="273"/>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921</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2" x14ac:dyDescent="0.2">
      <c r="A371" s="220"/>
      <c r="B371" s="221"/>
      <c r="C371" s="258" t="s">
        <v>3201</v>
      </c>
      <c r="D371" s="229"/>
      <c r="E371" s="230"/>
      <c r="F371" s="224"/>
      <c r="G371" s="224"/>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573</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3" x14ac:dyDescent="0.2">
      <c r="A372" s="220"/>
      <c r="B372" s="221"/>
      <c r="C372" s="258" t="s">
        <v>3211</v>
      </c>
      <c r="D372" s="229"/>
      <c r="E372" s="230">
        <v>9.83</v>
      </c>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573</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75" t="s">
        <v>955</v>
      </c>
      <c r="D373" s="266"/>
      <c r="E373" s="267"/>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573</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6" t="s">
        <v>3212</v>
      </c>
      <c r="D374" s="266"/>
      <c r="E374" s="267">
        <v>0.72</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573</v>
      </c>
      <c r="AH374" s="213">
        <v>2</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76" t="s">
        <v>3213</v>
      </c>
      <c r="D375" s="266"/>
      <c r="E375" s="267">
        <v>7.14</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573</v>
      </c>
      <c r="AH375" s="213">
        <v>2</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76" t="s">
        <v>3214</v>
      </c>
      <c r="D376" s="266"/>
      <c r="E376" s="267">
        <v>1.97</v>
      </c>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573</v>
      </c>
      <c r="AH376" s="213">
        <v>2</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75" t="s">
        <v>958</v>
      </c>
      <c r="D377" s="266"/>
      <c r="E377" s="267"/>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573</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2" x14ac:dyDescent="0.2">
      <c r="A378" s="220"/>
      <c r="B378" s="221"/>
      <c r="C378" s="257"/>
      <c r="D378" s="250"/>
      <c r="E378" s="250"/>
      <c r="F378" s="250"/>
      <c r="G378" s="250"/>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515</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42">
        <v>29</v>
      </c>
      <c r="B379" s="243" t="s">
        <v>3215</v>
      </c>
      <c r="C379" s="254" t="s">
        <v>3216</v>
      </c>
      <c r="D379" s="244" t="s">
        <v>974</v>
      </c>
      <c r="E379" s="245">
        <v>9.83</v>
      </c>
      <c r="F379" s="246"/>
      <c r="G379" s="247">
        <f>ROUND(E379*F379,2)</f>
        <v>0</v>
      </c>
      <c r="H379" s="246"/>
      <c r="I379" s="247">
        <f>ROUND(E379*H379,2)</f>
        <v>0</v>
      </c>
      <c r="J379" s="246"/>
      <c r="K379" s="247">
        <f>ROUND(E379*J379,2)</f>
        <v>0</v>
      </c>
      <c r="L379" s="247">
        <v>21</v>
      </c>
      <c r="M379" s="247">
        <f>G379*(1+L379/100)</f>
        <v>0</v>
      </c>
      <c r="N379" s="245">
        <v>0</v>
      </c>
      <c r="O379" s="245">
        <f>ROUND(E379*N379,2)</f>
        <v>0</v>
      </c>
      <c r="P379" s="245">
        <v>0</v>
      </c>
      <c r="Q379" s="245">
        <f>ROUND(E379*P379,2)</f>
        <v>0</v>
      </c>
      <c r="R379" s="247" t="s">
        <v>2945</v>
      </c>
      <c r="S379" s="247" t="s">
        <v>511</v>
      </c>
      <c r="T379" s="248" t="s">
        <v>511</v>
      </c>
      <c r="U379" s="224">
        <v>0.65</v>
      </c>
      <c r="V379" s="224">
        <f>ROUND(E379*U379,2)</f>
        <v>6.39</v>
      </c>
      <c r="W379" s="224"/>
      <c r="X379" s="224" t="s">
        <v>557</v>
      </c>
      <c r="Y379" s="224" t="s">
        <v>513</v>
      </c>
      <c r="Z379" s="213"/>
      <c r="AA379" s="213"/>
      <c r="AB379" s="213"/>
      <c r="AC379" s="213"/>
      <c r="AD379" s="213"/>
      <c r="AE379" s="213"/>
      <c r="AF379" s="213"/>
      <c r="AG379" s="213" t="s">
        <v>571</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74" t="s">
        <v>3208</v>
      </c>
      <c r="D380" s="272"/>
      <c r="E380" s="272"/>
      <c r="F380" s="272"/>
      <c r="G380" s="272"/>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921</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77" t="s">
        <v>3209</v>
      </c>
      <c r="D381" s="273"/>
      <c r="E381" s="273"/>
      <c r="F381" s="273"/>
      <c r="G381" s="273"/>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921</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77" t="s">
        <v>3210</v>
      </c>
      <c r="D382" s="273"/>
      <c r="E382" s="273"/>
      <c r="F382" s="273"/>
      <c r="G382" s="273"/>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921</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2" x14ac:dyDescent="0.2">
      <c r="A383" s="220"/>
      <c r="B383" s="221"/>
      <c r="C383" s="258" t="s">
        <v>3217</v>
      </c>
      <c r="D383" s="229"/>
      <c r="E383" s="230">
        <v>9.83</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573</v>
      </c>
      <c r="AH383" s="213">
        <v>5</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2" x14ac:dyDescent="0.2">
      <c r="A384" s="220"/>
      <c r="B384" s="221"/>
      <c r="C384" s="257"/>
      <c r="D384" s="250"/>
      <c r="E384" s="250"/>
      <c r="F384" s="250"/>
      <c r="G384" s="250"/>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515</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x14ac:dyDescent="0.2">
      <c r="A385" s="242">
        <v>30</v>
      </c>
      <c r="B385" s="243" t="s">
        <v>3218</v>
      </c>
      <c r="C385" s="254" t="s">
        <v>3219</v>
      </c>
      <c r="D385" s="244" t="s">
        <v>969</v>
      </c>
      <c r="E385" s="245">
        <v>5.7800000000000004E-3</v>
      </c>
      <c r="F385" s="246"/>
      <c r="G385" s="247">
        <f>ROUND(E385*F385,2)</f>
        <v>0</v>
      </c>
      <c r="H385" s="246"/>
      <c r="I385" s="247">
        <f>ROUND(E385*H385,2)</f>
        <v>0</v>
      </c>
      <c r="J385" s="246"/>
      <c r="K385" s="247">
        <f>ROUND(E385*J385,2)</f>
        <v>0</v>
      </c>
      <c r="L385" s="247">
        <v>21</v>
      </c>
      <c r="M385" s="247">
        <f>G385*(1+L385/100)</f>
        <v>0</v>
      </c>
      <c r="N385" s="245">
        <v>1.0293000000000001</v>
      </c>
      <c r="O385" s="245">
        <f>ROUND(E385*N385,2)</f>
        <v>0.01</v>
      </c>
      <c r="P385" s="245">
        <v>0</v>
      </c>
      <c r="Q385" s="245">
        <f>ROUND(E385*P385,2)</f>
        <v>0</v>
      </c>
      <c r="R385" s="247"/>
      <c r="S385" s="247" t="s">
        <v>527</v>
      </c>
      <c r="T385" s="248" t="s">
        <v>511</v>
      </c>
      <c r="U385" s="224">
        <v>22.07</v>
      </c>
      <c r="V385" s="224">
        <f>ROUND(E385*U385,2)</f>
        <v>0.13</v>
      </c>
      <c r="W385" s="224"/>
      <c r="X385" s="224" t="s">
        <v>557</v>
      </c>
      <c r="Y385" s="224" t="s">
        <v>513</v>
      </c>
      <c r="Z385" s="213"/>
      <c r="AA385" s="213"/>
      <c r="AB385" s="213"/>
      <c r="AC385" s="213"/>
      <c r="AD385" s="213"/>
      <c r="AE385" s="213"/>
      <c r="AF385" s="213"/>
      <c r="AG385" s="213" t="s">
        <v>571</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2" x14ac:dyDescent="0.2">
      <c r="A386" s="220"/>
      <c r="B386" s="221"/>
      <c r="C386" s="258" t="s">
        <v>3201</v>
      </c>
      <c r="D386" s="229"/>
      <c r="E386" s="230"/>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573</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58" t="s">
        <v>3220</v>
      </c>
      <c r="D387" s="229"/>
      <c r="E387" s="230">
        <v>5.7800000000000004E-3</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573</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75" t="s">
        <v>955</v>
      </c>
      <c r="D388" s="266"/>
      <c r="E388" s="267"/>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573</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76" t="s">
        <v>3221</v>
      </c>
      <c r="D389" s="266"/>
      <c r="E389" s="267"/>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573</v>
      </c>
      <c r="AH389" s="213">
        <v>2</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3" x14ac:dyDescent="0.2">
      <c r="A390" s="220"/>
      <c r="B390" s="221"/>
      <c r="C390" s="276" t="s">
        <v>3222</v>
      </c>
      <c r="D390" s="266"/>
      <c r="E390" s="267"/>
      <c r="F390" s="224"/>
      <c r="G390" s="224"/>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573</v>
      </c>
      <c r="AH390" s="213">
        <v>2</v>
      </c>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3" x14ac:dyDescent="0.2">
      <c r="A391" s="220"/>
      <c r="B391" s="221"/>
      <c r="C391" s="276" t="s">
        <v>3223</v>
      </c>
      <c r="D391" s="266"/>
      <c r="E391" s="267">
        <v>5.7800000000000004E-3</v>
      </c>
      <c r="F391" s="224"/>
      <c r="G391" s="224"/>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573</v>
      </c>
      <c r="AH391" s="213">
        <v>2</v>
      </c>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75" t="s">
        <v>958</v>
      </c>
      <c r="D392" s="266"/>
      <c r="E392" s="267"/>
      <c r="F392" s="224"/>
      <c r="G392" s="224"/>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573</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2" x14ac:dyDescent="0.2">
      <c r="A393" s="220"/>
      <c r="B393" s="221"/>
      <c r="C393" s="257"/>
      <c r="D393" s="250"/>
      <c r="E393" s="250"/>
      <c r="F393" s="250"/>
      <c r="G393" s="250"/>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515</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ht="22.5" outlineLevel="1" x14ac:dyDescent="0.2">
      <c r="A394" s="242">
        <v>31</v>
      </c>
      <c r="B394" s="243" t="s">
        <v>3224</v>
      </c>
      <c r="C394" s="254" t="s">
        <v>3225</v>
      </c>
      <c r="D394" s="244" t="s">
        <v>974</v>
      </c>
      <c r="E394" s="245">
        <v>9.8000000000000007</v>
      </c>
      <c r="F394" s="246"/>
      <c r="G394" s="247">
        <f>ROUND(E394*F394,2)</f>
        <v>0</v>
      </c>
      <c r="H394" s="246"/>
      <c r="I394" s="247">
        <f>ROUND(E394*H394,2)</f>
        <v>0</v>
      </c>
      <c r="J394" s="246"/>
      <c r="K394" s="247">
        <f>ROUND(E394*J394,2)</f>
        <v>0</v>
      </c>
      <c r="L394" s="247">
        <v>21</v>
      </c>
      <c r="M394" s="247">
        <f>G394*(1+L394/100)</f>
        <v>0</v>
      </c>
      <c r="N394" s="245">
        <v>0.86446999999999996</v>
      </c>
      <c r="O394" s="245">
        <f>ROUND(E394*N394,2)</f>
        <v>8.4700000000000006</v>
      </c>
      <c r="P394" s="245">
        <v>0</v>
      </c>
      <c r="Q394" s="245">
        <f>ROUND(E394*P394,2)</f>
        <v>0</v>
      </c>
      <c r="R394" s="247" t="s">
        <v>2913</v>
      </c>
      <c r="S394" s="247" t="s">
        <v>511</v>
      </c>
      <c r="T394" s="248" t="s">
        <v>511</v>
      </c>
      <c r="U394" s="224">
        <v>3.2756099999999999</v>
      </c>
      <c r="V394" s="224">
        <f>ROUND(E394*U394,2)</f>
        <v>32.1</v>
      </c>
      <c r="W394" s="224"/>
      <c r="X394" s="224" t="s">
        <v>2649</v>
      </c>
      <c r="Y394" s="224" t="s">
        <v>513</v>
      </c>
      <c r="Z394" s="213"/>
      <c r="AA394" s="213"/>
      <c r="AB394" s="213"/>
      <c r="AC394" s="213"/>
      <c r="AD394" s="213"/>
      <c r="AE394" s="213"/>
      <c r="AF394" s="213"/>
      <c r="AG394" s="213" t="s">
        <v>2650</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2" x14ac:dyDescent="0.2">
      <c r="A395" s="220"/>
      <c r="B395" s="221"/>
      <c r="C395" s="274" t="s">
        <v>3226</v>
      </c>
      <c r="D395" s="272"/>
      <c r="E395" s="272"/>
      <c r="F395" s="272"/>
      <c r="G395" s="272"/>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921</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58" t="s">
        <v>2914</v>
      </c>
      <c r="D396" s="229"/>
      <c r="E396" s="230"/>
      <c r="F396" s="224"/>
      <c r="G396" s="224"/>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573</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3" x14ac:dyDescent="0.2">
      <c r="A397" s="220"/>
      <c r="B397" s="221"/>
      <c r="C397" s="258" t="s">
        <v>3227</v>
      </c>
      <c r="D397" s="229"/>
      <c r="E397" s="230">
        <v>9.8000000000000007</v>
      </c>
      <c r="F397" s="224"/>
      <c r="G397" s="224"/>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573</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2" x14ac:dyDescent="0.2">
      <c r="A398" s="220"/>
      <c r="B398" s="221"/>
      <c r="C398" s="257"/>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515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x14ac:dyDescent="0.2">
      <c r="A399" s="232" t="s">
        <v>506</v>
      </c>
      <c r="B399" s="233" t="s">
        <v>323</v>
      </c>
      <c r="C399" s="253" t="s">
        <v>324</v>
      </c>
      <c r="D399" s="234"/>
      <c r="E399" s="235"/>
      <c r="F399" s="236"/>
      <c r="G399" s="236">
        <f>SUMIF(AG400:AG620,"&lt;&gt;NOR",G400:G620)</f>
        <v>0</v>
      </c>
      <c r="H399" s="236"/>
      <c r="I399" s="236">
        <f>SUM(I400:I620)</f>
        <v>0</v>
      </c>
      <c r="J399" s="236"/>
      <c r="K399" s="236">
        <f>SUM(K400:K620)</f>
        <v>0</v>
      </c>
      <c r="L399" s="236"/>
      <c r="M399" s="236">
        <f>SUM(M400:M620)</f>
        <v>0</v>
      </c>
      <c r="N399" s="235"/>
      <c r="O399" s="235">
        <f>SUM(O400:O620)</f>
        <v>290.78000000000009</v>
      </c>
      <c r="P399" s="235"/>
      <c r="Q399" s="235">
        <f>SUM(Q400:Q620)</f>
        <v>0</v>
      </c>
      <c r="R399" s="236"/>
      <c r="S399" s="236"/>
      <c r="T399" s="237"/>
      <c r="U399" s="231"/>
      <c r="V399" s="231">
        <f>SUM(V400:V620)</f>
        <v>884.71000000000015</v>
      </c>
      <c r="W399" s="231"/>
      <c r="X399" s="231"/>
      <c r="Y399" s="231"/>
      <c r="AG399" t="s">
        <v>507</v>
      </c>
    </row>
    <row r="400" spans="1:60" ht="33.75" outlineLevel="1" x14ac:dyDescent="0.2">
      <c r="A400" s="242">
        <v>32</v>
      </c>
      <c r="B400" s="243" t="s">
        <v>3228</v>
      </c>
      <c r="C400" s="254" t="s">
        <v>3229</v>
      </c>
      <c r="D400" s="244" t="s">
        <v>918</v>
      </c>
      <c r="E400" s="245">
        <v>7.3820699999999997</v>
      </c>
      <c r="F400" s="246"/>
      <c r="G400" s="247">
        <f>ROUND(E400*F400,2)</f>
        <v>0</v>
      </c>
      <c r="H400" s="246"/>
      <c r="I400" s="247">
        <f>ROUND(E400*H400,2)</f>
        <v>0</v>
      </c>
      <c r="J400" s="246"/>
      <c r="K400" s="247">
        <f>ROUND(E400*J400,2)</f>
        <v>0</v>
      </c>
      <c r="L400" s="247">
        <v>21</v>
      </c>
      <c r="M400" s="247">
        <f>G400*(1+L400/100)</f>
        <v>0</v>
      </c>
      <c r="N400" s="245">
        <v>2.5251399999999999</v>
      </c>
      <c r="O400" s="245">
        <f>ROUND(E400*N400,2)</f>
        <v>18.64</v>
      </c>
      <c r="P400" s="245">
        <v>0</v>
      </c>
      <c r="Q400" s="245">
        <f>ROUND(E400*P400,2)</f>
        <v>0</v>
      </c>
      <c r="R400" s="247" t="s">
        <v>975</v>
      </c>
      <c r="S400" s="247" t="s">
        <v>511</v>
      </c>
      <c r="T400" s="248" t="s">
        <v>511</v>
      </c>
      <c r="U400" s="224">
        <v>0.98699999999999999</v>
      </c>
      <c r="V400" s="224">
        <f>ROUND(E400*U400,2)</f>
        <v>7.29</v>
      </c>
      <c r="W400" s="224"/>
      <c r="X400" s="224" t="s">
        <v>557</v>
      </c>
      <c r="Y400" s="224" t="s">
        <v>513</v>
      </c>
      <c r="Z400" s="213"/>
      <c r="AA400" s="213"/>
      <c r="AB400" s="213"/>
      <c r="AC400" s="213"/>
      <c r="AD400" s="213"/>
      <c r="AE400" s="213"/>
      <c r="AF400" s="213"/>
      <c r="AG400" s="213" t="s">
        <v>571</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2" x14ac:dyDescent="0.2">
      <c r="A401" s="220"/>
      <c r="B401" s="221"/>
      <c r="C401" s="258" t="s">
        <v>3230</v>
      </c>
      <c r="D401" s="229"/>
      <c r="E401" s="230"/>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573</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58" t="s">
        <v>3231</v>
      </c>
      <c r="D402" s="229"/>
      <c r="E402" s="230">
        <v>0.79729000000000005</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573</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58" t="s">
        <v>3232</v>
      </c>
      <c r="D403" s="229"/>
      <c r="E403" s="230">
        <v>0.48049999999999998</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573</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58" t="s">
        <v>3233</v>
      </c>
      <c r="D404" s="229"/>
      <c r="E404" s="230">
        <v>6.1042800000000002</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573</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2" x14ac:dyDescent="0.2">
      <c r="A405" s="220"/>
      <c r="B405" s="221"/>
      <c r="C405" s="257"/>
      <c r="D405" s="250"/>
      <c r="E405" s="250"/>
      <c r="F405" s="250"/>
      <c r="G405" s="250"/>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515</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22.5" outlineLevel="1" x14ac:dyDescent="0.2">
      <c r="A406" s="242">
        <v>33</v>
      </c>
      <c r="B406" s="243" t="s">
        <v>3234</v>
      </c>
      <c r="C406" s="254" t="s">
        <v>3235</v>
      </c>
      <c r="D406" s="244" t="s">
        <v>974</v>
      </c>
      <c r="E406" s="245">
        <v>51.04515</v>
      </c>
      <c r="F406" s="246"/>
      <c r="G406" s="247">
        <f>ROUND(E406*F406,2)</f>
        <v>0</v>
      </c>
      <c r="H406" s="246"/>
      <c r="I406" s="247">
        <f>ROUND(E406*H406,2)</f>
        <v>0</v>
      </c>
      <c r="J406" s="246"/>
      <c r="K406" s="247">
        <f>ROUND(E406*J406,2)</f>
        <v>0</v>
      </c>
      <c r="L406" s="247">
        <v>21</v>
      </c>
      <c r="M406" s="247">
        <f>G406*(1+L406/100)</f>
        <v>0</v>
      </c>
      <c r="N406" s="245">
        <v>4.7509999999999997E-2</v>
      </c>
      <c r="O406" s="245">
        <f>ROUND(E406*N406,2)</f>
        <v>2.4300000000000002</v>
      </c>
      <c r="P406" s="245">
        <v>0</v>
      </c>
      <c r="Q406" s="245">
        <f>ROUND(E406*P406,2)</f>
        <v>0</v>
      </c>
      <c r="R406" s="247" t="s">
        <v>975</v>
      </c>
      <c r="S406" s="247" t="s">
        <v>511</v>
      </c>
      <c r="T406" s="248" t="s">
        <v>511</v>
      </c>
      <c r="U406" s="224">
        <v>0.65</v>
      </c>
      <c r="V406" s="224">
        <f>ROUND(E406*U406,2)</f>
        <v>33.18</v>
      </c>
      <c r="W406" s="224"/>
      <c r="X406" s="224" t="s">
        <v>557</v>
      </c>
      <c r="Y406" s="224" t="s">
        <v>513</v>
      </c>
      <c r="Z406" s="213"/>
      <c r="AA406" s="213"/>
      <c r="AB406" s="213"/>
      <c r="AC406" s="213"/>
      <c r="AD406" s="213"/>
      <c r="AE406" s="213"/>
      <c r="AF406" s="213"/>
      <c r="AG406" s="213" t="s">
        <v>571</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2" x14ac:dyDescent="0.2">
      <c r="A407" s="220"/>
      <c r="B407" s="221"/>
      <c r="C407" s="274" t="s">
        <v>3236</v>
      </c>
      <c r="D407" s="272"/>
      <c r="E407" s="272"/>
      <c r="F407" s="272"/>
      <c r="G407" s="272"/>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921</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58" t="s">
        <v>3230</v>
      </c>
      <c r="D408" s="229"/>
      <c r="E408" s="230"/>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573</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58" t="s">
        <v>3237</v>
      </c>
      <c r="D409" s="229"/>
      <c r="E409" s="230">
        <v>6.9218500000000001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573</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58" t="s">
        <v>3238</v>
      </c>
      <c r="D410" s="229"/>
      <c r="E410" s="230">
        <v>2.0020799999999999</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573</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58" t="s">
        <v>3239</v>
      </c>
      <c r="D411" s="229"/>
      <c r="E411" s="230">
        <v>3.9694400000000001</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573</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58" t="s">
        <v>3240</v>
      </c>
      <c r="D412" s="229"/>
      <c r="E412" s="230">
        <v>38.151780000000002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573</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2" x14ac:dyDescent="0.2">
      <c r="A413" s="220"/>
      <c r="B413" s="221"/>
      <c r="C413" s="257"/>
      <c r="D413" s="250"/>
      <c r="E413" s="250"/>
      <c r="F413" s="250"/>
      <c r="G413" s="250"/>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515</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ht="22.5" outlineLevel="1" x14ac:dyDescent="0.2">
      <c r="A414" s="242">
        <v>34</v>
      </c>
      <c r="B414" s="243" t="s">
        <v>3241</v>
      </c>
      <c r="C414" s="254" t="s">
        <v>3242</v>
      </c>
      <c r="D414" s="244" t="s">
        <v>974</v>
      </c>
      <c r="E414" s="245">
        <v>51.04515</v>
      </c>
      <c r="F414" s="246"/>
      <c r="G414" s="247">
        <f>ROUND(E414*F414,2)</f>
        <v>0</v>
      </c>
      <c r="H414" s="246"/>
      <c r="I414" s="247">
        <f>ROUND(E414*H414,2)</f>
        <v>0</v>
      </c>
      <c r="J414" s="246"/>
      <c r="K414" s="247">
        <f>ROUND(E414*J414,2)</f>
        <v>0</v>
      </c>
      <c r="L414" s="247">
        <v>21</v>
      </c>
      <c r="M414" s="247">
        <f>G414*(1+L414/100)</f>
        <v>0</v>
      </c>
      <c r="N414" s="245">
        <v>0</v>
      </c>
      <c r="O414" s="245">
        <f>ROUND(E414*N414,2)</f>
        <v>0</v>
      </c>
      <c r="P414" s="245">
        <v>0</v>
      </c>
      <c r="Q414" s="245">
        <f>ROUND(E414*P414,2)</f>
        <v>0</v>
      </c>
      <c r="R414" s="247" t="s">
        <v>975</v>
      </c>
      <c r="S414" s="247" t="s">
        <v>511</v>
      </c>
      <c r="T414" s="248" t="s">
        <v>511</v>
      </c>
      <c r="U414" s="224">
        <v>0.17299999999999999</v>
      </c>
      <c r="V414" s="224">
        <f>ROUND(E414*U414,2)</f>
        <v>8.83</v>
      </c>
      <c r="W414" s="224"/>
      <c r="X414" s="224" t="s">
        <v>557</v>
      </c>
      <c r="Y414" s="224" t="s">
        <v>513</v>
      </c>
      <c r="Z414" s="213"/>
      <c r="AA414" s="213"/>
      <c r="AB414" s="213"/>
      <c r="AC414" s="213"/>
      <c r="AD414" s="213"/>
      <c r="AE414" s="213"/>
      <c r="AF414" s="213"/>
      <c r="AG414" s="213" t="s">
        <v>571</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2" x14ac:dyDescent="0.2">
      <c r="A415" s="220"/>
      <c r="B415" s="221"/>
      <c r="C415" s="274" t="s">
        <v>3236</v>
      </c>
      <c r="D415" s="272"/>
      <c r="E415" s="272"/>
      <c r="F415" s="272"/>
      <c r="G415" s="272"/>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921</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2" x14ac:dyDescent="0.2">
      <c r="A416" s="220"/>
      <c r="B416" s="221"/>
      <c r="C416" s="258" t="s">
        <v>3243</v>
      </c>
      <c r="D416" s="229"/>
      <c r="E416" s="230">
        <v>51.04515</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573</v>
      </c>
      <c r="AH416" s="213">
        <v>5</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2" x14ac:dyDescent="0.2">
      <c r="A417" s="220"/>
      <c r="B417" s="221"/>
      <c r="C417" s="257"/>
      <c r="D417" s="250"/>
      <c r="E417" s="250"/>
      <c r="F417" s="250"/>
      <c r="G417" s="250"/>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515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x14ac:dyDescent="0.2">
      <c r="A418" s="242">
        <v>35</v>
      </c>
      <c r="B418" s="243" t="s">
        <v>3244</v>
      </c>
      <c r="C418" s="254" t="s">
        <v>3245</v>
      </c>
      <c r="D418" s="244" t="s">
        <v>974</v>
      </c>
      <c r="E418" s="245">
        <v>46.797910000000002</v>
      </c>
      <c r="F418" s="246"/>
      <c r="G418" s="247">
        <f>ROUND(E418*F418,2)</f>
        <v>0</v>
      </c>
      <c r="H418" s="246"/>
      <c r="I418" s="247">
        <f>ROUND(E418*H418,2)</f>
        <v>0</v>
      </c>
      <c r="J418" s="246"/>
      <c r="K418" s="247">
        <f>ROUND(E418*J418,2)</f>
        <v>0</v>
      </c>
      <c r="L418" s="247">
        <v>21</v>
      </c>
      <c r="M418" s="247">
        <f>G418*(1+L418/100)</f>
        <v>0</v>
      </c>
      <c r="N418" s="245">
        <v>3.8700000000000002E-3</v>
      </c>
      <c r="O418" s="245">
        <f>ROUND(E418*N418,2)</f>
        <v>0.18</v>
      </c>
      <c r="P418" s="245">
        <v>0</v>
      </c>
      <c r="Q418" s="245">
        <f>ROUND(E418*P418,2)</f>
        <v>0</v>
      </c>
      <c r="R418" s="247" t="s">
        <v>975</v>
      </c>
      <c r="S418" s="247" t="s">
        <v>511</v>
      </c>
      <c r="T418" s="248" t="s">
        <v>511</v>
      </c>
      <c r="U418" s="224">
        <v>0.47399999999999998</v>
      </c>
      <c r="V418" s="224">
        <f>ROUND(E418*U418,2)</f>
        <v>22.18</v>
      </c>
      <c r="W418" s="224"/>
      <c r="X418" s="224" t="s">
        <v>557</v>
      </c>
      <c r="Y418" s="224" t="s">
        <v>513</v>
      </c>
      <c r="Z418" s="213"/>
      <c r="AA418" s="213"/>
      <c r="AB418" s="213"/>
      <c r="AC418" s="213"/>
      <c r="AD418" s="213"/>
      <c r="AE418" s="213"/>
      <c r="AF418" s="213"/>
      <c r="AG418" s="213" t="s">
        <v>571</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74" t="s">
        <v>3246</v>
      </c>
      <c r="D419" s="272"/>
      <c r="E419" s="272"/>
      <c r="F419" s="272"/>
      <c r="G419" s="272"/>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921</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62" t="str">
        <f>C419</f>
        <v>výšky do 4 m se zesílením dna bednění podle hodnoty zatížení betonovou směsí a výztuží. Bez pomocného lešení.</v>
      </c>
      <c r="BB419" s="213"/>
      <c r="BC419" s="213"/>
      <c r="BD419" s="213"/>
      <c r="BE419" s="213"/>
      <c r="BF419" s="213"/>
      <c r="BG419" s="213"/>
      <c r="BH419" s="213"/>
    </row>
    <row r="420" spans="1:60" outlineLevel="2" x14ac:dyDescent="0.2">
      <c r="A420" s="220"/>
      <c r="B420" s="221"/>
      <c r="C420" s="258" t="s">
        <v>3230</v>
      </c>
      <c r="D420" s="229"/>
      <c r="E420" s="230"/>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573</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58" t="s">
        <v>3247</v>
      </c>
      <c r="D421" s="229"/>
      <c r="E421" s="230">
        <v>6.64405</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573</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58" t="s">
        <v>3238</v>
      </c>
      <c r="D422" s="229"/>
      <c r="E422" s="230">
        <v>2.0020799999999999</v>
      </c>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573</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3" x14ac:dyDescent="0.2">
      <c r="A423" s="220"/>
      <c r="B423" s="221"/>
      <c r="C423" s="258" t="s">
        <v>3248</v>
      </c>
      <c r="D423" s="229"/>
      <c r="E423" s="230">
        <v>38.151780000000002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573</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2" x14ac:dyDescent="0.2">
      <c r="A424" s="220"/>
      <c r="B424" s="221"/>
      <c r="C424" s="257"/>
      <c r="D424" s="250"/>
      <c r="E424" s="250"/>
      <c r="F424" s="250"/>
      <c r="G424" s="250"/>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515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x14ac:dyDescent="0.2">
      <c r="A425" s="242">
        <v>36</v>
      </c>
      <c r="B425" s="243" t="s">
        <v>3249</v>
      </c>
      <c r="C425" s="254" t="s">
        <v>3250</v>
      </c>
      <c r="D425" s="244" t="s">
        <v>974</v>
      </c>
      <c r="E425" s="245">
        <v>46.797910000000002</v>
      </c>
      <c r="F425" s="246"/>
      <c r="G425" s="247">
        <f>ROUND(E425*F425,2)</f>
        <v>0</v>
      </c>
      <c r="H425" s="246"/>
      <c r="I425" s="247">
        <f>ROUND(E425*H425,2)</f>
        <v>0</v>
      </c>
      <c r="J425" s="246"/>
      <c r="K425" s="247">
        <f>ROUND(E425*J425,2)</f>
        <v>0</v>
      </c>
      <c r="L425" s="247">
        <v>21</v>
      </c>
      <c r="M425" s="247">
        <f>G425*(1+L425/100)</f>
        <v>0</v>
      </c>
      <c r="N425" s="245">
        <v>0</v>
      </c>
      <c r="O425" s="245">
        <f>ROUND(E425*N425,2)</f>
        <v>0</v>
      </c>
      <c r="P425" s="245">
        <v>0</v>
      </c>
      <c r="Q425" s="245">
        <f>ROUND(E425*P425,2)</f>
        <v>0</v>
      </c>
      <c r="R425" s="247" t="s">
        <v>975</v>
      </c>
      <c r="S425" s="247" t="s">
        <v>511</v>
      </c>
      <c r="T425" s="248" t="s">
        <v>511</v>
      </c>
      <c r="U425" s="224">
        <v>0.16</v>
      </c>
      <c r="V425" s="224">
        <f>ROUND(E425*U425,2)</f>
        <v>7.49</v>
      </c>
      <c r="W425" s="224"/>
      <c r="X425" s="224" t="s">
        <v>557</v>
      </c>
      <c r="Y425" s="224" t="s">
        <v>513</v>
      </c>
      <c r="Z425" s="213"/>
      <c r="AA425" s="213"/>
      <c r="AB425" s="213"/>
      <c r="AC425" s="213"/>
      <c r="AD425" s="213"/>
      <c r="AE425" s="213"/>
      <c r="AF425" s="213"/>
      <c r="AG425" s="213" t="s">
        <v>571</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2" x14ac:dyDescent="0.2">
      <c r="A426" s="220"/>
      <c r="B426" s="221"/>
      <c r="C426" s="274" t="s">
        <v>3246</v>
      </c>
      <c r="D426" s="272"/>
      <c r="E426" s="272"/>
      <c r="F426" s="272"/>
      <c r="G426" s="272"/>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921</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62" t="str">
        <f>C426</f>
        <v>výšky do 4 m se zesílením dna bednění podle hodnoty zatížení betonovou směsí a výztuží. Bez pomocného lešení.</v>
      </c>
      <c r="BB426" s="213"/>
      <c r="BC426" s="213"/>
      <c r="BD426" s="213"/>
      <c r="BE426" s="213"/>
      <c r="BF426" s="213"/>
      <c r="BG426" s="213"/>
      <c r="BH426" s="213"/>
    </row>
    <row r="427" spans="1:60" outlineLevel="2" x14ac:dyDescent="0.2">
      <c r="A427" s="220"/>
      <c r="B427" s="221"/>
      <c r="C427" s="258" t="s">
        <v>3251</v>
      </c>
      <c r="D427" s="229"/>
      <c r="E427" s="230">
        <v>46.797910000000002</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573</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2" x14ac:dyDescent="0.2">
      <c r="A428" s="220"/>
      <c r="B428" s="221"/>
      <c r="C428" s="257"/>
      <c r="D428" s="250"/>
      <c r="E428" s="250"/>
      <c r="F428" s="250"/>
      <c r="G428" s="250"/>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515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1" x14ac:dyDescent="0.2">
      <c r="A429" s="242">
        <v>37</v>
      </c>
      <c r="B429" s="243" t="s">
        <v>3252</v>
      </c>
      <c r="C429" s="254" t="s">
        <v>3253</v>
      </c>
      <c r="D429" s="244" t="s">
        <v>969</v>
      </c>
      <c r="E429" s="245">
        <v>1.61358</v>
      </c>
      <c r="F429" s="246"/>
      <c r="G429" s="247">
        <f>ROUND(E429*F429,2)</f>
        <v>0</v>
      </c>
      <c r="H429" s="246"/>
      <c r="I429" s="247">
        <f>ROUND(E429*H429,2)</f>
        <v>0</v>
      </c>
      <c r="J429" s="246"/>
      <c r="K429" s="247">
        <f>ROUND(E429*J429,2)</f>
        <v>0</v>
      </c>
      <c r="L429" s="247">
        <v>21</v>
      </c>
      <c r="M429" s="247">
        <f>G429*(1+L429/100)</f>
        <v>0</v>
      </c>
      <c r="N429" s="245">
        <v>1.02139</v>
      </c>
      <c r="O429" s="245">
        <f>ROUND(E429*N429,2)</f>
        <v>1.65</v>
      </c>
      <c r="P429" s="245">
        <v>0</v>
      </c>
      <c r="Q429" s="245">
        <f>ROUND(E429*P429,2)</f>
        <v>0</v>
      </c>
      <c r="R429" s="247" t="s">
        <v>975</v>
      </c>
      <c r="S429" s="247" t="s">
        <v>511</v>
      </c>
      <c r="T429" s="248" t="s">
        <v>511</v>
      </c>
      <c r="U429" s="224">
        <v>26.616</v>
      </c>
      <c r="V429" s="224">
        <f>ROUND(E429*U429,2)</f>
        <v>42.95</v>
      </c>
      <c r="W429" s="224"/>
      <c r="X429" s="224" t="s">
        <v>557</v>
      </c>
      <c r="Y429" s="224" t="s">
        <v>513</v>
      </c>
      <c r="Z429" s="213"/>
      <c r="AA429" s="213"/>
      <c r="AB429" s="213"/>
      <c r="AC429" s="213"/>
      <c r="AD429" s="213"/>
      <c r="AE429" s="213"/>
      <c r="AF429" s="213"/>
      <c r="AG429" s="213" t="s">
        <v>571</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33.75" outlineLevel="2" x14ac:dyDescent="0.2">
      <c r="A430" s="220"/>
      <c r="B430" s="221"/>
      <c r="C430" s="274" t="s">
        <v>3254</v>
      </c>
      <c r="D430" s="272"/>
      <c r="E430" s="272"/>
      <c r="F430" s="272"/>
      <c r="G430" s="272"/>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921</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62" t="str">
        <f>C430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30" s="213"/>
      <c r="BC430" s="213"/>
      <c r="BD430" s="213"/>
      <c r="BE430" s="213"/>
      <c r="BF430" s="213"/>
      <c r="BG430" s="213"/>
      <c r="BH430" s="213"/>
    </row>
    <row r="431" spans="1:60" outlineLevel="2" x14ac:dyDescent="0.2">
      <c r="A431" s="220"/>
      <c r="B431" s="221"/>
      <c r="C431" s="258" t="s">
        <v>3255</v>
      </c>
      <c r="D431" s="229"/>
      <c r="E431" s="230">
        <v>1.61358</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573</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75" t="s">
        <v>955</v>
      </c>
      <c r="D432" s="266"/>
      <c r="E432" s="267"/>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573</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76" t="s">
        <v>3256</v>
      </c>
      <c r="D433" s="266"/>
      <c r="E433" s="267">
        <v>190.38249999999999</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573</v>
      </c>
      <c r="AH433" s="213">
        <v>2</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76" t="s">
        <v>3257</v>
      </c>
      <c r="D434" s="266"/>
      <c r="E434" s="267">
        <v>187.8</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573</v>
      </c>
      <c r="AH434" s="213">
        <v>2</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76" t="s">
        <v>3258</v>
      </c>
      <c r="D435" s="266"/>
      <c r="E435" s="267">
        <v>1235.4000000000001</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573</v>
      </c>
      <c r="AH435" s="213">
        <v>2</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75" t="s">
        <v>958</v>
      </c>
      <c r="D436" s="266"/>
      <c r="E436" s="267"/>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573</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57"/>
      <c r="D437" s="250"/>
      <c r="E437" s="250"/>
      <c r="F437" s="250"/>
      <c r="G437" s="250"/>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515</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42">
        <v>38</v>
      </c>
      <c r="B438" s="243" t="s">
        <v>3259</v>
      </c>
      <c r="C438" s="254" t="s">
        <v>3260</v>
      </c>
      <c r="D438" s="244" t="s">
        <v>969</v>
      </c>
      <c r="E438" s="245">
        <v>0.15459000000000001</v>
      </c>
      <c r="F438" s="246"/>
      <c r="G438" s="247">
        <f>ROUND(E438*F438,2)</f>
        <v>0</v>
      </c>
      <c r="H438" s="246"/>
      <c r="I438" s="247">
        <f>ROUND(E438*H438,2)</f>
        <v>0</v>
      </c>
      <c r="J438" s="246"/>
      <c r="K438" s="247">
        <f>ROUND(E438*J438,2)</f>
        <v>0</v>
      </c>
      <c r="L438" s="247">
        <v>21</v>
      </c>
      <c r="M438" s="247">
        <f>G438*(1+L438/100)</f>
        <v>0</v>
      </c>
      <c r="N438" s="245">
        <v>1.0543800000000001</v>
      </c>
      <c r="O438" s="245">
        <f>ROUND(E438*N438,2)</f>
        <v>0.16</v>
      </c>
      <c r="P438" s="245">
        <v>0</v>
      </c>
      <c r="Q438" s="245">
        <f>ROUND(E438*P438,2)</f>
        <v>0</v>
      </c>
      <c r="R438" s="247" t="s">
        <v>975</v>
      </c>
      <c r="S438" s="247" t="s">
        <v>511</v>
      </c>
      <c r="T438" s="248" t="s">
        <v>511</v>
      </c>
      <c r="U438" s="224">
        <v>15.211</v>
      </c>
      <c r="V438" s="224">
        <f>ROUND(E438*U438,2)</f>
        <v>2.35</v>
      </c>
      <c r="W438" s="224"/>
      <c r="X438" s="224" t="s">
        <v>557</v>
      </c>
      <c r="Y438" s="224" t="s">
        <v>513</v>
      </c>
      <c r="Z438" s="213"/>
      <c r="AA438" s="213"/>
      <c r="AB438" s="213"/>
      <c r="AC438" s="213"/>
      <c r="AD438" s="213"/>
      <c r="AE438" s="213"/>
      <c r="AF438" s="213"/>
      <c r="AG438" s="213" t="s">
        <v>571</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33.75" outlineLevel="2" x14ac:dyDescent="0.2">
      <c r="A439" s="220"/>
      <c r="B439" s="221"/>
      <c r="C439" s="274" t="s">
        <v>3254</v>
      </c>
      <c r="D439" s="272"/>
      <c r="E439" s="272"/>
      <c r="F439" s="272"/>
      <c r="G439" s="272"/>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921</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62" t="str">
        <f>C439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39" s="213"/>
      <c r="BC439" s="213"/>
      <c r="BD439" s="213"/>
      <c r="BE439" s="213"/>
      <c r="BF439" s="213"/>
      <c r="BG439" s="213"/>
      <c r="BH439" s="213"/>
    </row>
    <row r="440" spans="1:60" outlineLevel="2" x14ac:dyDescent="0.2">
      <c r="A440" s="220"/>
      <c r="B440" s="221"/>
      <c r="C440" s="258" t="s">
        <v>3261</v>
      </c>
      <c r="D440" s="229"/>
      <c r="E440" s="230">
        <v>0.15459000000000001</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573</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75" t="s">
        <v>955</v>
      </c>
      <c r="D441" s="266"/>
      <c r="E441" s="267"/>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573</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76" t="s">
        <v>3262</v>
      </c>
      <c r="D442" s="266"/>
      <c r="E442" s="267">
        <v>154.58500000000001</v>
      </c>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573</v>
      </c>
      <c r="AH442" s="213">
        <v>2</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76" t="s">
        <v>3263</v>
      </c>
      <c r="D443" s="266"/>
      <c r="E443" s="267"/>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573</v>
      </c>
      <c r="AH443" s="213">
        <v>2</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75" t="s">
        <v>958</v>
      </c>
      <c r="D444" s="266"/>
      <c r="E444" s="267"/>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573</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2" x14ac:dyDescent="0.2">
      <c r="A445" s="220"/>
      <c r="B445" s="221"/>
      <c r="C445" s="257"/>
      <c r="D445" s="250"/>
      <c r="E445" s="250"/>
      <c r="F445" s="250"/>
      <c r="G445" s="250"/>
      <c r="H445" s="224"/>
      <c r="I445" s="224"/>
      <c r="J445" s="224"/>
      <c r="K445" s="224"/>
      <c r="L445" s="224"/>
      <c r="M445" s="224"/>
      <c r="N445" s="223"/>
      <c r="O445" s="223"/>
      <c r="P445" s="223"/>
      <c r="Q445" s="223"/>
      <c r="R445" s="224"/>
      <c r="S445" s="224"/>
      <c r="T445" s="224"/>
      <c r="U445" s="224"/>
      <c r="V445" s="224"/>
      <c r="W445" s="224"/>
      <c r="X445" s="224"/>
      <c r="Y445" s="224"/>
      <c r="Z445" s="213"/>
      <c r="AA445" s="213"/>
      <c r="AB445" s="213"/>
      <c r="AC445" s="213"/>
      <c r="AD445" s="213"/>
      <c r="AE445" s="213"/>
      <c r="AF445" s="213"/>
      <c r="AG445" s="213" t="s">
        <v>515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x14ac:dyDescent="0.2">
      <c r="A446" s="242">
        <v>39</v>
      </c>
      <c r="B446" s="243" t="s">
        <v>3264</v>
      </c>
      <c r="C446" s="254" t="s">
        <v>3265</v>
      </c>
      <c r="D446" s="244" t="s">
        <v>969</v>
      </c>
      <c r="E446" s="245">
        <v>5.8999999999999997E-2</v>
      </c>
      <c r="F446" s="246"/>
      <c r="G446" s="247">
        <f>ROUND(E446*F446,2)</f>
        <v>0</v>
      </c>
      <c r="H446" s="246"/>
      <c r="I446" s="247">
        <f>ROUND(E446*H446,2)</f>
        <v>0</v>
      </c>
      <c r="J446" s="246"/>
      <c r="K446" s="247">
        <f>ROUND(E446*J446,2)</f>
        <v>0</v>
      </c>
      <c r="L446" s="247">
        <v>21</v>
      </c>
      <c r="M446" s="247">
        <f>G446*(1+L446/100)</f>
        <v>0</v>
      </c>
      <c r="N446" s="245">
        <v>1.9009999999999999E-2</v>
      </c>
      <c r="O446" s="245">
        <f>ROUND(E446*N446,2)</f>
        <v>0</v>
      </c>
      <c r="P446" s="245">
        <v>0</v>
      </c>
      <c r="Q446" s="245">
        <f>ROUND(E446*P446,2)</f>
        <v>0</v>
      </c>
      <c r="R446" s="247" t="s">
        <v>975</v>
      </c>
      <c r="S446" s="247" t="s">
        <v>511</v>
      </c>
      <c r="T446" s="248" t="s">
        <v>511</v>
      </c>
      <c r="U446" s="224">
        <v>18.175000000000001</v>
      </c>
      <c r="V446" s="224">
        <f>ROUND(E446*U446,2)</f>
        <v>1.07</v>
      </c>
      <c r="W446" s="224"/>
      <c r="X446" s="224" t="s">
        <v>557</v>
      </c>
      <c r="Y446" s="224" t="s">
        <v>513</v>
      </c>
      <c r="Z446" s="213"/>
      <c r="AA446" s="213"/>
      <c r="AB446" s="213"/>
      <c r="AC446" s="213"/>
      <c r="AD446" s="213"/>
      <c r="AE446" s="213"/>
      <c r="AF446" s="213"/>
      <c r="AG446" s="213" t="s">
        <v>571</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74" t="s">
        <v>3266</v>
      </c>
      <c r="D447" s="272"/>
      <c r="E447" s="272"/>
      <c r="F447" s="272"/>
      <c r="G447" s="272"/>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921</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58" t="s">
        <v>3267</v>
      </c>
      <c r="D448" s="229"/>
      <c r="E448" s="230"/>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573</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58" t="s">
        <v>3268</v>
      </c>
      <c r="D449" s="229"/>
      <c r="E449" s="230">
        <v>5.8999999999999997E-2</v>
      </c>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573</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2" x14ac:dyDescent="0.2">
      <c r="A450" s="220"/>
      <c r="B450" s="221"/>
      <c r="C450" s="257"/>
      <c r="D450" s="250"/>
      <c r="E450" s="250"/>
      <c r="F450" s="250"/>
      <c r="G450" s="250"/>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515</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ht="22.5" outlineLevel="1" x14ac:dyDescent="0.2">
      <c r="A451" s="242">
        <v>40</v>
      </c>
      <c r="B451" s="243" t="s">
        <v>3269</v>
      </c>
      <c r="C451" s="254" t="s">
        <v>3270</v>
      </c>
      <c r="D451" s="244" t="s">
        <v>969</v>
      </c>
      <c r="E451" s="245">
        <v>0.20100000000000001</v>
      </c>
      <c r="F451" s="246"/>
      <c r="G451" s="247">
        <f>ROUND(E451*F451,2)</f>
        <v>0</v>
      </c>
      <c r="H451" s="246"/>
      <c r="I451" s="247">
        <f>ROUND(E451*H451,2)</f>
        <v>0</v>
      </c>
      <c r="J451" s="246"/>
      <c r="K451" s="247">
        <f>ROUND(E451*J451,2)</f>
        <v>0</v>
      </c>
      <c r="L451" s="247">
        <v>21</v>
      </c>
      <c r="M451" s="247">
        <f>G451*(1+L451/100)</f>
        <v>0</v>
      </c>
      <c r="N451" s="245">
        <v>1.6629999999999999E-2</v>
      </c>
      <c r="O451" s="245">
        <f>ROUND(E451*N451,2)</f>
        <v>0</v>
      </c>
      <c r="P451" s="245">
        <v>0</v>
      </c>
      <c r="Q451" s="245">
        <f>ROUND(E451*P451,2)</f>
        <v>0</v>
      </c>
      <c r="R451" s="247" t="s">
        <v>975</v>
      </c>
      <c r="S451" s="247" t="s">
        <v>511</v>
      </c>
      <c r="T451" s="248" t="s">
        <v>511</v>
      </c>
      <c r="U451" s="224">
        <v>16.582999999999998</v>
      </c>
      <c r="V451" s="224">
        <f>ROUND(E451*U451,2)</f>
        <v>3.33</v>
      </c>
      <c r="W451" s="224"/>
      <c r="X451" s="224" t="s">
        <v>557</v>
      </c>
      <c r="Y451" s="224" t="s">
        <v>513</v>
      </c>
      <c r="Z451" s="213"/>
      <c r="AA451" s="213"/>
      <c r="AB451" s="213"/>
      <c r="AC451" s="213"/>
      <c r="AD451" s="213"/>
      <c r="AE451" s="213"/>
      <c r="AF451" s="213"/>
      <c r="AG451" s="213" t="s">
        <v>571</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2" x14ac:dyDescent="0.2">
      <c r="A452" s="220"/>
      <c r="B452" s="221"/>
      <c r="C452" s="274" t="s">
        <v>3266</v>
      </c>
      <c r="D452" s="272"/>
      <c r="E452" s="272"/>
      <c r="F452" s="272"/>
      <c r="G452" s="272"/>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921</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2" x14ac:dyDescent="0.2">
      <c r="A453" s="220"/>
      <c r="B453" s="221"/>
      <c r="C453" s="258" t="s">
        <v>3267</v>
      </c>
      <c r="D453" s="229"/>
      <c r="E453" s="230"/>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573</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58" t="s">
        <v>3271</v>
      </c>
      <c r="D454" s="229"/>
      <c r="E454" s="230">
        <v>7.2999999999999995E-2</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573</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58" t="s">
        <v>3272</v>
      </c>
      <c r="D455" s="229"/>
      <c r="E455" s="230">
        <v>0.128</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573</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2" x14ac:dyDescent="0.2">
      <c r="A456" s="220"/>
      <c r="B456" s="221"/>
      <c r="C456" s="257"/>
      <c r="D456" s="250"/>
      <c r="E456" s="250"/>
      <c r="F456" s="250"/>
      <c r="G456" s="250"/>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515</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ht="22.5" outlineLevel="1" x14ac:dyDescent="0.2">
      <c r="A457" s="242">
        <v>41</v>
      </c>
      <c r="B457" s="243" t="s">
        <v>3273</v>
      </c>
      <c r="C457" s="254" t="s">
        <v>3274</v>
      </c>
      <c r="D457" s="244" t="s">
        <v>969</v>
      </c>
      <c r="E457" s="245">
        <v>0.498</v>
      </c>
      <c r="F457" s="246"/>
      <c r="G457" s="247">
        <f>ROUND(E457*F457,2)</f>
        <v>0</v>
      </c>
      <c r="H457" s="246"/>
      <c r="I457" s="247">
        <f>ROUND(E457*H457,2)</f>
        <v>0</v>
      </c>
      <c r="J457" s="246"/>
      <c r="K457" s="247">
        <f>ROUND(E457*J457,2)</f>
        <v>0</v>
      </c>
      <c r="L457" s="247">
        <v>21</v>
      </c>
      <c r="M457" s="247">
        <f>G457*(1+L457/100)</f>
        <v>0</v>
      </c>
      <c r="N457" s="245">
        <v>1.188E-2</v>
      </c>
      <c r="O457" s="245">
        <f>ROUND(E457*N457,2)</f>
        <v>0.01</v>
      </c>
      <c r="P457" s="245">
        <v>0</v>
      </c>
      <c r="Q457" s="245">
        <f>ROUND(E457*P457,2)</f>
        <v>0</v>
      </c>
      <c r="R457" s="247" t="s">
        <v>975</v>
      </c>
      <c r="S457" s="247" t="s">
        <v>511</v>
      </c>
      <c r="T457" s="248" t="s">
        <v>511</v>
      </c>
      <c r="U457" s="224">
        <v>15.433</v>
      </c>
      <c r="V457" s="224">
        <f>ROUND(E457*U457,2)</f>
        <v>7.69</v>
      </c>
      <c r="W457" s="224"/>
      <c r="X457" s="224" t="s">
        <v>557</v>
      </c>
      <c r="Y457" s="224" t="s">
        <v>513</v>
      </c>
      <c r="Z457" s="213"/>
      <c r="AA457" s="213"/>
      <c r="AB457" s="213"/>
      <c r="AC457" s="213"/>
      <c r="AD457" s="213"/>
      <c r="AE457" s="213"/>
      <c r="AF457" s="213"/>
      <c r="AG457" s="213" t="s">
        <v>571</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2" x14ac:dyDescent="0.2">
      <c r="A458" s="220"/>
      <c r="B458" s="221"/>
      <c r="C458" s="274" t="s">
        <v>3266</v>
      </c>
      <c r="D458" s="272"/>
      <c r="E458" s="272"/>
      <c r="F458" s="272"/>
      <c r="G458" s="272"/>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921</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2" x14ac:dyDescent="0.2">
      <c r="A459" s="220"/>
      <c r="B459" s="221"/>
      <c r="C459" s="258" t="s">
        <v>3267</v>
      </c>
      <c r="D459" s="229"/>
      <c r="E459" s="230"/>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573</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58" t="s">
        <v>3275</v>
      </c>
      <c r="D460" s="229"/>
      <c r="E460" s="230">
        <v>0.498</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573</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57"/>
      <c r="D461" s="250"/>
      <c r="E461" s="250"/>
      <c r="F461" s="250"/>
      <c r="G461" s="250"/>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515</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x14ac:dyDescent="0.2">
      <c r="A462" s="242">
        <v>42</v>
      </c>
      <c r="B462" s="243" t="s">
        <v>3276</v>
      </c>
      <c r="C462" s="254" t="s">
        <v>3277</v>
      </c>
      <c r="D462" s="244" t="s">
        <v>918</v>
      </c>
      <c r="E462" s="245">
        <v>20.255749999999999</v>
      </c>
      <c r="F462" s="246"/>
      <c r="G462" s="247">
        <f>ROUND(E462*F462,2)</f>
        <v>0</v>
      </c>
      <c r="H462" s="246"/>
      <c r="I462" s="247">
        <f>ROUND(E462*H462,2)</f>
        <v>0</v>
      </c>
      <c r="J462" s="246"/>
      <c r="K462" s="247">
        <f>ROUND(E462*J462,2)</f>
        <v>0</v>
      </c>
      <c r="L462" s="247">
        <v>21</v>
      </c>
      <c r="M462" s="247">
        <f>G462*(1+L462/100)</f>
        <v>0</v>
      </c>
      <c r="N462" s="245">
        <v>2.5251100000000002</v>
      </c>
      <c r="O462" s="245">
        <f>ROUND(E462*N462,2)</f>
        <v>51.15</v>
      </c>
      <c r="P462" s="245">
        <v>0</v>
      </c>
      <c r="Q462" s="245">
        <f>ROUND(E462*P462,2)</f>
        <v>0</v>
      </c>
      <c r="R462" s="247" t="s">
        <v>975</v>
      </c>
      <c r="S462" s="247" t="s">
        <v>511</v>
      </c>
      <c r="T462" s="248" t="s">
        <v>511</v>
      </c>
      <c r="U462" s="224">
        <v>1.448</v>
      </c>
      <c r="V462" s="224">
        <f>ROUND(E462*U462,2)</f>
        <v>29.33</v>
      </c>
      <c r="W462" s="224"/>
      <c r="X462" s="224" t="s">
        <v>557</v>
      </c>
      <c r="Y462" s="224" t="s">
        <v>513</v>
      </c>
      <c r="Z462" s="213"/>
      <c r="AA462" s="213"/>
      <c r="AB462" s="213"/>
      <c r="AC462" s="213"/>
      <c r="AD462" s="213"/>
      <c r="AE462" s="213"/>
      <c r="AF462" s="213"/>
      <c r="AG462" s="213" t="s">
        <v>571</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2" x14ac:dyDescent="0.2">
      <c r="A463" s="220"/>
      <c r="B463" s="221"/>
      <c r="C463" s="258" t="s">
        <v>3278</v>
      </c>
      <c r="D463" s="229"/>
      <c r="E463" s="230"/>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573</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58" t="s">
        <v>3279</v>
      </c>
      <c r="D464" s="229"/>
      <c r="E464" s="230">
        <v>2.6602899999999998</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573</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58" t="s">
        <v>3280</v>
      </c>
      <c r="D465" s="229"/>
      <c r="E465" s="230">
        <v>0.58499999999999996</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573</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58" t="s">
        <v>3281</v>
      </c>
      <c r="D466" s="229"/>
      <c r="E466" s="230">
        <v>3.4125000000000001</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573</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58" t="s">
        <v>3282</v>
      </c>
      <c r="D467" s="229"/>
      <c r="E467" s="230">
        <v>0.74099999999999999</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573</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58" t="s">
        <v>3283</v>
      </c>
      <c r="D468" s="229"/>
      <c r="E468" s="230">
        <v>0.79452999999999996</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573</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58" t="s">
        <v>3284</v>
      </c>
      <c r="D469" s="229"/>
      <c r="E469" s="230">
        <v>0.375</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573</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58" t="s">
        <v>3285</v>
      </c>
      <c r="D470" s="229"/>
      <c r="E470" s="230">
        <v>0.62</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573</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58" t="s">
        <v>3286</v>
      </c>
      <c r="D471" s="229"/>
      <c r="E471" s="230">
        <v>0.44500000000000001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573</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58" t="s">
        <v>3287</v>
      </c>
      <c r="D472" s="229"/>
      <c r="E472" s="230">
        <v>2.1</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573</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58" t="s">
        <v>3288</v>
      </c>
      <c r="D473" s="229"/>
      <c r="E473" s="230">
        <v>0.34200000000000003</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573</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58" t="s">
        <v>3289</v>
      </c>
      <c r="D474" s="229"/>
      <c r="E474" s="230">
        <v>0.36670999999999998</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573</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58" t="s">
        <v>3290</v>
      </c>
      <c r="D475" s="229"/>
      <c r="E475" s="230">
        <v>2.67611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573</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58" t="s">
        <v>3291</v>
      </c>
      <c r="D476" s="229"/>
      <c r="E476" s="230">
        <v>3.5070000000000001</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573</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58" t="s">
        <v>3292</v>
      </c>
      <c r="D477" s="229"/>
      <c r="E477" s="230">
        <v>1.6306099999999999</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573</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2" x14ac:dyDescent="0.2">
      <c r="A478" s="220"/>
      <c r="B478" s="221"/>
      <c r="C478" s="257"/>
      <c r="D478" s="250"/>
      <c r="E478" s="250"/>
      <c r="F478" s="250"/>
      <c r="G478" s="250"/>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515</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x14ac:dyDescent="0.2">
      <c r="A479" s="242">
        <v>43</v>
      </c>
      <c r="B479" s="243" t="s">
        <v>3293</v>
      </c>
      <c r="C479" s="254" t="s">
        <v>3294</v>
      </c>
      <c r="D479" s="244" t="s">
        <v>974</v>
      </c>
      <c r="E479" s="245">
        <v>179.48365000000001</v>
      </c>
      <c r="F479" s="246"/>
      <c r="G479" s="247">
        <f>ROUND(E479*F479,2)</f>
        <v>0</v>
      </c>
      <c r="H479" s="246"/>
      <c r="I479" s="247">
        <f>ROUND(E479*H479,2)</f>
        <v>0</v>
      </c>
      <c r="J479" s="246"/>
      <c r="K479" s="247">
        <f>ROUND(E479*J479,2)</f>
        <v>0</v>
      </c>
      <c r="L479" s="247">
        <v>21</v>
      </c>
      <c r="M479" s="247">
        <f>G479*(1+L479/100)</f>
        <v>0</v>
      </c>
      <c r="N479" s="245">
        <v>7.8200000000000006E-3</v>
      </c>
      <c r="O479" s="245">
        <f>ROUND(E479*N479,2)</f>
        <v>1.4</v>
      </c>
      <c r="P479" s="245">
        <v>0</v>
      </c>
      <c r="Q479" s="245">
        <f>ROUND(E479*P479,2)</f>
        <v>0</v>
      </c>
      <c r="R479" s="247" t="s">
        <v>975</v>
      </c>
      <c r="S479" s="247" t="s">
        <v>511</v>
      </c>
      <c r="T479" s="248" t="s">
        <v>511</v>
      </c>
      <c r="U479" s="224">
        <v>0.79</v>
      </c>
      <c r="V479" s="224">
        <f>ROUND(E479*U479,2)</f>
        <v>141.79</v>
      </c>
      <c r="W479" s="224"/>
      <c r="X479" s="224" t="s">
        <v>557</v>
      </c>
      <c r="Y479" s="224" t="s">
        <v>513</v>
      </c>
      <c r="Z479" s="213"/>
      <c r="AA479" s="213"/>
      <c r="AB479" s="213"/>
      <c r="AC479" s="213"/>
      <c r="AD479" s="213"/>
      <c r="AE479" s="213"/>
      <c r="AF479" s="213"/>
      <c r="AG479" s="213" t="s">
        <v>571</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2" x14ac:dyDescent="0.2">
      <c r="A480" s="220"/>
      <c r="B480" s="221"/>
      <c r="C480" s="258" t="s">
        <v>3278</v>
      </c>
      <c r="D480" s="229"/>
      <c r="E480" s="230"/>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573</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58" t="s">
        <v>3295</v>
      </c>
      <c r="D481" s="229"/>
      <c r="E481" s="230">
        <v>24.5565</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573</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58" t="s">
        <v>3296</v>
      </c>
      <c r="D482" s="229"/>
      <c r="E482" s="230">
        <v>5.4</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573</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58" t="s">
        <v>3297</v>
      </c>
      <c r="D483" s="229"/>
      <c r="E483" s="230">
        <v>31.5</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573</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58" t="s">
        <v>3298</v>
      </c>
      <c r="D484" s="229"/>
      <c r="E484" s="230">
        <v>6.84</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573</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58" t="s">
        <v>3299</v>
      </c>
      <c r="D485" s="229"/>
      <c r="E485" s="230">
        <v>7.3341000000000003</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573</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58" t="s">
        <v>3300</v>
      </c>
      <c r="D486" s="229"/>
      <c r="E486" s="230">
        <v>3</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573</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58" t="s">
        <v>3301</v>
      </c>
      <c r="D487" s="229"/>
      <c r="E487" s="230">
        <v>4.96</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573</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58" t="s">
        <v>3302</v>
      </c>
      <c r="D488" s="229"/>
      <c r="E488" s="230">
        <v>3.56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573</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58" t="s">
        <v>3303</v>
      </c>
      <c r="D489" s="229"/>
      <c r="E489" s="230">
        <v>14</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573</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58" t="s">
        <v>3304</v>
      </c>
      <c r="D490" s="229"/>
      <c r="E490" s="230">
        <v>2.2799999999999998</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573</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58" t="s">
        <v>3305</v>
      </c>
      <c r="D491" s="229"/>
      <c r="E491" s="230">
        <v>2.4447000000000001</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573</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58" t="s">
        <v>3306</v>
      </c>
      <c r="D492" s="229"/>
      <c r="E492" s="230">
        <v>25.696020000000001</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573</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58" t="s">
        <v>3307</v>
      </c>
      <c r="D493" s="229"/>
      <c r="E493" s="230">
        <v>32.69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573</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58" t="s">
        <v>3308</v>
      </c>
      <c r="D494" s="229"/>
      <c r="E494" s="230">
        <v>15.222329999999999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573</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2" x14ac:dyDescent="0.2">
      <c r="A495" s="220"/>
      <c r="B495" s="221"/>
      <c r="C495" s="257"/>
      <c r="D495" s="250"/>
      <c r="E495" s="250"/>
      <c r="F495" s="250"/>
      <c r="G495" s="250"/>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515</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1" x14ac:dyDescent="0.2">
      <c r="A496" s="242">
        <v>44</v>
      </c>
      <c r="B496" s="243" t="s">
        <v>3309</v>
      </c>
      <c r="C496" s="254" t="s">
        <v>3310</v>
      </c>
      <c r="D496" s="244" t="s">
        <v>974</v>
      </c>
      <c r="E496" s="245">
        <v>179.48365000000001</v>
      </c>
      <c r="F496" s="246"/>
      <c r="G496" s="247">
        <f>ROUND(E496*F496,2)</f>
        <v>0</v>
      </c>
      <c r="H496" s="246"/>
      <c r="I496" s="247">
        <f>ROUND(E496*H496,2)</f>
        <v>0</v>
      </c>
      <c r="J496" s="246"/>
      <c r="K496" s="247">
        <f>ROUND(E496*J496,2)</f>
        <v>0</v>
      </c>
      <c r="L496" s="247">
        <v>21</v>
      </c>
      <c r="M496" s="247">
        <f>G496*(1+L496/100)</f>
        <v>0</v>
      </c>
      <c r="N496" s="245">
        <v>0</v>
      </c>
      <c r="O496" s="245">
        <f>ROUND(E496*N496,2)</f>
        <v>0</v>
      </c>
      <c r="P496" s="245">
        <v>0</v>
      </c>
      <c r="Q496" s="245">
        <f>ROUND(E496*P496,2)</f>
        <v>0</v>
      </c>
      <c r="R496" s="247" t="s">
        <v>975</v>
      </c>
      <c r="S496" s="247" t="s">
        <v>511</v>
      </c>
      <c r="T496" s="248" t="s">
        <v>511</v>
      </c>
      <c r="U496" s="224">
        <v>0.24</v>
      </c>
      <c r="V496" s="224">
        <f>ROUND(E496*U496,2)</f>
        <v>43.08</v>
      </c>
      <c r="W496" s="224"/>
      <c r="X496" s="224" t="s">
        <v>557</v>
      </c>
      <c r="Y496" s="224" t="s">
        <v>513</v>
      </c>
      <c r="Z496" s="213"/>
      <c r="AA496" s="213"/>
      <c r="AB496" s="213"/>
      <c r="AC496" s="213"/>
      <c r="AD496" s="213"/>
      <c r="AE496" s="213"/>
      <c r="AF496" s="213"/>
      <c r="AG496" s="213" t="s">
        <v>571</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2" x14ac:dyDescent="0.2">
      <c r="A497" s="220"/>
      <c r="B497" s="221"/>
      <c r="C497" s="258" t="s">
        <v>3311</v>
      </c>
      <c r="D497" s="229"/>
      <c r="E497" s="230">
        <v>179.48365000000001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573</v>
      </c>
      <c r="AH497" s="213">
        <v>5</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2" x14ac:dyDescent="0.2">
      <c r="A498" s="220"/>
      <c r="B498" s="221"/>
      <c r="C498" s="257"/>
      <c r="D498" s="250"/>
      <c r="E498" s="250"/>
      <c r="F498" s="250"/>
      <c r="G498" s="250"/>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515</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x14ac:dyDescent="0.2">
      <c r="A499" s="242">
        <v>45</v>
      </c>
      <c r="B499" s="243" t="s">
        <v>3312</v>
      </c>
      <c r="C499" s="254" t="s">
        <v>3313</v>
      </c>
      <c r="D499" s="244" t="s">
        <v>969</v>
      </c>
      <c r="E499" s="245">
        <v>4.7740999999999998</v>
      </c>
      <c r="F499" s="246"/>
      <c r="G499" s="247">
        <f>ROUND(E499*F499,2)</f>
        <v>0</v>
      </c>
      <c r="H499" s="246"/>
      <c r="I499" s="247">
        <f>ROUND(E499*H499,2)</f>
        <v>0</v>
      </c>
      <c r="J499" s="246"/>
      <c r="K499" s="247">
        <f>ROUND(E499*J499,2)</f>
        <v>0</v>
      </c>
      <c r="L499" s="247">
        <v>21</v>
      </c>
      <c r="M499" s="247">
        <f>G499*(1+L499/100)</f>
        <v>0</v>
      </c>
      <c r="N499" s="245">
        <v>1.0166500000000001</v>
      </c>
      <c r="O499" s="245">
        <f>ROUND(E499*N499,2)</f>
        <v>4.8499999999999996</v>
      </c>
      <c r="P499" s="245">
        <v>0</v>
      </c>
      <c r="Q499" s="245">
        <f>ROUND(E499*P499,2)</f>
        <v>0</v>
      </c>
      <c r="R499" s="247" t="s">
        <v>975</v>
      </c>
      <c r="S499" s="247" t="s">
        <v>511</v>
      </c>
      <c r="T499" s="248" t="s">
        <v>511</v>
      </c>
      <c r="U499" s="224">
        <v>27.672999999999998</v>
      </c>
      <c r="V499" s="224">
        <f>ROUND(E499*U499,2)</f>
        <v>132.11000000000001</v>
      </c>
      <c r="W499" s="224"/>
      <c r="X499" s="224" t="s">
        <v>557</v>
      </c>
      <c r="Y499" s="224" t="s">
        <v>513</v>
      </c>
      <c r="Z499" s="213"/>
      <c r="AA499" s="213"/>
      <c r="AB499" s="213"/>
      <c r="AC499" s="213"/>
      <c r="AD499" s="213"/>
      <c r="AE499" s="213"/>
      <c r="AF499" s="213"/>
      <c r="AG499" s="213" t="s">
        <v>571</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2" x14ac:dyDescent="0.2">
      <c r="A500" s="220"/>
      <c r="B500" s="221"/>
      <c r="C500" s="274" t="s">
        <v>3314</v>
      </c>
      <c r="D500" s="272"/>
      <c r="E500" s="272"/>
      <c r="F500" s="272"/>
      <c r="G500" s="272"/>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921</v>
      </c>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2" x14ac:dyDescent="0.2">
      <c r="A501" s="220"/>
      <c r="B501" s="221"/>
      <c r="C501" s="258" t="s">
        <v>3315</v>
      </c>
      <c r="D501" s="229"/>
      <c r="E501" s="230">
        <v>4.7740999999999998</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573</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75" t="s">
        <v>955</v>
      </c>
      <c r="D502" s="266"/>
      <c r="E502" s="267"/>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573</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76" t="s">
        <v>3316</v>
      </c>
      <c r="D503" s="266"/>
      <c r="E503" s="267">
        <v>960.3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573</v>
      </c>
      <c r="AH503" s="213">
        <v>2</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76" t="s">
        <v>3317</v>
      </c>
      <c r="D504" s="266"/>
      <c r="E504" s="267">
        <v>677.5</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573</v>
      </c>
      <c r="AH504" s="213">
        <v>2</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76" t="s">
        <v>3318</v>
      </c>
      <c r="D505" s="266"/>
      <c r="E505" s="267">
        <v>133.9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573</v>
      </c>
      <c r="AH505" s="213">
        <v>2</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76" t="s">
        <v>3319</v>
      </c>
      <c r="D506" s="266"/>
      <c r="E506" s="267">
        <v>158.80000000000001</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573</v>
      </c>
      <c r="AH506" s="213">
        <v>2</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76" t="s">
        <v>3320</v>
      </c>
      <c r="D507" s="266"/>
      <c r="E507" s="267">
        <v>337.7</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573</v>
      </c>
      <c r="AH507" s="213">
        <v>2</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76" t="s">
        <v>3321</v>
      </c>
      <c r="D508" s="266"/>
      <c r="E508" s="267">
        <v>113.3</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573</v>
      </c>
      <c r="AH508" s="213">
        <v>2</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76" t="s">
        <v>3322</v>
      </c>
      <c r="D509" s="266"/>
      <c r="E509" s="267">
        <v>414.3</v>
      </c>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573</v>
      </c>
      <c r="AH509" s="213">
        <v>2</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76" t="s">
        <v>3323</v>
      </c>
      <c r="D510" s="266"/>
      <c r="E510" s="267">
        <v>122.4</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573</v>
      </c>
      <c r="AH510" s="213">
        <v>2</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76" t="s">
        <v>3324</v>
      </c>
      <c r="D511" s="266"/>
      <c r="E511" s="267">
        <v>86.6</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573</v>
      </c>
      <c r="AH511" s="213">
        <v>2</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76" t="s">
        <v>3325</v>
      </c>
      <c r="D512" s="266"/>
      <c r="E512" s="267">
        <v>704.6</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573</v>
      </c>
      <c r="AH512" s="213">
        <v>2</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76" t="s">
        <v>3326</v>
      </c>
      <c r="D513" s="266"/>
      <c r="E513" s="267">
        <v>648.6</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573</v>
      </c>
      <c r="AH513" s="213">
        <v>2</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3" x14ac:dyDescent="0.2">
      <c r="A514" s="220"/>
      <c r="B514" s="221"/>
      <c r="C514" s="276" t="s">
        <v>3327</v>
      </c>
      <c r="D514" s="266"/>
      <c r="E514" s="267">
        <v>416.1</v>
      </c>
      <c r="F514" s="224"/>
      <c r="G514" s="224"/>
      <c r="H514" s="224"/>
      <c r="I514" s="224"/>
      <c r="J514" s="224"/>
      <c r="K514" s="224"/>
      <c r="L514" s="224"/>
      <c r="M514" s="224"/>
      <c r="N514" s="223"/>
      <c r="O514" s="223"/>
      <c r="P514" s="223"/>
      <c r="Q514" s="223"/>
      <c r="R514" s="224"/>
      <c r="S514" s="224"/>
      <c r="T514" s="224"/>
      <c r="U514" s="224"/>
      <c r="V514" s="224"/>
      <c r="W514" s="224"/>
      <c r="X514" s="224"/>
      <c r="Y514" s="224"/>
      <c r="Z514" s="213"/>
      <c r="AA514" s="213"/>
      <c r="AB514" s="213"/>
      <c r="AC514" s="213"/>
      <c r="AD514" s="213"/>
      <c r="AE514" s="213"/>
      <c r="AF514" s="213"/>
      <c r="AG514" s="213" t="s">
        <v>573</v>
      </c>
      <c r="AH514" s="213">
        <v>2</v>
      </c>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3" x14ac:dyDescent="0.2">
      <c r="A515" s="220"/>
      <c r="B515" s="221"/>
      <c r="C515" s="275" t="s">
        <v>958</v>
      </c>
      <c r="D515" s="266"/>
      <c r="E515" s="267"/>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573</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57"/>
      <c r="D516" s="250"/>
      <c r="E516" s="250"/>
      <c r="F516" s="250"/>
      <c r="G516" s="250"/>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515</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ht="22.5" outlineLevel="1" x14ac:dyDescent="0.2">
      <c r="A517" s="242">
        <v>46</v>
      </c>
      <c r="B517" s="243" t="s">
        <v>3328</v>
      </c>
      <c r="C517" s="254" t="s">
        <v>3329</v>
      </c>
      <c r="D517" s="244" t="s">
        <v>918</v>
      </c>
      <c r="E517" s="245">
        <v>4.0533999999999999</v>
      </c>
      <c r="F517" s="246"/>
      <c r="G517" s="247">
        <f>ROUND(E517*F517,2)</f>
        <v>0</v>
      </c>
      <c r="H517" s="246"/>
      <c r="I517" s="247">
        <f>ROUND(E517*H517,2)</f>
        <v>0</v>
      </c>
      <c r="J517" s="246"/>
      <c r="K517" s="247">
        <f>ROUND(E517*J517,2)</f>
        <v>0</v>
      </c>
      <c r="L517" s="247">
        <v>21</v>
      </c>
      <c r="M517" s="247">
        <f>G517*(1+L517/100)</f>
        <v>0</v>
      </c>
      <c r="N517" s="245">
        <v>2.52508</v>
      </c>
      <c r="O517" s="245">
        <f>ROUND(E517*N517,2)</f>
        <v>10.24</v>
      </c>
      <c r="P517" s="245">
        <v>0</v>
      </c>
      <c r="Q517" s="245">
        <f>ROUND(E517*P517,2)</f>
        <v>0</v>
      </c>
      <c r="R517" s="247" t="s">
        <v>975</v>
      </c>
      <c r="S517" s="247" t="s">
        <v>511</v>
      </c>
      <c r="T517" s="248" t="s">
        <v>511</v>
      </c>
      <c r="U517" s="224">
        <v>3.7694999999999999</v>
      </c>
      <c r="V517" s="224">
        <f>ROUND(E517*U517,2)</f>
        <v>15.28</v>
      </c>
      <c r="W517" s="224"/>
      <c r="X517" s="224" t="s">
        <v>557</v>
      </c>
      <c r="Y517" s="224" t="s">
        <v>513</v>
      </c>
      <c r="Z517" s="213"/>
      <c r="AA517" s="213"/>
      <c r="AB517" s="213"/>
      <c r="AC517" s="213"/>
      <c r="AD517" s="213"/>
      <c r="AE517" s="213"/>
      <c r="AF517" s="213"/>
      <c r="AG517" s="213" t="s">
        <v>571</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58" t="s">
        <v>3330</v>
      </c>
      <c r="D518" s="229"/>
      <c r="E518" s="230"/>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573</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3" x14ac:dyDescent="0.2">
      <c r="A519" s="220"/>
      <c r="B519" s="221"/>
      <c r="C519" s="258" t="s">
        <v>3331</v>
      </c>
      <c r="D519" s="229"/>
      <c r="E519" s="230">
        <v>2.9068000000000001</v>
      </c>
      <c r="F519" s="224"/>
      <c r="G519" s="224"/>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573</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3" x14ac:dyDescent="0.2">
      <c r="A520" s="220"/>
      <c r="B520" s="221"/>
      <c r="C520" s="275" t="s">
        <v>955</v>
      </c>
      <c r="D520" s="266"/>
      <c r="E520" s="267"/>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573</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76" t="s">
        <v>3332</v>
      </c>
      <c r="D521" s="266"/>
      <c r="E521" s="267">
        <v>2.431</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573</v>
      </c>
      <c r="AH521" s="213">
        <v>2</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3" x14ac:dyDescent="0.2">
      <c r="A522" s="220"/>
      <c r="B522" s="221"/>
      <c r="C522" s="276" t="s">
        <v>3333</v>
      </c>
      <c r="D522" s="266"/>
      <c r="E522" s="267">
        <v>0.104</v>
      </c>
      <c r="F522" s="224"/>
      <c r="G522" s="224"/>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573</v>
      </c>
      <c r="AH522" s="213">
        <v>2</v>
      </c>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3" x14ac:dyDescent="0.2">
      <c r="A523" s="220"/>
      <c r="B523" s="221"/>
      <c r="C523" s="276" t="s">
        <v>3334</v>
      </c>
      <c r="D523" s="266"/>
      <c r="E523" s="267">
        <v>0.37180000000000002</v>
      </c>
      <c r="F523" s="224"/>
      <c r="G523" s="224"/>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573</v>
      </c>
      <c r="AH523" s="213">
        <v>2</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3" x14ac:dyDescent="0.2">
      <c r="A524" s="220"/>
      <c r="B524" s="221"/>
      <c r="C524" s="275" t="s">
        <v>958</v>
      </c>
      <c r="D524" s="266"/>
      <c r="E524" s="267"/>
      <c r="F524" s="224"/>
      <c r="G524" s="224"/>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573</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3" x14ac:dyDescent="0.2">
      <c r="A525" s="220"/>
      <c r="B525" s="221"/>
      <c r="C525" s="258" t="s">
        <v>2914</v>
      </c>
      <c r="D525" s="229"/>
      <c r="E525" s="230"/>
      <c r="F525" s="224"/>
      <c r="G525" s="224"/>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573</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3" x14ac:dyDescent="0.2">
      <c r="A526" s="220"/>
      <c r="B526" s="221"/>
      <c r="C526" s="258" t="s">
        <v>3335</v>
      </c>
      <c r="D526" s="229"/>
      <c r="E526" s="230">
        <v>1.1466000000000001</v>
      </c>
      <c r="F526" s="224"/>
      <c r="G526" s="224"/>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573</v>
      </c>
      <c r="AH526" s="213">
        <v>0</v>
      </c>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3" x14ac:dyDescent="0.2">
      <c r="A527" s="220"/>
      <c r="B527" s="221"/>
      <c r="C527" s="275" t="s">
        <v>955</v>
      </c>
      <c r="D527" s="266"/>
      <c r="E527" s="267"/>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573</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3" x14ac:dyDescent="0.2">
      <c r="A528" s="220"/>
      <c r="B528" s="221"/>
      <c r="C528" s="276" t="s">
        <v>3336</v>
      </c>
      <c r="D528" s="266"/>
      <c r="E528" s="267">
        <v>1.1466000000000001</v>
      </c>
      <c r="F528" s="224"/>
      <c r="G528" s="224"/>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573</v>
      </c>
      <c r="AH528" s="213">
        <v>2</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3" x14ac:dyDescent="0.2">
      <c r="A529" s="220"/>
      <c r="B529" s="221"/>
      <c r="C529" s="275" t="s">
        <v>958</v>
      </c>
      <c r="D529" s="266"/>
      <c r="E529" s="267"/>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573</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2" x14ac:dyDescent="0.2">
      <c r="A530" s="220"/>
      <c r="B530" s="221"/>
      <c r="C530" s="257"/>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515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x14ac:dyDescent="0.2">
      <c r="A531" s="242">
        <v>47</v>
      </c>
      <c r="B531" s="243" t="s">
        <v>3337</v>
      </c>
      <c r="C531" s="254" t="s">
        <v>3338</v>
      </c>
      <c r="D531" s="244" t="s">
        <v>969</v>
      </c>
      <c r="E531" s="245">
        <v>0.97740000000000005</v>
      </c>
      <c r="F531" s="246"/>
      <c r="G531" s="247">
        <f>ROUND(E531*F531,2)</f>
        <v>0</v>
      </c>
      <c r="H531" s="246"/>
      <c r="I531" s="247">
        <f>ROUND(E531*H531,2)</f>
        <v>0</v>
      </c>
      <c r="J531" s="246"/>
      <c r="K531" s="247">
        <f>ROUND(E531*J531,2)</f>
        <v>0</v>
      </c>
      <c r="L531" s="247">
        <v>21</v>
      </c>
      <c r="M531" s="247">
        <f>G531*(1+L531/100)</f>
        <v>0</v>
      </c>
      <c r="N531" s="245">
        <v>1.02092</v>
      </c>
      <c r="O531" s="245">
        <f>ROUND(E531*N531,2)</f>
        <v>1</v>
      </c>
      <c r="P531" s="245">
        <v>0</v>
      </c>
      <c r="Q531" s="245">
        <f>ROUND(E531*P531,2)</f>
        <v>0</v>
      </c>
      <c r="R531" s="247" t="s">
        <v>975</v>
      </c>
      <c r="S531" s="247" t="s">
        <v>511</v>
      </c>
      <c r="T531" s="248" t="s">
        <v>511</v>
      </c>
      <c r="U531" s="224">
        <v>54.167999999999999</v>
      </c>
      <c r="V531" s="224">
        <f>ROUND(E531*U531,2)</f>
        <v>52.94</v>
      </c>
      <c r="W531" s="224"/>
      <c r="X531" s="224" t="s">
        <v>557</v>
      </c>
      <c r="Y531" s="224" t="s">
        <v>513</v>
      </c>
      <c r="Z531" s="213"/>
      <c r="AA531" s="213"/>
      <c r="AB531" s="213"/>
      <c r="AC531" s="213"/>
      <c r="AD531" s="213"/>
      <c r="AE531" s="213"/>
      <c r="AF531" s="213"/>
      <c r="AG531" s="213" t="s">
        <v>571</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2" x14ac:dyDescent="0.2">
      <c r="A532" s="220"/>
      <c r="B532" s="221"/>
      <c r="C532" s="274" t="s">
        <v>3314</v>
      </c>
      <c r="D532" s="272"/>
      <c r="E532" s="272"/>
      <c r="F532" s="272"/>
      <c r="G532" s="272"/>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921</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58" t="s">
        <v>3339</v>
      </c>
      <c r="D533" s="229"/>
      <c r="E533" s="230">
        <v>0.97740000000000005</v>
      </c>
      <c r="F533" s="224"/>
      <c r="G533" s="224"/>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573</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75" t="s">
        <v>955</v>
      </c>
      <c r="D534" s="266"/>
      <c r="E534" s="267"/>
      <c r="F534" s="224"/>
      <c r="G534" s="224"/>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573</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3" x14ac:dyDescent="0.2">
      <c r="A535" s="220"/>
      <c r="B535" s="221"/>
      <c r="C535" s="276" t="s">
        <v>3340</v>
      </c>
      <c r="D535" s="266"/>
      <c r="E535" s="267">
        <v>392.6</v>
      </c>
      <c r="F535" s="224"/>
      <c r="G535" s="224"/>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573</v>
      </c>
      <c r="AH535" s="213">
        <v>2</v>
      </c>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3" x14ac:dyDescent="0.2">
      <c r="A536" s="220"/>
      <c r="B536" s="221"/>
      <c r="C536" s="276" t="s">
        <v>3341</v>
      </c>
      <c r="D536" s="266"/>
      <c r="E536" s="267">
        <v>584.79999999999995</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573</v>
      </c>
      <c r="AH536" s="213">
        <v>2</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outlineLevel="3" x14ac:dyDescent="0.2">
      <c r="A537" s="220"/>
      <c r="B537" s="221"/>
      <c r="C537" s="275" t="s">
        <v>958</v>
      </c>
      <c r="D537" s="266"/>
      <c r="E537" s="267"/>
      <c r="F537" s="224"/>
      <c r="G537" s="224"/>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573</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2" x14ac:dyDescent="0.2">
      <c r="A538" s="220"/>
      <c r="B538" s="221"/>
      <c r="C538" s="257"/>
      <c r="D538" s="250"/>
      <c r="E538" s="250"/>
      <c r="F538" s="250"/>
      <c r="G538" s="250"/>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515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ht="22.5" outlineLevel="1" x14ac:dyDescent="0.2">
      <c r="A539" s="242">
        <v>48</v>
      </c>
      <c r="B539" s="243" t="s">
        <v>3342</v>
      </c>
      <c r="C539" s="254" t="s">
        <v>3343</v>
      </c>
      <c r="D539" s="244" t="s">
        <v>969</v>
      </c>
      <c r="E539" s="245">
        <v>9.2259999999999995E-2</v>
      </c>
      <c r="F539" s="246"/>
      <c r="G539" s="247">
        <f>ROUND(E539*F539,2)</f>
        <v>0</v>
      </c>
      <c r="H539" s="246"/>
      <c r="I539" s="247">
        <f>ROUND(E539*H539,2)</f>
        <v>0</v>
      </c>
      <c r="J539" s="246"/>
      <c r="K539" s="247">
        <f>ROUND(E539*J539,2)</f>
        <v>0</v>
      </c>
      <c r="L539" s="247">
        <v>21</v>
      </c>
      <c r="M539" s="247">
        <f>G539*(1+L539/100)</f>
        <v>0</v>
      </c>
      <c r="N539" s="245">
        <v>1.05844</v>
      </c>
      <c r="O539" s="245">
        <f>ROUND(E539*N539,2)</f>
        <v>0.1</v>
      </c>
      <c r="P539" s="245">
        <v>0</v>
      </c>
      <c r="Q539" s="245">
        <f>ROUND(E539*P539,2)</f>
        <v>0</v>
      </c>
      <c r="R539" s="247" t="s">
        <v>975</v>
      </c>
      <c r="S539" s="247" t="s">
        <v>511</v>
      </c>
      <c r="T539" s="248" t="s">
        <v>511</v>
      </c>
      <c r="U539" s="224">
        <v>22.816500000000001</v>
      </c>
      <c r="V539" s="224">
        <f>ROUND(E539*U539,2)</f>
        <v>2.11</v>
      </c>
      <c r="W539" s="224"/>
      <c r="X539" s="224" t="s">
        <v>557</v>
      </c>
      <c r="Y539" s="224" t="s">
        <v>513</v>
      </c>
      <c r="Z539" s="213"/>
      <c r="AA539" s="213"/>
      <c r="AB539" s="213"/>
      <c r="AC539" s="213"/>
      <c r="AD539" s="213"/>
      <c r="AE539" s="213"/>
      <c r="AF539" s="213"/>
      <c r="AG539" s="213" t="s">
        <v>571</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2" x14ac:dyDescent="0.2">
      <c r="A540" s="220"/>
      <c r="B540" s="221"/>
      <c r="C540" s="274" t="s">
        <v>3314</v>
      </c>
      <c r="D540" s="272"/>
      <c r="E540" s="272"/>
      <c r="F540" s="272"/>
      <c r="G540" s="272"/>
      <c r="H540" s="224"/>
      <c r="I540" s="224"/>
      <c r="J540" s="224"/>
      <c r="K540" s="224"/>
      <c r="L540" s="224"/>
      <c r="M540" s="224"/>
      <c r="N540" s="223"/>
      <c r="O540" s="223"/>
      <c r="P540" s="223"/>
      <c r="Q540" s="223"/>
      <c r="R540" s="224"/>
      <c r="S540" s="224"/>
      <c r="T540" s="224"/>
      <c r="U540" s="224"/>
      <c r="V540" s="224"/>
      <c r="W540" s="224"/>
      <c r="X540" s="224"/>
      <c r="Y540" s="224"/>
      <c r="Z540" s="213"/>
      <c r="AA540" s="213"/>
      <c r="AB540" s="213"/>
      <c r="AC540" s="213"/>
      <c r="AD540" s="213"/>
      <c r="AE540" s="213"/>
      <c r="AF540" s="213"/>
      <c r="AG540" s="213" t="s">
        <v>921</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2" x14ac:dyDescent="0.2">
      <c r="A541" s="220"/>
      <c r="B541" s="221"/>
      <c r="C541" s="258" t="s">
        <v>3344</v>
      </c>
      <c r="D541" s="229"/>
      <c r="E541" s="230">
        <v>9.2259999999999995E-2</v>
      </c>
      <c r="F541" s="224"/>
      <c r="G541" s="224"/>
      <c r="H541" s="224"/>
      <c r="I541" s="224"/>
      <c r="J541" s="224"/>
      <c r="K541" s="224"/>
      <c r="L541" s="224"/>
      <c r="M541" s="224"/>
      <c r="N541" s="223"/>
      <c r="O541" s="223"/>
      <c r="P541" s="223"/>
      <c r="Q541" s="223"/>
      <c r="R541" s="224"/>
      <c r="S541" s="224"/>
      <c r="T541" s="224"/>
      <c r="U541" s="224"/>
      <c r="V541" s="224"/>
      <c r="W541" s="224"/>
      <c r="X541" s="224"/>
      <c r="Y541" s="224"/>
      <c r="Z541" s="213"/>
      <c r="AA541" s="213"/>
      <c r="AB541" s="213"/>
      <c r="AC541" s="213"/>
      <c r="AD541" s="213"/>
      <c r="AE541" s="213"/>
      <c r="AF541" s="213"/>
      <c r="AG541" s="213" t="s">
        <v>573</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3" x14ac:dyDescent="0.2">
      <c r="A542" s="220"/>
      <c r="B542" s="221"/>
      <c r="C542" s="275" t="s">
        <v>955</v>
      </c>
      <c r="D542" s="266"/>
      <c r="E542" s="267"/>
      <c r="F542" s="224"/>
      <c r="G542" s="224"/>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573</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3" x14ac:dyDescent="0.2">
      <c r="A543" s="220"/>
      <c r="B543" s="221"/>
      <c r="C543" s="276" t="s">
        <v>3345</v>
      </c>
      <c r="D543" s="266"/>
      <c r="E543" s="267">
        <v>92.262950000000004</v>
      </c>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573</v>
      </c>
      <c r="AH543" s="213">
        <v>2</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75" t="s">
        <v>958</v>
      </c>
      <c r="D544" s="266"/>
      <c r="E544" s="267"/>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573</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2" x14ac:dyDescent="0.2">
      <c r="A545" s="220"/>
      <c r="B545" s="221"/>
      <c r="C545" s="257"/>
      <c r="D545" s="250"/>
      <c r="E545" s="250"/>
      <c r="F545" s="250"/>
      <c r="G545" s="250"/>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515</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ht="22.5" outlineLevel="1" x14ac:dyDescent="0.2">
      <c r="A546" s="242">
        <v>49</v>
      </c>
      <c r="B546" s="243" t="s">
        <v>3346</v>
      </c>
      <c r="C546" s="254" t="s">
        <v>3347</v>
      </c>
      <c r="D546" s="244" t="s">
        <v>969</v>
      </c>
      <c r="E546" s="245">
        <v>0.28989999999999999</v>
      </c>
      <c r="F546" s="246"/>
      <c r="G546" s="247">
        <f>ROUND(E546*F546,2)</f>
        <v>0</v>
      </c>
      <c r="H546" s="246"/>
      <c r="I546" s="247">
        <f>ROUND(E546*H546,2)</f>
        <v>0</v>
      </c>
      <c r="J546" s="246"/>
      <c r="K546" s="247">
        <f>ROUND(E546*J546,2)</f>
        <v>0</v>
      </c>
      <c r="L546" s="247">
        <v>21</v>
      </c>
      <c r="M546" s="247">
        <f>G546*(1+L546/100)</f>
        <v>0</v>
      </c>
      <c r="N546" s="245">
        <v>1.05772</v>
      </c>
      <c r="O546" s="245">
        <f>ROUND(E546*N546,2)</f>
        <v>0.31</v>
      </c>
      <c r="P546" s="245">
        <v>0</v>
      </c>
      <c r="Q546" s="245">
        <f>ROUND(E546*P546,2)</f>
        <v>0</v>
      </c>
      <c r="R546" s="247" t="s">
        <v>975</v>
      </c>
      <c r="S546" s="247" t="s">
        <v>511</v>
      </c>
      <c r="T546" s="248" t="s">
        <v>511</v>
      </c>
      <c r="U546" s="224">
        <v>22.648</v>
      </c>
      <c r="V546" s="224">
        <f>ROUND(E546*U546,2)</f>
        <v>6.57</v>
      </c>
      <c r="W546" s="224"/>
      <c r="X546" s="224" t="s">
        <v>557</v>
      </c>
      <c r="Y546" s="224" t="s">
        <v>513</v>
      </c>
      <c r="Z546" s="213"/>
      <c r="AA546" s="213"/>
      <c r="AB546" s="213"/>
      <c r="AC546" s="213"/>
      <c r="AD546" s="213"/>
      <c r="AE546" s="213"/>
      <c r="AF546" s="213"/>
      <c r="AG546" s="213" t="s">
        <v>571</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2" x14ac:dyDescent="0.2">
      <c r="A547" s="220"/>
      <c r="B547" s="221"/>
      <c r="C547" s="274" t="s">
        <v>3314</v>
      </c>
      <c r="D547" s="272"/>
      <c r="E547" s="272"/>
      <c r="F547" s="272"/>
      <c r="G547" s="272"/>
      <c r="H547" s="224"/>
      <c r="I547" s="224"/>
      <c r="J547" s="224"/>
      <c r="K547" s="224"/>
      <c r="L547" s="224"/>
      <c r="M547" s="224"/>
      <c r="N547" s="223"/>
      <c r="O547" s="223"/>
      <c r="P547" s="223"/>
      <c r="Q547" s="223"/>
      <c r="R547" s="224"/>
      <c r="S547" s="224"/>
      <c r="T547" s="224"/>
      <c r="U547" s="224"/>
      <c r="V547" s="224"/>
      <c r="W547" s="224"/>
      <c r="X547" s="224"/>
      <c r="Y547" s="224"/>
      <c r="Z547" s="213"/>
      <c r="AA547" s="213"/>
      <c r="AB547" s="213"/>
      <c r="AC547" s="213"/>
      <c r="AD547" s="213"/>
      <c r="AE547" s="213"/>
      <c r="AF547" s="213"/>
      <c r="AG547" s="213" t="s">
        <v>921</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58" t="s">
        <v>3348</v>
      </c>
      <c r="D548" s="229"/>
      <c r="E548" s="230">
        <v>0.28989999999999999</v>
      </c>
      <c r="F548" s="224"/>
      <c r="G548" s="224"/>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573</v>
      </c>
      <c r="AH548" s="213">
        <v>0</v>
      </c>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3" x14ac:dyDescent="0.2">
      <c r="A549" s="220"/>
      <c r="B549" s="221"/>
      <c r="C549" s="275" t="s">
        <v>955</v>
      </c>
      <c r="D549" s="266"/>
      <c r="E549" s="267"/>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573</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76" t="s">
        <v>3349</v>
      </c>
      <c r="D550" s="266"/>
      <c r="E550" s="267">
        <v>289.89568000000003</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573</v>
      </c>
      <c r="AH550" s="213">
        <v>2</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3" x14ac:dyDescent="0.2">
      <c r="A551" s="220"/>
      <c r="B551" s="221"/>
      <c r="C551" s="275" t="s">
        <v>958</v>
      </c>
      <c r="D551" s="266"/>
      <c r="E551" s="267"/>
      <c r="F551" s="224"/>
      <c r="G551" s="224"/>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573</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57"/>
      <c r="D552" s="250"/>
      <c r="E552" s="250"/>
      <c r="F552" s="250"/>
      <c r="G552" s="250"/>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515</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x14ac:dyDescent="0.2">
      <c r="A553" s="242">
        <v>50</v>
      </c>
      <c r="B553" s="243" t="s">
        <v>3350</v>
      </c>
      <c r="C553" s="254" t="s">
        <v>3351</v>
      </c>
      <c r="D553" s="244" t="s">
        <v>974</v>
      </c>
      <c r="E553" s="245">
        <v>25.123000000000001</v>
      </c>
      <c r="F553" s="246"/>
      <c r="G553" s="247">
        <f>ROUND(E553*F553,2)</f>
        <v>0</v>
      </c>
      <c r="H553" s="246"/>
      <c r="I553" s="247">
        <f>ROUND(E553*H553,2)</f>
        <v>0</v>
      </c>
      <c r="J553" s="246"/>
      <c r="K553" s="247">
        <f>ROUND(E553*J553,2)</f>
        <v>0</v>
      </c>
      <c r="L553" s="247">
        <v>21</v>
      </c>
      <c r="M553" s="247">
        <f>G553*(1+L553/100)</f>
        <v>0</v>
      </c>
      <c r="N553" s="245">
        <v>4.5969999999999997E-2</v>
      </c>
      <c r="O553" s="245">
        <f>ROUND(E553*N553,2)</f>
        <v>1.1499999999999999</v>
      </c>
      <c r="P553" s="245">
        <v>0</v>
      </c>
      <c r="Q553" s="245">
        <f>ROUND(E553*P553,2)</f>
        <v>0</v>
      </c>
      <c r="R553" s="247" t="s">
        <v>975</v>
      </c>
      <c r="S553" s="247" t="s">
        <v>511</v>
      </c>
      <c r="T553" s="248" t="s">
        <v>511</v>
      </c>
      <c r="U553" s="224">
        <v>2.2999999999999998</v>
      </c>
      <c r="V553" s="224">
        <f>ROUND(E553*U553,2)</f>
        <v>57.78</v>
      </c>
      <c r="W553" s="224"/>
      <c r="X553" s="224" t="s">
        <v>557</v>
      </c>
      <c r="Y553" s="224" t="s">
        <v>513</v>
      </c>
      <c r="Z553" s="213"/>
      <c r="AA553" s="213"/>
      <c r="AB553" s="213"/>
      <c r="AC553" s="213"/>
      <c r="AD553" s="213"/>
      <c r="AE553" s="213"/>
      <c r="AF553" s="213"/>
      <c r="AG553" s="213" t="s">
        <v>571</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2" x14ac:dyDescent="0.2">
      <c r="A554" s="220"/>
      <c r="B554" s="221"/>
      <c r="C554" s="274" t="s">
        <v>3352</v>
      </c>
      <c r="D554" s="272"/>
      <c r="E554" s="272"/>
      <c r="F554" s="272"/>
      <c r="G554" s="272"/>
      <c r="H554" s="224"/>
      <c r="I554" s="224"/>
      <c r="J554" s="224"/>
      <c r="K554" s="224"/>
      <c r="L554" s="224"/>
      <c r="M554" s="224"/>
      <c r="N554" s="223"/>
      <c r="O554" s="223"/>
      <c r="P554" s="223"/>
      <c r="Q554" s="223"/>
      <c r="R554" s="224"/>
      <c r="S554" s="224"/>
      <c r="T554" s="224"/>
      <c r="U554" s="224"/>
      <c r="V554" s="224"/>
      <c r="W554" s="224"/>
      <c r="X554" s="224"/>
      <c r="Y554" s="224"/>
      <c r="Z554" s="213"/>
      <c r="AA554" s="213"/>
      <c r="AB554" s="213"/>
      <c r="AC554" s="213"/>
      <c r="AD554" s="213"/>
      <c r="AE554" s="213"/>
      <c r="AF554" s="213"/>
      <c r="AG554" s="213" t="s">
        <v>921</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58" t="s">
        <v>3330</v>
      </c>
      <c r="D555" s="229"/>
      <c r="E555" s="230"/>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573</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58" t="s">
        <v>3353</v>
      </c>
      <c r="D556" s="229"/>
      <c r="E556" s="230">
        <v>16.989000000000001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573</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3" x14ac:dyDescent="0.2">
      <c r="A557" s="220"/>
      <c r="B557" s="221"/>
      <c r="C557" s="275" t="s">
        <v>955</v>
      </c>
      <c r="D557" s="266"/>
      <c r="E557" s="267"/>
      <c r="F557" s="224"/>
      <c r="G557" s="224"/>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573</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3" x14ac:dyDescent="0.2">
      <c r="A558" s="220"/>
      <c r="B558" s="221"/>
      <c r="C558" s="276" t="s">
        <v>3354</v>
      </c>
      <c r="D558" s="266"/>
      <c r="E558" s="267">
        <v>14.48</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573</v>
      </c>
      <c r="AH558" s="213">
        <v>2</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76" t="s">
        <v>3355</v>
      </c>
      <c r="D559" s="266"/>
      <c r="E559" s="267">
        <v>0.65</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573</v>
      </c>
      <c r="AH559" s="213">
        <v>2</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3" x14ac:dyDescent="0.2">
      <c r="A560" s="220"/>
      <c r="B560" s="221"/>
      <c r="C560" s="276" t="s">
        <v>3356</v>
      </c>
      <c r="D560" s="266"/>
      <c r="E560" s="267">
        <v>1.859</v>
      </c>
      <c r="F560" s="224"/>
      <c r="G560" s="224"/>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573</v>
      </c>
      <c r="AH560" s="213">
        <v>2</v>
      </c>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3" x14ac:dyDescent="0.2">
      <c r="A561" s="220"/>
      <c r="B561" s="221"/>
      <c r="C561" s="275" t="s">
        <v>958</v>
      </c>
      <c r="D561" s="266"/>
      <c r="E561" s="267"/>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573</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58" t="s">
        <v>3357</v>
      </c>
      <c r="D562" s="229"/>
      <c r="E562" s="230">
        <v>8.1340000000000003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573</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3" x14ac:dyDescent="0.2">
      <c r="A563" s="220"/>
      <c r="B563" s="221"/>
      <c r="C563" s="275" t="s">
        <v>955</v>
      </c>
      <c r="D563" s="266"/>
      <c r="E563" s="267"/>
      <c r="F563" s="224"/>
      <c r="G563" s="224"/>
      <c r="H563" s="224"/>
      <c r="I563" s="224"/>
      <c r="J563" s="224"/>
      <c r="K563" s="224"/>
      <c r="L563" s="224"/>
      <c r="M563" s="224"/>
      <c r="N563" s="223"/>
      <c r="O563" s="223"/>
      <c r="P563" s="223"/>
      <c r="Q563" s="223"/>
      <c r="R563" s="224"/>
      <c r="S563" s="224"/>
      <c r="T563" s="224"/>
      <c r="U563" s="224"/>
      <c r="V563" s="224"/>
      <c r="W563" s="224"/>
      <c r="X563" s="224"/>
      <c r="Y563" s="224"/>
      <c r="Z563" s="213"/>
      <c r="AA563" s="213"/>
      <c r="AB563" s="213"/>
      <c r="AC563" s="213"/>
      <c r="AD563" s="213"/>
      <c r="AE563" s="213"/>
      <c r="AF563" s="213"/>
      <c r="AG563" s="213" t="s">
        <v>573</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3" x14ac:dyDescent="0.2">
      <c r="A564" s="220"/>
      <c r="B564" s="221"/>
      <c r="C564" s="276" t="s">
        <v>3358</v>
      </c>
      <c r="D564" s="266"/>
      <c r="E564" s="267">
        <v>8.1340000000000003</v>
      </c>
      <c r="F564" s="224"/>
      <c r="G564" s="224"/>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573</v>
      </c>
      <c r="AH564" s="213">
        <v>2</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3" x14ac:dyDescent="0.2">
      <c r="A565" s="220"/>
      <c r="B565" s="221"/>
      <c r="C565" s="275" t="s">
        <v>958</v>
      </c>
      <c r="D565" s="266"/>
      <c r="E565" s="267"/>
      <c r="F565" s="224"/>
      <c r="G565" s="224"/>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573</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57"/>
      <c r="D566" s="250"/>
      <c r="E566" s="250"/>
      <c r="F566" s="250"/>
      <c r="G566" s="250"/>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515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x14ac:dyDescent="0.2">
      <c r="A567" s="242">
        <v>51</v>
      </c>
      <c r="B567" s="243" t="s">
        <v>3359</v>
      </c>
      <c r="C567" s="254" t="s">
        <v>3360</v>
      </c>
      <c r="D567" s="244" t="s">
        <v>974</v>
      </c>
      <c r="E567" s="245">
        <v>25.123000000000001</v>
      </c>
      <c r="F567" s="246"/>
      <c r="G567" s="247">
        <f>ROUND(E567*F567,2)</f>
        <v>0</v>
      </c>
      <c r="H567" s="246"/>
      <c r="I567" s="247">
        <f>ROUND(E567*H567,2)</f>
        <v>0</v>
      </c>
      <c r="J567" s="246"/>
      <c r="K567" s="247">
        <f>ROUND(E567*J567,2)</f>
        <v>0</v>
      </c>
      <c r="L567" s="247">
        <v>21</v>
      </c>
      <c r="M567" s="247">
        <f>G567*(1+L567/100)</f>
        <v>0</v>
      </c>
      <c r="N567" s="245">
        <v>0</v>
      </c>
      <c r="O567" s="245">
        <f>ROUND(E567*N567,2)</f>
        <v>0</v>
      </c>
      <c r="P567" s="245">
        <v>0</v>
      </c>
      <c r="Q567" s="245">
        <f>ROUND(E567*P567,2)</f>
        <v>0</v>
      </c>
      <c r="R567" s="247" t="s">
        <v>975</v>
      </c>
      <c r="S567" s="247" t="s">
        <v>511</v>
      </c>
      <c r="T567" s="248" t="s">
        <v>511</v>
      </c>
      <c r="U567" s="224">
        <v>0.33800000000000002</v>
      </c>
      <c r="V567" s="224">
        <f>ROUND(E567*U567,2)</f>
        <v>8.49</v>
      </c>
      <c r="W567" s="224"/>
      <c r="X567" s="224" t="s">
        <v>557</v>
      </c>
      <c r="Y567" s="224" t="s">
        <v>513</v>
      </c>
      <c r="Z567" s="213"/>
      <c r="AA567" s="213"/>
      <c r="AB567" s="213"/>
      <c r="AC567" s="213"/>
      <c r="AD567" s="213"/>
      <c r="AE567" s="213"/>
      <c r="AF567" s="213"/>
      <c r="AG567" s="213" t="s">
        <v>571</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74" t="s">
        <v>3352</v>
      </c>
      <c r="D568" s="272"/>
      <c r="E568" s="272"/>
      <c r="F568" s="272"/>
      <c r="G568" s="272"/>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921</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58" t="s">
        <v>3361</v>
      </c>
      <c r="D569" s="229"/>
      <c r="E569" s="230">
        <v>25.123000000000001</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573</v>
      </c>
      <c r="AH569" s="213">
        <v>5</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2" x14ac:dyDescent="0.2">
      <c r="A570" s="220"/>
      <c r="B570" s="221"/>
      <c r="C570" s="257"/>
      <c r="D570" s="250"/>
      <c r="E570" s="250"/>
      <c r="F570" s="250"/>
      <c r="G570" s="250"/>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515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x14ac:dyDescent="0.2">
      <c r="A571" s="242">
        <v>52</v>
      </c>
      <c r="B571" s="243" t="s">
        <v>3362</v>
      </c>
      <c r="C571" s="254" t="s">
        <v>3363</v>
      </c>
      <c r="D571" s="244" t="s">
        <v>1356</v>
      </c>
      <c r="E571" s="245">
        <v>50.7</v>
      </c>
      <c r="F571" s="246"/>
      <c r="G571" s="247">
        <f>ROUND(E571*F571,2)</f>
        <v>0</v>
      </c>
      <c r="H571" s="246"/>
      <c r="I571" s="247">
        <f>ROUND(E571*H571,2)</f>
        <v>0</v>
      </c>
      <c r="J571" s="246"/>
      <c r="K571" s="247">
        <f>ROUND(E571*J571,2)</f>
        <v>0</v>
      </c>
      <c r="L571" s="247">
        <v>21</v>
      </c>
      <c r="M571" s="247">
        <f>G571*(1+L571/100)</f>
        <v>0</v>
      </c>
      <c r="N571" s="245">
        <v>0.11369</v>
      </c>
      <c r="O571" s="245">
        <f>ROUND(E571*N571,2)</f>
        <v>5.76</v>
      </c>
      <c r="P571" s="245">
        <v>0</v>
      </c>
      <c r="Q571" s="245">
        <f>ROUND(E571*P571,2)</f>
        <v>0</v>
      </c>
      <c r="R571" s="247" t="s">
        <v>975</v>
      </c>
      <c r="S571" s="247" t="s">
        <v>511</v>
      </c>
      <c r="T571" s="248" t="s">
        <v>511</v>
      </c>
      <c r="U571" s="224">
        <v>0.56850000000000001</v>
      </c>
      <c r="V571" s="224">
        <f>ROUND(E571*U571,2)</f>
        <v>28.82</v>
      </c>
      <c r="W571" s="224"/>
      <c r="X571" s="224" t="s">
        <v>557</v>
      </c>
      <c r="Y571" s="224" t="s">
        <v>513</v>
      </c>
      <c r="Z571" s="213"/>
      <c r="AA571" s="213"/>
      <c r="AB571" s="213"/>
      <c r="AC571" s="213"/>
      <c r="AD571" s="213"/>
      <c r="AE571" s="213"/>
      <c r="AF571" s="213"/>
      <c r="AG571" s="213" t="s">
        <v>571</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74" t="s">
        <v>3364</v>
      </c>
      <c r="D572" s="272"/>
      <c r="E572" s="272"/>
      <c r="F572" s="272"/>
      <c r="G572" s="272"/>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921</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62" t="str">
        <f>C572</f>
        <v>na terén nebo na desku z betonu prostého nebo prokládaného kamenem, bez potěru, se zahlazením povrchu,</v>
      </c>
      <c r="BB572" s="213"/>
      <c r="BC572" s="213"/>
      <c r="BD572" s="213"/>
      <c r="BE572" s="213"/>
      <c r="BF572" s="213"/>
      <c r="BG572" s="213"/>
      <c r="BH572" s="213"/>
    </row>
    <row r="573" spans="1:60" outlineLevel="2" x14ac:dyDescent="0.2">
      <c r="A573" s="220"/>
      <c r="B573" s="221"/>
      <c r="C573" s="258" t="s">
        <v>3330</v>
      </c>
      <c r="D573" s="229"/>
      <c r="E573" s="230"/>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573</v>
      </c>
      <c r="AH573" s="213">
        <v>0</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3" x14ac:dyDescent="0.2">
      <c r="A574" s="220"/>
      <c r="B574" s="221"/>
      <c r="C574" s="258" t="s">
        <v>3365</v>
      </c>
      <c r="D574" s="229"/>
      <c r="E574" s="230">
        <v>32.5</v>
      </c>
      <c r="F574" s="224"/>
      <c r="G574" s="224"/>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573</v>
      </c>
      <c r="AH574" s="213">
        <v>0</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58" t="s">
        <v>3366</v>
      </c>
      <c r="D575" s="229"/>
      <c r="E575" s="230">
        <v>18.2</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573</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57"/>
      <c r="D576" s="250"/>
      <c r="E576" s="250"/>
      <c r="F576" s="250"/>
      <c r="G576" s="250"/>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515</v>
      </c>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ht="22.5" outlineLevel="1" x14ac:dyDescent="0.2">
      <c r="A577" s="242">
        <v>53</v>
      </c>
      <c r="B577" s="243" t="s">
        <v>3367</v>
      </c>
      <c r="C577" s="254" t="s">
        <v>3368</v>
      </c>
      <c r="D577" s="244" t="s">
        <v>974</v>
      </c>
      <c r="E577" s="245">
        <v>17.88</v>
      </c>
      <c r="F577" s="246"/>
      <c r="G577" s="247">
        <f>ROUND(E577*F577,2)</f>
        <v>0</v>
      </c>
      <c r="H577" s="246"/>
      <c r="I577" s="247">
        <f>ROUND(E577*H577,2)</f>
        <v>0</v>
      </c>
      <c r="J577" s="246"/>
      <c r="K577" s="247">
        <f>ROUND(E577*J577,2)</f>
        <v>0</v>
      </c>
      <c r="L577" s="247">
        <v>21</v>
      </c>
      <c r="M577" s="247">
        <f>G577*(1+L577/100)</f>
        <v>0</v>
      </c>
      <c r="N577" s="245">
        <v>1.6930000000000001E-2</v>
      </c>
      <c r="O577" s="245">
        <f>ROUND(E577*N577,2)</f>
        <v>0.3</v>
      </c>
      <c r="P577" s="245">
        <v>0</v>
      </c>
      <c r="Q577" s="245">
        <f>ROUND(E577*P577,2)</f>
        <v>0</v>
      </c>
      <c r="R577" s="247" t="s">
        <v>975</v>
      </c>
      <c r="S577" s="247" t="s">
        <v>511</v>
      </c>
      <c r="T577" s="248" t="s">
        <v>511</v>
      </c>
      <c r="U577" s="224">
        <v>1.5396000000000001</v>
      </c>
      <c r="V577" s="224">
        <f>ROUND(E577*U577,2)</f>
        <v>27.53</v>
      </c>
      <c r="W577" s="224"/>
      <c r="X577" s="224" t="s">
        <v>557</v>
      </c>
      <c r="Y577" s="224" t="s">
        <v>513</v>
      </c>
      <c r="Z577" s="213"/>
      <c r="AA577" s="213"/>
      <c r="AB577" s="213"/>
      <c r="AC577" s="213"/>
      <c r="AD577" s="213"/>
      <c r="AE577" s="213"/>
      <c r="AF577" s="213"/>
      <c r="AG577" s="213" t="s">
        <v>571</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58" t="s">
        <v>3330</v>
      </c>
      <c r="D578" s="229"/>
      <c r="E578" s="230"/>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573</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58" t="s">
        <v>3369</v>
      </c>
      <c r="D579" s="229"/>
      <c r="E579" s="230">
        <v>9.5500000000000007</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573</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75" t="s">
        <v>955</v>
      </c>
      <c r="D580" s="266"/>
      <c r="E580" s="267"/>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573</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76" t="s">
        <v>3370</v>
      </c>
      <c r="D581" s="266"/>
      <c r="E581" s="267">
        <v>9.5500000000000007</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573</v>
      </c>
      <c r="AH581" s="213">
        <v>2</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75" t="s">
        <v>958</v>
      </c>
      <c r="D582" s="266"/>
      <c r="E582" s="267"/>
      <c r="F582" s="224"/>
      <c r="G582" s="224"/>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573</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58" t="s">
        <v>3371</v>
      </c>
      <c r="D583" s="229"/>
      <c r="E583" s="230">
        <v>8.33</v>
      </c>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573</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75" t="s">
        <v>955</v>
      </c>
      <c r="D584" s="266"/>
      <c r="E584" s="267"/>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573</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3" x14ac:dyDescent="0.2">
      <c r="A585" s="220"/>
      <c r="B585" s="221"/>
      <c r="C585" s="276" t="s">
        <v>3372</v>
      </c>
      <c r="D585" s="266"/>
      <c r="E585" s="267">
        <v>8.33</v>
      </c>
      <c r="F585" s="224"/>
      <c r="G585" s="224"/>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573</v>
      </c>
      <c r="AH585" s="213">
        <v>2</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3" x14ac:dyDescent="0.2">
      <c r="A586" s="220"/>
      <c r="B586" s="221"/>
      <c r="C586" s="275" t="s">
        <v>958</v>
      </c>
      <c r="D586" s="266"/>
      <c r="E586" s="267"/>
      <c r="F586" s="224"/>
      <c r="G586" s="224"/>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573</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57"/>
      <c r="D587" s="250"/>
      <c r="E587" s="250"/>
      <c r="F587" s="250"/>
      <c r="G587" s="250"/>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515</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ht="22.5" outlineLevel="1" x14ac:dyDescent="0.2">
      <c r="A588" s="242">
        <v>54</v>
      </c>
      <c r="B588" s="243" t="s">
        <v>3373</v>
      </c>
      <c r="C588" s="254" t="s">
        <v>3374</v>
      </c>
      <c r="D588" s="244" t="s">
        <v>974</v>
      </c>
      <c r="E588" s="245">
        <v>17.88</v>
      </c>
      <c r="F588" s="246"/>
      <c r="G588" s="247">
        <f>ROUND(E588*F588,2)</f>
        <v>0</v>
      </c>
      <c r="H588" s="246"/>
      <c r="I588" s="247">
        <f>ROUND(E588*H588,2)</f>
        <v>0</v>
      </c>
      <c r="J588" s="246"/>
      <c r="K588" s="247">
        <f>ROUND(E588*J588,2)</f>
        <v>0</v>
      </c>
      <c r="L588" s="247">
        <v>21</v>
      </c>
      <c r="M588" s="247">
        <f>G588*(1+L588/100)</f>
        <v>0</v>
      </c>
      <c r="N588" s="245">
        <v>0</v>
      </c>
      <c r="O588" s="245">
        <f>ROUND(E588*N588,2)</f>
        <v>0</v>
      </c>
      <c r="P588" s="245">
        <v>0</v>
      </c>
      <c r="Q588" s="245">
        <f>ROUND(E588*P588,2)</f>
        <v>0</v>
      </c>
      <c r="R588" s="247" t="s">
        <v>975</v>
      </c>
      <c r="S588" s="247" t="s">
        <v>511</v>
      </c>
      <c r="T588" s="248" t="s">
        <v>511</v>
      </c>
      <c r="U588" s="224">
        <v>0.26</v>
      </c>
      <c r="V588" s="224">
        <f>ROUND(E588*U588,2)</f>
        <v>4.6500000000000004</v>
      </c>
      <c r="W588" s="224"/>
      <c r="X588" s="224" t="s">
        <v>557</v>
      </c>
      <c r="Y588" s="224" t="s">
        <v>513</v>
      </c>
      <c r="Z588" s="213"/>
      <c r="AA588" s="213"/>
      <c r="AB588" s="213"/>
      <c r="AC588" s="213"/>
      <c r="AD588" s="213"/>
      <c r="AE588" s="213"/>
      <c r="AF588" s="213"/>
      <c r="AG588" s="213" t="s">
        <v>571</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58" t="s">
        <v>3375</v>
      </c>
      <c r="D589" s="229"/>
      <c r="E589" s="230">
        <v>17.88</v>
      </c>
      <c r="F589" s="224"/>
      <c r="G589" s="224"/>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573</v>
      </c>
      <c r="AH589" s="213">
        <v>5</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57"/>
      <c r="D590" s="250"/>
      <c r="E590" s="250"/>
      <c r="F590" s="250"/>
      <c r="G590" s="250"/>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515</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ht="22.5" outlineLevel="1" x14ac:dyDescent="0.2">
      <c r="A591" s="242">
        <v>55</v>
      </c>
      <c r="B591" s="243" t="s">
        <v>3376</v>
      </c>
      <c r="C591" s="254" t="s">
        <v>3377</v>
      </c>
      <c r="D591" s="244" t="s">
        <v>974</v>
      </c>
      <c r="E591" s="245">
        <v>226.45349999999999</v>
      </c>
      <c r="F591" s="246"/>
      <c r="G591" s="247">
        <f>ROUND(E591*F591,2)</f>
        <v>0</v>
      </c>
      <c r="H591" s="246"/>
      <c r="I591" s="247">
        <f>ROUND(E591*H591,2)</f>
        <v>0</v>
      </c>
      <c r="J591" s="246"/>
      <c r="K591" s="247">
        <f>ROUND(E591*J591,2)</f>
        <v>0</v>
      </c>
      <c r="L591" s="247">
        <v>21</v>
      </c>
      <c r="M591" s="247">
        <f>G591*(1+L591/100)</f>
        <v>0</v>
      </c>
      <c r="N591" s="245">
        <v>0.42838999999999999</v>
      </c>
      <c r="O591" s="245">
        <f>ROUND(E591*N591,2)</f>
        <v>97.01</v>
      </c>
      <c r="P591" s="245">
        <v>0</v>
      </c>
      <c r="Q591" s="245">
        <f>ROUND(E591*P591,2)</f>
        <v>0</v>
      </c>
      <c r="R591" s="247" t="s">
        <v>2913</v>
      </c>
      <c r="S591" s="247" t="s">
        <v>511</v>
      </c>
      <c r="T591" s="248" t="s">
        <v>511</v>
      </c>
      <c r="U591" s="224">
        <v>0.44467000000000001</v>
      </c>
      <c r="V591" s="224">
        <f>ROUND(E591*U591,2)</f>
        <v>100.7</v>
      </c>
      <c r="W591" s="224"/>
      <c r="X591" s="224" t="s">
        <v>2649</v>
      </c>
      <c r="Y591" s="224" t="s">
        <v>513</v>
      </c>
      <c r="Z591" s="213"/>
      <c r="AA591" s="213"/>
      <c r="AB591" s="213"/>
      <c r="AC591" s="213"/>
      <c r="AD591" s="213"/>
      <c r="AE591" s="213"/>
      <c r="AF591" s="213"/>
      <c r="AG591" s="213" t="s">
        <v>2650</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74" t="s">
        <v>3378</v>
      </c>
      <c r="D592" s="272"/>
      <c r="E592" s="272"/>
      <c r="F592" s="272"/>
      <c r="G592" s="272"/>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921</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2" x14ac:dyDescent="0.2">
      <c r="A593" s="220"/>
      <c r="B593" s="221"/>
      <c r="C593" s="258" t="s">
        <v>3379</v>
      </c>
      <c r="D593" s="229"/>
      <c r="E593" s="230"/>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573</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58" t="s">
        <v>3380</v>
      </c>
      <c r="D594" s="229"/>
      <c r="E594" s="230">
        <v>220.5</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573</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58" t="s">
        <v>3381</v>
      </c>
      <c r="D595" s="229"/>
      <c r="E595" s="230">
        <v>5.9535</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573</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57"/>
      <c r="D596" s="250"/>
      <c r="E596" s="250"/>
      <c r="F596" s="250"/>
      <c r="G596" s="250"/>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515</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x14ac:dyDescent="0.2">
      <c r="A597" s="242">
        <v>56</v>
      </c>
      <c r="B597" s="243" t="s">
        <v>3382</v>
      </c>
      <c r="C597" s="254" t="s">
        <v>3377</v>
      </c>
      <c r="D597" s="244" t="s">
        <v>974</v>
      </c>
      <c r="E597" s="245">
        <v>78.378399999999999</v>
      </c>
      <c r="F597" s="246"/>
      <c r="G597" s="247">
        <f>ROUND(E597*F597,2)</f>
        <v>0</v>
      </c>
      <c r="H597" s="246"/>
      <c r="I597" s="247">
        <f>ROUND(E597*H597,2)</f>
        <v>0</v>
      </c>
      <c r="J597" s="246"/>
      <c r="K597" s="247">
        <f>ROUND(E597*J597,2)</f>
        <v>0</v>
      </c>
      <c r="L597" s="247">
        <v>21</v>
      </c>
      <c r="M597" s="247">
        <f>G597*(1+L597/100)</f>
        <v>0</v>
      </c>
      <c r="N597" s="245">
        <v>0.42838999999999999</v>
      </c>
      <c r="O597" s="245">
        <f>ROUND(E597*N597,2)</f>
        <v>33.58</v>
      </c>
      <c r="P597" s="245">
        <v>0</v>
      </c>
      <c r="Q597" s="245">
        <f>ROUND(E597*P597,2)</f>
        <v>0</v>
      </c>
      <c r="R597" s="247" t="s">
        <v>2913</v>
      </c>
      <c r="S597" s="247" t="s">
        <v>511</v>
      </c>
      <c r="T597" s="248" t="s">
        <v>511</v>
      </c>
      <c r="U597" s="224">
        <v>0.44467000000000001</v>
      </c>
      <c r="V597" s="224">
        <f>ROUND(E597*U597,2)</f>
        <v>34.85</v>
      </c>
      <c r="W597" s="224"/>
      <c r="X597" s="224" t="s">
        <v>2649</v>
      </c>
      <c r="Y597" s="224" t="s">
        <v>513</v>
      </c>
      <c r="Z597" s="213"/>
      <c r="AA597" s="213"/>
      <c r="AB597" s="213"/>
      <c r="AC597" s="213"/>
      <c r="AD597" s="213"/>
      <c r="AE597" s="213"/>
      <c r="AF597" s="213"/>
      <c r="AG597" s="213" t="s">
        <v>2650</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2" x14ac:dyDescent="0.2">
      <c r="A598" s="220"/>
      <c r="B598" s="221"/>
      <c r="C598" s="274" t="s">
        <v>3378</v>
      </c>
      <c r="D598" s="272"/>
      <c r="E598" s="272"/>
      <c r="F598" s="272"/>
      <c r="G598" s="272"/>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921</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58" t="s">
        <v>3267</v>
      </c>
      <c r="D599" s="229"/>
      <c r="E599" s="230"/>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573</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58" t="s">
        <v>3383</v>
      </c>
      <c r="D600" s="229"/>
      <c r="E600" s="230">
        <v>55.512</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573</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58" t="s">
        <v>3384</v>
      </c>
      <c r="D601" s="229"/>
      <c r="E601" s="230">
        <v>2.6214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573</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58" t="s">
        <v>3385</v>
      </c>
      <c r="D602" s="229"/>
      <c r="E602" s="230">
        <v>4.2148000000000003</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573</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58" t="s">
        <v>3386</v>
      </c>
      <c r="D603" s="229"/>
      <c r="E603" s="230">
        <v>3.6840000000000002</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573</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58" t="s">
        <v>3387</v>
      </c>
      <c r="D604" s="229"/>
      <c r="E604" s="230">
        <v>2.0261999999999998</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573</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58" t="s">
        <v>3388</v>
      </c>
      <c r="D605" s="229"/>
      <c r="E605" s="230">
        <v>10.32</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573</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2" x14ac:dyDescent="0.2">
      <c r="A606" s="220"/>
      <c r="B606" s="221"/>
      <c r="C606" s="257"/>
      <c r="D606" s="250"/>
      <c r="E606" s="250"/>
      <c r="F606" s="250"/>
      <c r="G606" s="250"/>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515</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ht="22.5" outlineLevel="1" x14ac:dyDescent="0.2">
      <c r="A607" s="242">
        <v>57</v>
      </c>
      <c r="B607" s="243" t="s">
        <v>3389</v>
      </c>
      <c r="C607" s="254" t="s">
        <v>3377</v>
      </c>
      <c r="D607" s="244" t="s">
        <v>974</v>
      </c>
      <c r="E607" s="245">
        <v>140.16</v>
      </c>
      <c r="F607" s="246"/>
      <c r="G607" s="247">
        <f>ROUND(E607*F607,2)</f>
        <v>0</v>
      </c>
      <c r="H607" s="246"/>
      <c r="I607" s="247">
        <f>ROUND(E607*H607,2)</f>
        <v>0</v>
      </c>
      <c r="J607" s="246"/>
      <c r="K607" s="247">
        <f>ROUND(E607*J607,2)</f>
        <v>0</v>
      </c>
      <c r="L607" s="247">
        <v>21</v>
      </c>
      <c r="M607" s="247">
        <f>G607*(1+L607/100)</f>
        <v>0</v>
      </c>
      <c r="N607" s="245">
        <v>0.42838999999999999</v>
      </c>
      <c r="O607" s="245">
        <f>ROUND(E607*N607,2)</f>
        <v>60.04</v>
      </c>
      <c r="P607" s="245">
        <v>0</v>
      </c>
      <c r="Q607" s="245">
        <f>ROUND(E607*P607,2)</f>
        <v>0</v>
      </c>
      <c r="R607" s="247" t="s">
        <v>2913</v>
      </c>
      <c r="S607" s="247" t="s">
        <v>511</v>
      </c>
      <c r="T607" s="248" t="s">
        <v>511</v>
      </c>
      <c r="U607" s="224">
        <v>0.44467000000000001</v>
      </c>
      <c r="V607" s="224">
        <f>ROUND(E607*U607,2)</f>
        <v>62.32</v>
      </c>
      <c r="W607" s="224"/>
      <c r="X607" s="224" t="s">
        <v>2649</v>
      </c>
      <c r="Y607" s="224" t="s">
        <v>513</v>
      </c>
      <c r="Z607" s="213"/>
      <c r="AA607" s="213"/>
      <c r="AB607" s="213"/>
      <c r="AC607" s="213"/>
      <c r="AD607" s="213"/>
      <c r="AE607" s="213"/>
      <c r="AF607" s="213"/>
      <c r="AG607" s="213" t="s">
        <v>2650</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2" x14ac:dyDescent="0.2">
      <c r="A608" s="220"/>
      <c r="B608" s="221"/>
      <c r="C608" s="274" t="s">
        <v>3378</v>
      </c>
      <c r="D608" s="272"/>
      <c r="E608" s="272"/>
      <c r="F608" s="272"/>
      <c r="G608" s="272"/>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921</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2" x14ac:dyDescent="0.2">
      <c r="A609" s="220"/>
      <c r="B609" s="221"/>
      <c r="C609" s="258" t="s">
        <v>3267</v>
      </c>
      <c r="D609" s="229"/>
      <c r="E609" s="230"/>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573</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58" t="s">
        <v>3390</v>
      </c>
      <c r="D610" s="229"/>
      <c r="E610" s="230">
        <v>140.16</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573</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2" x14ac:dyDescent="0.2">
      <c r="A611" s="220"/>
      <c r="B611" s="221"/>
      <c r="C611" s="257"/>
      <c r="D611" s="250"/>
      <c r="E611" s="250"/>
      <c r="F611" s="250"/>
      <c r="G611" s="250"/>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515</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x14ac:dyDescent="0.2">
      <c r="A612" s="242">
        <v>58</v>
      </c>
      <c r="B612" s="243" t="s">
        <v>3391</v>
      </c>
      <c r="C612" s="254" t="s">
        <v>3392</v>
      </c>
      <c r="D612" s="244" t="s">
        <v>969</v>
      </c>
      <c r="E612" s="245">
        <v>6.3719999999999999E-2</v>
      </c>
      <c r="F612" s="246"/>
      <c r="G612" s="247">
        <f>ROUND(E612*F612,2)</f>
        <v>0</v>
      </c>
      <c r="H612" s="246"/>
      <c r="I612" s="247">
        <f>ROUND(E612*H612,2)</f>
        <v>0</v>
      </c>
      <c r="J612" s="246"/>
      <c r="K612" s="247">
        <f>ROUND(E612*J612,2)</f>
        <v>0</v>
      </c>
      <c r="L612" s="247">
        <v>21</v>
      </c>
      <c r="M612" s="247">
        <f>G612*(1+L612/100)</f>
        <v>0</v>
      </c>
      <c r="N612" s="245">
        <v>1</v>
      </c>
      <c r="O612" s="245">
        <f>ROUND(E612*N612,2)</f>
        <v>0.06</v>
      </c>
      <c r="P612" s="245">
        <v>0</v>
      </c>
      <c r="Q612" s="245">
        <f>ROUND(E612*P612,2)</f>
        <v>0</v>
      </c>
      <c r="R612" s="247" t="s">
        <v>970</v>
      </c>
      <c r="S612" s="247" t="s">
        <v>511</v>
      </c>
      <c r="T612" s="248" t="s">
        <v>511</v>
      </c>
      <c r="U612" s="224">
        <v>0</v>
      </c>
      <c r="V612" s="224">
        <f>ROUND(E612*U612,2)</f>
        <v>0</v>
      </c>
      <c r="W612" s="224"/>
      <c r="X612" s="224" t="s">
        <v>531</v>
      </c>
      <c r="Y612" s="224" t="s">
        <v>513</v>
      </c>
      <c r="Z612" s="213"/>
      <c r="AA612" s="213"/>
      <c r="AB612" s="213"/>
      <c r="AC612" s="213"/>
      <c r="AD612" s="213"/>
      <c r="AE612" s="213"/>
      <c r="AF612" s="213"/>
      <c r="AG612" s="213" t="s">
        <v>541</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2" x14ac:dyDescent="0.2">
      <c r="A613" s="220"/>
      <c r="B613" s="221"/>
      <c r="C613" s="258" t="s">
        <v>3393</v>
      </c>
      <c r="D613" s="229"/>
      <c r="E613" s="230">
        <v>6.3719999999999999E-2</v>
      </c>
      <c r="F613" s="224"/>
      <c r="G613" s="224"/>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573</v>
      </c>
      <c r="AH613" s="213">
        <v>5</v>
      </c>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2" x14ac:dyDescent="0.2">
      <c r="A614" s="220"/>
      <c r="B614" s="221"/>
      <c r="C614" s="257"/>
      <c r="D614" s="250"/>
      <c r="E614" s="250"/>
      <c r="F614" s="250"/>
      <c r="G614" s="250"/>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515</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1" x14ac:dyDescent="0.2">
      <c r="A615" s="242">
        <v>59</v>
      </c>
      <c r="B615" s="243" t="s">
        <v>3394</v>
      </c>
      <c r="C615" s="254" t="s">
        <v>3395</v>
      </c>
      <c r="D615" s="244" t="s">
        <v>969</v>
      </c>
      <c r="E615" s="245">
        <v>0.21708</v>
      </c>
      <c r="F615" s="246"/>
      <c r="G615" s="247">
        <f>ROUND(E615*F615,2)</f>
        <v>0</v>
      </c>
      <c r="H615" s="246"/>
      <c r="I615" s="247">
        <f>ROUND(E615*H615,2)</f>
        <v>0</v>
      </c>
      <c r="J615" s="246"/>
      <c r="K615" s="247">
        <f>ROUND(E615*J615,2)</f>
        <v>0</v>
      </c>
      <c r="L615" s="247">
        <v>21</v>
      </c>
      <c r="M615" s="247">
        <f>G615*(1+L615/100)</f>
        <v>0</v>
      </c>
      <c r="N615" s="245">
        <v>1</v>
      </c>
      <c r="O615" s="245">
        <f>ROUND(E615*N615,2)</f>
        <v>0.22</v>
      </c>
      <c r="P615" s="245">
        <v>0</v>
      </c>
      <c r="Q615" s="245">
        <f>ROUND(E615*P615,2)</f>
        <v>0</v>
      </c>
      <c r="R615" s="247" t="s">
        <v>970</v>
      </c>
      <c r="S615" s="247" t="s">
        <v>511</v>
      </c>
      <c r="T615" s="248" t="s">
        <v>511</v>
      </c>
      <c r="U615" s="224">
        <v>0</v>
      </c>
      <c r="V615" s="224">
        <f>ROUND(E615*U615,2)</f>
        <v>0</v>
      </c>
      <c r="W615" s="224"/>
      <c r="X615" s="224" t="s">
        <v>531</v>
      </c>
      <c r="Y615" s="224" t="s">
        <v>513</v>
      </c>
      <c r="Z615" s="213"/>
      <c r="AA615" s="213"/>
      <c r="AB615" s="213"/>
      <c r="AC615" s="213"/>
      <c r="AD615" s="213"/>
      <c r="AE615" s="213"/>
      <c r="AF615" s="213"/>
      <c r="AG615" s="213" t="s">
        <v>541</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2" x14ac:dyDescent="0.2">
      <c r="A616" s="220"/>
      <c r="B616" s="221"/>
      <c r="C616" s="258" t="s">
        <v>3396</v>
      </c>
      <c r="D616" s="229"/>
      <c r="E616" s="230">
        <v>0.21708</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573</v>
      </c>
      <c r="AH616" s="213">
        <v>5</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2" x14ac:dyDescent="0.2">
      <c r="A617" s="220"/>
      <c r="B617" s="221"/>
      <c r="C617" s="257"/>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515</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1" x14ac:dyDescent="0.2">
      <c r="A618" s="242">
        <v>60</v>
      </c>
      <c r="B618" s="243" t="s">
        <v>3397</v>
      </c>
      <c r="C618" s="254" t="s">
        <v>3398</v>
      </c>
      <c r="D618" s="244" t="s">
        <v>969</v>
      </c>
      <c r="E618" s="245">
        <v>0.53783999999999998</v>
      </c>
      <c r="F618" s="246"/>
      <c r="G618" s="247">
        <f>ROUND(E618*F618,2)</f>
        <v>0</v>
      </c>
      <c r="H618" s="246"/>
      <c r="I618" s="247">
        <f>ROUND(E618*H618,2)</f>
        <v>0</v>
      </c>
      <c r="J618" s="246"/>
      <c r="K618" s="247">
        <f>ROUND(E618*J618,2)</f>
        <v>0</v>
      </c>
      <c r="L618" s="247">
        <v>21</v>
      </c>
      <c r="M618" s="247">
        <f>G618*(1+L618/100)</f>
        <v>0</v>
      </c>
      <c r="N618" s="245">
        <v>1</v>
      </c>
      <c r="O618" s="245">
        <f>ROUND(E618*N618,2)</f>
        <v>0.54</v>
      </c>
      <c r="P618" s="245">
        <v>0</v>
      </c>
      <c r="Q618" s="245">
        <f>ROUND(E618*P618,2)</f>
        <v>0</v>
      </c>
      <c r="R618" s="247" t="s">
        <v>970</v>
      </c>
      <c r="S618" s="247" t="s">
        <v>511</v>
      </c>
      <c r="T618" s="248" t="s">
        <v>511</v>
      </c>
      <c r="U618" s="224">
        <v>0</v>
      </c>
      <c r="V618" s="224">
        <f>ROUND(E618*U618,2)</f>
        <v>0</v>
      </c>
      <c r="W618" s="224"/>
      <c r="X618" s="224" t="s">
        <v>531</v>
      </c>
      <c r="Y618" s="224" t="s">
        <v>513</v>
      </c>
      <c r="Z618" s="213"/>
      <c r="AA618" s="213"/>
      <c r="AB618" s="213"/>
      <c r="AC618" s="213"/>
      <c r="AD618" s="213"/>
      <c r="AE618" s="213"/>
      <c r="AF618" s="213"/>
      <c r="AG618" s="213" t="s">
        <v>541</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2" x14ac:dyDescent="0.2">
      <c r="A619" s="220"/>
      <c r="B619" s="221"/>
      <c r="C619" s="258" t="s">
        <v>3399</v>
      </c>
      <c r="D619" s="229"/>
      <c r="E619" s="230">
        <v>0.53783999999999998</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573</v>
      </c>
      <c r="AH619" s="213">
        <v>5</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2" x14ac:dyDescent="0.2">
      <c r="A620" s="220"/>
      <c r="B620" s="221"/>
      <c r="C620" s="257"/>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515</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x14ac:dyDescent="0.2">
      <c r="A621" s="232" t="s">
        <v>506</v>
      </c>
      <c r="B621" s="233" t="s">
        <v>344</v>
      </c>
      <c r="C621" s="253" t="s">
        <v>345</v>
      </c>
      <c r="D621" s="234"/>
      <c r="E621" s="235"/>
      <c r="F621" s="236"/>
      <c r="G621" s="236">
        <f>SUMIF(AG622:AG661,"&lt;&gt;NOR",G622:G661)</f>
        <v>0</v>
      </c>
      <c r="H621" s="236"/>
      <c r="I621" s="236">
        <f>SUM(I622:I661)</f>
        <v>0</v>
      </c>
      <c r="J621" s="236"/>
      <c r="K621" s="236">
        <f>SUM(K622:K661)</f>
        <v>0</v>
      </c>
      <c r="L621" s="236"/>
      <c r="M621" s="236">
        <f>SUM(M622:M661)</f>
        <v>0</v>
      </c>
      <c r="N621" s="235"/>
      <c r="O621" s="235">
        <f>SUM(O622:O661)</f>
        <v>0.01</v>
      </c>
      <c r="P621" s="235"/>
      <c r="Q621" s="235">
        <f>SUM(Q622:Q661)</f>
        <v>0</v>
      </c>
      <c r="R621" s="236"/>
      <c r="S621" s="236"/>
      <c r="T621" s="237"/>
      <c r="U621" s="231"/>
      <c r="V621" s="231">
        <f>SUM(V622:V661)</f>
        <v>39.049999999999997</v>
      </c>
      <c r="W621" s="231"/>
      <c r="X621" s="231"/>
      <c r="Y621" s="231"/>
      <c r="AG621" t="s">
        <v>507</v>
      </c>
    </row>
    <row r="622" spans="1:60" ht="22.5" outlineLevel="1" x14ac:dyDescent="0.2">
      <c r="A622" s="242">
        <v>61</v>
      </c>
      <c r="B622" s="243" t="s">
        <v>3400</v>
      </c>
      <c r="C622" s="254" t="s">
        <v>3401</v>
      </c>
      <c r="D622" s="244" t="s">
        <v>582</v>
      </c>
      <c r="E622" s="245">
        <v>4</v>
      </c>
      <c r="F622" s="246"/>
      <c r="G622" s="247">
        <f>ROUND(E622*F622,2)</f>
        <v>0</v>
      </c>
      <c r="H622" s="246"/>
      <c r="I622" s="247">
        <f>ROUND(E622*H622,2)</f>
        <v>0</v>
      </c>
      <c r="J622" s="246"/>
      <c r="K622" s="247">
        <f>ROUND(E622*J622,2)</f>
        <v>0</v>
      </c>
      <c r="L622" s="247">
        <v>21</v>
      </c>
      <c r="M622" s="247">
        <f>G622*(1+L622/100)</f>
        <v>0</v>
      </c>
      <c r="N622" s="245">
        <v>1.4999999999999999E-4</v>
      </c>
      <c r="O622" s="245">
        <f>ROUND(E622*N622,2)</f>
        <v>0</v>
      </c>
      <c r="P622" s="245">
        <v>0</v>
      </c>
      <c r="Q622" s="245">
        <f>ROUND(E622*P622,2)</f>
        <v>0</v>
      </c>
      <c r="R622" s="247" t="s">
        <v>975</v>
      </c>
      <c r="S622" s="247" t="s">
        <v>511</v>
      </c>
      <c r="T622" s="248" t="s">
        <v>511</v>
      </c>
      <c r="U622" s="224">
        <v>0.4</v>
      </c>
      <c r="V622" s="224">
        <f>ROUND(E622*U622,2)</f>
        <v>1.6</v>
      </c>
      <c r="W622" s="224"/>
      <c r="X622" s="224" t="s">
        <v>557</v>
      </c>
      <c r="Y622" s="224" t="s">
        <v>513</v>
      </c>
      <c r="Z622" s="213"/>
      <c r="AA622" s="213"/>
      <c r="AB622" s="213"/>
      <c r="AC622" s="213"/>
      <c r="AD622" s="213"/>
      <c r="AE622" s="213"/>
      <c r="AF622" s="213"/>
      <c r="AG622" s="213" t="s">
        <v>571</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2" x14ac:dyDescent="0.2">
      <c r="A623" s="220"/>
      <c r="B623" s="221"/>
      <c r="C623" s="274" t="s">
        <v>3402</v>
      </c>
      <c r="D623" s="272"/>
      <c r="E623" s="272"/>
      <c r="F623" s="272"/>
      <c r="G623" s="272"/>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921</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58" t="s">
        <v>3201</v>
      </c>
      <c r="D624" s="229"/>
      <c r="E624" s="230"/>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573</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58" t="s">
        <v>3403</v>
      </c>
      <c r="D625" s="229"/>
      <c r="E625" s="230">
        <v>4</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573</v>
      </c>
      <c r="AH625" s="213">
        <v>0</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75" t="s">
        <v>955</v>
      </c>
      <c r="D626" s="266"/>
      <c r="E626" s="267"/>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573</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76" t="s">
        <v>3404</v>
      </c>
      <c r="D627" s="266"/>
      <c r="E627" s="267">
        <v>2</v>
      </c>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573</v>
      </c>
      <c r="AH627" s="213">
        <v>2</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76" t="s">
        <v>3405</v>
      </c>
      <c r="D628" s="266"/>
      <c r="E628" s="267">
        <v>2</v>
      </c>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573</v>
      </c>
      <c r="AH628" s="213">
        <v>2</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5" t="s">
        <v>958</v>
      </c>
      <c r="D629" s="266"/>
      <c r="E629" s="267"/>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573</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2" x14ac:dyDescent="0.2">
      <c r="A630" s="220"/>
      <c r="B630" s="221"/>
      <c r="C630" s="257"/>
      <c r="D630" s="250"/>
      <c r="E630" s="250"/>
      <c r="F630" s="250"/>
      <c r="G630" s="250"/>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515</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ht="22.5" outlineLevel="1" x14ac:dyDescent="0.2">
      <c r="A631" s="242">
        <v>62</v>
      </c>
      <c r="B631" s="243" t="s">
        <v>1559</v>
      </c>
      <c r="C631" s="254" t="s">
        <v>1560</v>
      </c>
      <c r="D631" s="244" t="s">
        <v>582</v>
      </c>
      <c r="E631" s="245">
        <v>34</v>
      </c>
      <c r="F631" s="246"/>
      <c r="G631" s="247">
        <f>ROUND(E631*F631,2)</f>
        <v>0</v>
      </c>
      <c r="H631" s="246"/>
      <c r="I631" s="247">
        <f>ROUND(E631*H631,2)</f>
        <v>0</v>
      </c>
      <c r="J631" s="246"/>
      <c r="K631" s="247">
        <f>ROUND(E631*J631,2)</f>
        <v>0</v>
      </c>
      <c r="L631" s="247">
        <v>21</v>
      </c>
      <c r="M631" s="247">
        <f>G631*(1+L631/100)</f>
        <v>0</v>
      </c>
      <c r="N631" s="245">
        <v>0</v>
      </c>
      <c r="O631" s="245">
        <f>ROUND(E631*N631,2)</f>
        <v>0</v>
      </c>
      <c r="P631" s="245">
        <v>0</v>
      </c>
      <c r="Q631" s="245">
        <f>ROUND(E631*P631,2)</f>
        <v>0</v>
      </c>
      <c r="R631" s="247" t="s">
        <v>1458</v>
      </c>
      <c r="S631" s="247" t="s">
        <v>511</v>
      </c>
      <c r="T631" s="248" t="s">
        <v>511</v>
      </c>
      <c r="U631" s="224">
        <v>0.158</v>
      </c>
      <c r="V631" s="224">
        <f>ROUND(E631*U631,2)</f>
        <v>5.37</v>
      </c>
      <c r="W631" s="224"/>
      <c r="X631" s="224" t="s">
        <v>557</v>
      </c>
      <c r="Y631" s="224" t="s">
        <v>513</v>
      </c>
      <c r="Z631" s="213"/>
      <c r="AA631" s="213"/>
      <c r="AB631" s="213"/>
      <c r="AC631" s="213"/>
      <c r="AD631" s="213"/>
      <c r="AE631" s="213"/>
      <c r="AF631" s="213"/>
      <c r="AG631" s="213" t="s">
        <v>571</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2" x14ac:dyDescent="0.2">
      <c r="A632" s="220"/>
      <c r="B632" s="221"/>
      <c r="C632" s="258" t="s">
        <v>3406</v>
      </c>
      <c r="D632" s="229"/>
      <c r="E632" s="230"/>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573</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58" t="s">
        <v>3407</v>
      </c>
      <c r="D633" s="229"/>
      <c r="E633" s="230">
        <v>4</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573</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58" t="s">
        <v>3408</v>
      </c>
      <c r="D634" s="229"/>
      <c r="E634" s="230"/>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573</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58" t="s">
        <v>3409</v>
      </c>
      <c r="D635" s="229"/>
      <c r="E635" s="230">
        <v>2</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573</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58" t="s">
        <v>3410</v>
      </c>
      <c r="D636" s="229"/>
      <c r="E636" s="230">
        <v>28</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573</v>
      </c>
      <c r="AH636" s="213">
        <v>0</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2" x14ac:dyDescent="0.2">
      <c r="A637" s="220"/>
      <c r="B637" s="221"/>
      <c r="C637" s="257"/>
      <c r="D637" s="250"/>
      <c r="E637" s="250"/>
      <c r="F637" s="250"/>
      <c r="G637" s="250"/>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515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ht="22.5" outlineLevel="1" x14ac:dyDescent="0.2">
      <c r="A638" s="242">
        <v>63</v>
      </c>
      <c r="B638" s="243" t="s">
        <v>3411</v>
      </c>
      <c r="C638" s="254" t="s">
        <v>3412</v>
      </c>
      <c r="D638" s="244" t="s">
        <v>582</v>
      </c>
      <c r="E638" s="245">
        <v>92</v>
      </c>
      <c r="F638" s="246"/>
      <c r="G638" s="247">
        <f>ROUND(E638*F638,2)</f>
        <v>0</v>
      </c>
      <c r="H638" s="246"/>
      <c r="I638" s="247">
        <f>ROUND(E638*H638,2)</f>
        <v>0</v>
      </c>
      <c r="J638" s="246"/>
      <c r="K638" s="247">
        <f>ROUND(E638*J638,2)</f>
        <v>0</v>
      </c>
      <c r="L638" s="247">
        <v>21</v>
      </c>
      <c r="M638" s="247">
        <f>G638*(1+L638/100)</f>
        <v>0</v>
      </c>
      <c r="N638" s="245">
        <v>0</v>
      </c>
      <c r="O638" s="245">
        <f>ROUND(E638*N638,2)</f>
        <v>0</v>
      </c>
      <c r="P638" s="245">
        <v>0</v>
      </c>
      <c r="Q638" s="245">
        <f>ROUND(E638*P638,2)</f>
        <v>0</v>
      </c>
      <c r="R638" s="247" t="s">
        <v>1458</v>
      </c>
      <c r="S638" s="247" t="s">
        <v>511</v>
      </c>
      <c r="T638" s="248" t="s">
        <v>511</v>
      </c>
      <c r="U638" s="224">
        <v>0.158</v>
      </c>
      <c r="V638" s="224">
        <f>ROUND(E638*U638,2)</f>
        <v>14.54</v>
      </c>
      <c r="W638" s="224"/>
      <c r="X638" s="224" t="s">
        <v>557</v>
      </c>
      <c r="Y638" s="224" t="s">
        <v>513</v>
      </c>
      <c r="Z638" s="213"/>
      <c r="AA638" s="213"/>
      <c r="AB638" s="213"/>
      <c r="AC638" s="213"/>
      <c r="AD638" s="213"/>
      <c r="AE638" s="213"/>
      <c r="AF638" s="213"/>
      <c r="AG638" s="213" t="s">
        <v>571</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58" t="s">
        <v>3408</v>
      </c>
      <c r="D639" s="229"/>
      <c r="E639" s="230"/>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573</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58" t="s">
        <v>3413</v>
      </c>
      <c r="D640" s="229"/>
      <c r="E640" s="230">
        <v>92</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573</v>
      </c>
      <c r="AH640" s="213">
        <v>0</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2" x14ac:dyDescent="0.2">
      <c r="A641" s="220"/>
      <c r="B641" s="221"/>
      <c r="C641" s="257"/>
      <c r="D641" s="250"/>
      <c r="E641" s="250"/>
      <c r="F641" s="250"/>
      <c r="G641" s="250"/>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515</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ht="22.5" outlineLevel="1" x14ac:dyDescent="0.2">
      <c r="A642" s="242">
        <v>64</v>
      </c>
      <c r="B642" s="243" t="s">
        <v>3414</v>
      </c>
      <c r="C642" s="254" t="s">
        <v>3415</v>
      </c>
      <c r="D642" s="244" t="s">
        <v>582</v>
      </c>
      <c r="E642" s="245">
        <v>68</v>
      </c>
      <c r="F642" s="246"/>
      <c r="G642" s="247">
        <f>ROUND(E642*F642,2)</f>
        <v>0</v>
      </c>
      <c r="H642" s="246"/>
      <c r="I642" s="247">
        <f>ROUND(E642*H642,2)</f>
        <v>0</v>
      </c>
      <c r="J642" s="246"/>
      <c r="K642" s="247">
        <f>ROUND(E642*J642,2)</f>
        <v>0</v>
      </c>
      <c r="L642" s="247">
        <v>21</v>
      </c>
      <c r="M642" s="247">
        <f>G642*(1+L642/100)</f>
        <v>0</v>
      </c>
      <c r="N642" s="245">
        <v>0</v>
      </c>
      <c r="O642" s="245">
        <f>ROUND(E642*N642,2)</f>
        <v>0</v>
      </c>
      <c r="P642" s="245">
        <v>0</v>
      </c>
      <c r="Q642" s="245">
        <f>ROUND(E642*P642,2)</f>
        <v>0</v>
      </c>
      <c r="R642" s="247" t="s">
        <v>1458</v>
      </c>
      <c r="S642" s="247" t="s">
        <v>511</v>
      </c>
      <c r="T642" s="248" t="s">
        <v>511</v>
      </c>
      <c r="U642" s="224">
        <v>0.25800000000000001</v>
      </c>
      <c r="V642" s="224">
        <f>ROUND(E642*U642,2)</f>
        <v>17.54</v>
      </c>
      <c r="W642" s="224"/>
      <c r="X642" s="224" t="s">
        <v>557</v>
      </c>
      <c r="Y642" s="224" t="s">
        <v>513</v>
      </c>
      <c r="Z642" s="213"/>
      <c r="AA642" s="213"/>
      <c r="AB642" s="213"/>
      <c r="AC642" s="213"/>
      <c r="AD642" s="213"/>
      <c r="AE642" s="213"/>
      <c r="AF642" s="213"/>
      <c r="AG642" s="213" t="s">
        <v>571</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2" x14ac:dyDescent="0.2">
      <c r="A643" s="220"/>
      <c r="B643" s="221"/>
      <c r="C643" s="258" t="s">
        <v>3230</v>
      </c>
      <c r="D643" s="229"/>
      <c r="E643" s="230"/>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573</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58" t="s">
        <v>3416</v>
      </c>
      <c r="D644" s="229"/>
      <c r="E644" s="230">
        <v>68</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573</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57"/>
      <c r="D645" s="250"/>
      <c r="E645" s="250"/>
      <c r="F645" s="250"/>
      <c r="G645" s="250"/>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515</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x14ac:dyDescent="0.2">
      <c r="A646" s="242">
        <v>65</v>
      </c>
      <c r="B646" s="243" t="s">
        <v>3417</v>
      </c>
      <c r="C646" s="254" t="s">
        <v>3418</v>
      </c>
      <c r="D646" s="244" t="s">
        <v>969</v>
      </c>
      <c r="E646" s="245">
        <v>1.5100000000000001E-3</v>
      </c>
      <c r="F646" s="246"/>
      <c r="G646" s="247">
        <f>ROUND(E646*F646,2)</f>
        <v>0</v>
      </c>
      <c r="H646" s="246"/>
      <c r="I646" s="247">
        <f>ROUND(E646*H646,2)</f>
        <v>0</v>
      </c>
      <c r="J646" s="246"/>
      <c r="K646" s="247">
        <f>ROUND(E646*J646,2)</f>
        <v>0</v>
      </c>
      <c r="L646" s="247">
        <v>21</v>
      </c>
      <c r="M646" s="247">
        <f>G646*(1+L646/100)</f>
        <v>0</v>
      </c>
      <c r="N646" s="245">
        <v>1</v>
      </c>
      <c r="O646" s="245">
        <f>ROUND(E646*N646,2)</f>
        <v>0</v>
      </c>
      <c r="P646" s="245">
        <v>0</v>
      </c>
      <c r="Q646" s="245">
        <f>ROUND(E646*P646,2)</f>
        <v>0</v>
      </c>
      <c r="R646" s="247"/>
      <c r="S646" s="247" t="s">
        <v>527</v>
      </c>
      <c r="T646" s="248" t="s">
        <v>1501</v>
      </c>
      <c r="U646" s="224">
        <v>0</v>
      </c>
      <c r="V646" s="224">
        <f>ROUND(E646*U646,2)</f>
        <v>0</v>
      </c>
      <c r="W646" s="224"/>
      <c r="X646" s="224" t="s">
        <v>531</v>
      </c>
      <c r="Y646" s="224" t="s">
        <v>513</v>
      </c>
      <c r="Z646" s="213"/>
      <c r="AA646" s="213"/>
      <c r="AB646" s="213"/>
      <c r="AC646" s="213"/>
      <c r="AD646" s="213"/>
      <c r="AE646" s="213"/>
      <c r="AF646" s="213"/>
      <c r="AG646" s="213" t="s">
        <v>541</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2" x14ac:dyDescent="0.2">
      <c r="A647" s="220"/>
      <c r="B647" s="221"/>
      <c r="C647" s="258" t="s">
        <v>3201</v>
      </c>
      <c r="D647" s="229"/>
      <c r="E647" s="230"/>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573</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58" t="s">
        <v>3419</v>
      </c>
      <c r="D648" s="229"/>
      <c r="E648" s="230">
        <v>1.5100000000000001E-3</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573</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75" t="s">
        <v>955</v>
      </c>
      <c r="D649" s="266"/>
      <c r="E649" s="267"/>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573</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76" t="s">
        <v>3420</v>
      </c>
      <c r="D650" s="266"/>
      <c r="E650" s="267">
        <v>0.60287999999999997</v>
      </c>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573</v>
      </c>
      <c r="AH650" s="213">
        <v>2</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76" t="s">
        <v>3421</v>
      </c>
      <c r="D651" s="266"/>
      <c r="E651" s="267">
        <v>0.90432000000000001</v>
      </c>
      <c r="F651" s="224"/>
      <c r="G651" s="224"/>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573</v>
      </c>
      <c r="AH651" s="213">
        <v>2</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5" t="s">
        <v>958</v>
      </c>
      <c r="D652" s="266"/>
      <c r="E652" s="267"/>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573</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2" x14ac:dyDescent="0.2">
      <c r="A653" s="220"/>
      <c r="B653" s="221"/>
      <c r="C653" s="257"/>
      <c r="D653" s="250"/>
      <c r="E653" s="250"/>
      <c r="F653" s="250"/>
      <c r="G653" s="250"/>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515</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ht="22.5" outlineLevel="1" x14ac:dyDescent="0.2">
      <c r="A654" s="242">
        <v>66</v>
      </c>
      <c r="B654" s="243" t="s">
        <v>3422</v>
      </c>
      <c r="C654" s="254" t="s">
        <v>3423</v>
      </c>
      <c r="D654" s="244" t="s">
        <v>1663</v>
      </c>
      <c r="E654" s="245">
        <v>14.0998</v>
      </c>
      <c r="F654" s="246"/>
      <c r="G654" s="247">
        <f>ROUND(E654*F654,2)</f>
        <v>0</v>
      </c>
      <c r="H654" s="246"/>
      <c r="I654" s="247">
        <f>ROUND(E654*H654,2)</f>
        <v>0</v>
      </c>
      <c r="J654" s="246"/>
      <c r="K654" s="247">
        <f>ROUND(E654*J654,2)</f>
        <v>0</v>
      </c>
      <c r="L654" s="247">
        <v>21</v>
      </c>
      <c r="M654" s="247">
        <f>G654*(1+L654/100)</f>
        <v>0</v>
      </c>
      <c r="N654" s="245">
        <v>1E-3</v>
      </c>
      <c r="O654" s="245">
        <f>ROUND(E654*N654,2)</f>
        <v>0.01</v>
      </c>
      <c r="P654" s="245">
        <v>0</v>
      </c>
      <c r="Q654" s="245">
        <f>ROUND(E654*P654,2)</f>
        <v>0</v>
      </c>
      <c r="R654" s="247" t="s">
        <v>970</v>
      </c>
      <c r="S654" s="247" t="s">
        <v>511</v>
      </c>
      <c r="T654" s="248" t="s">
        <v>511</v>
      </c>
      <c r="U654" s="224">
        <v>0</v>
      </c>
      <c r="V654" s="224">
        <f>ROUND(E654*U654,2)</f>
        <v>0</v>
      </c>
      <c r="W654" s="224"/>
      <c r="X654" s="224" t="s">
        <v>531</v>
      </c>
      <c r="Y654" s="224" t="s">
        <v>513</v>
      </c>
      <c r="Z654" s="213"/>
      <c r="AA654" s="213"/>
      <c r="AB654" s="213"/>
      <c r="AC654" s="213"/>
      <c r="AD654" s="213"/>
      <c r="AE654" s="213"/>
      <c r="AF654" s="213"/>
      <c r="AG654" s="213" t="s">
        <v>541</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2" x14ac:dyDescent="0.2">
      <c r="A655" s="220"/>
      <c r="B655" s="221"/>
      <c r="C655" s="258" t="s">
        <v>3201</v>
      </c>
      <c r="D655" s="229"/>
      <c r="E655" s="230"/>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573</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58" t="s">
        <v>3424</v>
      </c>
      <c r="D656" s="229"/>
      <c r="E656" s="230">
        <v>14.0998</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573</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75" t="s">
        <v>955</v>
      </c>
      <c r="D657" s="266"/>
      <c r="E657" s="267"/>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573</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76" t="s">
        <v>3425</v>
      </c>
      <c r="D658" s="266"/>
      <c r="E658" s="267">
        <v>5.2779999999999996</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573</v>
      </c>
      <c r="AH658" s="213">
        <v>2</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6" t="s">
        <v>3426</v>
      </c>
      <c r="D659" s="266"/>
      <c r="E659" s="267">
        <v>7.54</v>
      </c>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573</v>
      </c>
      <c r="AH659" s="213">
        <v>2</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75" t="s">
        <v>958</v>
      </c>
      <c r="D660" s="266"/>
      <c r="E660" s="267"/>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573</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2" x14ac:dyDescent="0.2">
      <c r="A661" s="220"/>
      <c r="B661" s="221"/>
      <c r="C661" s="257"/>
      <c r="D661" s="250"/>
      <c r="E661" s="250"/>
      <c r="F661" s="250"/>
      <c r="G661" s="250"/>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515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x14ac:dyDescent="0.2">
      <c r="A662" s="232" t="s">
        <v>506</v>
      </c>
      <c r="B662" s="233" t="s">
        <v>348</v>
      </c>
      <c r="C662" s="253" t="s">
        <v>349</v>
      </c>
      <c r="D662" s="234"/>
      <c r="E662" s="235"/>
      <c r="F662" s="236"/>
      <c r="G662" s="236">
        <f>SUMIF(AG663:AG665,"&lt;&gt;NOR",G663:G665)</f>
        <v>0</v>
      </c>
      <c r="H662" s="236"/>
      <c r="I662" s="236">
        <f>SUM(I663:I665)</f>
        <v>0</v>
      </c>
      <c r="J662" s="236"/>
      <c r="K662" s="236">
        <f>SUM(K663:K665)</f>
        <v>0</v>
      </c>
      <c r="L662" s="236"/>
      <c r="M662" s="236">
        <f>SUM(M663:M665)</f>
        <v>0</v>
      </c>
      <c r="N662" s="235"/>
      <c r="O662" s="235">
        <f>SUM(O663:O665)</f>
        <v>0</v>
      </c>
      <c r="P662" s="235"/>
      <c r="Q662" s="235">
        <f>SUM(Q663:Q665)</f>
        <v>0</v>
      </c>
      <c r="R662" s="236"/>
      <c r="S662" s="236"/>
      <c r="T662" s="237"/>
      <c r="U662" s="231"/>
      <c r="V662" s="231">
        <f>SUM(V663:V665)</f>
        <v>212.23</v>
      </c>
      <c r="W662" s="231"/>
      <c r="X662" s="231"/>
      <c r="Y662" s="231"/>
      <c r="AG662" t="s">
        <v>507</v>
      </c>
    </row>
    <row r="663" spans="1:60" outlineLevel="1" x14ac:dyDescent="0.2">
      <c r="A663" s="242">
        <v>67</v>
      </c>
      <c r="B663" s="243" t="s">
        <v>1591</v>
      </c>
      <c r="C663" s="254" t="s">
        <v>1592</v>
      </c>
      <c r="D663" s="244" t="s">
        <v>969</v>
      </c>
      <c r="E663" s="245">
        <v>691.30566999999996</v>
      </c>
      <c r="F663" s="246"/>
      <c r="G663" s="247">
        <f>ROUND(E663*F663,2)</f>
        <v>0</v>
      </c>
      <c r="H663" s="246"/>
      <c r="I663" s="247">
        <f>ROUND(E663*H663,2)</f>
        <v>0</v>
      </c>
      <c r="J663" s="246"/>
      <c r="K663" s="247">
        <f>ROUND(E663*J663,2)</f>
        <v>0</v>
      </c>
      <c r="L663" s="247">
        <v>21</v>
      </c>
      <c r="M663" s="247">
        <f>G663*(1+L663/100)</f>
        <v>0</v>
      </c>
      <c r="N663" s="245">
        <v>0</v>
      </c>
      <c r="O663" s="245">
        <f>ROUND(E663*N663,2)</f>
        <v>0</v>
      </c>
      <c r="P663" s="245">
        <v>0</v>
      </c>
      <c r="Q663" s="245">
        <f>ROUND(E663*P663,2)</f>
        <v>0</v>
      </c>
      <c r="R663" s="247" t="s">
        <v>975</v>
      </c>
      <c r="S663" s="247" t="s">
        <v>511</v>
      </c>
      <c r="T663" s="248" t="s">
        <v>511</v>
      </c>
      <c r="U663" s="224">
        <v>0.307</v>
      </c>
      <c r="V663" s="224">
        <f>ROUND(E663*U663,2)</f>
        <v>212.23</v>
      </c>
      <c r="W663" s="224"/>
      <c r="X663" s="224" t="s">
        <v>353</v>
      </c>
      <c r="Y663" s="224" t="s">
        <v>513</v>
      </c>
      <c r="Z663" s="213"/>
      <c r="AA663" s="213"/>
      <c r="AB663" s="213"/>
      <c r="AC663" s="213"/>
      <c r="AD663" s="213"/>
      <c r="AE663" s="213"/>
      <c r="AF663" s="213"/>
      <c r="AG663" s="213" t="s">
        <v>1593</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ht="22.5" outlineLevel="2" x14ac:dyDescent="0.2">
      <c r="A664" s="220"/>
      <c r="B664" s="221"/>
      <c r="C664" s="274" t="s">
        <v>1594</v>
      </c>
      <c r="D664" s="272"/>
      <c r="E664" s="272"/>
      <c r="F664" s="272"/>
      <c r="G664" s="272"/>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921</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62" t="str">
        <f>C664</f>
        <v>přesun hmot pro budovy občanské výstavby (JKSO 801), budovy pro bydlení (JKSO 803) budovy pro výrobu a služby (JKSO 812) s nosnou svislou konstrukcí zděnou z cihel nebo tvárnic nebo kovovou</v>
      </c>
      <c r="BB664" s="213"/>
      <c r="BC664" s="213"/>
      <c r="BD664" s="213"/>
      <c r="BE664" s="213"/>
      <c r="BF664" s="213"/>
      <c r="BG664" s="213"/>
      <c r="BH664" s="213"/>
    </row>
    <row r="665" spans="1:60" outlineLevel="2" x14ac:dyDescent="0.2">
      <c r="A665" s="220"/>
      <c r="B665" s="221"/>
      <c r="C665" s="257"/>
      <c r="D665" s="250"/>
      <c r="E665" s="250"/>
      <c r="F665" s="250"/>
      <c r="G665" s="250"/>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515</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x14ac:dyDescent="0.2">
      <c r="A666" s="232" t="s">
        <v>506</v>
      </c>
      <c r="B666" s="233" t="s">
        <v>402</v>
      </c>
      <c r="C666" s="253" t="s">
        <v>403</v>
      </c>
      <c r="D666" s="234"/>
      <c r="E666" s="235"/>
      <c r="F666" s="236"/>
      <c r="G666" s="236">
        <f>SUMIF(AG667:AG756,"&lt;&gt;NOR",G667:G756)</f>
        <v>0</v>
      </c>
      <c r="H666" s="236"/>
      <c r="I666" s="236">
        <f>SUM(I667:I756)</f>
        <v>0</v>
      </c>
      <c r="J666" s="236"/>
      <c r="K666" s="236">
        <f>SUM(K667:K756)</f>
        <v>0</v>
      </c>
      <c r="L666" s="236"/>
      <c r="M666" s="236">
        <f>SUM(M667:M756)</f>
        <v>0</v>
      </c>
      <c r="N666" s="235"/>
      <c r="O666" s="235">
        <f>SUM(O667:O756)</f>
        <v>13.64</v>
      </c>
      <c r="P666" s="235"/>
      <c r="Q666" s="235">
        <f>SUM(Q667:Q756)</f>
        <v>0</v>
      </c>
      <c r="R666" s="236"/>
      <c r="S666" s="236"/>
      <c r="T666" s="237"/>
      <c r="U666" s="231"/>
      <c r="V666" s="231">
        <f>SUM(V667:V756)</f>
        <v>1648.91</v>
      </c>
      <c r="W666" s="231"/>
      <c r="X666" s="231"/>
      <c r="Y666" s="231"/>
      <c r="AG666" t="s">
        <v>507</v>
      </c>
    </row>
    <row r="667" spans="1:60" outlineLevel="1" x14ac:dyDescent="0.2">
      <c r="A667" s="242">
        <v>68</v>
      </c>
      <c r="B667" s="243" t="s">
        <v>3427</v>
      </c>
      <c r="C667" s="254" t="s">
        <v>3428</v>
      </c>
      <c r="D667" s="244" t="s">
        <v>1663</v>
      </c>
      <c r="E667" s="245">
        <v>4189.3999999999996</v>
      </c>
      <c r="F667" s="246"/>
      <c r="G667" s="247">
        <f>ROUND(E667*F667,2)</f>
        <v>0</v>
      </c>
      <c r="H667" s="246"/>
      <c r="I667" s="247">
        <f>ROUND(E667*H667,2)</f>
        <v>0</v>
      </c>
      <c r="J667" s="246"/>
      <c r="K667" s="247">
        <f>ROUND(E667*J667,2)</f>
        <v>0</v>
      </c>
      <c r="L667" s="247">
        <v>21</v>
      </c>
      <c r="M667" s="247">
        <f>G667*(1+L667/100)</f>
        <v>0</v>
      </c>
      <c r="N667" s="245">
        <v>0</v>
      </c>
      <c r="O667" s="245">
        <f>ROUND(E667*N667,2)</f>
        <v>0</v>
      </c>
      <c r="P667" s="245">
        <v>0</v>
      </c>
      <c r="Q667" s="245">
        <f>ROUND(E667*P667,2)</f>
        <v>0</v>
      </c>
      <c r="R667" s="247" t="s">
        <v>2231</v>
      </c>
      <c r="S667" s="247" t="s">
        <v>511</v>
      </c>
      <c r="T667" s="248" t="s">
        <v>511</v>
      </c>
      <c r="U667" s="224">
        <v>0</v>
      </c>
      <c r="V667" s="224">
        <f>ROUND(E667*U667,2)</f>
        <v>0</v>
      </c>
      <c r="W667" s="224"/>
      <c r="X667" s="224" t="s">
        <v>557</v>
      </c>
      <c r="Y667" s="224" t="s">
        <v>513</v>
      </c>
      <c r="Z667" s="213"/>
      <c r="AA667" s="213"/>
      <c r="AB667" s="213"/>
      <c r="AC667" s="213"/>
      <c r="AD667" s="213"/>
      <c r="AE667" s="213"/>
      <c r="AF667" s="213"/>
      <c r="AG667" s="213" t="s">
        <v>571</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2" x14ac:dyDescent="0.2">
      <c r="A668" s="220"/>
      <c r="B668" s="221"/>
      <c r="C668" s="258" t="s">
        <v>3429</v>
      </c>
      <c r="D668" s="229"/>
      <c r="E668" s="230">
        <v>4189.3999999999996</v>
      </c>
      <c r="F668" s="224"/>
      <c r="G668" s="224"/>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573</v>
      </c>
      <c r="AH668" s="213">
        <v>5</v>
      </c>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2" x14ac:dyDescent="0.2">
      <c r="A669" s="220"/>
      <c r="B669" s="221"/>
      <c r="C669" s="257"/>
      <c r="D669" s="250"/>
      <c r="E669" s="250"/>
      <c r="F669" s="250"/>
      <c r="G669" s="250"/>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515</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x14ac:dyDescent="0.2">
      <c r="A670" s="242">
        <v>69</v>
      </c>
      <c r="B670" s="243" t="s">
        <v>2260</v>
      </c>
      <c r="C670" s="254" t="s">
        <v>2261</v>
      </c>
      <c r="D670" s="244" t="s">
        <v>1663</v>
      </c>
      <c r="E670" s="245">
        <v>2.0849600000000001</v>
      </c>
      <c r="F670" s="246"/>
      <c r="G670" s="247">
        <f>ROUND(E670*F670,2)</f>
        <v>0</v>
      </c>
      <c r="H670" s="246"/>
      <c r="I670" s="247">
        <f>ROUND(E670*H670,2)</f>
        <v>0</v>
      </c>
      <c r="J670" s="246"/>
      <c r="K670" s="247">
        <f>ROUND(E670*J670,2)</f>
        <v>0</v>
      </c>
      <c r="L670" s="247">
        <v>21</v>
      </c>
      <c r="M670" s="247">
        <f>G670*(1+L670/100)</f>
        <v>0</v>
      </c>
      <c r="N670" s="245">
        <v>6.0000000000000002E-5</v>
      </c>
      <c r="O670" s="245">
        <f>ROUND(E670*N670,2)</f>
        <v>0</v>
      </c>
      <c r="P670" s="245">
        <v>0</v>
      </c>
      <c r="Q670" s="245">
        <f>ROUND(E670*P670,2)</f>
        <v>0</v>
      </c>
      <c r="R670" s="247" t="s">
        <v>2231</v>
      </c>
      <c r="S670" s="247" t="s">
        <v>511</v>
      </c>
      <c r="T670" s="248" t="s">
        <v>511</v>
      </c>
      <c r="U670" s="224">
        <v>0.42599999999999999</v>
      </c>
      <c r="V670" s="224">
        <f>ROUND(E670*U670,2)</f>
        <v>0.89</v>
      </c>
      <c r="W670" s="224"/>
      <c r="X670" s="224" t="s">
        <v>557</v>
      </c>
      <c r="Y670" s="224" t="s">
        <v>513</v>
      </c>
      <c r="Z670" s="213"/>
      <c r="AA670" s="213"/>
      <c r="AB670" s="213"/>
      <c r="AC670" s="213"/>
      <c r="AD670" s="213"/>
      <c r="AE670" s="213"/>
      <c r="AF670" s="213"/>
      <c r="AG670" s="213" t="s">
        <v>571</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2" x14ac:dyDescent="0.2">
      <c r="A671" s="220"/>
      <c r="B671" s="221"/>
      <c r="C671" s="258" t="s">
        <v>3201</v>
      </c>
      <c r="D671" s="229"/>
      <c r="E671" s="230"/>
      <c r="F671" s="224"/>
      <c r="G671" s="224"/>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573</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58" t="s">
        <v>3430</v>
      </c>
      <c r="D672" s="229"/>
      <c r="E672" s="230">
        <v>2.0849600000000001</v>
      </c>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573</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75" t="s">
        <v>955</v>
      </c>
      <c r="D673" s="266"/>
      <c r="E673" s="267"/>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573</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76" t="s">
        <v>3431</v>
      </c>
      <c r="D674" s="266"/>
      <c r="E674" s="267">
        <v>0.85407999999999995</v>
      </c>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573</v>
      </c>
      <c r="AH674" s="213">
        <v>2</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76" t="s">
        <v>3432</v>
      </c>
      <c r="D675" s="266"/>
      <c r="E675" s="267">
        <v>1.23088</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573</v>
      </c>
      <c r="AH675" s="213">
        <v>2</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75" t="s">
        <v>958</v>
      </c>
      <c r="D676" s="266"/>
      <c r="E676" s="267"/>
      <c r="F676" s="224"/>
      <c r="G676" s="224"/>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573</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2" x14ac:dyDescent="0.2">
      <c r="A677" s="220"/>
      <c r="B677" s="221"/>
      <c r="C677" s="257"/>
      <c r="D677" s="250"/>
      <c r="E677" s="250"/>
      <c r="F677" s="250"/>
      <c r="G677" s="250"/>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515</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x14ac:dyDescent="0.2">
      <c r="A678" s="242">
        <v>70</v>
      </c>
      <c r="B678" s="243" t="s">
        <v>2286</v>
      </c>
      <c r="C678" s="254" t="s">
        <v>2287</v>
      </c>
      <c r="D678" s="244" t="s">
        <v>1663</v>
      </c>
      <c r="E678" s="245">
        <v>4189.3999999999996</v>
      </c>
      <c r="F678" s="246"/>
      <c r="G678" s="247">
        <f>ROUND(E678*F678,2)</f>
        <v>0</v>
      </c>
      <c r="H678" s="246"/>
      <c r="I678" s="247">
        <f>ROUND(E678*H678,2)</f>
        <v>0</v>
      </c>
      <c r="J678" s="246"/>
      <c r="K678" s="247">
        <f>ROUND(E678*J678,2)</f>
        <v>0</v>
      </c>
      <c r="L678" s="247">
        <v>21</v>
      </c>
      <c r="M678" s="247">
        <f>G678*(1+L678/100)</f>
        <v>0</v>
      </c>
      <c r="N678" s="245">
        <v>6.0000000000000002E-5</v>
      </c>
      <c r="O678" s="245">
        <f>ROUND(E678*N678,2)</f>
        <v>0.25</v>
      </c>
      <c r="P678" s="245">
        <v>0</v>
      </c>
      <c r="Q678" s="245">
        <f>ROUND(E678*P678,2)</f>
        <v>0</v>
      </c>
      <c r="R678" s="247" t="s">
        <v>2231</v>
      </c>
      <c r="S678" s="247" t="s">
        <v>511</v>
      </c>
      <c r="T678" s="248" t="s">
        <v>511</v>
      </c>
      <c r="U678" s="224">
        <v>0.221</v>
      </c>
      <c r="V678" s="224">
        <f>ROUND(E678*U678,2)</f>
        <v>925.86</v>
      </c>
      <c r="W678" s="224"/>
      <c r="X678" s="224" t="s">
        <v>557</v>
      </c>
      <c r="Y678" s="224" t="s">
        <v>513</v>
      </c>
      <c r="Z678" s="213"/>
      <c r="AA678" s="213"/>
      <c r="AB678" s="213"/>
      <c r="AC678" s="213"/>
      <c r="AD678" s="213"/>
      <c r="AE678" s="213"/>
      <c r="AF678" s="213"/>
      <c r="AG678" s="213" t="s">
        <v>571</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2" x14ac:dyDescent="0.2">
      <c r="A679" s="220"/>
      <c r="B679" s="221"/>
      <c r="C679" s="258" t="s">
        <v>3406</v>
      </c>
      <c r="D679" s="229"/>
      <c r="E679" s="230"/>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573</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58" t="s">
        <v>3433</v>
      </c>
      <c r="D680" s="229"/>
      <c r="E680" s="230">
        <v>602.79999999999995</v>
      </c>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573</v>
      </c>
      <c r="AH680" s="213">
        <v>0</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58" t="s">
        <v>3408</v>
      </c>
      <c r="D681" s="229"/>
      <c r="E681" s="230"/>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573</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58" t="s">
        <v>3434</v>
      </c>
      <c r="D682" s="229"/>
      <c r="E682" s="230">
        <v>2595.1999999999998</v>
      </c>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573</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58" t="s">
        <v>3408</v>
      </c>
      <c r="D683" s="229"/>
      <c r="E683" s="230"/>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573</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58" t="s">
        <v>3435</v>
      </c>
      <c r="D684" s="229"/>
      <c r="E684" s="230">
        <v>530.4</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573</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58" t="s">
        <v>3436</v>
      </c>
      <c r="D685" s="229"/>
      <c r="E685" s="230">
        <v>461</v>
      </c>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573</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2" x14ac:dyDescent="0.2">
      <c r="A686" s="220"/>
      <c r="B686" s="221"/>
      <c r="C686" s="257"/>
      <c r="D686" s="250"/>
      <c r="E686" s="250"/>
      <c r="F686" s="250"/>
      <c r="G686" s="250"/>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515</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x14ac:dyDescent="0.2">
      <c r="A687" s="242">
        <v>71</v>
      </c>
      <c r="B687" s="243" t="s">
        <v>2291</v>
      </c>
      <c r="C687" s="254" t="s">
        <v>2292</v>
      </c>
      <c r="D687" s="244" t="s">
        <v>1663</v>
      </c>
      <c r="E687" s="245">
        <v>768.5693</v>
      </c>
      <c r="F687" s="246"/>
      <c r="G687" s="247">
        <f>ROUND(E687*F687,2)</f>
        <v>0</v>
      </c>
      <c r="H687" s="246"/>
      <c r="I687" s="247">
        <f>ROUND(E687*H687,2)</f>
        <v>0</v>
      </c>
      <c r="J687" s="246"/>
      <c r="K687" s="247">
        <f>ROUND(E687*J687,2)</f>
        <v>0</v>
      </c>
      <c r="L687" s="247">
        <v>21</v>
      </c>
      <c r="M687" s="247">
        <f>G687*(1+L687/100)</f>
        <v>0</v>
      </c>
      <c r="N687" s="245">
        <v>5.0000000000000002E-5</v>
      </c>
      <c r="O687" s="245">
        <f>ROUND(E687*N687,2)</f>
        <v>0.04</v>
      </c>
      <c r="P687" s="245">
        <v>0</v>
      </c>
      <c r="Q687" s="245">
        <f>ROUND(E687*P687,2)</f>
        <v>0</v>
      </c>
      <c r="R687" s="247" t="s">
        <v>2231</v>
      </c>
      <c r="S687" s="247" t="s">
        <v>511</v>
      </c>
      <c r="T687" s="248" t="s">
        <v>511</v>
      </c>
      <c r="U687" s="224">
        <v>0.1</v>
      </c>
      <c r="V687" s="224">
        <f>ROUND(E687*U687,2)</f>
        <v>76.86</v>
      </c>
      <c r="W687" s="224"/>
      <c r="X687" s="224" t="s">
        <v>557</v>
      </c>
      <c r="Y687" s="224" t="s">
        <v>513</v>
      </c>
      <c r="Z687" s="213"/>
      <c r="AA687" s="213"/>
      <c r="AB687" s="213"/>
      <c r="AC687" s="213"/>
      <c r="AD687" s="213"/>
      <c r="AE687" s="213"/>
      <c r="AF687" s="213"/>
      <c r="AG687" s="213" t="s">
        <v>571</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2" x14ac:dyDescent="0.2">
      <c r="A688" s="220"/>
      <c r="B688" s="221"/>
      <c r="C688" s="258" t="s">
        <v>3437</v>
      </c>
      <c r="D688" s="229"/>
      <c r="E688" s="230"/>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573</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58" t="s">
        <v>3438</v>
      </c>
      <c r="D689" s="229"/>
      <c r="E689" s="230">
        <v>156.88228000000001</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573</v>
      </c>
      <c r="AH689" s="213">
        <v>0</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5" t="s">
        <v>955</v>
      </c>
      <c r="D690" s="266"/>
      <c r="E690" s="267"/>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573</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76" t="s">
        <v>3439</v>
      </c>
      <c r="D691" s="266"/>
      <c r="E691" s="267">
        <v>24.492000000000001</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573</v>
      </c>
      <c r="AH691" s="213">
        <v>2</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6" t="s">
        <v>3440</v>
      </c>
      <c r="D692" s="266"/>
      <c r="E692" s="267">
        <v>9.6074999999999999</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573</v>
      </c>
      <c r="AH692" s="213">
        <v>2</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3" x14ac:dyDescent="0.2">
      <c r="A693" s="220"/>
      <c r="B693" s="221"/>
      <c r="C693" s="276" t="s">
        <v>3441</v>
      </c>
      <c r="D693" s="266"/>
      <c r="E693" s="267">
        <v>4.4177099999999996</v>
      </c>
      <c r="F693" s="224"/>
      <c r="G693" s="224"/>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573</v>
      </c>
      <c r="AH693" s="213">
        <v>2</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3" x14ac:dyDescent="0.2">
      <c r="A694" s="220"/>
      <c r="B694" s="221"/>
      <c r="C694" s="276" t="s">
        <v>3442</v>
      </c>
      <c r="D694" s="266"/>
      <c r="E694" s="267">
        <v>0.70335999999999999</v>
      </c>
      <c r="F694" s="224"/>
      <c r="G694" s="224"/>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573</v>
      </c>
      <c r="AH694" s="213">
        <v>2</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3" x14ac:dyDescent="0.2">
      <c r="A695" s="220"/>
      <c r="B695" s="221"/>
      <c r="C695" s="275" t="s">
        <v>958</v>
      </c>
      <c r="D695" s="266"/>
      <c r="E695" s="267"/>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573</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58" t="s">
        <v>3443</v>
      </c>
      <c r="D696" s="229"/>
      <c r="E696" s="230">
        <v>399.23930000000001</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573</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75" t="s">
        <v>955</v>
      </c>
      <c r="D697" s="266"/>
      <c r="E697" s="267"/>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573</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76" t="s">
        <v>3439</v>
      </c>
      <c r="D698" s="266"/>
      <c r="E698" s="267">
        <v>24.492000000000001</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573</v>
      </c>
      <c r="AH698" s="213">
        <v>2</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76" t="s">
        <v>3440</v>
      </c>
      <c r="D699" s="266"/>
      <c r="E699" s="267">
        <v>9.6074999999999999</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573</v>
      </c>
      <c r="AH699" s="213">
        <v>2</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76" t="s">
        <v>3441</v>
      </c>
      <c r="D700" s="266"/>
      <c r="E700" s="267">
        <v>4.4177099999999996</v>
      </c>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573</v>
      </c>
      <c r="AH700" s="213">
        <v>2</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76" t="s">
        <v>3444</v>
      </c>
      <c r="D701" s="266"/>
      <c r="E701" s="267">
        <v>1.40672</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573</v>
      </c>
      <c r="AH701" s="213">
        <v>2</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75" t="s">
        <v>958</v>
      </c>
      <c r="D702" s="266"/>
      <c r="E702" s="267"/>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573</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58" t="s">
        <v>3445</v>
      </c>
      <c r="D703" s="229"/>
      <c r="E703" s="230">
        <v>106.22386</v>
      </c>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573</v>
      </c>
      <c r="AH703" s="213">
        <v>0</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75" t="s">
        <v>955</v>
      </c>
      <c r="D704" s="266"/>
      <c r="E704" s="267"/>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573</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76" t="s">
        <v>3446</v>
      </c>
      <c r="D705" s="266"/>
      <c r="E705" s="267">
        <v>37.68</v>
      </c>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573</v>
      </c>
      <c r="AH705" s="213">
        <v>2</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6" t="s">
        <v>3440</v>
      </c>
      <c r="D706" s="266"/>
      <c r="E706" s="267">
        <v>9.6074999999999999</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573</v>
      </c>
      <c r="AH706" s="213">
        <v>2</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76" t="s">
        <v>3441</v>
      </c>
      <c r="D707" s="266"/>
      <c r="E707" s="267">
        <v>4.4177099999999996</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573</v>
      </c>
      <c r="AH707" s="213">
        <v>2</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76" t="s">
        <v>3444</v>
      </c>
      <c r="D708" s="266"/>
      <c r="E708" s="267">
        <v>1.40672</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573</v>
      </c>
      <c r="AH708" s="213">
        <v>2</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75" t="s">
        <v>958</v>
      </c>
      <c r="D709" s="266"/>
      <c r="E709" s="267"/>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573</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58" t="s">
        <v>3447</v>
      </c>
      <c r="D710" s="229"/>
      <c r="E710" s="230">
        <v>106.22386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573</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75" t="s">
        <v>955</v>
      </c>
      <c r="D711" s="266"/>
      <c r="E711" s="267"/>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573</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3" x14ac:dyDescent="0.2">
      <c r="A712" s="220"/>
      <c r="B712" s="221"/>
      <c r="C712" s="276" t="s">
        <v>3446</v>
      </c>
      <c r="D712" s="266"/>
      <c r="E712" s="267">
        <v>37.68</v>
      </c>
      <c r="F712" s="224"/>
      <c r="G712" s="224"/>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573</v>
      </c>
      <c r="AH712" s="213">
        <v>2</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76" t="s">
        <v>3440</v>
      </c>
      <c r="D713" s="266"/>
      <c r="E713" s="267">
        <v>9.6074999999999999</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573</v>
      </c>
      <c r="AH713" s="213">
        <v>2</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76" t="s">
        <v>3441</v>
      </c>
      <c r="D714" s="266"/>
      <c r="E714" s="267">
        <v>4.4177099999999996</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573</v>
      </c>
      <c r="AH714" s="213">
        <v>2</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76" t="s">
        <v>3444</v>
      </c>
      <c r="D715" s="266"/>
      <c r="E715" s="267">
        <v>1.40672</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573</v>
      </c>
      <c r="AH715" s="213">
        <v>2</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75" t="s">
        <v>958</v>
      </c>
      <c r="D716" s="266"/>
      <c r="E716" s="267"/>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573</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2" x14ac:dyDescent="0.2">
      <c r="A717" s="220"/>
      <c r="B717" s="221"/>
      <c r="C717" s="257"/>
      <c r="D717" s="250"/>
      <c r="E717" s="250"/>
      <c r="F717" s="250"/>
      <c r="G717" s="250"/>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515</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x14ac:dyDescent="0.2">
      <c r="A718" s="242">
        <v>72</v>
      </c>
      <c r="B718" s="243" t="s">
        <v>3448</v>
      </c>
      <c r="C718" s="254" t="s">
        <v>3449</v>
      </c>
      <c r="D718" s="244" t="s">
        <v>1663</v>
      </c>
      <c r="E718" s="245">
        <v>59</v>
      </c>
      <c r="F718" s="246"/>
      <c r="G718" s="247">
        <f>ROUND(E718*F718,2)</f>
        <v>0</v>
      </c>
      <c r="H718" s="246"/>
      <c r="I718" s="247">
        <f>ROUND(E718*H718,2)</f>
        <v>0</v>
      </c>
      <c r="J718" s="246"/>
      <c r="K718" s="247">
        <f>ROUND(E718*J718,2)</f>
        <v>0</v>
      </c>
      <c r="L718" s="247">
        <v>21</v>
      </c>
      <c r="M718" s="247">
        <f>G718*(1+L718/100)</f>
        <v>0</v>
      </c>
      <c r="N718" s="245">
        <v>5.0000000000000002E-5</v>
      </c>
      <c r="O718" s="245">
        <f>ROUND(E718*N718,2)</f>
        <v>0</v>
      </c>
      <c r="P718" s="245">
        <v>0</v>
      </c>
      <c r="Q718" s="245">
        <f>ROUND(E718*P718,2)</f>
        <v>0</v>
      </c>
      <c r="R718" s="247" t="s">
        <v>2231</v>
      </c>
      <c r="S718" s="247" t="s">
        <v>511</v>
      </c>
      <c r="T718" s="248" t="s">
        <v>511</v>
      </c>
      <c r="U718" s="224">
        <v>8.4000000000000005E-2</v>
      </c>
      <c r="V718" s="224">
        <f>ROUND(E718*U718,2)</f>
        <v>4.96</v>
      </c>
      <c r="W718" s="224"/>
      <c r="X718" s="224" t="s">
        <v>557</v>
      </c>
      <c r="Y718" s="224" t="s">
        <v>513</v>
      </c>
      <c r="Z718" s="213"/>
      <c r="AA718" s="213"/>
      <c r="AB718" s="213"/>
      <c r="AC718" s="213"/>
      <c r="AD718" s="213"/>
      <c r="AE718" s="213"/>
      <c r="AF718" s="213"/>
      <c r="AG718" s="213" t="s">
        <v>571</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2" x14ac:dyDescent="0.2">
      <c r="A719" s="220"/>
      <c r="B719" s="221"/>
      <c r="C719" s="258" t="s">
        <v>3201</v>
      </c>
      <c r="D719" s="229"/>
      <c r="E719" s="230"/>
      <c r="F719" s="224"/>
      <c r="G719" s="224"/>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573</v>
      </c>
      <c r="AH719" s="213">
        <v>0</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58" t="s">
        <v>3450</v>
      </c>
      <c r="D720" s="229"/>
      <c r="E720" s="230">
        <v>59</v>
      </c>
      <c r="F720" s="224"/>
      <c r="G720" s="224"/>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573</v>
      </c>
      <c r="AH720" s="213">
        <v>0</v>
      </c>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3" x14ac:dyDescent="0.2">
      <c r="A721" s="220"/>
      <c r="B721" s="221"/>
      <c r="C721" s="275" t="s">
        <v>955</v>
      </c>
      <c r="D721" s="266"/>
      <c r="E721" s="267"/>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573</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76" t="s">
        <v>3451</v>
      </c>
      <c r="D722" s="266"/>
      <c r="E722" s="267">
        <v>59</v>
      </c>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573</v>
      </c>
      <c r="AH722" s="213">
        <v>2</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3" x14ac:dyDescent="0.2">
      <c r="A723" s="220"/>
      <c r="B723" s="221"/>
      <c r="C723" s="275" t="s">
        <v>958</v>
      </c>
      <c r="D723" s="266"/>
      <c r="E723" s="267"/>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573</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2" x14ac:dyDescent="0.2">
      <c r="A724" s="220"/>
      <c r="B724" s="221"/>
      <c r="C724" s="257"/>
      <c r="D724" s="250"/>
      <c r="E724" s="250"/>
      <c r="F724" s="250"/>
      <c r="G724" s="250"/>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515</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42">
        <v>73</v>
      </c>
      <c r="B725" s="243" t="s">
        <v>3452</v>
      </c>
      <c r="C725" s="254" t="s">
        <v>3453</v>
      </c>
      <c r="D725" s="244" t="s">
        <v>915</v>
      </c>
      <c r="E725" s="245">
        <v>1</v>
      </c>
      <c r="F725" s="246"/>
      <c r="G725" s="247">
        <f>ROUND(E725*F725,2)</f>
        <v>0</v>
      </c>
      <c r="H725" s="246"/>
      <c r="I725" s="247">
        <f>ROUND(E725*H725,2)</f>
        <v>0</v>
      </c>
      <c r="J725" s="246"/>
      <c r="K725" s="247">
        <f>ROUND(E725*J725,2)</f>
        <v>0</v>
      </c>
      <c r="L725" s="247">
        <v>21</v>
      </c>
      <c r="M725" s="247">
        <f>G725*(1+L725/100)</f>
        <v>0</v>
      </c>
      <c r="N725" s="245">
        <v>0</v>
      </c>
      <c r="O725" s="245">
        <f>ROUND(E725*N725,2)</f>
        <v>0</v>
      </c>
      <c r="P725" s="245">
        <v>0</v>
      </c>
      <c r="Q725" s="245">
        <f>ROUND(E725*P725,2)</f>
        <v>0</v>
      </c>
      <c r="R725" s="247"/>
      <c r="S725" s="247" t="s">
        <v>527</v>
      </c>
      <c r="T725" s="248" t="s">
        <v>512</v>
      </c>
      <c r="U725" s="224">
        <v>0</v>
      </c>
      <c r="V725" s="224">
        <f>ROUND(E725*U725,2)</f>
        <v>0</v>
      </c>
      <c r="W725" s="224"/>
      <c r="X725" s="224" t="s">
        <v>557</v>
      </c>
      <c r="Y725" s="224" t="s">
        <v>513</v>
      </c>
      <c r="Z725" s="213"/>
      <c r="AA725" s="213"/>
      <c r="AB725" s="213"/>
      <c r="AC725" s="213"/>
      <c r="AD725" s="213"/>
      <c r="AE725" s="213"/>
      <c r="AF725" s="213"/>
      <c r="AG725" s="213" t="s">
        <v>571</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55"/>
      <c r="D726" s="251"/>
      <c r="E726" s="251"/>
      <c r="F726" s="251"/>
      <c r="G726" s="251"/>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515</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1" x14ac:dyDescent="0.2">
      <c r="A727" s="242">
        <v>74</v>
      </c>
      <c r="B727" s="243" t="s">
        <v>3454</v>
      </c>
      <c r="C727" s="254" t="s">
        <v>3455</v>
      </c>
      <c r="D727" s="244" t="s">
        <v>1663</v>
      </c>
      <c r="E727" s="245">
        <v>7346.7</v>
      </c>
      <c r="F727" s="246"/>
      <c r="G727" s="247">
        <f>ROUND(E727*F727,2)</f>
        <v>0</v>
      </c>
      <c r="H727" s="246"/>
      <c r="I727" s="247">
        <f>ROUND(E727*H727,2)</f>
        <v>0</v>
      </c>
      <c r="J727" s="246"/>
      <c r="K727" s="247">
        <f>ROUND(E727*J727,2)</f>
        <v>0</v>
      </c>
      <c r="L727" s="247">
        <v>21</v>
      </c>
      <c r="M727" s="247">
        <f>G727*(1+L727/100)</f>
        <v>0</v>
      </c>
      <c r="N727" s="245">
        <v>1.0499999999999999E-3</v>
      </c>
      <c r="O727" s="245">
        <f>ROUND(E727*N727,2)</f>
        <v>7.71</v>
      </c>
      <c r="P727" s="245">
        <v>0</v>
      </c>
      <c r="Q727" s="245">
        <f>ROUND(E727*P727,2)</f>
        <v>0</v>
      </c>
      <c r="R727" s="247" t="s">
        <v>3456</v>
      </c>
      <c r="S727" s="247" t="s">
        <v>511</v>
      </c>
      <c r="T727" s="248" t="s">
        <v>511</v>
      </c>
      <c r="U727" s="224">
        <v>8.7160000000000001E-2</v>
      </c>
      <c r="V727" s="224">
        <f>ROUND(E727*U727,2)</f>
        <v>640.34</v>
      </c>
      <c r="W727" s="224"/>
      <c r="X727" s="224" t="s">
        <v>2649</v>
      </c>
      <c r="Y727" s="224" t="s">
        <v>513</v>
      </c>
      <c r="Z727" s="213"/>
      <c r="AA727" s="213"/>
      <c r="AB727" s="213"/>
      <c r="AC727" s="213"/>
      <c r="AD727" s="213"/>
      <c r="AE727" s="213"/>
      <c r="AF727" s="213"/>
      <c r="AG727" s="213" t="s">
        <v>2650</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2" x14ac:dyDescent="0.2">
      <c r="A728" s="220"/>
      <c r="B728" s="221"/>
      <c r="C728" s="258" t="s">
        <v>3230</v>
      </c>
      <c r="D728" s="229"/>
      <c r="E728" s="230"/>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573</v>
      </c>
      <c r="AH728" s="213">
        <v>0</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3" x14ac:dyDescent="0.2">
      <c r="A729" s="220"/>
      <c r="B729" s="221"/>
      <c r="C729" s="258" t="s">
        <v>3457</v>
      </c>
      <c r="D729" s="229"/>
      <c r="E729" s="230">
        <v>7346.7</v>
      </c>
      <c r="F729" s="224"/>
      <c r="G729" s="224"/>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573</v>
      </c>
      <c r="AH729" s="213">
        <v>0</v>
      </c>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2" x14ac:dyDescent="0.2">
      <c r="A730" s="220"/>
      <c r="B730" s="221"/>
      <c r="C730" s="257"/>
      <c r="D730" s="250"/>
      <c r="E730" s="250"/>
      <c r="F730" s="250"/>
      <c r="G730" s="250"/>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515</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ht="22.5" outlineLevel="1" x14ac:dyDescent="0.2">
      <c r="A731" s="242">
        <v>75</v>
      </c>
      <c r="B731" s="243" t="s">
        <v>3458</v>
      </c>
      <c r="C731" s="254" t="s">
        <v>3459</v>
      </c>
      <c r="D731" s="244" t="s">
        <v>969</v>
      </c>
      <c r="E731" s="245">
        <v>6.3719999999999999E-2</v>
      </c>
      <c r="F731" s="246"/>
      <c r="G731" s="247">
        <f>ROUND(E731*F731,2)</f>
        <v>0</v>
      </c>
      <c r="H731" s="246"/>
      <c r="I731" s="247">
        <f>ROUND(E731*H731,2)</f>
        <v>0</v>
      </c>
      <c r="J731" s="246"/>
      <c r="K731" s="247">
        <f>ROUND(E731*J731,2)</f>
        <v>0</v>
      </c>
      <c r="L731" s="247">
        <v>21</v>
      </c>
      <c r="M731" s="247">
        <f>G731*(1+L731/100)</f>
        <v>0</v>
      </c>
      <c r="N731" s="245">
        <v>1</v>
      </c>
      <c r="O731" s="245">
        <f>ROUND(E731*N731,2)</f>
        <v>0.06</v>
      </c>
      <c r="P731" s="245">
        <v>0</v>
      </c>
      <c r="Q731" s="245">
        <f>ROUND(E731*P731,2)</f>
        <v>0</v>
      </c>
      <c r="R731" s="247" t="s">
        <v>970</v>
      </c>
      <c r="S731" s="247" t="s">
        <v>511</v>
      </c>
      <c r="T731" s="248" t="s">
        <v>511</v>
      </c>
      <c r="U731" s="224">
        <v>0</v>
      </c>
      <c r="V731" s="224">
        <f>ROUND(E731*U731,2)</f>
        <v>0</v>
      </c>
      <c r="W731" s="224"/>
      <c r="X731" s="224" t="s">
        <v>531</v>
      </c>
      <c r="Y731" s="224" t="s">
        <v>513</v>
      </c>
      <c r="Z731" s="213"/>
      <c r="AA731" s="213"/>
      <c r="AB731" s="213"/>
      <c r="AC731" s="213"/>
      <c r="AD731" s="213"/>
      <c r="AE731" s="213"/>
      <c r="AF731" s="213"/>
      <c r="AG731" s="213" t="s">
        <v>541</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2" x14ac:dyDescent="0.2">
      <c r="A732" s="220"/>
      <c r="B732" s="221"/>
      <c r="C732" s="258" t="s">
        <v>3201</v>
      </c>
      <c r="D732" s="229"/>
      <c r="E732" s="230"/>
      <c r="F732" s="224"/>
      <c r="G732" s="224"/>
      <c r="H732" s="224"/>
      <c r="I732" s="224"/>
      <c r="J732" s="224"/>
      <c r="K732" s="224"/>
      <c r="L732" s="224"/>
      <c r="M732" s="224"/>
      <c r="N732" s="223"/>
      <c r="O732" s="223"/>
      <c r="P732" s="223"/>
      <c r="Q732" s="223"/>
      <c r="R732" s="224"/>
      <c r="S732" s="224"/>
      <c r="T732" s="224"/>
      <c r="U732" s="224"/>
      <c r="V732" s="224"/>
      <c r="W732" s="224"/>
      <c r="X732" s="224"/>
      <c r="Y732" s="224"/>
      <c r="Z732" s="213"/>
      <c r="AA732" s="213"/>
      <c r="AB732" s="213"/>
      <c r="AC732" s="213"/>
      <c r="AD732" s="213"/>
      <c r="AE732" s="213"/>
      <c r="AF732" s="213"/>
      <c r="AG732" s="213" t="s">
        <v>573</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3" x14ac:dyDescent="0.2">
      <c r="A733" s="220"/>
      <c r="B733" s="221"/>
      <c r="C733" s="258" t="s">
        <v>3460</v>
      </c>
      <c r="D733" s="229"/>
      <c r="E733" s="230">
        <v>6.3719999999999999E-2</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573</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75" t="s">
        <v>955</v>
      </c>
      <c r="D734" s="266"/>
      <c r="E734" s="267"/>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573</v>
      </c>
      <c r="AH734" s="213"/>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3" x14ac:dyDescent="0.2">
      <c r="A735" s="220"/>
      <c r="B735" s="221"/>
      <c r="C735" s="276" t="s">
        <v>3451</v>
      </c>
      <c r="D735" s="266"/>
      <c r="E735" s="267">
        <v>59</v>
      </c>
      <c r="F735" s="224"/>
      <c r="G735" s="224"/>
      <c r="H735" s="224"/>
      <c r="I735" s="224"/>
      <c r="J735" s="224"/>
      <c r="K735" s="224"/>
      <c r="L735" s="224"/>
      <c r="M735" s="224"/>
      <c r="N735" s="223"/>
      <c r="O735" s="223"/>
      <c r="P735" s="223"/>
      <c r="Q735" s="223"/>
      <c r="R735" s="224"/>
      <c r="S735" s="224"/>
      <c r="T735" s="224"/>
      <c r="U735" s="224"/>
      <c r="V735" s="224"/>
      <c r="W735" s="224"/>
      <c r="X735" s="224"/>
      <c r="Y735" s="224"/>
      <c r="Z735" s="213"/>
      <c r="AA735" s="213"/>
      <c r="AB735" s="213"/>
      <c r="AC735" s="213"/>
      <c r="AD735" s="213"/>
      <c r="AE735" s="213"/>
      <c r="AF735" s="213"/>
      <c r="AG735" s="213" t="s">
        <v>573</v>
      </c>
      <c r="AH735" s="213">
        <v>2</v>
      </c>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3" x14ac:dyDescent="0.2">
      <c r="A736" s="220"/>
      <c r="B736" s="221"/>
      <c r="C736" s="275" t="s">
        <v>958</v>
      </c>
      <c r="D736" s="266"/>
      <c r="E736" s="267"/>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573</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2" x14ac:dyDescent="0.2">
      <c r="A737" s="220"/>
      <c r="B737" s="221"/>
      <c r="C737" s="257"/>
      <c r="D737" s="250"/>
      <c r="E737" s="250"/>
      <c r="F737" s="250"/>
      <c r="G737" s="250"/>
      <c r="H737" s="224"/>
      <c r="I737" s="224"/>
      <c r="J737" s="224"/>
      <c r="K737" s="224"/>
      <c r="L737" s="224"/>
      <c r="M737" s="224"/>
      <c r="N737" s="223"/>
      <c r="O737" s="223"/>
      <c r="P737" s="223"/>
      <c r="Q737" s="223"/>
      <c r="R737" s="224"/>
      <c r="S737" s="224"/>
      <c r="T737" s="224"/>
      <c r="U737" s="224"/>
      <c r="V737" s="224"/>
      <c r="W737" s="224"/>
      <c r="X737" s="224"/>
      <c r="Y737" s="224"/>
      <c r="Z737" s="213"/>
      <c r="AA737" s="213"/>
      <c r="AB737" s="213"/>
      <c r="AC737" s="213"/>
      <c r="AD737" s="213"/>
      <c r="AE737" s="213"/>
      <c r="AF737" s="213"/>
      <c r="AG737" s="213" t="s">
        <v>515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x14ac:dyDescent="0.2">
      <c r="A738" s="242">
        <v>76</v>
      </c>
      <c r="B738" s="243" t="s">
        <v>3461</v>
      </c>
      <c r="C738" s="254" t="s">
        <v>3462</v>
      </c>
      <c r="D738" s="244" t="s">
        <v>582</v>
      </c>
      <c r="E738" s="245">
        <v>15</v>
      </c>
      <c r="F738" s="246"/>
      <c r="G738" s="247">
        <f>ROUND(E738*F738,2)</f>
        <v>0</v>
      </c>
      <c r="H738" s="246"/>
      <c r="I738" s="247">
        <f>ROUND(E738*H738,2)</f>
        <v>0</v>
      </c>
      <c r="J738" s="246"/>
      <c r="K738" s="247">
        <f>ROUND(E738*J738,2)</f>
        <v>0</v>
      </c>
      <c r="L738" s="247">
        <v>21</v>
      </c>
      <c r="M738" s="247">
        <f>G738*(1+L738/100)</f>
        <v>0</v>
      </c>
      <c r="N738" s="245">
        <v>1.66E-2</v>
      </c>
      <c r="O738" s="245">
        <f>ROUND(E738*N738,2)</f>
        <v>0.25</v>
      </c>
      <c r="P738" s="245">
        <v>0</v>
      </c>
      <c r="Q738" s="245">
        <f>ROUND(E738*P738,2)</f>
        <v>0</v>
      </c>
      <c r="R738" s="247"/>
      <c r="S738" s="247" t="s">
        <v>527</v>
      </c>
      <c r="T738" s="248" t="s">
        <v>511</v>
      </c>
      <c r="U738" s="224">
        <v>0</v>
      </c>
      <c r="V738" s="224">
        <f>ROUND(E738*U738,2)</f>
        <v>0</v>
      </c>
      <c r="W738" s="224"/>
      <c r="X738" s="224" t="s">
        <v>531</v>
      </c>
      <c r="Y738" s="224" t="s">
        <v>513</v>
      </c>
      <c r="Z738" s="213"/>
      <c r="AA738" s="213"/>
      <c r="AB738" s="213"/>
      <c r="AC738" s="213"/>
      <c r="AD738" s="213"/>
      <c r="AE738" s="213"/>
      <c r="AF738" s="213"/>
      <c r="AG738" s="213" t="s">
        <v>541</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2" x14ac:dyDescent="0.2">
      <c r="A739" s="220"/>
      <c r="B739" s="221"/>
      <c r="C739" s="258" t="s">
        <v>3406</v>
      </c>
      <c r="D739" s="229"/>
      <c r="E739" s="230"/>
      <c r="F739" s="224"/>
      <c r="G739" s="224"/>
      <c r="H739" s="224"/>
      <c r="I739" s="224"/>
      <c r="J739" s="224"/>
      <c r="K739" s="224"/>
      <c r="L739" s="224"/>
      <c r="M739" s="224"/>
      <c r="N739" s="223"/>
      <c r="O739" s="223"/>
      <c r="P739" s="223"/>
      <c r="Q739" s="223"/>
      <c r="R739" s="224"/>
      <c r="S739" s="224"/>
      <c r="T739" s="224"/>
      <c r="U739" s="224"/>
      <c r="V739" s="224"/>
      <c r="W739" s="224"/>
      <c r="X739" s="224"/>
      <c r="Y739" s="224"/>
      <c r="Z739" s="213"/>
      <c r="AA739" s="213"/>
      <c r="AB739" s="213"/>
      <c r="AC739" s="213"/>
      <c r="AD739" s="213"/>
      <c r="AE739" s="213"/>
      <c r="AF739" s="213"/>
      <c r="AG739" s="213" t="s">
        <v>573</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3" x14ac:dyDescent="0.2">
      <c r="A740" s="220"/>
      <c r="B740" s="221"/>
      <c r="C740" s="258" t="s">
        <v>3463</v>
      </c>
      <c r="D740" s="229"/>
      <c r="E740" s="230">
        <v>15</v>
      </c>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573</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2" x14ac:dyDescent="0.2">
      <c r="A741" s="220"/>
      <c r="B741" s="221"/>
      <c r="C741" s="257"/>
      <c r="D741" s="250"/>
      <c r="E741" s="250"/>
      <c r="F741" s="250"/>
      <c r="G741" s="250"/>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515</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x14ac:dyDescent="0.2">
      <c r="A742" s="242">
        <v>77</v>
      </c>
      <c r="B742" s="243" t="s">
        <v>2339</v>
      </c>
      <c r="C742" s="254" t="s">
        <v>2340</v>
      </c>
      <c r="D742" s="244" t="s">
        <v>1663</v>
      </c>
      <c r="E742" s="245">
        <v>2.2934600000000001</v>
      </c>
      <c r="F742" s="246"/>
      <c r="G742" s="247">
        <f>ROUND(E742*F742,2)</f>
        <v>0</v>
      </c>
      <c r="H742" s="246"/>
      <c r="I742" s="247">
        <f>ROUND(E742*H742,2)</f>
        <v>0</v>
      </c>
      <c r="J742" s="246"/>
      <c r="K742" s="247">
        <f>ROUND(E742*J742,2)</f>
        <v>0</v>
      </c>
      <c r="L742" s="247">
        <v>21</v>
      </c>
      <c r="M742" s="247">
        <f>G742*(1+L742/100)</f>
        <v>0</v>
      </c>
      <c r="N742" s="245">
        <v>1E-3</v>
      </c>
      <c r="O742" s="245">
        <f>ROUND(E742*N742,2)</f>
        <v>0</v>
      </c>
      <c r="P742" s="245">
        <v>0</v>
      </c>
      <c r="Q742" s="245">
        <f>ROUND(E742*P742,2)</f>
        <v>0</v>
      </c>
      <c r="R742" s="247" t="s">
        <v>970</v>
      </c>
      <c r="S742" s="247" t="s">
        <v>511</v>
      </c>
      <c r="T742" s="248" t="s">
        <v>511</v>
      </c>
      <c r="U742" s="224">
        <v>0</v>
      </c>
      <c r="V742" s="224">
        <f>ROUND(E742*U742,2)</f>
        <v>0</v>
      </c>
      <c r="W742" s="224"/>
      <c r="X742" s="224" t="s">
        <v>531</v>
      </c>
      <c r="Y742" s="224" t="s">
        <v>513</v>
      </c>
      <c r="Z742" s="213"/>
      <c r="AA742" s="213"/>
      <c r="AB742" s="213"/>
      <c r="AC742" s="213"/>
      <c r="AD742" s="213"/>
      <c r="AE742" s="213"/>
      <c r="AF742" s="213"/>
      <c r="AG742" s="213" t="s">
        <v>541</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58" t="s">
        <v>3464</v>
      </c>
      <c r="D743" s="229"/>
      <c r="E743" s="230">
        <v>2.2934600000000001</v>
      </c>
      <c r="F743" s="224"/>
      <c r="G743" s="224"/>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573</v>
      </c>
      <c r="AH743" s="213">
        <v>5</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2" x14ac:dyDescent="0.2">
      <c r="A744" s="220"/>
      <c r="B744" s="221"/>
      <c r="C744" s="257"/>
      <c r="D744" s="250"/>
      <c r="E744" s="250"/>
      <c r="F744" s="250"/>
      <c r="G744" s="250"/>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515</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1" x14ac:dyDescent="0.2">
      <c r="A745" s="242">
        <v>78</v>
      </c>
      <c r="B745" s="243" t="s">
        <v>2342</v>
      </c>
      <c r="C745" s="254" t="s">
        <v>2343</v>
      </c>
      <c r="D745" s="244" t="s">
        <v>1663</v>
      </c>
      <c r="E745" s="245">
        <v>845.42623000000003</v>
      </c>
      <c r="F745" s="246"/>
      <c r="G745" s="247">
        <f>ROUND(E745*F745,2)</f>
        <v>0</v>
      </c>
      <c r="H745" s="246"/>
      <c r="I745" s="247">
        <f>ROUND(E745*H745,2)</f>
        <v>0</v>
      </c>
      <c r="J745" s="246"/>
      <c r="K745" s="247">
        <f>ROUND(E745*J745,2)</f>
        <v>0</v>
      </c>
      <c r="L745" s="247">
        <v>21</v>
      </c>
      <c r="M745" s="247">
        <f>G745*(1+L745/100)</f>
        <v>0</v>
      </c>
      <c r="N745" s="245">
        <v>1E-3</v>
      </c>
      <c r="O745" s="245">
        <f>ROUND(E745*N745,2)</f>
        <v>0.85</v>
      </c>
      <c r="P745" s="245">
        <v>0</v>
      </c>
      <c r="Q745" s="245">
        <f>ROUND(E745*P745,2)</f>
        <v>0</v>
      </c>
      <c r="R745" s="247" t="s">
        <v>970</v>
      </c>
      <c r="S745" s="247" t="s">
        <v>511</v>
      </c>
      <c r="T745" s="248" t="s">
        <v>511</v>
      </c>
      <c r="U745" s="224">
        <v>0</v>
      </c>
      <c r="V745" s="224">
        <f>ROUND(E745*U745,2)</f>
        <v>0</v>
      </c>
      <c r="W745" s="224"/>
      <c r="X745" s="224" t="s">
        <v>531</v>
      </c>
      <c r="Y745" s="224" t="s">
        <v>513</v>
      </c>
      <c r="Z745" s="213"/>
      <c r="AA745" s="213"/>
      <c r="AB745" s="213"/>
      <c r="AC745" s="213"/>
      <c r="AD745" s="213"/>
      <c r="AE745" s="213"/>
      <c r="AF745" s="213"/>
      <c r="AG745" s="213" t="s">
        <v>541</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2" x14ac:dyDescent="0.2">
      <c r="A746" s="220"/>
      <c r="B746" s="221"/>
      <c r="C746" s="258" t="s">
        <v>3465</v>
      </c>
      <c r="D746" s="229"/>
      <c r="E746" s="230">
        <v>845.42623000000003</v>
      </c>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573</v>
      </c>
      <c r="AH746" s="213">
        <v>5</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2" x14ac:dyDescent="0.2">
      <c r="A747" s="220"/>
      <c r="B747" s="221"/>
      <c r="C747" s="257"/>
      <c r="D747" s="250"/>
      <c r="E747" s="250"/>
      <c r="F747" s="250"/>
      <c r="G747" s="250"/>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515</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x14ac:dyDescent="0.2">
      <c r="A748" s="242">
        <v>79</v>
      </c>
      <c r="B748" s="243" t="s">
        <v>3466</v>
      </c>
      <c r="C748" s="254" t="s">
        <v>2343</v>
      </c>
      <c r="D748" s="244" t="s">
        <v>1663</v>
      </c>
      <c r="E748" s="245">
        <v>4476.34</v>
      </c>
      <c r="F748" s="246"/>
      <c r="G748" s="247">
        <f>ROUND(E748*F748,2)</f>
        <v>0</v>
      </c>
      <c r="H748" s="246"/>
      <c r="I748" s="247">
        <f>ROUND(E748*H748,2)</f>
        <v>0</v>
      </c>
      <c r="J748" s="246"/>
      <c r="K748" s="247">
        <f>ROUND(E748*J748,2)</f>
        <v>0</v>
      </c>
      <c r="L748" s="247">
        <v>21</v>
      </c>
      <c r="M748" s="247">
        <f>G748*(1+L748/100)</f>
        <v>0</v>
      </c>
      <c r="N748" s="245">
        <v>1E-3</v>
      </c>
      <c r="O748" s="245">
        <f>ROUND(E748*N748,2)</f>
        <v>4.4800000000000004</v>
      </c>
      <c r="P748" s="245">
        <v>0</v>
      </c>
      <c r="Q748" s="245">
        <f>ROUND(E748*P748,2)</f>
        <v>0</v>
      </c>
      <c r="R748" s="247" t="s">
        <v>970</v>
      </c>
      <c r="S748" s="247" t="s">
        <v>511</v>
      </c>
      <c r="T748" s="248" t="s">
        <v>511</v>
      </c>
      <c r="U748" s="224">
        <v>0</v>
      </c>
      <c r="V748" s="224">
        <f>ROUND(E748*U748,2)</f>
        <v>0</v>
      </c>
      <c r="W748" s="224"/>
      <c r="X748" s="224" t="s">
        <v>531</v>
      </c>
      <c r="Y748" s="224" t="s">
        <v>513</v>
      </c>
      <c r="Z748" s="213"/>
      <c r="AA748" s="213"/>
      <c r="AB748" s="213"/>
      <c r="AC748" s="213"/>
      <c r="AD748" s="213"/>
      <c r="AE748" s="213"/>
      <c r="AF748" s="213"/>
      <c r="AG748" s="213" t="s">
        <v>541</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2" x14ac:dyDescent="0.2">
      <c r="A749" s="220"/>
      <c r="B749" s="221"/>
      <c r="C749" s="258" t="s">
        <v>3467</v>
      </c>
      <c r="D749" s="229"/>
      <c r="E749" s="230">
        <v>4608.34</v>
      </c>
      <c r="F749" s="224"/>
      <c r="G749" s="224"/>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573</v>
      </c>
      <c r="AH749" s="213">
        <v>5</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58" t="s">
        <v>3468</v>
      </c>
      <c r="D750" s="229"/>
      <c r="E750" s="230">
        <v>-132</v>
      </c>
      <c r="F750" s="224"/>
      <c r="G750" s="224"/>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573</v>
      </c>
      <c r="AH750" s="213">
        <v>0</v>
      </c>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2" x14ac:dyDescent="0.2">
      <c r="A751" s="220"/>
      <c r="B751" s="221"/>
      <c r="C751" s="257"/>
      <c r="D751" s="250"/>
      <c r="E751" s="250"/>
      <c r="F751" s="250"/>
      <c r="G751" s="250"/>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515</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1" x14ac:dyDescent="0.2">
      <c r="A752" s="220">
        <v>80</v>
      </c>
      <c r="B752" s="221" t="s">
        <v>2349</v>
      </c>
      <c r="C752" s="279" t="s">
        <v>2350</v>
      </c>
      <c r="D752" s="222" t="s">
        <v>0</v>
      </c>
      <c r="E752" s="249"/>
      <c r="F752" s="225"/>
      <c r="G752" s="224">
        <f>ROUND(E752*F752,2)</f>
        <v>0</v>
      </c>
      <c r="H752" s="225"/>
      <c r="I752" s="224">
        <f>ROUND(E752*H752,2)</f>
        <v>0</v>
      </c>
      <c r="J752" s="225"/>
      <c r="K752" s="224">
        <f>ROUND(E752*J752,2)</f>
        <v>0</v>
      </c>
      <c r="L752" s="224">
        <v>21</v>
      </c>
      <c r="M752" s="224">
        <f>G752*(1+L752/100)</f>
        <v>0</v>
      </c>
      <c r="N752" s="223">
        <v>0</v>
      </c>
      <c r="O752" s="223">
        <f>ROUND(E752*N752,2)</f>
        <v>0</v>
      </c>
      <c r="P752" s="223">
        <v>0</v>
      </c>
      <c r="Q752" s="223">
        <f>ROUND(E752*P752,2)</f>
        <v>0</v>
      </c>
      <c r="R752" s="224" t="s">
        <v>2231</v>
      </c>
      <c r="S752" s="224" t="s">
        <v>511</v>
      </c>
      <c r="T752" s="224" t="s">
        <v>511</v>
      </c>
      <c r="U752" s="224">
        <v>0</v>
      </c>
      <c r="V752" s="224">
        <f>ROUND(E752*U752,2)</f>
        <v>0</v>
      </c>
      <c r="W752" s="224"/>
      <c r="X752" s="224" t="s">
        <v>353</v>
      </c>
      <c r="Y752" s="224" t="s">
        <v>513</v>
      </c>
      <c r="Z752" s="213"/>
      <c r="AA752" s="213"/>
      <c r="AB752" s="213"/>
      <c r="AC752" s="213"/>
      <c r="AD752" s="213"/>
      <c r="AE752" s="213"/>
      <c r="AF752" s="213"/>
      <c r="AG752" s="213" t="s">
        <v>1593</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2" x14ac:dyDescent="0.2">
      <c r="A753" s="220"/>
      <c r="B753" s="221"/>
      <c r="C753" s="277" t="s">
        <v>1698</v>
      </c>
      <c r="D753" s="273"/>
      <c r="E753" s="273"/>
      <c r="F753" s="273"/>
      <c r="G753" s="273"/>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921</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2" x14ac:dyDescent="0.2">
      <c r="A754" s="220"/>
      <c r="B754" s="221"/>
      <c r="C754" s="257"/>
      <c r="D754" s="250"/>
      <c r="E754" s="250"/>
      <c r="F754" s="250"/>
      <c r="G754" s="250"/>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515</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x14ac:dyDescent="0.2">
      <c r="A755" s="242">
        <v>81</v>
      </c>
      <c r="B755" s="243" t="s">
        <v>3469</v>
      </c>
      <c r="C755" s="254" t="s">
        <v>3470</v>
      </c>
      <c r="D755" s="244" t="s">
        <v>3471</v>
      </c>
      <c r="E755" s="245">
        <v>1</v>
      </c>
      <c r="F755" s="246"/>
      <c r="G755" s="247">
        <f>ROUND(E755*F755,2)</f>
        <v>0</v>
      </c>
      <c r="H755" s="246"/>
      <c r="I755" s="247">
        <f>ROUND(E755*H755,2)</f>
        <v>0</v>
      </c>
      <c r="J755" s="246"/>
      <c r="K755" s="247">
        <f>ROUND(E755*J755,2)</f>
        <v>0</v>
      </c>
      <c r="L755" s="247">
        <v>21</v>
      </c>
      <c r="M755" s="247">
        <f>G755*(1+L755/100)</f>
        <v>0</v>
      </c>
      <c r="N755" s="245">
        <v>0</v>
      </c>
      <c r="O755" s="245">
        <f>ROUND(E755*N755,2)</f>
        <v>0</v>
      </c>
      <c r="P755" s="245">
        <v>0</v>
      </c>
      <c r="Q755" s="245">
        <f>ROUND(E755*P755,2)</f>
        <v>0</v>
      </c>
      <c r="R755" s="247"/>
      <c r="S755" s="247" t="s">
        <v>527</v>
      </c>
      <c r="T755" s="248" t="s">
        <v>512</v>
      </c>
      <c r="U755" s="224">
        <v>0</v>
      </c>
      <c r="V755" s="224">
        <f>ROUND(E755*U755,2)</f>
        <v>0</v>
      </c>
      <c r="W755" s="224"/>
      <c r="X755" s="224" t="s">
        <v>3472</v>
      </c>
      <c r="Y755" s="224" t="s">
        <v>513</v>
      </c>
      <c r="Z755" s="213"/>
      <c r="AA755" s="213"/>
      <c r="AB755" s="213"/>
      <c r="AC755" s="213"/>
      <c r="AD755" s="213"/>
      <c r="AE755" s="213"/>
      <c r="AF755" s="213"/>
      <c r="AG755" s="213" t="s">
        <v>3473</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2" x14ac:dyDescent="0.2">
      <c r="A756" s="220"/>
      <c r="B756" s="221"/>
      <c r="C756" s="255"/>
      <c r="D756" s="251"/>
      <c r="E756" s="251"/>
      <c r="F756" s="251"/>
      <c r="G756" s="251"/>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515</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x14ac:dyDescent="0.2">
      <c r="A757" s="232" t="s">
        <v>506</v>
      </c>
      <c r="B757" s="233" t="s">
        <v>417</v>
      </c>
      <c r="C757" s="253" t="s">
        <v>419</v>
      </c>
      <c r="D757" s="234"/>
      <c r="E757" s="235"/>
      <c r="F757" s="236"/>
      <c r="G757" s="236">
        <f>SUMIF(AG758:AG761,"&lt;&gt;NOR",G758:G761)</f>
        <v>0</v>
      </c>
      <c r="H757" s="236"/>
      <c r="I757" s="236">
        <f>SUM(I758:I761)</f>
        <v>0</v>
      </c>
      <c r="J757" s="236"/>
      <c r="K757" s="236">
        <f>SUM(K758:K761)</f>
        <v>0</v>
      </c>
      <c r="L757" s="236"/>
      <c r="M757" s="236">
        <f>SUM(M758:M761)</f>
        <v>0</v>
      </c>
      <c r="N757" s="235"/>
      <c r="O757" s="235">
        <f>SUM(O758:O761)</f>
        <v>0</v>
      </c>
      <c r="P757" s="235"/>
      <c r="Q757" s="235">
        <f>SUM(Q758:Q761)</f>
        <v>0</v>
      </c>
      <c r="R757" s="236"/>
      <c r="S757" s="236"/>
      <c r="T757" s="237"/>
      <c r="U757" s="231"/>
      <c r="V757" s="231">
        <f>SUM(V758:V761)</f>
        <v>0</v>
      </c>
      <c r="W757" s="231"/>
      <c r="X757" s="231"/>
      <c r="Y757" s="231"/>
      <c r="AG757" t="s">
        <v>507</v>
      </c>
    </row>
    <row r="758" spans="1:60" outlineLevel="1" x14ac:dyDescent="0.2">
      <c r="A758" s="242">
        <v>82</v>
      </c>
      <c r="B758" s="243" t="s">
        <v>3474</v>
      </c>
      <c r="C758" s="254" t="s">
        <v>3475</v>
      </c>
      <c r="D758" s="244" t="s">
        <v>1663</v>
      </c>
      <c r="E758" s="245">
        <v>7346.7</v>
      </c>
      <c r="F758" s="246"/>
      <c r="G758" s="247">
        <f>ROUND(E758*F758,2)</f>
        <v>0</v>
      </c>
      <c r="H758" s="246"/>
      <c r="I758" s="247">
        <f>ROUND(E758*H758,2)</f>
        <v>0</v>
      </c>
      <c r="J758" s="246"/>
      <c r="K758" s="247">
        <f>ROUND(E758*J758,2)</f>
        <v>0</v>
      </c>
      <c r="L758" s="247">
        <v>21</v>
      </c>
      <c r="M758" s="247">
        <f>G758*(1+L758/100)</f>
        <v>0</v>
      </c>
      <c r="N758" s="245">
        <v>0</v>
      </c>
      <c r="O758" s="245">
        <f>ROUND(E758*N758,2)</f>
        <v>0</v>
      </c>
      <c r="P758" s="245">
        <v>0</v>
      </c>
      <c r="Q758" s="245">
        <f>ROUND(E758*P758,2)</f>
        <v>0</v>
      </c>
      <c r="R758" s="247"/>
      <c r="S758" s="247" t="s">
        <v>527</v>
      </c>
      <c r="T758" s="248" t="s">
        <v>512</v>
      </c>
      <c r="U758" s="224">
        <v>0</v>
      </c>
      <c r="V758" s="224">
        <f>ROUND(E758*U758,2)</f>
        <v>0</v>
      </c>
      <c r="W758" s="224"/>
      <c r="X758" s="224" t="s">
        <v>557</v>
      </c>
      <c r="Y758" s="224" t="s">
        <v>513</v>
      </c>
      <c r="Z758" s="213"/>
      <c r="AA758" s="213"/>
      <c r="AB758" s="213"/>
      <c r="AC758" s="213"/>
      <c r="AD758" s="213"/>
      <c r="AE758" s="213"/>
      <c r="AF758" s="213"/>
      <c r="AG758" s="213" t="s">
        <v>571</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2" x14ac:dyDescent="0.2">
      <c r="A759" s="220"/>
      <c r="B759" s="221"/>
      <c r="C759" s="258" t="s">
        <v>3230</v>
      </c>
      <c r="D759" s="229"/>
      <c r="E759" s="230"/>
      <c r="F759" s="224"/>
      <c r="G759" s="224"/>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573</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58" t="s">
        <v>3457</v>
      </c>
      <c r="D760" s="229"/>
      <c r="E760" s="230">
        <v>7346.7</v>
      </c>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573</v>
      </c>
      <c r="AH760" s="213">
        <v>0</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2" x14ac:dyDescent="0.2">
      <c r="A761" s="220"/>
      <c r="B761" s="221"/>
      <c r="C761" s="257"/>
      <c r="D761" s="250"/>
      <c r="E761" s="250"/>
      <c r="F761" s="250"/>
      <c r="G761" s="250"/>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515</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x14ac:dyDescent="0.2">
      <c r="A762" s="3"/>
      <c r="B762" s="4"/>
      <c r="C762" s="259"/>
      <c r="D762" s="6"/>
      <c r="E762" s="3"/>
      <c r="F762" s="3"/>
      <c r="G762" s="3"/>
      <c r="H762" s="3"/>
      <c r="I762" s="3"/>
      <c r="J762" s="3"/>
      <c r="K762" s="3"/>
      <c r="L762" s="3"/>
      <c r="M762" s="3"/>
      <c r="N762" s="3"/>
      <c r="O762" s="3"/>
      <c r="P762" s="3"/>
      <c r="Q762" s="3"/>
      <c r="R762" s="3"/>
      <c r="S762" s="3"/>
      <c r="T762" s="3"/>
      <c r="U762" s="3"/>
      <c r="V762" s="3"/>
      <c r="W762" s="3"/>
      <c r="X762" s="3"/>
      <c r="Y762" s="3"/>
      <c r="AE762">
        <v>12</v>
      </c>
      <c r="AF762">
        <v>21</v>
      </c>
      <c r="AG762" t="s">
        <v>492</v>
      </c>
    </row>
    <row r="763" spans="1:60" x14ac:dyDescent="0.2">
      <c r="A763" s="216"/>
      <c r="B763" s="217" t="s">
        <v>29</v>
      </c>
      <c r="C763" s="260"/>
      <c r="D763" s="218"/>
      <c r="E763" s="219"/>
      <c r="F763" s="219"/>
      <c r="G763" s="241">
        <f>G8+G24+G214+G399+G621+G662+G666+G757</f>
        <v>0</v>
      </c>
      <c r="H763" s="3"/>
      <c r="I763" s="3"/>
      <c r="J763" s="3"/>
      <c r="K763" s="3"/>
      <c r="L763" s="3"/>
      <c r="M763" s="3"/>
      <c r="N763" s="3"/>
      <c r="O763" s="3"/>
      <c r="P763" s="3"/>
      <c r="Q763" s="3"/>
      <c r="R763" s="3"/>
      <c r="S763" s="3"/>
      <c r="T763" s="3"/>
      <c r="U763" s="3"/>
      <c r="V763" s="3"/>
      <c r="W763" s="3"/>
      <c r="X763" s="3"/>
      <c r="Y763" s="3"/>
      <c r="AE763">
        <f>SUMIF(L7:L761,AE762,G7:G761)</f>
        <v>0</v>
      </c>
      <c r="AF763">
        <f>SUMIF(L7:L761,AF762,G7:G761)</f>
        <v>0</v>
      </c>
      <c r="AG763" t="s">
        <v>576</v>
      </c>
    </row>
    <row r="764" spans="1:60" x14ac:dyDescent="0.2">
      <c r="C764" s="261"/>
      <c r="D764" s="10"/>
      <c r="AG764" t="s">
        <v>577</v>
      </c>
    </row>
    <row r="765" spans="1:60" x14ac:dyDescent="0.2">
      <c r="D765" s="10"/>
    </row>
    <row r="766" spans="1:60" x14ac:dyDescent="0.2">
      <c r="D766" s="10"/>
    </row>
    <row r="767" spans="1:60" x14ac:dyDescent="0.2">
      <c r="D767" s="10"/>
    </row>
    <row r="768" spans="1:60"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Iy202qKHkrdR4Yjj27s/uDAPivK2yXdMdTvnyylOjOwKUDX/a3Wqy8x9rB5MGyXpIpV4zOGJ6hD5Yg5yBn55Q==" saltValue="VGOctXU4pH34zj7XmLgxIw==" spinCount="100000" sheet="1" formatRows="0"/>
  <mergeCells count="134">
    <mergeCell ref="C756:G756"/>
    <mergeCell ref="C761:G761"/>
    <mergeCell ref="C741:G741"/>
    <mergeCell ref="C744:G744"/>
    <mergeCell ref="C747:G747"/>
    <mergeCell ref="C751:G751"/>
    <mergeCell ref="C753:G753"/>
    <mergeCell ref="C754:G754"/>
    <mergeCell ref="C686:G686"/>
    <mergeCell ref="C717:G717"/>
    <mergeCell ref="C724:G724"/>
    <mergeCell ref="C726:G726"/>
    <mergeCell ref="C730:G730"/>
    <mergeCell ref="C737:G737"/>
    <mergeCell ref="C653:G653"/>
    <mergeCell ref="C661:G661"/>
    <mergeCell ref="C664:G664"/>
    <mergeCell ref="C665:G665"/>
    <mergeCell ref="C669:G669"/>
    <mergeCell ref="C677:G677"/>
    <mergeCell ref="C620:G620"/>
    <mergeCell ref="C623:G623"/>
    <mergeCell ref="C630:G630"/>
    <mergeCell ref="C637:G637"/>
    <mergeCell ref="C641:G641"/>
    <mergeCell ref="C645:G645"/>
    <mergeCell ref="C598:G598"/>
    <mergeCell ref="C606:G606"/>
    <mergeCell ref="C608:G608"/>
    <mergeCell ref="C611:G611"/>
    <mergeCell ref="C614:G614"/>
    <mergeCell ref="C617:G617"/>
    <mergeCell ref="C572:G572"/>
    <mergeCell ref="C576:G576"/>
    <mergeCell ref="C587:G587"/>
    <mergeCell ref="C590:G590"/>
    <mergeCell ref="C592:G592"/>
    <mergeCell ref="C596:G596"/>
    <mergeCell ref="C547:G547"/>
    <mergeCell ref="C552:G552"/>
    <mergeCell ref="C554:G554"/>
    <mergeCell ref="C566:G566"/>
    <mergeCell ref="C568:G568"/>
    <mergeCell ref="C570:G570"/>
    <mergeCell ref="C516:G516"/>
    <mergeCell ref="C530:G530"/>
    <mergeCell ref="C532:G532"/>
    <mergeCell ref="C538:G538"/>
    <mergeCell ref="C540:G540"/>
    <mergeCell ref="C545:G545"/>
    <mergeCell ref="C458:G458"/>
    <mergeCell ref="C461:G461"/>
    <mergeCell ref="C478:G478"/>
    <mergeCell ref="C495:G495"/>
    <mergeCell ref="C498:G498"/>
    <mergeCell ref="C500:G500"/>
    <mergeCell ref="C439:G439"/>
    <mergeCell ref="C445:G445"/>
    <mergeCell ref="C447:G447"/>
    <mergeCell ref="C450:G450"/>
    <mergeCell ref="C452:G452"/>
    <mergeCell ref="C456:G456"/>
    <mergeCell ref="C419:G419"/>
    <mergeCell ref="C424:G424"/>
    <mergeCell ref="C426:G426"/>
    <mergeCell ref="C428:G428"/>
    <mergeCell ref="C430:G430"/>
    <mergeCell ref="C437:G437"/>
    <mergeCell ref="C398:G398"/>
    <mergeCell ref="C405:G405"/>
    <mergeCell ref="C407:G407"/>
    <mergeCell ref="C413:G413"/>
    <mergeCell ref="C415:G415"/>
    <mergeCell ref="C417:G417"/>
    <mergeCell ref="C380:G380"/>
    <mergeCell ref="C381:G381"/>
    <mergeCell ref="C382:G382"/>
    <mergeCell ref="C384:G384"/>
    <mergeCell ref="C393:G393"/>
    <mergeCell ref="C395:G395"/>
    <mergeCell ref="C358:G358"/>
    <mergeCell ref="C366:G366"/>
    <mergeCell ref="C368:G368"/>
    <mergeCell ref="C369:G369"/>
    <mergeCell ref="C370:G370"/>
    <mergeCell ref="C378:G378"/>
    <mergeCell ref="C338:G338"/>
    <mergeCell ref="C344:G344"/>
    <mergeCell ref="C346:G346"/>
    <mergeCell ref="C348:G348"/>
    <mergeCell ref="C350:G350"/>
    <mergeCell ref="C356:G356"/>
    <mergeCell ref="C288:G288"/>
    <mergeCell ref="C291:G291"/>
    <mergeCell ref="C293:G293"/>
    <mergeCell ref="C328:G328"/>
    <mergeCell ref="C330:G330"/>
    <mergeCell ref="C336:G336"/>
    <mergeCell ref="C183:G183"/>
    <mergeCell ref="C187:G187"/>
    <mergeCell ref="C206:G206"/>
    <mergeCell ref="C208:G208"/>
    <mergeCell ref="C213:G213"/>
    <mergeCell ref="C251:G251"/>
    <mergeCell ref="C145:G145"/>
    <mergeCell ref="C171:G171"/>
    <mergeCell ref="C173:G173"/>
    <mergeCell ref="C175:G175"/>
    <mergeCell ref="C177:G177"/>
    <mergeCell ref="C181:G181"/>
    <mergeCell ref="C81:G81"/>
    <mergeCell ref="C83:G83"/>
    <mergeCell ref="C88:G88"/>
    <mergeCell ref="C115:G115"/>
    <mergeCell ref="C117:G117"/>
    <mergeCell ref="C143:G143"/>
    <mergeCell ref="C56:G56"/>
    <mergeCell ref="C58:G58"/>
    <mergeCell ref="C62:G62"/>
    <mergeCell ref="C64:G64"/>
    <mergeCell ref="C73:G73"/>
    <mergeCell ref="C75:G75"/>
    <mergeCell ref="C33:G33"/>
    <mergeCell ref="C35:G35"/>
    <mergeCell ref="C43:G43"/>
    <mergeCell ref="C45:G45"/>
    <mergeCell ref="C52:G52"/>
    <mergeCell ref="C54:G54"/>
    <mergeCell ref="A1:G1"/>
    <mergeCell ref="C2:G2"/>
    <mergeCell ref="C3:G3"/>
    <mergeCell ref="C4:G4"/>
    <mergeCell ref="C11:G11"/>
    <mergeCell ref="C23:G2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68</v>
      </c>
      <c r="C4" s="205" t="s">
        <v>69</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358</v>
      </c>
      <c r="C8" s="253" t="s">
        <v>359</v>
      </c>
      <c r="D8" s="234"/>
      <c r="E8" s="235"/>
      <c r="F8" s="236"/>
      <c r="G8" s="236">
        <f>SUMIF(AG9:AG29,"&lt;&gt;NOR",G9:G29)</f>
        <v>0</v>
      </c>
      <c r="H8" s="236"/>
      <c r="I8" s="236">
        <f>SUM(I9:I29)</f>
        <v>0</v>
      </c>
      <c r="J8" s="236"/>
      <c r="K8" s="236">
        <f>SUM(K9:K29)</f>
        <v>0</v>
      </c>
      <c r="L8" s="236"/>
      <c r="M8" s="236">
        <f>SUM(M9:M29)</f>
        <v>0</v>
      </c>
      <c r="N8" s="235"/>
      <c r="O8" s="235">
        <f>SUM(O9:O29)</f>
        <v>0.03</v>
      </c>
      <c r="P8" s="235"/>
      <c r="Q8" s="235">
        <f>SUM(Q9:Q29)</f>
        <v>0</v>
      </c>
      <c r="R8" s="236"/>
      <c r="S8" s="236"/>
      <c r="T8" s="237"/>
      <c r="U8" s="231"/>
      <c r="V8" s="231">
        <f>SUM(V9:V29)</f>
        <v>13.78</v>
      </c>
      <c r="W8" s="231"/>
      <c r="X8" s="231"/>
      <c r="Y8" s="231"/>
      <c r="AG8" t="s">
        <v>507</v>
      </c>
    </row>
    <row r="9" spans="1:60" ht="22.5" outlineLevel="1" x14ac:dyDescent="0.2">
      <c r="A9" s="242">
        <v>1</v>
      </c>
      <c r="B9" s="243" t="s">
        <v>3476</v>
      </c>
      <c r="C9" s="254" t="s">
        <v>3477</v>
      </c>
      <c r="D9" s="244" t="s">
        <v>974</v>
      </c>
      <c r="E9" s="245">
        <v>51</v>
      </c>
      <c r="F9" s="246"/>
      <c r="G9" s="247">
        <f>ROUND(E9*F9,2)</f>
        <v>0</v>
      </c>
      <c r="H9" s="246"/>
      <c r="I9" s="247">
        <f>ROUND(E9*H9,2)</f>
        <v>0</v>
      </c>
      <c r="J9" s="246"/>
      <c r="K9" s="247">
        <f>ROUND(E9*J9,2)</f>
        <v>0</v>
      </c>
      <c r="L9" s="247">
        <v>21</v>
      </c>
      <c r="M9" s="247">
        <f>G9*(1+L9/100)</f>
        <v>0</v>
      </c>
      <c r="N9" s="245">
        <v>5.1000000000000004E-4</v>
      </c>
      <c r="O9" s="245">
        <f>ROUND(E9*N9,2)</f>
        <v>0.03</v>
      </c>
      <c r="P9" s="245">
        <v>0</v>
      </c>
      <c r="Q9" s="245">
        <f>ROUND(E9*P9,2)</f>
        <v>0</v>
      </c>
      <c r="R9" s="247" t="s">
        <v>1701</v>
      </c>
      <c r="S9" s="247" t="s">
        <v>511</v>
      </c>
      <c r="T9" s="248" t="s">
        <v>512</v>
      </c>
      <c r="U9" s="224">
        <v>0.26700000000000002</v>
      </c>
      <c r="V9" s="224">
        <f>ROUND(E9*U9,2)</f>
        <v>13.62</v>
      </c>
      <c r="W9" s="224"/>
      <c r="X9" s="224" t="s">
        <v>557</v>
      </c>
      <c r="Y9" s="224" t="s">
        <v>513</v>
      </c>
      <c r="Z9" s="213"/>
      <c r="AA9" s="213"/>
      <c r="AB9" s="213"/>
      <c r="AC9" s="213"/>
      <c r="AD9" s="213"/>
      <c r="AE9" s="213"/>
      <c r="AF9" s="213"/>
      <c r="AG9" s="213" t="s">
        <v>3478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4" t="s">
        <v>3479</v>
      </c>
      <c r="D10" s="272"/>
      <c r="E10" s="272"/>
      <c r="F10" s="272"/>
      <c r="G10" s="27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921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2">
        <v>2</v>
      </c>
      <c r="B12" s="243" t="s">
        <v>3480</v>
      </c>
      <c r="C12" s="254" t="s">
        <v>3481</v>
      </c>
      <c r="D12" s="244" t="s">
        <v>1356</v>
      </c>
      <c r="E12" s="245">
        <v>110</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527</v>
      </c>
      <c r="T12" s="248" t="s">
        <v>512</v>
      </c>
      <c r="U12" s="224">
        <v>0</v>
      </c>
      <c r="V12" s="224">
        <f>ROUND(E12*U12,2)</f>
        <v>0</v>
      </c>
      <c r="W12" s="224"/>
      <c r="X12" s="224" t="s">
        <v>531</v>
      </c>
      <c r="Y12" s="224" t="s">
        <v>513</v>
      </c>
      <c r="Z12" s="213"/>
      <c r="AA12" s="213"/>
      <c r="AB12" s="213"/>
      <c r="AC12" s="213"/>
      <c r="AD12" s="213"/>
      <c r="AE12" s="213"/>
      <c r="AF12" s="213"/>
      <c r="AG12" s="213" t="s">
        <v>532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5"/>
      <c r="D13" s="251"/>
      <c r="E13" s="251"/>
      <c r="F13" s="251"/>
      <c r="G13" s="251"/>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515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2">
        <v>3</v>
      </c>
      <c r="B14" s="243" t="s">
        <v>3480</v>
      </c>
      <c r="C14" s="254" t="s">
        <v>3482</v>
      </c>
      <c r="D14" s="244" t="s">
        <v>1356</v>
      </c>
      <c r="E14" s="245">
        <v>26</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527</v>
      </c>
      <c r="T14" s="248" t="s">
        <v>512</v>
      </c>
      <c r="U14" s="224">
        <v>0</v>
      </c>
      <c r="V14" s="224">
        <f>ROUND(E14*U14,2)</f>
        <v>0</v>
      </c>
      <c r="W14" s="224"/>
      <c r="X14" s="224" t="s">
        <v>3483</v>
      </c>
      <c r="Y14" s="224" t="s">
        <v>513</v>
      </c>
      <c r="Z14" s="213"/>
      <c r="AA14" s="213"/>
      <c r="AB14" s="213"/>
      <c r="AC14" s="213"/>
      <c r="AD14" s="213"/>
      <c r="AE14" s="213"/>
      <c r="AF14" s="213"/>
      <c r="AG14" s="213" t="s">
        <v>3484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5"/>
      <c r="D15" s="251"/>
      <c r="E15" s="251"/>
      <c r="F15" s="251"/>
      <c r="G15" s="251"/>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515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2">
        <v>4</v>
      </c>
      <c r="B16" s="243" t="s">
        <v>3480</v>
      </c>
      <c r="C16" s="254" t="s">
        <v>3485</v>
      </c>
      <c r="D16" s="244" t="s">
        <v>3486</v>
      </c>
      <c r="E16" s="245">
        <v>2</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527</v>
      </c>
      <c r="T16" s="248" t="s">
        <v>512</v>
      </c>
      <c r="U16" s="224">
        <v>0</v>
      </c>
      <c r="V16" s="224">
        <f>ROUND(E16*U16,2)</f>
        <v>0</v>
      </c>
      <c r="W16" s="224"/>
      <c r="X16" s="224" t="s">
        <v>3483</v>
      </c>
      <c r="Y16" s="224" t="s">
        <v>513</v>
      </c>
      <c r="Z16" s="213"/>
      <c r="AA16" s="213"/>
      <c r="AB16" s="213"/>
      <c r="AC16" s="213"/>
      <c r="AD16" s="213"/>
      <c r="AE16" s="213"/>
      <c r="AF16" s="213"/>
      <c r="AG16" s="213" t="s">
        <v>3484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5"/>
      <c r="D17" s="251"/>
      <c r="E17" s="251"/>
      <c r="F17" s="251"/>
      <c r="G17" s="251"/>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2">
        <v>5</v>
      </c>
      <c r="B18" s="243" t="s">
        <v>3487</v>
      </c>
      <c r="C18" s="254" t="s">
        <v>3488</v>
      </c>
      <c r="D18" s="244" t="s">
        <v>1356</v>
      </c>
      <c r="E18" s="245">
        <v>10</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531</v>
      </c>
      <c r="Y18" s="224" t="s">
        <v>513</v>
      </c>
      <c r="Z18" s="213"/>
      <c r="AA18" s="213"/>
      <c r="AB18" s="213"/>
      <c r="AC18" s="213"/>
      <c r="AD18" s="213"/>
      <c r="AE18" s="213"/>
      <c r="AF18" s="213"/>
      <c r="AG18" s="213" t="s">
        <v>532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5"/>
      <c r="D19" s="251"/>
      <c r="E19" s="251"/>
      <c r="F19" s="251"/>
      <c r="G19" s="251"/>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2">
        <v>6</v>
      </c>
      <c r="B20" s="243" t="s">
        <v>3489</v>
      </c>
      <c r="C20" s="254" t="s">
        <v>3490</v>
      </c>
      <c r="D20" s="244" t="s">
        <v>1356</v>
      </c>
      <c r="E20" s="245">
        <v>19</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527</v>
      </c>
      <c r="T20" s="248" t="s">
        <v>512</v>
      </c>
      <c r="U20" s="224">
        <v>0</v>
      </c>
      <c r="V20" s="224">
        <f>ROUND(E20*U20,2)</f>
        <v>0</v>
      </c>
      <c r="W20" s="224"/>
      <c r="X20" s="224" t="s">
        <v>531</v>
      </c>
      <c r="Y20" s="224" t="s">
        <v>513</v>
      </c>
      <c r="Z20" s="213"/>
      <c r="AA20" s="213"/>
      <c r="AB20" s="213"/>
      <c r="AC20" s="213"/>
      <c r="AD20" s="213"/>
      <c r="AE20" s="213"/>
      <c r="AF20" s="213"/>
      <c r="AG20" s="213" t="s">
        <v>532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5"/>
      <c r="D21" s="251"/>
      <c r="E21" s="251"/>
      <c r="F21" s="251"/>
      <c r="G21" s="251"/>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515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2">
        <v>7</v>
      </c>
      <c r="B22" s="243" t="s">
        <v>3491</v>
      </c>
      <c r="C22" s="254" t="s">
        <v>3492</v>
      </c>
      <c r="D22" s="244" t="s">
        <v>1356</v>
      </c>
      <c r="E22" s="245">
        <v>3</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527</v>
      </c>
      <c r="T22" s="248" t="s">
        <v>512</v>
      </c>
      <c r="U22" s="224">
        <v>0</v>
      </c>
      <c r="V22" s="224">
        <f>ROUND(E22*U22,2)</f>
        <v>0</v>
      </c>
      <c r="W22" s="224"/>
      <c r="X22" s="224" t="s">
        <v>531</v>
      </c>
      <c r="Y22" s="224" t="s">
        <v>513</v>
      </c>
      <c r="Z22" s="213"/>
      <c r="AA22" s="213"/>
      <c r="AB22" s="213"/>
      <c r="AC22" s="213"/>
      <c r="AD22" s="213"/>
      <c r="AE22" s="213"/>
      <c r="AF22" s="213"/>
      <c r="AG22" s="213" t="s">
        <v>532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5"/>
      <c r="D23" s="251"/>
      <c r="E23" s="251"/>
      <c r="F23" s="251"/>
      <c r="G23" s="251"/>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2">
        <v>8</v>
      </c>
      <c r="B24" s="243" t="s">
        <v>3493</v>
      </c>
      <c r="C24" s="254" t="s">
        <v>3494</v>
      </c>
      <c r="D24" s="244" t="s">
        <v>969</v>
      </c>
      <c r="E24" s="245">
        <v>9.1999999999999998E-2</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t="s">
        <v>1701</v>
      </c>
      <c r="S24" s="247" t="s">
        <v>511</v>
      </c>
      <c r="T24" s="248" t="s">
        <v>512</v>
      </c>
      <c r="U24" s="224">
        <v>1.74</v>
      </c>
      <c r="V24" s="224">
        <f>ROUND(E24*U24,2)</f>
        <v>0.16</v>
      </c>
      <c r="W24" s="224"/>
      <c r="X24" s="224" t="s">
        <v>557</v>
      </c>
      <c r="Y24" s="224" t="s">
        <v>513</v>
      </c>
      <c r="Z24" s="213"/>
      <c r="AA24" s="213"/>
      <c r="AB24" s="213"/>
      <c r="AC24" s="213"/>
      <c r="AD24" s="213"/>
      <c r="AE24" s="213"/>
      <c r="AF24" s="213"/>
      <c r="AG24" s="213" t="s">
        <v>571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4" t="s">
        <v>1698</v>
      </c>
      <c r="D25" s="272"/>
      <c r="E25" s="272"/>
      <c r="F25" s="272"/>
      <c r="G25" s="272"/>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921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7"/>
      <c r="D26" s="250"/>
      <c r="E26" s="250"/>
      <c r="F26" s="250"/>
      <c r="G26" s="250"/>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33.75" outlineLevel="1" x14ac:dyDescent="0.2">
      <c r="A27" s="242">
        <v>9</v>
      </c>
      <c r="B27" s="243" t="s">
        <v>3495</v>
      </c>
      <c r="C27" s="254" t="s">
        <v>3496</v>
      </c>
      <c r="D27" s="244" t="s">
        <v>969</v>
      </c>
      <c r="E27" s="245">
        <v>9.1999999999999998E-2</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t="s">
        <v>1701</v>
      </c>
      <c r="S27" s="247" t="s">
        <v>511</v>
      </c>
      <c r="T27" s="248" t="s">
        <v>512</v>
      </c>
      <c r="U27" s="224">
        <v>0</v>
      </c>
      <c r="V27" s="224">
        <f>ROUND(E27*U27,2)</f>
        <v>0</v>
      </c>
      <c r="W27" s="224"/>
      <c r="X27" s="224" t="s">
        <v>557</v>
      </c>
      <c r="Y27" s="224" t="s">
        <v>513</v>
      </c>
      <c r="Z27" s="213"/>
      <c r="AA27" s="213"/>
      <c r="AB27" s="213"/>
      <c r="AC27" s="213"/>
      <c r="AD27" s="213"/>
      <c r="AE27" s="213"/>
      <c r="AF27" s="213"/>
      <c r="AG27" s="213" t="s">
        <v>571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4" t="s">
        <v>1698</v>
      </c>
      <c r="D28" s="272"/>
      <c r="E28" s="272"/>
      <c r="F28" s="272"/>
      <c r="G28" s="272"/>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921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7"/>
      <c r="D29" s="250"/>
      <c r="E29" s="250"/>
      <c r="F29" s="250"/>
      <c r="G29" s="250"/>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515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x14ac:dyDescent="0.2">
      <c r="A30" s="232" t="s">
        <v>506</v>
      </c>
      <c r="B30" s="233" t="s">
        <v>378</v>
      </c>
      <c r="C30" s="253" t="s">
        <v>379</v>
      </c>
      <c r="D30" s="234"/>
      <c r="E30" s="235"/>
      <c r="F30" s="236"/>
      <c r="G30" s="236">
        <f>SUMIF(AG31:AG57,"&lt;&gt;NOR",G31:G57)</f>
        <v>0</v>
      </c>
      <c r="H30" s="236"/>
      <c r="I30" s="236">
        <f>SUM(I31:I57)</f>
        <v>0</v>
      </c>
      <c r="J30" s="236"/>
      <c r="K30" s="236">
        <f>SUM(K31:K57)</f>
        <v>0</v>
      </c>
      <c r="L30" s="236"/>
      <c r="M30" s="236">
        <f>SUM(M31:M57)</f>
        <v>0</v>
      </c>
      <c r="N30" s="235"/>
      <c r="O30" s="235">
        <f>SUM(O31:O57)</f>
        <v>0.1</v>
      </c>
      <c r="P30" s="235"/>
      <c r="Q30" s="235">
        <f>SUM(Q31:Q57)</f>
        <v>0</v>
      </c>
      <c r="R30" s="236"/>
      <c r="S30" s="236"/>
      <c r="T30" s="237"/>
      <c r="U30" s="231"/>
      <c r="V30" s="231">
        <f>SUM(V31:V57)</f>
        <v>0.09</v>
      </c>
      <c r="W30" s="231"/>
      <c r="X30" s="231"/>
      <c r="Y30" s="231"/>
      <c r="AG30" t="s">
        <v>507</v>
      </c>
    </row>
    <row r="31" spans="1:60" outlineLevel="1" x14ac:dyDescent="0.2">
      <c r="A31" s="242">
        <v>10</v>
      </c>
      <c r="B31" s="243" t="s">
        <v>3497</v>
      </c>
      <c r="C31" s="254" t="s">
        <v>3498</v>
      </c>
      <c r="D31" s="244" t="s">
        <v>3499</v>
      </c>
      <c r="E31" s="245">
        <v>1</v>
      </c>
      <c r="F31" s="246"/>
      <c r="G31" s="247">
        <f>ROUND(E31*F31,2)</f>
        <v>0</v>
      </c>
      <c r="H31" s="246"/>
      <c r="I31" s="247">
        <f>ROUND(E31*H31,2)</f>
        <v>0</v>
      </c>
      <c r="J31" s="246"/>
      <c r="K31" s="247">
        <f>ROUND(E31*J31,2)</f>
        <v>0</v>
      </c>
      <c r="L31" s="247">
        <v>21</v>
      </c>
      <c r="M31" s="247">
        <f>G31*(1+L31/100)</f>
        <v>0</v>
      </c>
      <c r="N31" s="245">
        <v>2.49E-3</v>
      </c>
      <c r="O31" s="245">
        <f>ROUND(E31*N31,2)</f>
        <v>0</v>
      </c>
      <c r="P31" s="245">
        <v>0</v>
      </c>
      <c r="Q31" s="245">
        <f>ROUND(E31*P31,2)</f>
        <v>0</v>
      </c>
      <c r="R31" s="247"/>
      <c r="S31" s="247" t="s">
        <v>527</v>
      </c>
      <c r="T31" s="248" t="s">
        <v>512</v>
      </c>
      <c r="U31" s="224">
        <v>0</v>
      </c>
      <c r="V31" s="224">
        <f>ROUND(E31*U31,2)</f>
        <v>0</v>
      </c>
      <c r="W31" s="224"/>
      <c r="X31" s="224" t="s">
        <v>557</v>
      </c>
      <c r="Y31" s="224" t="s">
        <v>513</v>
      </c>
      <c r="Z31" s="213"/>
      <c r="AA31" s="213"/>
      <c r="AB31" s="213"/>
      <c r="AC31" s="213"/>
      <c r="AD31" s="213"/>
      <c r="AE31" s="213"/>
      <c r="AF31" s="213"/>
      <c r="AG31" s="213" t="s">
        <v>3478</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2">
        <v>11</v>
      </c>
      <c r="B33" s="243" t="s">
        <v>3480</v>
      </c>
      <c r="C33" s="254" t="s">
        <v>3500</v>
      </c>
      <c r="D33" s="244" t="s">
        <v>530</v>
      </c>
      <c r="E33" s="245">
        <v>1</v>
      </c>
      <c r="F33" s="246"/>
      <c r="G33" s="247">
        <f>ROUND(E33*F33,2)</f>
        <v>0</v>
      </c>
      <c r="H33" s="246"/>
      <c r="I33" s="247">
        <f>ROUND(E33*H33,2)</f>
        <v>0</v>
      </c>
      <c r="J33" s="246"/>
      <c r="K33" s="247">
        <f>ROUND(E33*J33,2)</f>
        <v>0</v>
      </c>
      <c r="L33" s="247">
        <v>21</v>
      </c>
      <c r="M33" s="247">
        <f>G33*(1+L33/100)</f>
        <v>0</v>
      </c>
      <c r="N33" s="245">
        <v>0.05</v>
      </c>
      <c r="O33" s="245">
        <f>ROUND(E33*N33,2)</f>
        <v>0.05</v>
      </c>
      <c r="P33" s="245">
        <v>0</v>
      </c>
      <c r="Q33" s="245">
        <f>ROUND(E33*P33,2)</f>
        <v>0</v>
      </c>
      <c r="R33" s="247"/>
      <c r="S33" s="247" t="s">
        <v>527</v>
      </c>
      <c r="T33" s="248" t="s">
        <v>512</v>
      </c>
      <c r="U33" s="224">
        <v>0</v>
      </c>
      <c r="V33" s="224">
        <f>ROUND(E33*U33,2)</f>
        <v>0</v>
      </c>
      <c r="W33" s="224"/>
      <c r="X33" s="224" t="s">
        <v>3483</v>
      </c>
      <c r="Y33" s="224" t="s">
        <v>513</v>
      </c>
      <c r="Z33" s="213"/>
      <c r="AA33" s="213"/>
      <c r="AB33" s="213"/>
      <c r="AC33" s="213"/>
      <c r="AD33" s="213"/>
      <c r="AE33" s="213"/>
      <c r="AF33" s="213"/>
      <c r="AG33" s="213" t="s">
        <v>3484</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2">
        <v>12</v>
      </c>
      <c r="B35" s="243" t="s">
        <v>3480</v>
      </c>
      <c r="C35" s="254" t="s">
        <v>3501</v>
      </c>
      <c r="D35" s="244" t="s">
        <v>530</v>
      </c>
      <c r="E35" s="245">
        <v>1</v>
      </c>
      <c r="F35" s="246"/>
      <c r="G35" s="247">
        <f>ROUND(E35*F35,2)</f>
        <v>0</v>
      </c>
      <c r="H35" s="246"/>
      <c r="I35" s="247">
        <f>ROUND(E35*H35,2)</f>
        <v>0</v>
      </c>
      <c r="J35" s="246"/>
      <c r="K35" s="247">
        <f>ROUND(E35*J35,2)</f>
        <v>0</v>
      </c>
      <c r="L35" s="247">
        <v>21</v>
      </c>
      <c r="M35" s="247">
        <f>G35*(1+L35/100)</f>
        <v>0</v>
      </c>
      <c r="N35" s="245">
        <v>2E-3</v>
      </c>
      <c r="O35" s="245">
        <f>ROUND(E35*N35,2)</f>
        <v>0</v>
      </c>
      <c r="P35" s="245">
        <v>0</v>
      </c>
      <c r="Q35" s="245">
        <f>ROUND(E35*P35,2)</f>
        <v>0</v>
      </c>
      <c r="R35" s="247"/>
      <c r="S35" s="247" t="s">
        <v>527</v>
      </c>
      <c r="T35" s="248" t="s">
        <v>512</v>
      </c>
      <c r="U35" s="224">
        <v>0</v>
      </c>
      <c r="V35" s="224">
        <f>ROUND(E35*U35,2)</f>
        <v>0</v>
      </c>
      <c r="W35" s="224"/>
      <c r="X35" s="224" t="s">
        <v>3483</v>
      </c>
      <c r="Y35" s="224" t="s">
        <v>513</v>
      </c>
      <c r="Z35" s="213"/>
      <c r="AA35" s="213"/>
      <c r="AB35" s="213"/>
      <c r="AC35" s="213"/>
      <c r="AD35" s="213"/>
      <c r="AE35" s="213"/>
      <c r="AF35" s="213"/>
      <c r="AG35" s="213" t="s">
        <v>3484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2">
        <v>13</v>
      </c>
      <c r="B37" s="243" t="s">
        <v>3480</v>
      </c>
      <c r="C37" s="254" t="s">
        <v>3502</v>
      </c>
      <c r="D37" s="244" t="s">
        <v>530</v>
      </c>
      <c r="E37" s="245">
        <v>3</v>
      </c>
      <c r="F37" s="246"/>
      <c r="G37" s="247">
        <f>ROUND(E37*F37,2)</f>
        <v>0</v>
      </c>
      <c r="H37" s="246"/>
      <c r="I37" s="247">
        <f>ROUND(E37*H37,2)</f>
        <v>0</v>
      </c>
      <c r="J37" s="246"/>
      <c r="K37" s="247">
        <f>ROUND(E37*J37,2)</f>
        <v>0</v>
      </c>
      <c r="L37" s="247">
        <v>21</v>
      </c>
      <c r="M37" s="247">
        <f>G37*(1+L37/100)</f>
        <v>0</v>
      </c>
      <c r="N37" s="245">
        <v>1.4999999999999999E-2</v>
      </c>
      <c r="O37" s="245">
        <f>ROUND(E37*N37,2)</f>
        <v>0.05</v>
      </c>
      <c r="P37" s="245">
        <v>0</v>
      </c>
      <c r="Q37" s="245">
        <f>ROUND(E37*P37,2)</f>
        <v>0</v>
      </c>
      <c r="R37" s="247"/>
      <c r="S37" s="247" t="s">
        <v>527</v>
      </c>
      <c r="T37" s="248" t="s">
        <v>512</v>
      </c>
      <c r="U37" s="224">
        <v>0</v>
      </c>
      <c r="V37" s="224">
        <f>ROUND(E37*U37,2)</f>
        <v>0</v>
      </c>
      <c r="W37" s="224"/>
      <c r="X37" s="224" t="s">
        <v>3483</v>
      </c>
      <c r="Y37" s="224" t="s">
        <v>513</v>
      </c>
      <c r="Z37" s="213"/>
      <c r="AA37" s="213"/>
      <c r="AB37" s="213"/>
      <c r="AC37" s="213"/>
      <c r="AD37" s="213"/>
      <c r="AE37" s="213"/>
      <c r="AF37" s="213"/>
      <c r="AG37" s="213" t="s">
        <v>3484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14</v>
      </c>
      <c r="B39" s="243" t="s">
        <v>3480</v>
      </c>
      <c r="C39" s="254" t="s">
        <v>3503</v>
      </c>
      <c r="D39" s="244" t="s">
        <v>530</v>
      </c>
      <c r="E39" s="245">
        <v>1</v>
      </c>
      <c r="F39" s="246"/>
      <c r="G39" s="247">
        <f>ROUND(E39*F39,2)</f>
        <v>0</v>
      </c>
      <c r="H39" s="246"/>
      <c r="I39" s="247">
        <f>ROUND(E39*H39,2)</f>
        <v>0</v>
      </c>
      <c r="J39" s="246"/>
      <c r="K39" s="247">
        <f>ROUND(E39*J39,2)</f>
        <v>0</v>
      </c>
      <c r="L39" s="247">
        <v>21</v>
      </c>
      <c r="M39" s="247">
        <f>G39*(1+L39/100)</f>
        <v>0</v>
      </c>
      <c r="N39" s="245">
        <v>1.1000000000000001E-3</v>
      </c>
      <c r="O39" s="245">
        <f>ROUND(E39*N39,2)</f>
        <v>0</v>
      </c>
      <c r="P39" s="245">
        <v>0</v>
      </c>
      <c r="Q39" s="245">
        <f>ROUND(E39*P39,2)</f>
        <v>0</v>
      </c>
      <c r="R39" s="247"/>
      <c r="S39" s="247" t="s">
        <v>527</v>
      </c>
      <c r="T39" s="248" t="s">
        <v>512</v>
      </c>
      <c r="U39" s="224">
        <v>0</v>
      </c>
      <c r="V39" s="224">
        <f>ROUND(E39*U39,2)</f>
        <v>0</v>
      </c>
      <c r="W39" s="224"/>
      <c r="X39" s="224" t="s">
        <v>3483</v>
      </c>
      <c r="Y39" s="224" t="s">
        <v>513</v>
      </c>
      <c r="Z39" s="213"/>
      <c r="AA39" s="213"/>
      <c r="AB39" s="213"/>
      <c r="AC39" s="213"/>
      <c r="AD39" s="213"/>
      <c r="AE39" s="213"/>
      <c r="AF39" s="213"/>
      <c r="AG39" s="213" t="s">
        <v>3484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15</v>
      </c>
      <c r="B41" s="243" t="s">
        <v>3480</v>
      </c>
      <c r="C41" s="254" t="s">
        <v>3504</v>
      </c>
      <c r="D41" s="244" t="s">
        <v>530</v>
      </c>
      <c r="E41" s="245">
        <v>1</v>
      </c>
      <c r="F41" s="246"/>
      <c r="G41" s="247">
        <f>ROUND(E41*F41,2)</f>
        <v>0</v>
      </c>
      <c r="H41" s="246"/>
      <c r="I41" s="247">
        <f>ROUND(E41*H41,2)</f>
        <v>0</v>
      </c>
      <c r="J41" s="246"/>
      <c r="K41" s="247">
        <f>ROUND(E41*J41,2)</f>
        <v>0</v>
      </c>
      <c r="L41" s="247">
        <v>21</v>
      </c>
      <c r="M41" s="247">
        <f>G41*(1+L41/100)</f>
        <v>0</v>
      </c>
      <c r="N41" s="245">
        <v>2E-3</v>
      </c>
      <c r="O41" s="245">
        <f>ROUND(E41*N41,2)</f>
        <v>0</v>
      </c>
      <c r="P41" s="245">
        <v>0</v>
      </c>
      <c r="Q41" s="245">
        <f>ROUND(E41*P41,2)</f>
        <v>0</v>
      </c>
      <c r="R41" s="247"/>
      <c r="S41" s="247" t="s">
        <v>527</v>
      </c>
      <c r="T41" s="248" t="s">
        <v>512</v>
      </c>
      <c r="U41" s="224">
        <v>0</v>
      </c>
      <c r="V41" s="224">
        <f>ROUND(E41*U41,2)</f>
        <v>0</v>
      </c>
      <c r="W41" s="224"/>
      <c r="X41" s="224" t="s">
        <v>557</v>
      </c>
      <c r="Y41" s="224" t="s">
        <v>513</v>
      </c>
      <c r="Z41" s="213"/>
      <c r="AA41" s="213"/>
      <c r="AB41" s="213"/>
      <c r="AC41" s="213"/>
      <c r="AD41" s="213"/>
      <c r="AE41" s="213"/>
      <c r="AF41" s="213"/>
      <c r="AG41" s="213" t="s">
        <v>3478</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2">
        <v>16</v>
      </c>
      <c r="B43" s="243" t="s">
        <v>3480</v>
      </c>
      <c r="C43" s="254" t="s">
        <v>3505</v>
      </c>
      <c r="D43" s="244" t="s">
        <v>530</v>
      </c>
      <c r="E43" s="245">
        <v>1</v>
      </c>
      <c r="F43" s="246"/>
      <c r="G43" s="247">
        <f>ROUND(E43*F43,2)</f>
        <v>0</v>
      </c>
      <c r="H43" s="246"/>
      <c r="I43" s="247">
        <f>ROUND(E43*H43,2)</f>
        <v>0</v>
      </c>
      <c r="J43" s="246"/>
      <c r="K43" s="247">
        <f>ROUND(E43*J43,2)</f>
        <v>0</v>
      </c>
      <c r="L43" s="247">
        <v>21</v>
      </c>
      <c r="M43" s="247">
        <f>G43*(1+L43/100)</f>
        <v>0</v>
      </c>
      <c r="N43" s="245">
        <v>3.0000000000000001E-3</v>
      </c>
      <c r="O43" s="245">
        <f>ROUND(E43*N43,2)</f>
        <v>0</v>
      </c>
      <c r="P43" s="245">
        <v>0</v>
      </c>
      <c r="Q43" s="245">
        <f>ROUND(E43*P43,2)</f>
        <v>0</v>
      </c>
      <c r="R43" s="247"/>
      <c r="S43" s="247" t="s">
        <v>527</v>
      </c>
      <c r="T43" s="248" t="s">
        <v>512</v>
      </c>
      <c r="U43" s="224">
        <v>0</v>
      </c>
      <c r="V43" s="224">
        <f>ROUND(E43*U43,2)</f>
        <v>0</v>
      </c>
      <c r="W43" s="224"/>
      <c r="X43" s="224" t="s">
        <v>3483</v>
      </c>
      <c r="Y43" s="224" t="s">
        <v>513</v>
      </c>
      <c r="Z43" s="213"/>
      <c r="AA43" s="213"/>
      <c r="AB43" s="213"/>
      <c r="AC43" s="213"/>
      <c r="AD43" s="213"/>
      <c r="AE43" s="213"/>
      <c r="AF43" s="213"/>
      <c r="AG43" s="213" t="s">
        <v>3506</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2">
        <v>17</v>
      </c>
      <c r="B45" s="243" t="s">
        <v>3480</v>
      </c>
      <c r="C45" s="254" t="s">
        <v>3507</v>
      </c>
      <c r="D45" s="244" t="s">
        <v>530</v>
      </c>
      <c r="E45" s="245">
        <v>1</v>
      </c>
      <c r="F45" s="246"/>
      <c r="G45" s="247">
        <f>ROUND(E45*F45,2)</f>
        <v>0</v>
      </c>
      <c r="H45" s="246"/>
      <c r="I45" s="247">
        <f>ROUND(E45*H45,2)</f>
        <v>0</v>
      </c>
      <c r="J45" s="246"/>
      <c r="K45" s="247">
        <f>ROUND(E45*J45,2)</f>
        <v>0</v>
      </c>
      <c r="L45" s="247">
        <v>21</v>
      </c>
      <c r="M45" s="247">
        <f>G45*(1+L45/100)</f>
        <v>0</v>
      </c>
      <c r="N45" s="245">
        <v>2E-3</v>
      </c>
      <c r="O45" s="245">
        <f>ROUND(E45*N45,2)</f>
        <v>0</v>
      </c>
      <c r="P45" s="245">
        <v>0</v>
      </c>
      <c r="Q45" s="245">
        <f>ROUND(E45*P45,2)</f>
        <v>0</v>
      </c>
      <c r="R45" s="247"/>
      <c r="S45" s="247" t="s">
        <v>527</v>
      </c>
      <c r="T45" s="248" t="s">
        <v>512</v>
      </c>
      <c r="U45" s="224">
        <v>0</v>
      </c>
      <c r="V45" s="224">
        <f>ROUND(E45*U45,2)</f>
        <v>0</v>
      </c>
      <c r="W45" s="224"/>
      <c r="X45" s="224" t="s">
        <v>3483</v>
      </c>
      <c r="Y45" s="224" t="s">
        <v>513</v>
      </c>
      <c r="Z45" s="213"/>
      <c r="AA45" s="213"/>
      <c r="AB45" s="213"/>
      <c r="AC45" s="213"/>
      <c r="AD45" s="213"/>
      <c r="AE45" s="213"/>
      <c r="AF45" s="213"/>
      <c r="AG45" s="213" t="s">
        <v>3484</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5"/>
      <c r="D46" s="251"/>
      <c r="E46" s="251"/>
      <c r="F46" s="251"/>
      <c r="G46" s="251"/>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18</v>
      </c>
      <c r="B47" s="243" t="s">
        <v>3480</v>
      </c>
      <c r="C47" s="254" t="s">
        <v>3508</v>
      </c>
      <c r="D47" s="244" t="s">
        <v>530</v>
      </c>
      <c r="E47" s="245">
        <v>1</v>
      </c>
      <c r="F47" s="246"/>
      <c r="G47" s="247">
        <f>ROUND(E47*F47,2)</f>
        <v>0</v>
      </c>
      <c r="H47" s="246"/>
      <c r="I47" s="247">
        <f>ROUND(E47*H47,2)</f>
        <v>0</v>
      </c>
      <c r="J47" s="246"/>
      <c r="K47" s="247">
        <f>ROUND(E47*J47,2)</f>
        <v>0</v>
      </c>
      <c r="L47" s="247">
        <v>21</v>
      </c>
      <c r="M47" s="247">
        <f>G47*(1+L47/100)</f>
        <v>0</v>
      </c>
      <c r="N47" s="245">
        <v>5.9999999999999995E-4</v>
      </c>
      <c r="O47" s="245">
        <f>ROUND(E47*N47,2)</f>
        <v>0</v>
      </c>
      <c r="P47" s="245">
        <v>0</v>
      </c>
      <c r="Q47" s="245">
        <f>ROUND(E47*P47,2)</f>
        <v>0</v>
      </c>
      <c r="R47" s="247"/>
      <c r="S47" s="247" t="s">
        <v>527</v>
      </c>
      <c r="T47" s="248" t="s">
        <v>512</v>
      </c>
      <c r="U47" s="224">
        <v>0</v>
      </c>
      <c r="V47" s="224">
        <f>ROUND(E47*U47,2)</f>
        <v>0</v>
      </c>
      <c r="W47" s="224"/>
      <c r="X47" s="224" t="s">
        <v>3483</v>
      </c>
      <c r="Y47" s="224" t="s">
        <v>513</v>
      </c>
      <c r="Z47" s="213"/>
      <c r="AA47" s="213"/>
      <c r="AB47" s="213"/>
      <c r="AC47" s="213"/>
      <c r="AD47" s="213"/>
      <c r="AE47" s="213"/>
      <c r="AF47" s="213"/>
      <c r="AG47" s="213" t="s">
        <v>3506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2">
        <v>19</v>
      </c>
      <c r="B49" s="243" t="s">
        <v>3480</v>
      </c>
      <c r="C49" s="254" t="s">
        <v>3509</v>
      </c>
      <c r="D49" s="244" t="s">
        <v>3510</v>
      </c>
      <c r="E49" s="245">
        <v>4</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527</v>
      </c>
      <c r="T49" s="248" t="s">
        <v>512</v>
      </c>
      <c r="U49" s="224">
        <v>0</v>
      </c>
      <c r="V49" s="224">
        <f>ROUND(E49*U49,2)</f>
        <v>0</v>
      </c>
      <c r="W49" s="224"/>
      <c r="X49" s="224" t="s">
        <v>3483</v>
      </c>
      <c r="Y49" s="224" t="s">
        <v>513</v>
      </c>
      <c r="Z49" s="213"/>
      <c r="AA49" s="213"/>
      <c r="AB49" s="213"/>
      <c r="AC49" s="213"/>
      <c r="AD49" s="213"/>
      <c r="AE49" s="213"/>
      <c r="AF49" s="213"/>
      <c r="AG49" s="213" t="s">
        <v>3506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2">
        <v>20</v>
      </c>
      <c r="B51" s="243" t="s">
        <v>3480</v>
      </c>
      <c r="C51" s="254" t="s">
        <v>3511</v>
      </c>
      <c r="D51" s="244" t="s">
        <v>3510</v>
      </c>
      <c r="E51" s="245">
        <v>4</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527</v>
      </c>
      <c r="T51" s="248" t="s">
        <v>512</v>
      </c>
      <c r="U51" s="224">
        <v>0</v>
      </c>
      <c r="V51" s="224">
        <f>ROUND(E51*U51,2)</f>
        <v>0</v>
      </c>
      <c r="W51" s="224"/>
      <c r="X51" s="224" t="s">
        <v>3483</v>
      </c>
      <c r="Y51" s="224" t="s">
        <v>513</v>
      </c>
      <c r="Z51" s="213"/>
      <c r="AA51" s="213"/>
      <c r="AB51" s="213"/>
      <c r="AC51" s="213"/>
      <c r="AD51" s="213"/>
      <c r="AE51" s="213"/>
      <c r="AF51" s="213"/>
      <c r="AG51" s="213" t="s">
        <v>3506</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5"/>
      <c r="D52" s="251"/>
      <c r="E52" s="251"/>
      <c r="F52" s="251"/>
      <c r="G52" s="251"/>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515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2">
        <v>21</v>
      </c>
      <c r="B53" s="243" t="s">
        <v>3480</v>
      </c>
      <c r="C53" s="254" t="s">
        <v>3512</v>
      </c>
      <c r="D53" s="244" t="s">
        <v>969</v>
      </c>
      <c r="E53" s="245">
        <v>7.8E-2</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527</v>
      </c>
      <c r="T53" s="248" t="s">
        <v>512</v>
      </c>
      <c r="U53" s="224">
        <v>0</v>
      </c>
      <c r="V53" s="224">
        <f>ROUND(E53*U53,2)</f>
        <v>0</v>
      </c>
      <c r="W53" s="224"/>
      <c r="X53" s="224" t="s">
        <v>3483</v>
      </c>
      <c r="Y53" s="224" t="s">
        <v>513</v>
      </c>
      <c r="Z53" s="213"/>
      <c r="AA53" s="213"/>
      <c r="AB53" s="213"/>
      <c r="AC53" s="213"/>
      <c r="AD53" s="213"/>
      <c r="AE53" s="213"/>
      <c r="AF53" s="213"/>
      <c r="AG53" s="213" t="s">
        <v>3506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5"/>
      <c r="D54" s="251"/>
      <c r="E54" s="251"/>
      <c r="F54" s="251"/>
      <c r="G54" s="251"/>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33.75" outlineLevel="1" x14ac:dyDescent="0.2">
      <c r="A55" s="242">
        <v>22</v>
      </c>
      <c r="B55" s="243" t="s">
        <v>3513</v>
      </c>
      <c r="C55" s="254" t="s">
        <v>3514</v>
      </c>
      <c r="D55" s="244" t="s">
        <v>969</v>
      </c>
      <c r="E55" s="245">
        <v>7.8E-2</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t="s">
        <v>3515</v>
      </c>
      <c r="S55" s="247" t="s">
        <v>511</v>
      </c>
      <c r="T55" s="248" t="s">
        <v>512</v>
      </c>
      <c r="U55" s="224">
        <v>1.1830000000000001</v>
      </c>
      <c r="V55" s="224">
        <f>ROUND(E55*U55,2)</f>
        <v>0.09</v>
      </c>
      <c r="W55" s="224"/>
      <c r="X55" s="224" t="s">
        <v>557</v>
      </c>
      <c r="Y55" s="224" t="s">
        <v>513</v>
      </c>
      <c r="Z55" s="213"/>
      <c r="AA55" s="213"/>
      <c r="AB55" s="213"/>
      <c r="AC55" s="213"/>
      <c r="AD55" s="213"/>
      <c r="AE55" s="213"/>
      <c r="AF55" s="213"/>
      <c r="AG55" s="213" t="s">
        <v>571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74" t="s">
        <v>2675</v>
      </c>
      <c r="D56" s="272"/>
      <c r="E56" s="272"/>
      <c r="F56" s="272"/>
      <c r="G56" s="272"/>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921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7"/>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515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2" t="s">
        <v>506</v>
      </c>
      <c r="B58" s="233" t="s">
        <v>380</v>
      </c>
      <c r="C58" s="253" t="s">
        <v>381</v>
      </c>
      <c r="D58" s="234"/>
      <c r="E58" s="235"/>
      <c r="F58" s="236"/>
      <c r="G58" s="236">
        <f>SUMIF(AG59:AG96,"&lt;&gt;NOR",G59:G96)</f>
        <v>0</v>
      </c>
      <c r="H58" s="236"/>
      <c r="I58" s="236">
        <f>SUM(I59:I96)</f>
        <v>0</v>
      </c>
      <c r="J58" s="236"/>
      <c r="K58" s="236">
        <f>SUM(K59:K96)</f>
        <v>0</v>
      </c>
      <c r="L58" s="236"/>
      <c r="M58" s="236">
        <f>SUM(M59:M96)</f>
        <v>0</v>
      </c>
      <c r="N58" s="235"/>
      <c r="O58" s="235">
        <f>SUM(O59:O96)</f>
        <v>0.30000000000000004</v>
      </c>
      <c r="P58" s="235"/>
      <c r="Q58" s="235">
        <f>SUM(Q59:Q96)</f>
        <v>0</v>
      </c>
      <c r="R58" s="236"/>
      <c r="S58" s="236"/>
      <c r="T58" s="237"/>
      <c r="U58" s="231"/>
      <c r="V58" s="231">
        <f>SUM(V59:V96)</f>
        <v>2.5</v>
      </c>
      <c r="W58" s="231"/>
      <c r="X58" s="231"/>
      <c r="Y58" s="231"/>
      <c r="AG58" t="s">
        <v>507</v>
      </c>
    </row>
    <row r="59" spans="1:60" outlineLevel="1" x14ac:dyDescent="0.2">
      <c r="A59" s="242">
        <v>23</v>
      </c>
      <c r="B59" s="243" t="s">
        <v>3516</v>
      </c>
      <c r="C59" s="254" t="s">
        <v>3517</v>
      </c>
      <c r="D59" s="244" t="s">
        <v>3499</v>
      </c>
      <c r="E59" s="245">
        <v>10</v>
      </c>
      <c r="F59" s="246"/>
      <c r="G59" s="247">
        <f>ROUND(E59*F59,2)</f>
        <v>0</v>
      </c>
      <c r="H59" s="246"/>
      <c r="I59" s="247">
        <f>ROUND(E59*H59,2)</f>
        <v>0</v>
      </c>
      <c r="J59" s="246"/>
      <c r="K59" s="247">
        <f>ROUND(E59*J59,2)</f>
        <v>0</v>
      </c>
      <c r="L59" s="247">
        <v>21</v>
      </c>
      <c r="M59" s="247">
        <f>G59*(1+L59/100)</f>
        <v>0</v>
      </c>
      <c r="N59" s="245">
        <v>1.12E-2</v>
      </c>
      <c r="O59" s="245">
        <f>ROUND(E59*N59,2)</f>
        <v>0.11</v>
      </c>
      <c r="P59" s="245">
        <v>0</v>
      </c>
      <c r="Q59" s="245">
        <f>ROUND(E59*P59,2)</f>
        <v>0</v>
      </c>
      <c r="R59" s="247" t="s">
        <v>3515</v>
      </c>
      <c r="S59" s="247" t="s">
        <v>511</v>
      </c>
      <c r="T59" s="248" t="s">
        <v>512</v>
      </c>
      <c r="U59" s="224">
        <v>0.114</v>
      </c>
      <c r="V59" s="224">
        <f>ROUND(E59*U59,2)</f>
        <v>1.1399999999999999</v>
      </c>
      <c r="W59" s="224"/>
      <c r="X59" s="224" t="s">
        <v>557</v>
      </c>
      <c r="Y59" s="224" t="s">
        <v>513</v>
      </c>
      <c r="Z59" s="213"/>
      <c r="AA59" s="213"/>
      <c r="AB59" s="213"/>
      <c r="AC59" s="213"/>
      <c r="AD59" s="213"/>
      <c r="AE59" s="213"/>
      <c r="AF59" s="213"/>
      <c r="AG59" s="213" t="s">
        <v>3478</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5"/>
      <c r="D60" s="251"/>
      <c r="E60" s="251"/>
      <c r="F60" s="251"/>
      <c r="G60" s="251"/>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515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2">
        <v>24</v>
      </c>
      <c r="B61" s="243" t="s">
        <v>3518</v>
      </c>
      <c r="C61" s="254" t="s">
        <v>3519</v>
      </c>
      <c r="D61" s="244" t="s">
        <v>530</v>
      </c>
      <c r="E61" s="245">
        <v>10</v>
      </c>
      <c r="F61" s="246"/>
      <c r="G61" s="247">
        <f>ROUND(E61*F61,2)</f>
        <v>0</v>
      </c>
      <c r="H61" s="246"/>
      <c r="I61" s="247">
        <f>ROUND(E61*H61,2)</f>
        <v>0</v>
      </c>
      <c r="J61" s="246"/>
      <c r="K61" s="247">
        <f>ROUND(E61*J61,2)</f>
        <v>0</v>
      </c>
      <c r="L61" s="247">
        <v>21</v>
      </c>
      <c r="M61" s="247">
        <f>G61*(1+L61/100)</f>
        <v>0</v>
      </c>
      <c r="N61" s="245">
        <v>2.5000000000000001E-3</v>
      </c>
      <c r="O61" s="245">
        <f>ROUND(E61*N61,2)</f>
        <v>0.03</v>
      </c>
      <c r="P61" s="245">
        <v>0</v>
      </c>
      <c r="Q61" s="245">
        <f>ROUND(E61*P61,2)</f>
        <v>0</v>
      </c>
      <c r="R61" s="247" t="s">
        <v>970</v>
      </c>
      <c r="S61" s="247" t="s">
        <v>511</v>
      </c>
      <c r="T61" s="248" t="s">
        <v>512</v>
      </c>
      <c r="U61" s="224">
        <v>0</v>
      </c>
      <c r="V61" s="224">
        <f>ROUND(E61*U61,2)</f>
        <v>0</v>
      </c>
      <c r="W61" s="224"/>
      <c r="X61" s="224" t="s">
        <v>531</v>
      </c>
      <c r="Y61" s="224" t="s">
        <v>513</v>
      </c>
      <c r="Z61" s="213"/>
      <c r="AA61" s="213"/>
      <c r="AB61" s="213"/>
      <c r="AC61" s="213"/>
      <c r="AD61" s="213"/>
      <c r="AE61" s="213"/>
      <c r="AF61" s="213"/>
      <c r="AG61" s="213" t="s">
        <v>541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5"/>
      <c r="D62" s="251"/>
      <c r="E62" s="251"/>
      <c r="F62" s="251"/>
      <c r="G62" s="251"/>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515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x14ac:dyDescent="0.2">
      <c r="A63" s="242">
        <v>25</v>
      </c>
      <c r="B63" s="243" t="s">
        <v>3480</v>
      </c>
      <c r="C63" s="254" t="s">
        <v>3520</v>
      </c>
      <c r="D63" s="244" t="s">
        <v>3521</v>
      </c>
      <c r="E63" s="245">
        <v>1</v>
      </c>
      <c r="F63" s="246"/>
      <c r="G63" s="247">
        <f>ROUND(E63*F63,2)</f>
        <v>0</v>
      </c>
      <c r="H63" s="246"/>
      <c r="I63" s="247">
        <f>ROUND(E63*H63,2)</f>
        <v>0</v>
      </c>
      <c r="J63" s="246"/>
      <c r="K63" s="247">
        <f>ROUND(E63*J63,2)</f>
        <v>0</v>
      </c>
      <c r="L63" s="247">
        <v>21</v>
      </c>
      <c r="M63" s="247">
        <f>G63*(1+L63/100)</f>
        <v>0</v>
      </c>
      <c r="N63" s="245">
        <v>2.1999999999999999E-2</v>
      </c>
      <c r="O63" s="245">
        <f>ROUND(E63*N63,2)</f>
        <v>0.02</v>
      </c>
      <c r="P63" s="245">
        <v>0</v>
      </c>
      <c r="Q63" s="245">
        <f>ROUND(E63*P63,2)</f>
        <v>0</v>
      </c>
      <c r="R63" s="247"/>
      <c r="S63" s="247" t="s">
        <v>527</v>
      </c>
      <c r="T63" s="248" t="s">
        <v>512</v>
      </c>
      <c r="U63" s="224">
        <v>0</v>
      </c>
      <c r="V63" s="224">
        <f>ROUND(E63*U63,2)</f>
        <v>0</v>
      </c>
      <c r="W63" s="224"/>
      <c r="X63" s="224" t="s">
        <v>3483</v>
      </c>
      <c r="Y63" s="224" t="s">
        <v>513</v>
      </c>
      <c r="Z63" s="213"/>
      <c r="AA63" s="213"/>
      <c r="AB63" s="213"/>
      <c r="AC63" s="213"/>
      <c r="AD63" s="213"/>
      <c r="AE63" s="213"/>
      <c r="AF63" s="213"/>
      <c r="AG63" s="213" t="s">
        <v>3484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5"/>
      <c r="D64" s="251"/>
      <c r="E64" s="251"/>
      <c r="F64" s="251"/>
      <c r="G64" s="251"/>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515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2">
        <v>26</v>
      </c>
      <c r="B65" s="243" t="s">
        <v>3480</v>
      </c>
      <c r="C65" s="254" t="s">
        <v>3522</v>
      </c>
      <c r="D65" s="244" t="s">
        <v>3523</v>
      </c>
      <c r="E65" s="245">
        <v>1</v>
      </c>
      <c r="F65" s="246"/>
      <c r="G65" s="247">
        <f>ROUND(E65*F65,2)</f>
        <v>0</v>
      </c>
      <c r="H65" s="246"/>
      <c r="I65" s="247">
        <f>ROUND(E65*H65,2)</f>
        <v>0</v>
      </c>
      <c r="J65" s="246"/>
      <c r="K65" s="247">
        <f>ROUND(E65*J65,2)</f>
        <v>0</v>
      </c>
      <c r="L65" s="247">
        <v>21</v>
      </c>
      <c r="M65" s="247">
        <f>G65*(1+L65/100)</f>
        <v>0</v>
      </c>
      <c r="N65" s="245">
        <v>1E-3</v>
      </c>
      <c r="O65" s="245">
        <f>ROUND(E65*N65,2)</f>
        <v>0</v>
      </c>
      <c r="P65" s="245">
        <v>0</v>
      </c>
      <c r="Q65" s="245">
        <f>ROUND(E65*P65,2)</f>
        <v>0</v>
      </c>
      <c r="R65" s="247"/>
      <c r="S65" s="247" t="s">
        <v>527</v>
      </c>
      <c r="T65" s="248" t="s">
        <v>512</v>
      </c>
      <c r="U65" s="224">
        <v>0</v>
      </c>
      <c r="V65" s="224">
        <f>ROUND(E65*U65,2)</f>
        <v>0</v>
      </c>
      <c r="W65" s="224"/>
      <c r="X65" s="224" t="s">
        <v>3483</v>
      </c>
      <c r="Y65" s="224" t="s">
        <v>513</v>
      </c>
      <c r="Z65" s="213"/>
      <c r="AA65" s="213"/>
      <c r="AB65" s="213"/>
      <c r="AC65" s="213"/>
      <c r="AD65" s="213"/>
      <c r="AE65" s="213"/>
      <c r="AF65" s="213"/>
      <c r="AG65" s="213" t="s">
        <v>3506</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5"/>
      <c r="D66" s="251"/>
      <c r="E66" s="251"/>
      <c r="F66" s="251"/>
      <c r="G66" s="251"/>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515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2">
        <v>27</v>
      </c>
      <c r="B67" s="243" t="s">
        <v>3480</v>
      </c>
      <c r="C67" s="254" t="s">
        <v>3524</v>
      </c>
      <c r="D67" s="244" t="s">
        <v>3521</v>
      </c>
      <c r="E67" s="245">
        <v>1</v>
      </c>
      <c r="F67" s="246"/>
      <c r="G67" s="247">
        <f>ROUND(E67*F67,2)</f>
        <v>0</v>
      </c>
      <c r="H67" s="246"/>
      <c r="I67" s="247">
        <f>ROUND(E67*H67,2)</f>
        <v>0</v>
      </c>
      <c r="J67" s="246"/>
      <c r="K67" s="247">
        <f>ROUND(E67*J67,2)</f>
        <v>0</v>
      </c>
      <c r="L67" s="247">
        <v>21</v>
      </c>
      <c r="M67" s="247">
        <f>G67*(1+L67/100)</f>
        <v>0</v>
      </c>
      <c r="N67" s="245">
        <v>1.2E-2</v>
      </c>
      <c r="O67" s="245">
        <f>ROUND(E67*N67,2)</f>
        <v>0.01</v>
      </c>
      <c r="P67" s="245">
        <v>0</v>
      </c>
      <c r="Q67" s="245">
        <f>ROUND(E67*P67,2)</f>
        <v>0</v>
      </c>
      <c r="R67" s="247"/>
      <c r="S67" s="247" t="s">
        <v>527</v>
      </c>
      <c r="T67" s="248" t="s">
        <v>512</v>
      </c>
      <c r="U67" s="224">
        <v>0</v>
      </c>
      <c r="V67" s="224">
        <f>ROUND(E67*U67,2)</f>
        <v>0</v>
      </c>
      <c r="W67" s="224"/>
      <c r="X67" s="224" t="s">
        <v>3483</v>
      </c>
      <c r="Y67" s="224" t="s">
        <v>513</v>
      </c>
      <c r="Z67" s="213"/>
      <c r="AA67" s="213"/>
      <c r="AB67" s="213"/>
      <c r="AC67" s="213"/>
      <c r="AD67" s="213"/>
      <c r="AE67" s="213"/>
      <c r="AF67" s="213"/>
      <c r="AG67" s="213" t="s">
        <v>3484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5"/>
      <c r="D68" s="251"/>
      <c r="E68" s="251"/>
      <c r="F68" s="251"/>
      <c r="G68" s="251"/>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2">
        <v>28</v>
      </c>
      <c r="B69" s="243" t="s">
        <v>3480</v>
      </c>
      <c r="C69" s="254" t="s">
        <v>3525</v>
      </c>
      <c r="D69" s="244" t="s">
        <v>3521</v>
      </c>
      <c r="E69" s="245">
        <v>1</v>
      </c>
      <c r="F69" s="246"/>
      <c r="G69" s="247">
        <f>ROUND(E69*F69,2)</f>
        <v>0</v>
      </c>
      <c r="H69" s="246"/>
      <c r="I69" s="247">
        <f>ROUND(E69*H69,2)</f>
        <v>0</v>
      </c>
      <c r="J69" s="246"/>
      <c r="K69" s="247">
        <f>ROUND(E69*J69,2)</f>
        <v>0</v>
      </c>
      <c r="L69" s="247">
        <v>21</v>
      </c>
      <c r="M69" s="247">
        <f>G69*(1+L69/100)</f>
        <v>0</v>
      </c>
      <c r="N69" s="245">
        <v>1E-3</v>
      </c>
      <c r="O69" s="245">
        <f>ROUND(E69*N69,2)</f>
        <v>0</v>
      </c>
      <c r="P69" s="245">
        <v>0</v>
      </c>
      <c r="Q69" s="245">
        <f>ROUND(E69*P69,2)</f>
        <v>0</v>
      </c>
      <c r="R69" s="247"/>
      <c r="S69" s="247" t="s">
        <v>527</v>
      </c>
      <c r="T69" s="248" t="s">
        <v>512</v>
      </c>
      <c r="U69" s="224">
        <v>0</v>
      </c>
      <c r="V69" s="224">
        <f>ROUND(E69*U69,2)</f>
        <v>0</v>
      </c>
      <c r="W69" s="224"/>
      <c r="X69" s="224" t="s">
        <v>3483</v>
      </c>
      <c r="Y69" s="224" t="s">
        <v>513</v>
      </c>
      <c r="Z69" s="213"/>
      <c r="AA69" s="213"/>
      <c r="AB69" s="213"/>
      <c r="AC69" s="213"/>
      <c r="AD69" s="213"/>
      <c r="AE69" s="213"/>
      <c r="AF69" s="213"/>
      <c r="AG69" s="213" t="s">
        <v>3484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5"/>
      <c r="D70" s="251"/>
      <c r="E70" s="251"/>
      <c r="F70" s="251"/>
      <c r="G70" s="251"/>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515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x14ac:dyDescent="0.2">
      <c r="A71" s="242">
        <v>29</v>
      </c>
      <c r="B71" s="243" t="s">
        <v>3480</v>
      </c>
      <c r="C71" s="254" t="s">
        <v>3526</v>
      </c>
      <c r="D71" s="244" t="s">
        <v>3499</v>
      </c>
      <c r="E71" s="245">
        <v>1</v>
      </c>
      <c r="F71" s="246"/>
      <c r="G71" s="247">
        <f>ROUND(E71*F71,2)</f>
        <v>0</v>
      </c>
      <c r="H71" s="246"/>
      <c r="I71" s="247">
        <f>ROUND(E71*H71,2)</f>
        <v>0</v>
      </c>
      <c r="J71" s="246"/>
      <c r="K71" s="247">
        <f>ROUND(E71*J71,2)</f>
        <v>0</v>
      </c>
      <c r="L71" s="247">
        <v>21</v>
      </c>
      <c r="M71" s="247">
        <f>G71*(1+L71/100)</f>
        <v>0</v>
      </c>
      <c r="N71" s="245">
        <v>6.9800000000000001E-3</v>
      </c>
      <c r="O71" s="245">
        <f>ROUND(E71*N71,2)</f>
        <v>0.01</v>
      </c>
      <c r="P71" s="245">
        <v>0</v>
      </c>
      <c r="Q71" s="245">
        <f>ROUND(E71*P71,2)</f>
        <v>0</v>
      </c>
      <c r="R71" s="247"/>
      <c r="S71" s="247" t="s">
        <v>527</v>
      </c>
      <c r="T71" s="248" t="s">
        <v>512</v>
      </c>
      <c r="U71" s="224">
        <v>0</v>
      </c>
      <c r="V71" s="224">
        <f>ROUND(E71*U71,2)</f>
        <v>0</v>
      </c>
      <c r="W71" s="224"/>
      <c r="X71" s="224" t="s">
        <v>3483</v>
      </c>
      <c r="Y71" s="224" t="s">
        <v>513</v>
      </c>
      <c r="Z71" s="213"/>
      <c r="AA71" s="213"/>
      <c r="AB71" s="213"/>
      <c r="AC71" s="213"/>
      <c r="AD71" s="213"/>
      <c r="AE71" s="213"/>
      <c r="AF71" s="213"/>
      <c r="AG71" s="213" t="s">
        <v>3484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5"/>
      <c r="D72" s="251"/>
      <c r="E72" s="251"/>
      <c r="F72" s="251"/>
      <c r="G72" s="251"/>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515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2">
        <v>30</v>
      </c>
      <c r="B73" s="243" t="s">
        <v>3480</v>
      </c>
      <c r="C73" s="254" t="s">
        <v>3527</v>
      </c>
      <c r="D73" s="244" t="s">
        <v>530</v>
      </c>
      <c r="E73" s="245">
        <v>1</v>
      </c>
      <c r="F73" s="246"/>
      <c r="G73" s="247">
        <f>ROUND(E73*F73,2)</f>
        <v>0</v>
      </c>
      <c r="H73" s="246"/>
      <c r="I73" s="247">
        <f>ROUND(E73*H73,2)</f>
        <v>0</v>
      </c>
      <c r="J73" s="246"/>
      <c r="K73" s="247">
        <f>ROUND(E73*J73,2)</f>
        <v>0</v>
      </c>
      <c r="L73" s="247">
        <v>21</v>
      </c>
      <c r="M73" s="247">
        <f>G73*(1+L73/100)</f>
        <v>0</v>
      </c>
      <c r="N73" s="245">
        <v>0.08</v>
      </c>
      <c r="O73" s="245">
        <f>ROUND(E73*N73,2)</f>
        <v>0.08</v>
      </c>
      <c r="P73" s="245">
        <v>0</v>
      </c>
      <c r="Q73" s="245">
        <f>ROUND(E73*P73,2)</f>
        <v>0</v>
      </c>
      <c r="R73" s="247"/>
      <c r="S73" s="247" t="s">
        <v>527</v>
      </c>
      <c r="T73" s="248" t="s">
        <v>512</v>
      </c>
      <c r="U73" s="224">
        <v>0</v>
      </c>
      <c r="V73" s="224">
        <f>ROUND(E73*U73,2)</f>
        <v>0</v>
      </c>
      <c r="W73" s="224"/>
      <c r="X73" s="224" t="s">
        <v>3483</v>
      </c>
      <c r="Y73" s="224" t="s">
        <v>513</v>
      </c>
      <c r="Z73" s="213"/>
      <c r="AA73" s="213"/>
      <c r="AB73" s="213"/>
      <c r="AC73" s="213"/>
      <c r="AD73" s="213"/>
      <c r="AE73" s="213"/>
      <c r="AF73" s="213"/>
      <c r="AG73" s="213" t="s">
        <v>3484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5"/>
      <c r="D74" s="251"/>
      <c r="E74" s="251"/>
      <c r="F74" s="251"/>
      <c r="G74" s="251"/>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515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2">
        <v>31</v>
      </c>
      <c r="B75" s="243" t="s">
        <v>3480</v>
      </c>
      <c r="C75" s="254" t="s">
        <v>3528</v>
      </c>
      <c r="D75" s="244" t="s">
        <v>530</v>
      </c>
      <c r="E75" s="245">
        <v>1</v>
      </c>
      <c r="F75" s="246"/>
      <c r="G75" s="247">
        <f>ROUND(E75*F75,2)</f>
        <v>0</v>
      </c>
      <c r="H75" s="246"/>
      <c r="I75" s="247">
        <f>ROUND(E75*H75,2)</f>
        <v>0</v>
      </c>
      <c r="J75" s="246"/>
      <c r="K75" s="247">
        <f>ROUND(E75*J75,2)</f>
        <v>0</v>
      </c>
      <c r="L75" s="247">
        <v>21</v>
      </c>
      <c r="M75" s="247">
        <f>G75*(1+L75/100)</f>
        <v>0</v>
      </c>
      <c r="N75" s="245">
        <v>8.3000000000000001E-3</v>
      </c>
      <c r="O75" s="245">
        <f>ROUND(E75*N75,2)</f>
        <v>0.01</v>
      </c>
      <c r="P75" s="245">
        <v>0</v>
      </c>
      <c r="Q75" s="245">
        <f>ROUND(E75*P75,2)</f>
        <v>0</v>
      </c>
      <c r="R75" s="247"/>
      <c r="S75" s="247" t="s">
        <v>527</v>
      </c>
      <c r="T75" s="248" t="s">
        <v>512</v>
      </c>
      <c r="U75" s="224">
        <v>0</v>
      </c>
      <c r="V75" s="224">
        <f>ROUND(E75*U75,2)</f>
        <v>0</v>
      </c>
      <c r="W75" s="224"/>
      <c r="X75" s="224" t="s">
        <v>3483</v>
      </c>
      <c r="Y75" s="224" t="s">
        <v>513</v>
      </c>
      <c r="Z75" s="213"/>
      <c r="AA75" s="213"/>
      <c r="AB75" s="213"/>
      <c r="AC75" s="213"/>
      <c r="AD75" s="213"/>
      <c r="AE75" s="213"/>
      <c r="AF75" s="213"/>
      <c r="AG75" s="213" t="s">
        <v>3506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5"/>
      <c r="D76" s="251"/>
      <c r="E76" s="251"/>
      <c r="F76" s="251"/>
      <c r="G76" s="251"/>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515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2">
        <v>32</v>
      </c>
      <c r="B77" s="243" t="s">
        <v>3529</v>
      </c>
      <c r="C77" s="254" t="s">
        <v>3530</v>
      </c>
      <c r="D77" s="244" t="s">
        <v>3499</v>
      </c>
      <c r="E77" s="245">
        <v>1</v>
      </c>
      <c r="F77" s="246"/>
      <c r="G77" s="247">
        <f>ROUND(E77*F77,2)</f>
        <v>0</v>
      </c>
      <c r="H77" s="246"/>
      <c r="I77" s="247">
        <f>ROUND(E77*H77,2)</f>
        <v>0</v>
      </c>
      <c r="J77" s="246"/>
      <c r="K77" s="247">
        <f>ROUND(E77*J77,2)</f>
        <v>0</v>
      </c>
      <c r="L77" s="247">
        <v>21</v>
      </c>
      <c r="M77" s="247">
        <f>G77*(1+L77/100)</f>
        <v>0</v>
      </c>
      <c r="N77" s="245">
        <v>2.8800000000000002E-3</v>
      </c>
      <c r="O77" s="245">
        <f>ROUND(E77*N77,2)</f>
        <v>0</v>
      </c>
      <c r="P77" s="245">
        <v>0</v>
      </c>
      <c r="Q77" s="245">
        <f>ROUND(E77*P77,2)</f>
        <v>0</v>
      </c>
      <c r="R77" s="247" t="s">
        <v>3515</v>
      </c>
      <c r="S77" s="247" t="s">
        <v>3531</v>
      </c>
      <c r="T77" s="248" t="s">
        <v>512</v>
      </c>
      <c r="U77" s="224">
        <v>0.55000000000000004</v>
      </c>
      <c r="V77" s="224">
        <f>ROUND(E77*U77,2)</f>
        <v>0.55000000000000004</v>
      </c>
      <c r="W77" s="224"/>
      <c r="X77" s="224" t="s">
        <v>557</v>
      </c>
      <c r="Y77" s="224" t="s">
        <v>513</v>
      </c>
      <c r="Z77" s="213"/>
      <c r="AA77" s="213"/>
      <c r="AB77" s="213"/>
      <c r="AC77" s="213"/>
      <c r="AD77" s="213"/>
      <c r="AE77" s="213"/>
      <c r="AF77" s="213"/>
      <c r="AG77" s="213" t="s">
        <v>3478</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55"/>
      <c r="D78" s="251"/>
      <c r="E78" s="251"/>
      <c r="F78" s="251"/>
      <c r="G78" s="251"/>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515</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x14ac:dyDescent="0.2">
      <c r="A79" s="242">
        <v>33</v>
      </c>
      <c r="B79" s="243" t="s">
        <v>3532</v>
      </c>
      <c r="C79" s="254" t="s">
        <v>3533</v>
      </c>
      <c r="D79" s="244" t="s">
        <v>3499</v>
      </c>
      <c r="E79" s="245">
        <v>2</v>
      </c>
      <c r="F79" s="246"/>
      <c r="G79" s="247">
        <f>ROUND(E79*F79,2)</f>
        <v>0</v>
      </c>
      <c r="H79" s="246"/>
      <c r="I79" s="247">
        <f>ROUND(E79*H79,2)</f>
        <v>0</v>
      </c>
      <c r="J79" s="246"/>
      <c r="K79" s="247">
        <f>ROUND(E79*J79,2)</f>
        <v>0</v>
      </c>
      <c r="L79" s="247">
        <v>21</v>
      </c>
      <c r="M79" s="247">
        <f>G79*(1+L79/100)</f>
        <v>0</v>
      </c>
      <c r="N79" s="245">
        <v>6.7799999999999996E-3</v>
      </c>
      <c r="O79" s="245">
        <f>ROUND(E79*N79,2)</f>
        <v>0.01</v>
      </c>
      <c r="P79" s="245">
        <v>0</v>
      </c>
      <c r="Q79" s="245">
        <f>ROUND(E79*P79,2)</f>
        <v>0</v>
      </c>
      <c r="R79" s="247"/>
      <c r="S79" s="247" t="s">
        <v>527</v>
      </c>
      <c r="T79" s="248" t="s">
        <v>512</v>
      </c>
      <c r="U79" s="224">
        <v>0</v>
      </c>
      <c r="V79" s="224">
        <f>ROUND(E79*U79,2)</f>
        <v>0</v>
      </c>
      <c r="W79" s="224"/>
      <c r="X79" s="224" t="s">
        <v>557</v>
      </c>
      <c r="Y79" s="224" t="s">
        <v>513</v>
      </c>
      <c r="Z79" s="213"/>
      <c r="AA79" s="213"/>
      <c r="AB79" s="213"/>
      <c r="AC79" s="213"/>
      <c r="AD79" s="213"/>
      <c r="AE79" s="213"/>
      <c r="AF79" s="213"/>
      <c r="AG79" s="213" t="s">
        <v>3478</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5"/>
      <c r="D80" s="251"/>
      <c r="E80" s="251"/>
      <c r="F80" s="251"/>
      <c r="G80" s="251"/>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515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2">
        <v>34</v>
      </c>
      <c r="B81" s="243" t="s">
        <v>3480</v>
      </c>
      <c r="C81" s="254" t="s">
        <v>3534</v>
      </c>
      <c r="D81" s="244" t="s">
        <v>530</v>
      </c>
      <c r="E81" s="245">
        <v>1</v>
      </c>
      <c r="F81" s="246"/>
      <c r="G81" s="247">
        <f>ROUND(E81*F81,2)</f>
        <v>0</v>
      </c>
      <c r="H81" s="246"/>
      <c r="I81" s="247">
        <f>ROUND(E81*H81,2)</f>
        <v>0</v>
      </c>
      <c r="J81" s="246"/>
      <c r="K81" s="247">
        <f>ROUND(E81*J81,2)</f>
        <v>0</v>
      </c>
      <c r="L81" s="247">
        <v>21</v>
      </c>
      <c r="M81" s="247">
        <f>G81*(1+L81/100)</f>
        <v>0</v>
      </c>
      <c r="N81" s="245">
        <v>4.0000000000000001E-3</v>
      </c>
      <c r="O81" s="245">
        <f>ROUND(E81*N81,2)</f>
        <v>0</v>
      </c>
      <c r="P81" s="245">
        <v>0</v>
      </c>
      <c r="Q81" s="245">
        <f>ROUND(E81*P81,2)</f>
        <v>0</v>
      </c>
      <c r="R81" s="247"/>
      <c r="S81" s="247" t="s">
        <v>527</v>
      </c>
      <c r="T81" s="248" t="s">
        <v>512</v>
      </c>
      <c r="U81" s="224">
        <v>0</v>
      </c>
      <c r="V81" s="224">
        <f>ROUND(E81*U81,2)</f>
        <v>0</v>
      </c>
      <c r="W81" s="224"/>
      <c r="X81" s="224" t="s">
        <v>3483</v>
      </c>
      <c r="Y81" s="224" t="s">
        <v>513</v>
      </c>
      <c r="Z81" s="213"/>
      <c r="AA81" s="213"/>
      <c r="AB81" s="213"/>
      <c r="AC81" s="213"/>
      <c r="AD81" s="213"/>
      <c r="AE81" s="213"/>
      <c r="AF81" s="213"/>
      <c r="AG81" s="213" t="s">
        <v>3506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5"/>
      <c r="D82" s="251"/>
      <c r="E82" s="251"/>
      <c r="F82" s="251"/>
      <c r="G82" s="251"/>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515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2">
        <v>35</v>
      </c>
      <c r="B83" s="243" t="s">
        <v>3480</v>
      </c>
      <c r="C83" s="254" t="s">
        <v>3535</v>
      </c>
      <c r="D83" s="244" t="s">
        <v>530</v>
      </c>
      <c r="E83" s="245">
        <v>1</v>
      </c>
      <c r="F83" s="246"/>
      <c r="G83" s="247">
        <f>ROUND(E83*F83,2)</f>
        <v>0</v>
      </c>
      <c r="H83" s="246"/>
      <c r="I83" s="247">
        <f>ROUND(E83*H83,2)</f>
        <v>0</v>
      </c>
      <c r="J83" s="246"/>
      <c r="K83" s="247">
        <f>ROUND(E83*J83,2)</f>
        <v>0</v>
      </c>
      <c r="L83" s="247">
        <v>21</v>
      </c>
      <c r="M83" s="247">
        <f>G83*(1+L83/100)</f>
        <v>0</v>
      </c>
      <c r="N83" s="245">
        <v>6.0000000000000001E-3</v>
      </c>
      <c r="O83" s="245">
        <f>ROUND(E83*N83,2)</f>
        <v>0.01</v>
      </c>
      <c r="P83" s="245">
        <v>0</v>
      </c>
      <c r="Q83" s="245">
        <f>ROUND(E83*P83,2)</f>
        <v>0</v>
      </c>
      <c r="R83" s="247"/>
      <c r="S83" s="247" t="s">
        <v>527</v>
      </c>
      <c r="T83" s="248" t="s">
        <v>512</v>
      </c>
      <c r="U83" s="224">
        <v>0</v>
      </c>
      <c r="V83" s="224">
        <f>ROUND(E83*U83,2)</f>
        <v>0</v>
      </c>
      <c r="W83" s="224"/>
      <c r="X83" s="224" t="s">
        <v>3483</v>
      </c>
      <c r="Y83" s="224" t="s">
        <v>513</v>
      </c>
      <c r="Z83" s="213"/>
      <c r="AA83" s="213"/>
      <c r="AB83" s="213"/>
      <c r="AC83" s="213"/>
      <c r="AD83" s="213"/>
      <c r="AE83" s="213"/>
      <c r="AF83" s="213"/>
      <c r="AG83" s="213" t="s">
        <v>3484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5"/>
      <c r="D84" s="251"/>
      <c r="E84" s="251"/>
      <c r="F84" s="251"/>
      <c r="G84" s="251"/>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515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2">
        <v>36</v>
      </c>
      <c r="B85" s="243" t="s">
        <v>3480</v>
      </c>
      <c r="C85" s="254" t="s">
        <v>3536</v>
      </c>
      <c r="D85" s="244" t="s">
        <v>530</v>
      </c>
      <c r="E85" s="245">
        <v>1</v>
      </c>
      <c r="F85" s="246"/>
      <c r="G85" s="247">
        <f>ROUND(E85*F85,2)</f>
        <v>0</v>
      </c>
      <c r="H85" s="246"/>
      <c r="I85" s="247">
        <f>ROUND(E85*H85,2)</f>
        <v>0</v>
      </c>
      <c r="J85" s="246"/>
      <c r="K85" s="247">
        <f>ROUND(E85*J85,2)</f>
        <v>0</v>
      </c>
      <c r="L85" s="247">
        <v>21</v>
      </c>
      <c r="M85" s="247">
        <f>G85*(1+L85/100)</f>
        <v>0</v>
      </c>
      <c r="N85" s="245">
        <v>6.0000000000000001E-3</v>
      </c>
      <c r="O85" s="245">
        <f>ROUND(E85*N85,2)</f>
        <v>0.01</v>
      </c>
      <c r="P85" s="245">
        <v>0</v>
      </c>
      <c r="Q85" s="245">
        <f>ROUND(E85*P85,2)</f>
        <v>0</v>
      </c>
      <c r="R85" s="247"/>
      <c r="S85" s="247" t="s">
        <v>527</v>
      </c>
      <c r="T85" s="248" t="s">
        <v>512</v>
      </c>
      <c r="U85" s="224">
        <v>0</v>
      </c>
      <c r="V85" s="224">
        <f>ROUND(E85*U85,2)</f>
        <v>0</v>
      </c>
      <c r="W85" s="224"/>
      <c r="X85" s="224" t="s">
        <v>3483</v>
      </c>
      <c r="Y85" s="224" t="s">
        <v>513</v>
      </c>
      <c r="Z85" s="213"/>
      <c r="AA85" s="213"/>
      <c r="AB85" s="213"/>
      <c r="AC85" s="213"/>
      <c r="AD85" s="213"/>
      <c r="AE85" s="213"/>
      <c r="AF85" s="213"/>
      <c r="AG85" s="213" t="s">
        <v>3484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5"/>
      <c r="D86" s="251"/>
      <c r="E86" s="251"/>
      <c r="F86" s="251"/>
      <c r="G86" s="251"/>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515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2">
        <v>37</v>
      </c>
      <c r="B87" s="243" t="s">
        <v>3480</v>
      </c>
      <c r="C87" s="254" t="s">
        <v>3537</v>
      </c>
      <c r="D87" s="244" t="s">
        <v>3521</v>
      </c>
      <c r="E87" s="245">
        <v>1</v>
      </c>
      <c r="F87" s="246"/>
      <c r="G87" s="247">
        <f>ROUND(E87*F87,2)</f>
        <v>0</v>
      </c>
      <c r="H87" s="246"/>
      <c r="I87" s="247">
        <f>ROUND(E87*H87,2)</f>
        <v>0</v>
      </c>
      <c r="J87" s="246"/>
      <c r="K87" s="247">
        <f>ROUND(E87*J87,2)</f>
        <v>0</v>
      </c>
      <c r="L87" s="247">
        <v>21</v>
      </c>
      <c r="M87" s="247">
        <f>G87*(1+L87/100)</f>
        <v>0</v>
      </c>
      <c r="N87" s="245">
        <v>1E-3</v>
      </c>
      <c r="O87" s="245">
        <f>ROUND(E87*N87,2)</f>
        <v>0</v>
      </c>
      <c r="P87" s="245">
        <v>0</v>
      </c>
      <c r="Q87" s="245">
        <f>ROUND(E87*P87,2)</f>
        <v>0</v>
      </c>
      <c r="R87" s="247"/>
      <c r="S87" s="247" t="s">
        <v>527</v>
      </c>
      <c r="T87" s="248" t="s">
        <v>512</v>
      </c>
      <c r="U87" s="224">
        <v>0</v>
      </c>
      <c r="V87" s="224">
        <f>ROUND(E87*U87,2)</f>
        <v>0</v>
      </c>
      <c r="W87" s="224"/>
      <c r="X87" s="224" t="s">
        <v>3483</v>
      </c>
      <c r="Y87" s="224" t="s">
        <v>513</v>
      </c>
      <c r="Z87" s="213"/>
      <c r="AA87" s="213"/>
      <c r="AB87" s="213"/>
      <c r="AC87" s="213"/>
      <c r="AD87" s="213"/>
      <c r="AE87" s="213"/>
      <c r="AF87" s="213"/>
      <c r="AG87" s="213" t="s">
        <v>3484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5"/>
      <c r="D88" s="251"/>
      <c r="E88" s="251"/>
      <c r="F88" s="251"/>
      <c r="G88" s="251"/>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2">
        <v>38</v>
      </c>
      <c r="B89" s="243" t="s">
        <v>3480</v>
      </c>
      <c r="C89" s="254" t="s">
        <v>3538</v>
      </c>
      <c r="D89" s="244" t="s">
        <v>530</v>
      </c>
      <c r="E89" s="245">
        <v>1</v>
      </c>
      <c r="F89" s="246"/>
      <c r="G89" s="247">
        <f>ROUND(E89*F89,2)</f>
        <v>0</v>
      </c>
      <c r="H89" s="246"/>
      <c r="I89" s="247">
        <f>ROUND(E89*H89,2)</f>
        <v>0</v>
      </c>
      <c r="J89" s="246"/>
      <c r="K89" s="247">
        <f>ROUND(E89*J89,2)</f>
        <v>0</v>
      </c>
      <c r="L89" s="247">
        <v>21</v>
      </c>
      <c r="M89" s="247">
        <f>G89*(1+L89/100)</f>
        <v>0</v>
      </c>
      <c r="N89" s="245">
        <v>4.0000000000000001E-3</v>
      </c>
      <c r="O89" s="245">
        <f>ROUND(E89*N89,2)</f>
        <v>0</v>
      </c>
      <c r="P89" s="245">
        <v>0</v>
      </c>
      <c r="Q89" s="245">
        <f>ROUND(E89*P89,2)</f>
        <v>0</v>
      </c>
      <c r="R89" s="247"/>
      <c r="S89" s="247" t="s">
        <v>527</v>
      </c>
      <c r="T89" s="248" t="s">
        <v>512</v>
      </c>
      <c r="U89" s="224">
        <v>0</v>
      </c>
      <c r="V89" s="224">
        <f>ROUND(E89*U89,2)</f>
        <v>0</v>
      </c>
      <c r="W89" s="224"/>
      <c r="X89" s="224" t="s">
        <v>3483</v>
      </c>
      <c r="Y89" s="224" t="s">
        <v>513</v>
      </c>
      <c r="Z89" s="213"/>
      <c r="AA89" s="213"/>
      <c r="AB89" s="213"/>
      <c r="AC89" s="213"/>
      <c r="AD89" s="213"/>
      <c r="AE89" s="213"/>
      <c r="AF89" s="213"/>
      <c r="AG89" s="213" t="s">
        <v>3484</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5"/>
      <c r="D90" s="251"/>
      <c r="E90" s="251"/>
      <c r="F90" s="251"/>
      <c r="G90" s="251"/>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515</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2">
        <v>39</v>
      </c>
      <c r="B91" s="243" t="s">
        <v>3480</v>
      </c>
      <c r="C91" s="254" t="s">
        <v>3539</v>
      </c>
      <c r="D91" s="244" t="s">
        <v>530</v>
      </c>
      <c r="E91" s="245">
        <v>1</v>
      </c>
      <c r="F91" s="246"/>
      <c r="G91" s="247">
        <f>ROUND(E91*F91,2)</f>
        <v>0</v>
      </c>
      <c r="H91" s="246"/>
      <c r="I91" s="247">
        <f>ROUND(E91*H91,2)</f>
        <v>0</v>
      </c>
      <c r="J91" s="246"/>
      <c r="K91" s="247">
        <f>ROUND(E91*J91,2)</f>
        <v>0</v>
      </c>
      <c r="L91" s="247">
        <v>21</v>
      </c>
      <c r="M91" s="247">
        <f>G91*(1+L91/100)</f>
        <v>0</v>
      </c>
      <c r="N91" s="245">
        <v>1E-3</v>
      </c>
      <c r="O91" s="245">
        <f>ROUND(E91*N91,2)</f>
        <v>0</v>
      </c>
      <c r="P91" s="245">
        <v>0</v>
      </c>
      <c r="Q91" s="245">
        <f>ROUND(E91*P91,2)</f>
        <v>0</v>
      </c>
      <c r="R91" s="247"/>
      <c r="S91" s="247" t="s">
        <v>527</v>
      </c>
      <c r="T91" s="248" t="s">
        <v>512</v>
      </c>
      <c r="U91" s="224">
        <v>0</v>
      </c>
      <c r="V91" s="224">
        <f>ROUND(E91*U91,2)</f>
        <v>0</v>
      </c>
      <c r="W91" s="224"/>
      <c r="X91" s="224" t="s">
        <v>3483</v>
      </c>
      <c r="Y91" s="224" t="s">
        <v>513</v>
      </c>
      <c r="Z91" s="213"/>
      <c r="AA91" s="213"/>
      <c r="AB91" s="213"/>
      <c r="AC91" s="213"/>
      <c r="AD91" s="213"/>
      <c r="AE91" s="213"/>
      <c r="AF91" s="213"/>
      <c r="AG91" s="213" t="s">
        <v>3484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5"/>
      <c r="D92" s="251"/>
      <c r="E92" s="251"/>
      <c r="F92" s="251"/>
      <c r="G92" s="251"/>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515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2">
        <v>40</v>
      </c>
      <c r="B93" s="243" t="s">
        <v>3540</v>
      </c>
      <c r="C93" s="254" t="s">
        <v>3541</v>
      </c>
      <c r="D93" s="244" t="s">
        <v>969</v>
      </c>
      <c r="E93" s="245">
        <v>0.17699999999999999</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t="s">
        <v>3515</v>
      </c>
      <c r="S93" s="247" t="s">
        <v>511</v>
      </c>
      <c r="T93" s="248" t="s">
        <v>512</v>
      </c>
      <c r="U93" s="224">
        <v>4.0430000000000001</v>
      </c>
      <c r="V93" s="224">
        <f>ROUND(E93*U93,2)</f>
        <v>0.72</v>
      </c>
      <c r="W93" s="224"/>
      <c r="X93" s="224" t="s">
        <v>557</v>
      </c>
      <c r="Y93" s="224" t="s">
        <v>513</v>
      </c>
      <c r="Z93" s="213"/>
      <c r="AA93" s="213"/>
      <c r="AB93" s="213"/>
      <c r="AC93" s="213"/>
      <c r="AD93" s="213"/>
      <c r="AE93" s="213"/>
      <c r="AF93" s="213"/>
      <c r="AG93" s="213" t="s">
        <v>571</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5"/>
      <c r="D94" s="251"/>
      <c r="E94" s="251"/>
      <c r="F94" s="251"/>
      <c r="G94" s="251"/>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515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33.75" outlineLevel="1" x14ac:dyDescent="0.2">
      <c r="A95" s="242">
        <v>41</v>
      </c>
      <c r="B95" s="243" t="s">
        <v>3542</v>
      </c>
      <c r="C95" s="254" t="s">
        <v>3543</v>
      </c>
      <c r="D95" s="244" t="s">
        <v>969</v>
      </c>
      <c r="E95" s="245">
        <v>0.17699999999999999</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t="s">
        <v>3515</v>
      </c>
      <c r="S95" s="247" t="s">
        <v>511</v>
      </c>
      <c r="T95" s="248" t="s">
        <v>512</v>
      </c>
      <c r="U95" s="224">
        <v>0.48899999999999999</v>
      </c>
      <c r="V95" s="224">
        <f>ROUND(E95*U95,2)</f>
        <v>0.09</v>
      </c>
      <c r="W95" s="224"/>
      <c r="X95" s="224" t="s">
        <v>557</v>
      </c>
      <c r="Y95" s="224" t="s">
        <v>513</v>
      </c>
      <c r="Z95" s="213"/>
      <c r="AA95" s="213"/>
      <c r="AB95" s="213"/>
      <c r="AC95" s="213"/>
      <c r="AD95" s="213"/>
      <c r="AE95" s="213"/>
      <c r="AF95" s="213"/>
      <c r="AG95" s="213" t="s">
        <v>571</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5"/>
      <c r="D96" s="251"/>
      <c r="E96" s="251"/>
      <c r="F96" s="251"/>
      <c r="G96" s="251"/>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515</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x14ac:dyDescent="0.2">
      <c r="A97" s="232" t="s">
        <v>506</v>
      </c>
      <c r="B97" s="233" t="s">
        <v>382</v>
      </c>
      <c r="C97" s="253" t="s">
        <v>383</v>
      </c>
      <c r="D97" s="234"/>
      <c r="E97" s="235"/>
      <c r="F97" s="236"/>
      <c r="G97" s="236">
        <f>SUMIF(AG98:AG123,"&lt;&gt;NOR",G98:G123)</f>
        <v>0</v>
      </c>
      <c r="H97" s="236"/>
      <c r="I97" s="236">
        <f>SUM(I98:I123)</f>
        <v>0</v>
      </c>
      <c r="J97" s="236"/>
      <c r="K97" s="236">
        <f>SUM(K98:K123)</f>
        <v>0</v>
      </c>
      <c r="L97" s="236"/>
      <c r="M97" s="236">
        <f>SUM(M98:M123)</f>
        <v>0</v>
      </c>
      <c r="N97" s="235"/>
      <c r="O97" s="235">
        <f>SUM(O98:O123)</f>
        <v>21.320000000000004</v>
      </c>
      <c r="P97" s="235"/>
      <c r="Q97" s="235">
        <f>SUM(Q98:Q123)</f>
        <v>0</v>
      </c>
      <c r="R97" s="236"/>
      <c r="S97" s="236"/>
      <c r="T97" s="237"/>
      <c r="U97" s="231"/>
      <c r="V97" s="231">
        <f>SUM(V98:V123)</f>
        <v>1.02</v>
      </c>
      <c r="W97" s="231"/>
      <c r="X97" s="231"/>
      <c r="Y97" s="231"/>
      <c r="AG97" t="s">
        <v>507</v>
      </c>
    </row>
    <row r="98" spans="1:60" outlineLevel="1" x14ac:dyDescent="0.2">
      <c r="A98" s="242">
        <v>42</v>
      </c>
      <c r="B98" s="243" t="s">
        <v>3544</v>
      </c>
      <c r="C98" s="254" t="s">
        <v>3545</v>
      </c>
      <c r="D98" s="244" t="s">
        <v>1356</v>
      </c>
      <c r="E98" s="245">
        <v>3</v>
      </c>
      <c r="F98" s="246"/>
      <c r="G98" s="247">
        <f>ROUND(E98*F98,2)</f>
        <v>0</v>
      </c>
      <c r="H98" s="246"/>
      <c r="I98" s="247">
        <f>ROUND(E98*H98,2)</f>
        <v>0</v>
      </c>
      <c r="J98" s="246"/>
      <c r="K98" s="247">
        <f>ROUND(E98*J98,2)</f>
        <v>0</v>
      </c>
      <c r="L98" s="247">
        <v>21</v>
      </c>
      <c r="M98" s="247">
        <f>G98*(1+L98/100)</f>
        <v>0</v>
      </c>
      <c r="N98" s="245">
        <v>2.5200000000000001E-3</v>
      </c>
      <c r="O98" s="245">
        <f>ROUND(E98*N98,2)</f>
        <v>0.01</v>
      </c>
      <c r="P98" s="245">
        <v>0</v>
      </c>
      <c r="Q98" s="245">
        <f>ROUND(E98*P98,2)</f>
        <v>0</v>
      </c>
      <c r="R98" s="247"/>
      <c r="S98" s="247" t="s">
        <v>527</v>
      </c>
      <c r="T98" s="248" t="s">
        <v>512</v>
      </c>
      <c r="U98" s="224">
        <v>0</v>
      </c>
      <c r="V98" s="224">
        <f>ROUND(E98*U98,2)</f>
        <v>0</v>
      </c>
      <c r="W98" s="224"/>
      <c r="X98" s="224" t="s">
        <v>557</v>
      </c>
      <c r="Y98" s="224" t="s">
        <v>513</v>
      </c>
      <c r="Z98" s="213"/>
      <c r="AA98" s="213"/>
      <c r="AB98" s="213"/>
      <c r="AC98" s="213"/>
      <c r="AD98" s="213"/>
      <c r="AE98" s="213"/>
      <c r="AF98" s="213"/>
      <c r="AG98" s="213" t="s">
        <v>3478</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5"/>
      <c r="D99" s="251"/>
      <c r="E99" s="251"/>
      <c r="F99" s="251"/>
      <c r="G99" s="251"/>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515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2.5" outlineLevel="1" x14ac:dyDescent="0.2">
      <c r="A100" s="242">
        <v>43</v>
      </c>
      <c r="B100" s="243" t="s">
        <v>3546</v>
      </c>
      <c r="C100" s="254" t="s">
        <v>3547</v>
      </c>
      <c r="D100" s="244" t="s">
        <v>1356</v>
      </c>
      <c r="E100" s="245">
        <v>3</v>
      </c>
      <c r="F100" s="246"/>
      <c r="G100" s="247">
        <f>ROUND(E100*F100,2)</f>
        <v>0</v>
      </c>
      <c r="H100" s="246"/>
      <c r="I100" s="247">
        <f>ROUND(E100*H100,2)</f>
        <v>0</v>
      </c>
      <c r="J100" s="246"/>
      <c r="K100" s="247">
        <f>ROUND(E100*J100,2)</f>
        <v>0</v>
      </c>
      <c r="L100" s="247">
        <v>21</v>
      </c>
      <c r="M100" s="247">
        <f>G100*(1+L100/100)</f>
        <v>0</v>
      </c>
      <c r="N100" s="245">
        <v>1.4999999999999999E-4</v>
      </c>
      <c r="O100" s="245">
        <f>ROUND(E100*N100,2)</f>
        <v>0</v>
      </c>
      <c r="P100" s="245">
        <v>0</v>
      </c>
      <c r="Q100" s="245">
        <f>ROUND(E100*P100,2)</f>
        <v>0</v>
      </c>
      <c r="R100" s="247"/>
      <c r="S100" s="247" t="s">
        <v>527</v>
      </c>
      <c r="T100" s="248" t="s">
        <v>512</v>
      </c>
      <c r="U100" s="224">
        <v>0</v>
      </c>
      <c r="V100" s="224">
        <f>ROUND(E100*U100,2)</f>
        <v>0</v>
      </c>
      <c r="W100" s="224"/>
      <c r="X100" s="224" t="s">
        <v>557</v>
      </c>
      <c r="Y100" s="224" t="s">
        <v>513</v>
      </c>
      <c r="Z100" s="213"/>
      <c r="AA100" s="213"/>
      <c r="AB100" s="213"/>
      <c r="AC100" s="213"/>
      <c r="AD100" s="213"/>
      <c r="AE100" s="213"/>
      <c r="AF100" s="213"/>
      <c r="AG100" s="213" t="s">
        <v>3478</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5"/>
      <c r="D101" s="251"/>
      <c r="E101" s="251"/>
      <c r="F101" s="251"/>
      <c r="G101" s="251"/>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515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2">
        <v>44</v>
      </c>
      <c r="B102" s="243" t="s">
        <v>3548</v>
      </c>
      <c r="C102" s="254" t="s">
        <v>3549</v>
      </c>
      <c r="D102" s="244" t="s">
        <v>1356</v>
      </c>
      <c r="E102" s="245">
        <v>120</v>
      </c>
      <c r="F102" s="246"/>
      <c r="G102" s="247">
        <f>ROUND(E102*F102,2)</f>
        <v>0</v>
      </c>
      <c r="H102" s="246"/>
      <c r="I102" s="247">
        <f>ROUND(E102*H102,2)</f>
        <v>0</v>
      </c>
      <c r="J102" s="246"/>
      <c r="K102" s="247">
        <f>ROUND(E102*J102,2)</f>
        <v>0</v>
      </c>
      <c r="L102" s="247">
        <v>21</v>
      </c>
      <c r="M102" s="247">
        <f>G102*(1+L102/100)</f>
        <v>0</v>
      </c>
      <c r="N102" s="245">
        <v>0.15</v>
      </c>
      <c r="O102" s="245">
        <f>ROUND(E102*N102,2)</f>
        <v>18</v>
      </c>
      <c r="P102" s="245">
        <v>0</v>
      </c>
      <c r="Q102" s="245">
        <f>ROUND(E102*P102,2)</f>
        <v>0</v>
      </c>
      <c r="R102" s="247"/>
      <c r="S102" s="247" t="s">
        <v>527</v>
      </c>
      <c r="T102" s="248" t="s">
        <v>512</v>
      </c>
      <c r="U102" s="224">
        <v>0</v>
      </c>
      <c r="V102" s="224">
        <f>ROUND(E102*U102,2)</f>
        <v>0</v>
      </c>
      <c r="W102" s="224"/>
      <c r="X102" s="224" t="s">
        <v>557</v>
      </c>
      <c r="Y102" s="224" t="s">
        <v>513</v>
      </c>
      <c r="Z102" s="213"/>
      <c r="AA102" s="213"/>
      <c r="AB102" s="213"/>
      <c r="AC102" s="213"/>
      <c r="AD102" s="213"/>
      <c r="AE102" s="213"/>
      <c r="AF102" s="213"/>
      <c r="AG102" s="213" t="s">
        <v>3478</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5"/>
      <c r="D103" s="251"/>
      <c r="E103" s="251"/>
      <c r="F103" s="251"/>
      <c r="G103" s="251"/>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515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2">
        <v>45</v>
      </c>
      <c r="B104" s="243" t="s">
        <v>3550</v>
      </c>
      <c r="C104" s="254" t="s">
        <v>3551</v>
      </c>
      <c r="D104" s="244" t="s">
        <v>1356</v>
      </c>
      <c r="E104" s="245">
        <v>45</v>
      </c>
      <c r="F104" s="246"/>
      <c r="G104" s="247">
        <f>ROUND(E104*F104,2)</f>
        <v>0</v>
      </c>
      <c r="H104" s="246"/>
      <c r="I104" s="247">
        <f>ROUND(E104*H104,2)</f>
        <v>0</v>
      </c>
      <c r="J104" s="246"/>
      <c r="K104" s="247">
        <f>ROUND(E104*J104,2)</f>
        <v>0</v>
      </c>
      <c r="L104" s="247">
        <v>21</v>
      </c>
      <c r="M104" s="247">
        <f>G104*(1+L104/100)</f>
        <v>0</v>
      </c>
      <c r="N104" s="245">
        <v>7.2900000000000006E-2</v>
      </c>
      <c r="O104" s="245">
        <f>ROUND(E104*N104,2)</f>
        <v>3.28</v>
      </c>
      <c r="P104" s="245">
        <v>0</v>
      </c>
      <c r="Q104" s="245">
        <f>ROUND(E104*P104,2)</f>
        <v>0</v>
      </c>
      <c r="R104" s="247"/>
      <c r="S104" s="247" t="s">
        <v>527</v>
      </c>
      <c r="T104" s="248" t="s">
        <v>512</v>
      </c>
      <c r="U104" s="224">
        <v>0</v>
      </c>
      <c r="V104" s="224">
        <f>ROUND(E104*U104,2)</f>
        <v>0</v>
      </c>
      <c r="W104" s="224"/>
      <c r="X104" s="224" t="s">
        <v>557</v>
      </c>
      <c r="Y104" s="224" t="s">
        <v>513</v>
      </c>
      <c r="Z104" s="213"/>
      <c r="AA104" s="213"/>
      <c r="AB104" s="213"/>
      <c r="AC104" s="213"/>
      <c r="AD104" s="213"/>
      <c r="AE104" s="213"/>
      <c r="AF104" s="213"/>
      <c r="AG104" s="213" t="s">
        <v>3478</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5"/>
      <c r="D105" s="251"/>
      <c r="E105" s="251"/>
      <c r="F105" s="251"/>
      <c r="G105" s="251"/>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515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42">
        <v>46</v>
      </c>
      <c r="B106" s="243" t="s">
        <v>3552</v>
      </c>
      <c r="C106" s="254" t="s">
        <v>3553</v>
      </c>
      <c r="D106" s="244" t="s">
        <v>1356</v>
      </c>
      <c r="E106" s="245">
        <v>3</v>
      </c>
      <c r="F106" s="246"/>
      <c r="G106" s="247">
        <f>ROUND(E106*F106,2)</f>
        <v>0</v>
      </c>
      <c r="H106" s="246"/>
      <c r="I106" s="247">
        <f>ROUND(E106*H106,2)</f>
        <v>0</v>
      </c>
      <c r="J106" s="246"/>
      <c r="K106" s="247">
        <f>ROUND(E106*J106,2)</f>
        <v>0</v>
      </c>
      <c r="L106" s="247">
        <v>21</v>
      </c>
      <c r="M106" s="247">
        <f>G106*(1+L106/100)</f>
        <v>0</v>
      </c>
      <c r="N106" s="245">
        <v>5.9100000000000003E-3</v>
      </c>
      <c r="O106" s="245">
        <f>ROUND(E106*N106,2)</f>
        <v>0.02</v>
      </c>
      <c r="P106" s="245">
        <v>0</v>
      </c>
      <c r="Q106" s="245">
        <f>ROUND(E106*P106,2)</f>
        <v>0</v>
      </c>
      <c r="R106" s="247"/>
      <c r="S106" s="247" t="s">
        <v>527</v>
      </c>
      <c r="T106" s="248" t="s">
        <v>512</v>
      </c>
      <c r="U106" s="224">
        <v>0</v>
      </c>
      <c r="V106" s="224">
        <f>ROUND(E106*U106,2)</f>
        <v>0</v>
      </c>
      <c r="W106" s="224"/>
      <c r="X106" s="224" t="s">
        <v>557</v>
      </c>
      <c r="Y106" s="224" t="s">
        <v>513</v>
      </c>
      <c r="Z106" s="213"/>
      <c r="AA106" s="213"/>
      <c r="AB106" s="213"/>
      <c r="AC106" s="213"/>
      <c r="AD106" s="213"/>
      <c r="AE106" s="213"/>
      <c r="AF106" s="213"/>
      <c r="AG106" s="213" t="s">
        <v>3478</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55"/>
      <c r="D107" s="251"/>
      <c r="E107" s="251"/>
      <c r="F107" s="251"/>
      <c r="G107" s="251"/>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515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x14ac:dyDescent="0.2">
      <c r="A108" s="242">
        <v>47</v>
      </c>
      <c r="B108" s="243" t="s">
        <v>3554</v>
      </c>
      <c r="C108" s="254" t="s">
        <v>3555</v>
      </c>
      <c r="D108" s="244" t="s">
        <v>1356</v>
      </c>
      <c r="E108" s="245">
        <v>10</v>
      </c>
      <c r="F108" s="246"/>
      <c r="G108" s="247">
        <f>ROUND(E108*F108,2)</f>
        <v>0</v>
      </c>
      <c r="H108" s="246"/>
      <c r="I108" s="247">
        <f>ROUND(E108*H108,2)</f>
        <v>0</v>
      </c>
      <c r="J108" s="246"/>
      <c r="K108" s="247">
        <f>ROUND(E108*J108,2)</f>
        <v>0</v>
      </c>
      <c r="L108" s="247">
        <v>21</v>
      </c>
      <c r="M108" s="247">
        <f>G108*(1+L108/100)</f>
        <v>0</v>
      </c>
      <c r="N108" s="245">
        <v>5.0000000000000001E-4</v>
      </c>
      <c r="O108" s="245">
        <f>ROUND(E108*N108,2)</f>
        <v>0.01</v>
      </c>
      <c r="P108" s="245">
        <v>0</v>
      </c>
      <c r="Q108" s="245">
        <f>ROUND(E108*P108,2)</f>
        <v>0</v>
      </c>
      <c r="R108" s="247"/>
      <c r="S108" s="247" t="s">
        <v>527</v>
      </c>
      <c r="T108" s="248" t="s">
        <v>512</v>
      </c>
      <c r="U108" s="224">
        <v>0</v>
      </c>
      <c r="V108" s="224">
        <f>ROUND(E108*U108,2)</f>
        <v>0</v>
      </c>
      <c r="W108" s="224"/>
      <c r="X108" s="224" t="s">
        <v>557</v>
      </c>
      <c r="Y108" s="224" t="s">
        <v>513</v>
      </c>
      <c r="Z108" s="213"/>
      <c r="AA108" s="213"/>
      <c r="AB108" s="213"/>
      <c r="AC108" s="213"/>
      <c r="AD108" s="213"/>
      <c r="AE108" s="213"/>
      <c r="AF108" s="213"/>
      <c r="AG108" s="213" t="s">
        <v>3478</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55"/>
      <c r="D109" s="251"/>
      <c r="E109" s="251"/>
      <c r="F109" s="251"/>
      <c r="G109" s="251"/>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515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42">
        <v>48</v>
      </c>
      <c r="B110" s="243" t="s">
        <v>3556</v>
      </c>
      <c r="C110" s="254" t="s">
        <v>3557</v>
      </c>
      <c r="D110" s="244" t="s">
        <v>1356</v>
      </c>
      <c r="E110" s="245">
        <v>8</v>
      </c>
      <c r="F110" s="246"/>
      <c r="G110" s="247">
        <f>ROUND(E110*F110,2)</f>
        <v>0</v>
      </c>
      <c r="H110" s="246"/>
      <c r="I110" s="247">
        <f>ROUND(E110*H110,2)</f>
        <v>0</v>
      </c>
      <c r="J110" s="246"/>
      <c r="K110" s="247">
        <f>ROUND(E110*J110,2)</f>
        <v>0</v>
      </c>
      <c r="L110" s="247">
        <v>21</v>
      </c>
      <c r="M110" s="247">
        <f>G110*(1+L110/100)</f>
        <v>0</v>
      </c>
      <c r="N110" s="245">
        <v>4.8000000000000001E-4</v>
      </c>
      <c r="O110" s="245">
        <f>ROUND(E110*N110,2)</f>
        <v>0</v>
      </c>
      <c r="P110" s="245">
        <v>0</v>
      </c>
      <c r="Q110" s="245">
        <f>ROUND(E110*P110,2)</f>
        <v>0</v>
      </c>
      <c r="R110" s="247"/>
      <c r="S110" s="247" t="s">
        <v>527</v>
      </c>
      <c r="T110" s="248" t="s">
        <v>512</v>
      </c>
      <c r="U110" s="224">
        <v>0</v>
      </c>
      <c r="V110" s="224">
        <f>ROUND(E110*U110,2)</f>
        <v>0</v>
      </c>
      <c r="W110" s="224"/>
      <c r="X110" s="224" t="s">
        <v>557</v>
      </c>
      <c r="Y110" s="224" t="s">
        <v>513</v>
      </c>
      <c r="Z110" s="213"/>
      <c r="AA110" s="213"/>
      <c r="AB110" s="213"/>
      <c r="AC110" s="213"/>
      <c r="AD110" s="213"/>
      <c r="AE110" s="213"/>
      <c r="AF110" s="213"/>
      <c r="AG110" s="213" t="s">
        <v>3478</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5"/>
      <c r="D111" s="251"/>
      <c r="E111" s="251"/>
      <c r="F111" s="251"/>
      <c r="G111" s="251"/>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515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2">
        <v>49</v>
      </c>
      <c r="B112" s="243" t="s">
        <v>3558</v>
      </c>
      <c r="C112" s="254" t="s">
        <v>3559</v>
      </c>
      <c r="D112" s="244" t="s">
        <v>582</v>
      </c>
      <c r="E112" s="245">
        <v>7</v>
      </c>
      <c r="F112" s="246"/>
      <c r="G112" s="247">
        <f>ROUND(E112*F112,2)</f>
        <v>0</v>
      </c>
      <c r="H112" s="246"/>
      <c r="I112" s="247">
        <f>ROUND(E112*H112,2)</f>
        <v>0</v>
      </c>
      <c r="J112" s="246"/>
      <c r="K112" s="247">
        <f>ROUND(E112*J112,2)</f>
        <v>0</v>
      </c>
      <c r="L112" s="247">
        <v>21</v>
      </c>
      <c r="M112" s="247">
        <f>G112*(1+L112/100)</f>
        <v>0</v>
      </c>
      <c r="N112" s="245">
        <v>3.5E-4</v>
      </c>
      <c r="O112" s="245">
        <f>ROUND(E112*N112,2)</f>
        <v>0</v>
      </c>
      <c r="P112" s="245">
        <v>0</v>
      </c>
      <c r="Q112" s="245">
        <f>ROUND(E112*P112,2)</f>
        <v>0</v>
      </c>
      <c r="R112" s="247"/>
      <c r="S112" s="247" t="s">
        <v>527</v>
      </c>
      <c r="T112" s="248" t="s">
        <v>512</v>
      </c>
      <c r="U112" s="224">
        <v>0</v>
      </c>
      <c r="V112" s="224">
        <f>ROUND(E112*U112,2)</f>
        <v>0</v>
      </c>
      <c r="W112" s="224"/>
      <c r="X112" s="224" t="s">
        <v>557</v>
      </c>
      <c r="Y112" s="224" t="s">
        <v>513</v>
      </c>
      <c r="Z112" s="213"/>
      <c r="AA112" s="213"/>
      <c r="AB112" s="213"/>
      <c r="AC112" s="213"/>
      <c r="AD112" s="213"/>
      <c r="AE112" s="213"/>
      <c r="AF112" s="213"/>
      <c r="AG112" s="213" t="s">
        <v>3478</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5"/>
      <c r="D113" s="251"/>
      <c r="E113" s="251"/>
      <c r="F113" s="251"/>
      <c r="G113" s="251"/>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515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2">
        <v>50</v>
      </c>
      <c r="B114" s="243" t="s">
        <v>3560</v>
      </c>
      <c r="C114" s="254" t="s">
        <v>3561</v>
      </c>
      <c r="D114" s="244" t="s">
        <v>582</v>
      </c>
      <c r="E114" s="245">
        <v>4</v>
      </c>
      <c r="F114" s="246"/>
      <c r="G114" s="247">
        <f>ROUND(E114*F114,2)</f>
        <v>0</v>
      </c>
      <c r="H114" s="246"/>
      <c r="I114" s="247">
        <f>ROUND(E114*H114,2)</f>
        <v>0</v>
      </c>
      <c r="J114" s="246"/>
      <c r="K114" s="247">
        <f>ROUND(E114*J114,2)</f>
        <v>0</v>
      </c>
      <c r="L114" s="247">
        <v>21</v>
      </c>
      <c r="M114" s="247">
        <f>G114*(1+L114/100)</f>
        <v>0</v>
      </c>
      <c r="N114" s="245">
        <v>5.5999999999999995E-4</v>
      </c>
      <c r="O114" s="245">
        <f>ROUND(E114*N114,2)</f>
        <v>0</v>
      </c>
      <c r="P114" s="245">
        <v>0</v>
      </c>
      <c r="Q114" s="245">
        <f>ROUND(E114*P114,2)</f>
        <v>0</v>
      </c>
      <c r="R114" s="247"/>
      <c r="S114" s="247" t="s">
        <v>527</v>
      </c>
      <c r="T114" s="248" t="s">
        <v>512</v>
      </c>
      <c r="U114" s="224">
        <v>0</v>
      </c>
      <c r="V114" s="224">
        <f>ROUND(E114*U114,2)</f>
        <v>0</v>
      </c>
      <c r="W114" s="224"/>
      <c r="X114" s="224" t="s">
        <v>557</v>
      </c>
      <c r="Y114" s="224" t="s">
        <v>513</v>
      </c>
      <c r="Z114" s="213"/>
      <c r="AA114" s="213"/>
      <c r="AB114" s="213"/>
      <c r="AC114" s="213"/>
      <c r="AD114" s="213"/>
      <c r="AE114" s="213"/>
      <c r="AF114" s="213"/>
      <c r="AG114" s="213" t="s">
        <v>3478</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5"/>
      <c r="D115" s="251"/>
      <c r="E115" s="251"/>
      <c r="F115" s="251"/>
      <c r="G115" s="251"/>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2">
        <v>51</v>
      </c>
      <c r="B116" s="243" t="s">
        <v>3562</v>
      </c>
      <c r="C116" s="254" t="s">
        <v>3563</v>
      </c>
      <c r="D116" s="244" t="s">
        <v>1356</v>
      </c>
      <c r="E116" s="245">
        <v>165</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527</v>
      </c>
      <c r="T116" s="248" t="s">
        <v>512</v>
      </c>
      <c r="U116" s="224">
        <v>0</v>
      </c>
      <c r="V116" s="224">
        <f>ROUND(E116*U116,2)</f>
        <v>0</v>
      </c>
      <c r="W116" s="224"/>
      <c r="X116" s="224" t="s">
        <v>557</v>
      </c>
      <c r="Y116" s="224" t="s">
        <v>513</v>
      </c>
      <c r="Z116" s="213"/>
      <c r="AA116" s="213"/>
      <c r="AB116" s="213"/>
      <c r="AC116" s="213"/>
      <c r="AD116" s="213"/>
      <c r="AE116" s="213"/>
      <c r="AF116" s="213"/>
      <c r="AG116" s="213" t="s">
        <v>3478</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5"/>
      <c r="D117" s="251"/>
      <c r="E117" s="251"/>
      <c r="F117" s="251"/>
      <c r="G117" s="251"/>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515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2">
        <v>52</v>
      </c>
      <c r="B118" s="243" t="s">
        <v>3564</v>
      </c>
      <c r="C118" s="254" t="s">
        <v>3565</v>
      </c>
      <c r="D118" s="244" t="s">
        <v>1356</v>
      </c>
      <c r="E118" s="245">
        <v>3</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527</v>
      </c>
      <c r="T118" s="248" t="s">
        <v>512</v>
      </c>
      <c r="U118" s="224">
        <v>0</v>
      </c>
      <c r="V118" s="224">
        <f>ROUND(E118*U118,2)</f>
        <v>0</v>
      </c>
      <c r="W118" s="224"/>
      <c r="X118" s="224" t="s">
        <v>557</v>
      </c>
      <c r="Y118" s="224" t="s">
        <v>513</v>
      </c>
      <c r="Z118" s="213"/>
      <c r="AA118" s="213"/>
      <c r="AB118" s="213"/>
      <c r="AC118" s="213"/>
      <c r="AD118" s="213"/>
      <c r="AE118" s="213"/>
      <c r="AF118" s="213"/>
      <c r="AG118" s="213" t="s">
        <v>3478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5"/>
      <c r="D119" s="251"/>
      <c r="E119" s="251"/>
      <c r="F119" s="251"/>
      <c r="G119" s="251"/>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1" x14ac:dyDescent="0.2">
      <c r="A120" s="242">
        <v>53</v>
      </c>
      <c r="B120" s="243" t="s">
        <v>3566</v>
      </c>
      <c r="C120" s="254" t="s">
        <v>3567</v>
      </c>
      <c r="D120" s="244" t="s">
        <v>969</v>
      </c>
      <c r="E120" s="245">
        <v>0.23300000000000001</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t="s">
        <v>3515</v>
      </c>
      <c r="S120" s="247" t="s">
        <v>511</v>
      </c>
      <c r="T120" s="248" t="s">
        <v>512</v>
      </c>
      <c r="U120" s="224">
        <v>3.5630000000000002</v>
      </c>
      <c r="V120" s="224">
        <f>ROUND(E120*U120,2)</f>
        <v>0.83</v>
      </c>
      <c r="W120" s="224"/>
      <c r="X120" s="224" t="s">
        <v>557</v>
      </c>
      <c r="Y120" s="224" t="s">
        <v>513</v>
      </c>
      <c r="Z120" s="213"/>
      <c r="AA120" s="213"/>
      <c r="AB120" s="213"/>
      <c r="AC120" s="213"/>
      <c r="AD120" s="213"/>
      <c r="AE120" s="213"/>
      <c r="AF120" s="213"/>
      <c r="AG120" s="213" t="s">
        <v>571</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5"/>
      <c r="D121" s="251"/>
      <c r="E121" s="251"/>
      <c r="F121" s="251"/>
      <c r="G121" s="251"/>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515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33.75" outlineLevel="1" x14ac:dyDescent="0.2">
      <c r="A122" s="242">
        <v>54</v>
      </c>
      <c r="B122" s="243" t="s">
        <v>3568</v>
      </c>
      <c r="C122" s="254" t="s">
        <v>3569</v>
      </c>
      <c r="D122" s="244" t="s">
        <v>969</v>
      </c>
      <c r="E122" s="245">
        <v>0.23300000000000001</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t="s">
        <v>3515</v>
      </c>
      <c r="S122" s="247" t="s">
        <v>511</v>
      </c>
      <c r="T122" s="248" t="s">
        <v>512</v>
      </c>
      <c r="U122" s="224">
        <v>0.81599999999999995</v>
      </c>
      <c r="V122" s="224">
        <f>ROUND(E122*U122,2)</f>
        <v>0.19</v>
      </c>
      <c r="W122" s="224"/>
      <c r="X122" s="224" t="s">
        <v>557</v>
      </c>
      <c r="Y122" s="224" t="s">
        <v>513</v>
      </c>
      <c r="Z122" s="213"/>
      <c r="AA122" s="213"/>
      <c r="AB122" s="213"/>
      <c r="AC122" s="213"/>
      <c r="AD122" s="213"/>
      <c r="AE122" s="213"/>
      <c r="AF122" s="213"/>
      <c r="AG122" s="213" t="s">
        <v>571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5"/>
      <c r="D123" s="251"/>
      <c r="E123" s="251"/>
      <c r="F123" s="251"/>
      <c r="G123" s="251"/>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515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x14ac:dyDescent="0.2">
      <c r="A124" s="232" t="s">
        <v>506</v>
      </c>
      <c r="B124" s="233" t="s">
        <v>384</v>
      </c>
      <c r="C124" s="253" t="s">
        <v>385</v>
      </c>
      <c r="D124" s="234"/>
      <c r="E124" s="235"/>
      <c r="F124" s="236"/>
      <c r="G124" s="236">
        <f>SUMIF(AG125:AG170,"&lt;&gt;NOR",G125:G170)</f>
        <v>0</v>
      </c>
      <c r="H124" s="236"/>
      <c r="I124" s="236">
        <f>SUM(I125:I170)</f>
        <v>0</v>
      </c>
      <c r="J124" s="236"/>
      <c r="K124" s="236">
        <f>SUM(K125:K170)</f>
        <v>0</v>
      </c>
      <c r="L124" s="236"/>
      <c r="M124" s="236">
        <f>SUM(M125:M170)</f>
        <v>0</v>
      </c>
      <c r="N124" s="235"/>
      <c r="O124" s="235">
        <f>SUM(O125:O170)</f>
        <v>0.14000000000000001</v>
      </c>
      <c r="P124" s="235"/>
      <c r="Q124" s="235">
        <f>SUM(Q125:Q170)</f>
        <v>0</v>
      </c>
      <c r="R124" s="236"/>
      <c r="S124" s="236"/>
      <c r="T124" s="237"/>
      <c r="U124" s="231"/>
      <c r="V124" s="231">
        <f>SUM(V125:V170)</f>
        <v>2.8100000000000005</v>
      </c>
      <c r="W124" s="231"/>
      <c r="X124" s="231"/>
      <c r="Y124" s="231"/>
      <c r="AG124" t="s">
        <v>507</v>
      </c>
    </row>
    <row r="125" spans="1:60" outlineLevel="1" x14ac:dyDescent="0.2">
      <c r="A125" s="242">
        <v>55</v>
      </c>
      <c r="B125" s="243" t="s">
        <v>3570</v>
      </c>
      <c r="C125" s="254" t="s">
        <v>3571</v>
      </c>
      <c r="D125" s="244" t="s">
        <v>582</v>
      </c>
      <c r="E125" s="245">
        <v>1</v>
      </c>
      <c r="F125" s="246"/>
      <c r="G125" s="247">
        <f>ROUND(E125*F125,2)</f>
        <v>0</v>
      </c>
      <c r="H125" s="246"/>
      <c r="I125" s="247">
        <f>ROUND(E125*H125,2)</f>
        <v>0</v>
      </c>
      <c r="J125" s="246"/>
      <c r="K125" s="247">
        <f>ROUND(E125*J125,2)</f>
        <v>0</v>
      </c>
      <c r="L125" s="247">
        <v>21</v>
      </c>
      <c r="M125" s="247">
        <f>G125*(1+L125/100)</f>
        <v>0</v>
      </c>
      <c r="N125" s="245">
        <v>1E-4</v>
      </c>
      <c r="O125" s="245">
        <f>ROUND(E125*N125,2)</f>
        <v>0</v>
      </c>
      <c r="P125" s="245">
        <v>0</v>
      </c>
      <c r="Q125" s="245">
        <f>ROUND(E125*P125,2)</f>
        <v>0</v>
      </c>
      <c r="R125" s="247" t="s">
        <v>3515</v>
      </c>
      <c r="S125" s="247" t="s">
        <v>511</v>
      </c>
      <c r="T125" s="248" t="s">
        <v>512</v>
      </c>
      <c r="U125" s="224">
        <v>0.20599999999999999</v>
      </c>
      <c r="V125" s="224">
        <f>ROUND(E125*U125,2)</f>
        <v>0.21</v>
      </c>
      <c r="W125" s="224"/>
      <c r="X125" s="224" t="s">
        <v>557</v>
      </c>
      <c r="Y125" s="224" t="s">
        <v>513</v>
      </c>
      <c r="Z125" s="213"/>
      <c r="AA125" s="213"/>
      <c r="AB125" s="213"/>
      <c r="AC125" s="213"/>
      <c r="AD125" s="213"/>
      <c r="AE125" s="213"/>
      <c r="AF125" s="213"/>
      <c r="AG125" s="213" t="s">
        <v>3478</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5"/>
      <c r="D126" s="251"/>
      <c r="E126" s="251"/>
      <c r="F126" s="251"/>
      <c r="G126" s="251"/>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515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
      <c r="A127" s="242">
        <v>56</v>
      </c>
      <c r="B127" s="243" t="s">
        <v>3572</v>
      </c>
      <c r="C127" s="254" t="s">
        <v>3573</v>
      </c>
      <c r="D127" s="244" t="s">
        <v>582</v>
      </c>
      <c r="E127" s="245">
        <v>6</v>
      </c>
      <c r="F127" s="246"/>
      <c r="G127" s="247">
        <f>ROUND(E127*F127,2)</f>
        <v>0</v>
      </c>
      <c r="H127" s="246"/>
      <c r="I127" s="247">
        <f>ROUND(E127*H127,2)</f>
        <v>0</v>
      </c>
      <c r="J127" s="246"/>
      <c r="K127" s="247">
        <f>ROUND(E127*J127,2)</f>
        <v>0</v>
      </c>
      <c r="L127" s="247">
        <v>21</v>
      </c>
      <c r="M127" s="247">
        <f>G127*(1+L127/100)</f>
        <v>0</v>
      </c>
      <c r="N127" s="245">
        <v>8.4000000000000003E-4</v>
      </c>
      <c r="O127" s="245">
        <f>ROUND(E127*N127,2)</f>
        <v>0.01</v>
      </c>
      <c r="P127" s="245">
        <v>0</v>
      </c>
      <c r="Q127" s="245">
        <f>ROUND(E127*P127,2)</f>
        <v>0</v>
      </c>
      <c r="R127" s="247" t="s">
        <v>3515</v>
      </c>
      <c r="S127" s="247" t="s">
        <v>511</v>
      </c>
      <c r="T127" s="248" t="s">
        <v>512</v>
      </c>
      <c r="U127" s="224">
        <v>0.22700000000000001</v>
      </c>
      <c r="V127" s="224">
        <f>ROUND(E127*U127,2)</f>
        <v>1.36</v>
      </c>
      <c r="W127" s="224"/>
      <c r="X127" s="224" t="s">
        <v>557</v>
      </c>
      <c r="Y127" s="224" t="s">
        <v>513</v>
      </c>
      <c r="Z127" s="213"/>
      <c r="AA127" s="213"/>
      <c r="AB127" s="213"/>
      <c r="AC127" s="213"/>
      <c r="AD127" s="213"/>
      <c r="AE127" s="213"/>
      <c r="AF127" s="213"/>
      <c r="AG127" s="213" t="s">
        <v>3478</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2" x14ac:dyDescent="0.2">
      <c r="A128" s="220"/>
      <c r="B128" s="221"/>
      <c r="C128" s="255"/>
      <c r="D128" s="251"/>
      <c r="E128" s="251"/>
      <c r="F128" s="251"/>
      <c r="G128" s="251"/>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515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2">
        <v>57</v>
      </c>
      <c r="B129" s="243" t="s">
        <v>3574</v>
      </c>
      <c r="C129" s="254" t="s">
        <v>3575</v>
      </c>
      <c r="D129" s="244" t="s">
        <v>582</v>
      </c>
      <c r="E129" s="245">
        <v>2</v>
      </c>
      <c r="F129" s="246"/>
      <c r="G129" s="247">
        <f>ROUND(E129*F129,2)</f>
        <v>0</v>
      </c>
      <c r="H129" s="246"/>
      <c r="I129" s="247">
        <f>ROUND(E129*H129,2)</f>
        <v>0</v>
      </c>
      <c r="J129" s="246"/>
      <c r="K129" s="247">
        <f>ROUND(E129*J129,2)</f>
        <v>0</v>
      </c>
      <c r="L129" s="247">
        <v>21</v>
      </c>
      <c r="M129" s="247">
        <f>G129*(1+L129/100)</f>
        <v>0</v>
      </c>
      <c r="N129" s="245">
        <v>4.2000000000000002E-4</v>
      </c>
      <c r="O129" s="245">
        <f>ROUND(E129*N129,2)</f>
        <v>0</v>
      </c>
      <c r="P129" s="245">
        <v>0</v>
      </c>
      <c r="Q129" s="245">
        <f>ROUND(E129*P129,2)</f>
        <v>0</v>
      </c>
      <c r="R129" s="247" t="s">
        <v>3515</v>
      </c>
      <c r="S129" s="247" t="s">
        <v>511</v>
      </c>
      <c r="T129" s="248" t="s">
        <v>512</v>
      </c>
      <c r="U129" s="224">
        <v>0.26800000000000002</v>
      </c>
      <c r="V129" s="224">
        <f>ROUND(E129*U129,2)</f>
        <v>0.54</v>
      </c>
      <c r="W129" s="224"/>
      <c r="X129" s="224" t="s">
        <v>557</v>
      </c>
      <c r="Y129" s="224" t="s">
        <v>513</v>
      </c>
      <c r="Z129" s="213"/>
      <c r="AA129" s="213"/>
      <c r="AB129" s="213"/>
      <c r="AC129" s="213"/>
      <c r="AD129" s="213"/>
      <c r="AE129" s="213"/>
      <c r="AF129" s="213"/>
      <c r="AG129" s="213" t="s">
        <v>3478</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55"/>
      <c r="D130" s="251"/>
      <c r="E130" s="251"/>
      <c r="F130" s="251"/>
      <c r="G130" s="251"/>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515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2">
        <v>58</v>
      </c>
      <c r="B131" s="243" t="s">
        <v>3576</v>
      </c>
      <c r="C131" s="254" t="s">
        <v>3577</v>
      </c>
      <c r="D131" s="244" t="s">
        <v>582</v>
      </c>
      <c r="E131" s="245">
        <v>2</v>
      </c>
      <c r="F131" s="246"/>
      <c r="G131" s="247">
        <f>ROUND(E131*F131,2)</f>
        <v>0</v>
      </c>
      <c r="H131" s="246"/>
      <c r="I131" s="247">
        <f>ROUND(E131*H131,2)</f>
        <v>0</v>
      </c>
      <c r="J131" s="246"/>
      <c r="K131" s="247">
        <f>ROUND(E131*J131,2)</f>
        <v>0</v>
      </c>
      <c r="L131" s="247">
        <v>21</v>
      </c>
      <c r="M131" s="247">
        <f>G131*(1+L131/100)</f>
        <v>0</v>
      </c>
      <c r="N131" s="245">
        <v>4.4000000000000002E-4</v>
      </c>
      <c r="O131" s="245">
        <f>ROUND(E131*N131,2)</f>
        <v>0</v>
      </c>
      <c r="P131" s="245">
        <v>0</v>
      </c>
      <c r="Q131" s="245">
        <f>ROUND(E131*P131,2)</f>
        <v>0</v>
      </c>
      <c r="R131" s="247" t="s">
        <v>3515</v>
      </c>
      <c r="S131" s="247" t="s">
        <v>511</v>
      </c>
      <c r="T131" s="248" t="s">
        <v>512</v>
      </c>
      <c r="U131" s="224">
        <v>0.28799999999999998</v>
      </c>
      <c r="V131" s="224">
        <f>ROUND(E131*U131,2)</f>
        <v>0.57999999999999996</v>
      </c>
      <c r="W131" s="224"/>
      <c r="X131" s="224" t="s">
        <v>557</v>
      </c>
      <c r="Y131" s="224" t="s">
        <v>513</v>
      </c>
      <c r="Z131" s="213"/>
      <c r="AA131" s="213"/>
      <c r="AB131" s="213"/>
      <c r="AC131" s="213"/>
      <c r="AD131" s="213"/>
      <c r="AE131" s="213"/>
      <c r="AF131" s="213"/>
      <c r="AG131" s="213" t="s">
        <v>3478</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2" x14ac:dyDescent="0.2">
      <c r="A132" s="220"/>
      <c r="B132" s="221"/>
      <c r="C132" s="255"/>
      <c r="D132" s="251"/>
      <c r="E132" s="251"/>
      <c r="F132" s="251"/>
      <c r="G132" s="251"/>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515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2">
        <v>59</v>
      </c>
      <c r="B133" s="243" t="s">
        <v>3578</v>
      </c>
      <c r="C133" s="254" t="s">
        <v>3579</v>
      </c>
      <c r="D133" s="244" t="s">
        <v>582</v>
      </c>
      <c r="E133" s="245">
        <v>7</v>
      </c>
      <c r="F133" s="246"/>
      <c r="G133" s="247">
        <f>ROUND(E133*F133,2)</f>
        <v>0</v>
      </c>
      <c r="H133" s="246"/>
      <c r="I133" s="247">
        <f>ROUND(E133*H133,2)</f>
        <v>0</v>
      </c>
      <c r="J133" s="246"/>
      <c r="K133" s="247">
        <f>ROUND(E133*J133,2)</f>
        <v>0</v>
      </c>
      <c r="L133" s="247">
        <v>21</v>
      </c>
      <c r="M133" s="247">
        <f>G133*(1+L133/100)</f>
        <v>0</v>
      </c>
      <c r="N133" s="245">
        <v>1.6100000000000001E-3</v>
      </c>
      <c r="O133" s="245">
        <f>ROUND(E133*N133,2)</f>
        <v>0.01</v>
      </c>
      <c r="P133" s="245">
        <v>0</v>
      </c>
      <c r="Q133" s="245">
        <f>ROUND(E133*P133,2)</f>
        <v>0</v>
      </c>
      <c r="R133" s="247"/>
      <c r="S133" s="247" t="s">
        <v>527</v>
      </c>
      <c r="T133" s="248" t="s">
        <v>512</v>
      </c>
      <c r="U133" s="224">
        <v>0</v>
      </c>
      <c r="V133" s="224">
        <f>ROUND(E133*U133,2)</f>
        <v>0</v>
      </c>
      <c r="W133" s="224"/>
      <c r="X133" s="224" t="s">
        <v>557</v>
      </c>
      <c r="Y133" s="224" t="s">
        <v>513</v>
      </c>
      <c r="Z133" s="213"/>
      <c r="AA133" s="213"/>
      <c r="AB133" s="213"/>
      <c r="AC133" s="213"/>
      <c r="AD133" s="213"/>
      <c r="AE133" s="213"/>
      <c r="AF133" s="213"/>
      <c r="AG133" s="213" t="s">
        <v>3478</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55"/>
      <c r="D134" s="251"/>
      <c r="E134" s="251"/>
      <c r="F134" s="251"/>
      <c r="G134" s="251"/>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515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
      <c r="A135" s="242">
        <v>60</v>
      </c>
      <c r="B135" s="243" t="s">
        <v>3580</v>
      </c>
      <c r="C135" s="254" t="s">
        <v>3581</v>
      </c>
      <c r="D135" s="244" t="s">
        <v>582</v>
      </c>
      <c r="E135" s="245">
        <v>2</v>
      </c>
      <c r="F135" s="246"/>
      <c r="G135" s="247">
        <f>ROUND(E135*F135,2)</f>
        <v>0</v>
      </c>
      <c r="H135" s="246"/>
      <c r="I135" s="247">
        <f>ROUND(E135*H135,2)</f>
        <v>0</v>
      </c>
      <c r="J135" s="246"/>
      <c r="K135" s="247">
        <f>ROUND(E135*J135,2)</f>
        <v>0</v>
      </c>
      <c r="L135" s="247">
        <v>21</v>
      </c>
      <c r="M135" s="247">
        <f>G135*(1+L135/100)</f>
        <v>0</v>
      </c>
      <c r="N135" s="245">
        <v>6.8000000000000005E-4</v>
      </c>
      <c r="O135" s="245">
        <f>ROUND(E135*N135,2)</f>
        <v>0</v>
      </c>
      <c r="P135" s="245">
        <v>0</v>
      </c>
      <c r="Q135" s="245">
        <f>ROUND(E135*P135,2)</f>
        <v>0</v>
      </c>
      <c r="R135" s="247"/>
      <c r="S135" s="247" t="s">
        <v>527</v>
      </c>
      <c r="T135" s="248" t="s">
        <v>512</v>
      </c>
      <c r="U135" s="224">
        <v>0</v>
      </c>
      <c r="V135" s="224">
        <f>ROUND(E135*U135,2)</f>
        <v>0</v>
      </c>
      <c r="W135" s="224"/>
      <c r="X135" s="224" t="s">
        <v>557</v>
      </c>
      <c r="Y135" s="224" t="s">
        <v>513</v>
      </c>
      <c r="Z135" s="213"/>
      <c r="AA135" s="213"/>
      <c r="AB135" s="213"/>
      <c r="AC135" s="213"/>
      <c r="AD135" s="213"/>
      <c r="AE135" s="213"/>
      <c r="AF135" s="213"/>
      <c r="AG135" s="213" t="s">
        <v>3478</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2" x14ac:dyDescent="0.2">
      <c r="A136" s="220"/>
      <c r="B136" s="221"/>
      <c r="C136" s="255"/>
      <c r="D136" s="251"/>
      <c r="E136" s="251"/>
      <c r="F136" s="251"/>
      <c r="G136" s="251"/>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515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42">
        <v>61</v>
      </c>
      <c r="B137" s="243" t="s">
        <v>3582</v>
      </c>
      <c r="C137" s="254" t="s">
        <v>3583</v>
      </c>
      <c r="D137" s="244" t="s">
        <v>582</v>
      </c>
      <c r="E137" s="245">
        <v>5</v>
      </c>
      <c r="F137" s="246"/>
      <c r="G137" s="247">
        <f>ROUND(E137*F137,2)</f>
        <v>0</v>
      </c>
      <c r="H137" s="246"/>
      <c r="I137" s="247">
        <f>ROUND(E137*H137,2)</f>
        <v>0</v>
      </c>
      <c r="J137" s="246"/>
      <c r="K137" s="247">
        <f>ROUND(E137*J137,2)</f>
        <v>0</v>
      </c>
      <c r="L137" s="247">
        <v>21</v>
      </c>
      <c r="M137" s="247">
        <f>G137*(1+L137/100)</f>
        <v>0</v>
      </c>
      <c r="N137" s="245">
        <v>2.5000000000000001E-3</v>
      </c>
      <c r="O137" s="245">
        <f>ROUND(E137*N137,2)</f>
        <v>0.01</v>
      </c>
      <c r="P137" s="245">
        <v>0</v>
      </c>
      <c r="Q137" s="245">
        <f>ROUND(E137*P137,2)</f>
        <v>0</v>
      </c>
      <c r="R137" s="247"/>
      <c r="S137" s="247" t="s">
        <v>527</v>
      </c>
      <c r="T137" s="248" t="s">
        <v>512</v>
      </c>
      <c r="U137" s="224">
        <v>0</v>
      </c>
      <c r="V137" s="224">
        <f>ROUND(E137*U137,2)</f>
        <v>0</v>
      </c>
      <c r="W137" s="224"/>
      <c r="X137" s="224" t="s">
        <v>557</v>
      </c>
      <c r="Y137" s="224" t="s">
        <v>513</v>
      </c>
      <c r="Z137" s="213"/>
      <c r="AA137" s="213"/>
      <c r="AB137" s="213"/>
      <c r="AC137" s="213"/>
      <c r="AD137" s="213"/>
      <c r="AE137" s="213"/>
      <c r="AF137" s="213"/>
      <c r="AG137" s="213" t="s">
        <v>3478</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55"/>
      <c r="D138" s="251"/>
      <c r="E138" s="251"/>
      <c r="F138" s="251"/>
      <c r="G138" s="251"/>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515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2">
        <v>62</v>
      </c>
      <c r="B139" s="243" t="s">
        <v>3584</v>
      </c>
      <c r="C139" s="254" t="s">
        <v>3585</v>
      </c>
      <c r="D139" s="244" t="s">
        <v>582</v>
      </c>
      <c r="E139" s="245">
        <v>4</v>
      </c>
      <c r="F139" s="246"/>
      <c r="G139" s="247">
        <f>ROUND(E139*F139,2)</f>
        <v>0</v>
      </c>
      <c r="H139" s="246"/>
      <c r="I139" s="247">
        <f>ROUND(E139*H139,2)</f>
        <v>0</v>
      </c>
      <c r="J139" s="246"/>
      <c r="K139" s="247">
        <f>ROUND(E139*J139,2)</f>
        <v>0</v>
      </c>
      <c r="L139" s="247">
        <v>21</v>
      </c>
      <c r="M139" s="247">
        <f>G139*(1+L139/100)</f>
        <v>0</v>
      </c>
      <c r="N139" s="245">
        <v>2.8E-3</v>
      </c>
      <c r="O139" s="245">
        <f>ROUND(E139*N139,2)</f>
        <v>0.01</v>
      </c>
      <c r="P139" s="245">
        <v>0</v>
      </c>
      <c r="Q139" s="245">
        <f>ROUND(E139*P139,2)</f>
        <v>0</v>
      </c>
      <c r="R139" s="247"/>
      <c r="S139" s="247" t="s">
        <v>527</v>
      </c>
      <c r="T139" s="248" t="s">
        <v>512</v>
      </c>
      <c r="U139" s="224">
        <v>0</v>
      </c>
      <c r="V139" s="224">
        <f>ROUND(E139*U139,2)</f>
        <v>0</v>
      </c>
      <c r="W139" s="224"/>
      <c r="X139" s="224" t="s">
        <v>557</v>
      </c>
      <c r="Y139" s="224" t="s">
        <v>513</v>
      </c>
      <c r="Z139" s="213"/>
      <c r="AA139" s="213"/>
      <c r="AB139" s="213"/>
      <c r="AC139" s="213"/>
      <c r="AD139" s="213"/>
      <c r="AE139" s="213"/>
      <c r="AF139" s="213"/>
      <c r="AG139" s="213" t="s">
        <v>3478</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55"/>
      <c r="D140" s="251"/>
      <c r="E140" s="251"/>
      <c r="F140" s="251"/>
      <c r="G140" s="251"/>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515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
      <c r="A141" s="242">
        <v>63</v>
      </c>
      <c r="B141" s="243" t="s">
        <v>3586</v>
      </c>
      <c r="C141" s="254" t="s">
        <v>3587</v>
      </c>
      <c r="D141" s="244" t="s">
        <v>582</v>
      </c>
      <c r="E141" s="245">
        <v>2</v>
      </c>
      <c r="F141" s="246"/>
      <c r="G141" s="247">
        <f>ROUND(E141*F141,2)</f>
        <v>0</v>
      </c>
      <c r="H141" s="246"/>
      <c r="I141" s="247">
        <f>ROUND(E141*H141,2)</f>
        <v>0</v>
      </c>
      <c r="J141" s="246"/>
      <c r="K141" s="247">
        <f>ROUND(E141*J141,2)</f>
        <v>0</v>
      </c>
      <c r="L141" s="247">
        <v>21</v>
      </c>
      <c r="M141" s="247">
        <f>G141*(1+L141/100)</f>
        <v>0</v>
      </c>
      <c r="N141" s="245">
        <v>2.14E-3</v>
      </c>
      <c r="O141" s="245">
        <f>ROUND(E141*N141,2)</f>
        <v>0</v>
      </c>
      <c r="P141" s="245">
        <v>0</v>
      </c>
      <c r="Q141" s="245">
        <f>ROUND(E141*P141,2)</f>
        <v>0</v>
      </c>
      <c r="R141" s="247"/>
      <c r="S141" s="247" t="s">
        <v>527</v>
      </c>
      <c r="T141" s="248" t="s">
        <v>512</v>
      </c>
      <c r="U141" s="224">
        <v>0</v>
      </c>
      <c r="V141" s="224">
        <f>ROUND(E141*U141,2)</f>
        <v>0</v>
      </c>
      <c r="W141" s="224"/>
      <c r="X141" s="224" t="s">
        <v>557</v>
      </c>
      <c r="Y141" s="224" t="s">
        <v>513</v>
      </c>
      <c r="Z141" s="213"/>
      <c r="AA141" s="213"/>
      <c r="AB141" s="213"/>
      <c r="AC141" s="213"/>
      <c r="AD141" s="213"/>
      <c r="AE141" s="213"/>
      <c r="AF141" s="213"/>
      <c r="AG141" s="213" t="s">
        <v>3478</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55"/>
      <c r="D142" s="251"/>
      <c r="E142" s="251"/>
      <c r="F142" s="251"/>
      <c r="G142" s="251"/>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515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
      <c r="A143" s="242">
        <v>64</v>
      </c>
      <c r="B143" s="243" t="s">
        <v>3588</v>
      </c>
      <c r="C143" s="254" t="s">
        <v>3589</v>
      </c>
      <c r="D143" s="244" t="s">
        <v>582</v>
      </c>
      <c r="E143" s="245">
        <v>1</v>
      </c>
      <c r="F143" s="246"/>
      <c r="G143" s="247">
        <f>ROUND(E143*F143,2)</f>
        <v>0</v>
      </c>
      <c r="H143" s="246"/>
      <c r="I143" s="247">
        <f>ROUND(E143*H143,2)</f>
        <v>0</v>
      </c>
      <c r="J143" s="246"/>
      <c r="K143" s="247">
        <f>ROUND(E143*J143,2)</f>
        <v>0</v>
      </c>
      <c r="L143" s="247">
        <v>21</v>
      </c>
      <c r="M143" s="247">
        <f>G143*(1+L143/100)</f>
        <v>0</v>
      </c>
      <c r="N143" s="245">
        <v>5.2999999999999998E-4</v>
      </c>
      <c r="O143" s="245">
        <f>ROUND(E143*N143,2)</f>
        <v>0</v>
      </c>
      <c r="P143" s="245">
        <v>0</v>
      </c>
      <c r="Q143" s="245">
        <f>ROUND(E143*P143,2)</f>
        <v>0</v>
      </c>
      <c r="R143" s="247"/>
      <c r="S143" s="247" t="s">
        <v>527</v>
      </c>
      <c r="T143" s="248" t="s">
        <v>512</v>
      </c>
      <c r="U143" s="224">
        <v>0</v>
      </c>
      <c r="V143" s="224">
        <f>ROUND(E143*U143,2)</f>
        <v>0</v>
      </c>
      <c r="W143" s="224"/>
      <c r="X143" s="224" t="s">
        <v>557</v>
      </c>
      <c r="Y143" s="224" t="s">
        <v>513</v>
      </c>
      <c r="Z143" s="213"/>
      <c r="AA143" s="213"/>
      <c r="AB143" s="213"/>
      <c r="AC143" s="213"/>
      <c r="AD143" s="213"/>
      <c r="AE143" s="213"/>
      <c r="AF143" s="213"/>
      <c r="AG143" s="213" t="s">
        <v>3478</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2" x14ac:dyDescent="0.2">
      <c r="A144" s="220"/>
      <c r="B144" s="221"/>
      <c r="C144" s="255"/>
      <c r="D144" s="251"/>
      <c r="E144" s="251"/>
      <c r="F144" s="251"/>
      <c r="G144" s="251"/>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515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
      <c r="A145" s="242">
        <v>65</v>
      </c>
      <c r="B145" s="243" t="s">
        <v>3590</v>
      </c>
      <c r="C145" s="254" t="s">
        <v>3591</v>
      </c>
      <c r="D145" s="244" t="s">
        <v>582</v>
      </c>
      <c r="E145" s="245">
        <v>2</v>
      </c>
      <c r="F145" s="246"/>
      <c r="G145" s="247">
        <f>ROUND(E145*F145,2)</f>
        <v>0</v>
      </c>
      <c r="H145" s="246"/>
      <c r="I145" s="247">
        <f>ROUND(E145*H145,2)</f>
        <v>0</v>
      </c>
      <c r="J145" s="246"/>
      <c r="K145" s="247">
        <f>ROUND(E145*J145,2)</f>
        <v>0</v>
      </c>
      <c r="L145" s="247">
        <v>21</v>
      </c>
      <c r="M145" s="247">
        <f>G145*(1+L145/100)</f>
        <v>0</v>
      </c>
      <c r="N145" s="245">
        <v>1.6800000000000001E-3</v>
      </c>
      <c r="O145" s="245">
        <f>ROUND(E145*N145,2)</f>
        <v>0</v>
      </c>
      <c r="P145" s="245">
        <v>0</v>
      </c>
      <c r="Q145" s="245">
        <f>ROUND(E145*P145,2)</f>
        <v>0</v>
      </c>
      <c r="R145" s="247"/>
      <c r="S145" s="247" t="s">
        <v>527</v>
      </c>
      <c r="T145" s="248" t="s">
        <v>512</v>
      </c>
      <c r="U145" s="224">
        <v>0</v>
      </c>
      <c r="V145" s="224">
        <f>ROUND(E145*U145,2)</f>
        <v>0</v>
      </c>
      <c r="W145" s="224"/>
      <c r="X145" s="224" t="s">
        <v>557</v>
      </c>
      <c r="Y145" s="224" t="s">
        <v>513</v>
      </c>
      <c r="Z145" s="213"/>
      <c r="AA145" s="213"/>
      <c r="AB145" s="213"/>
      <c r="AC145" s="213"/>
      <c r="AD145" s="213"/>
      <c r="AE145" s="213"/>
      <c r="AF145" s="213"/>
      <c r="AG145" s="213" t="s">
        <v>3478</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5"/>
      <c r="D146" s="251"/>
      <c r="E146" s="251"/>
      <c r="F146" s="251"/>
      <c r="G146" s="251"/>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515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
      <c r="A147" s="242">
        <v>66</v>
      </c>
      <c r="B147" s="243" t="s">
        <v>3480</v>
      </c>
      <c r="C147" s="254" t="s">
        <v>3592</v>
      </c>
      <c r="D147" s="244" t="s">
        <v>582</v>
      </c>
      <c r="E147" s="245">
        <v>1</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c r="S147" s="247" t="s">
        <v>527</v>
      </c>
      <c r="T147" s="248" t="s">
        <v>512</v>
      </c>
      <c r="U147" s="224">
        <v>0</v>
      </c>
      <c r="V147" s="224">
        <f>ROUND(E147*U147,2)</f>
        <v>0</v>
      </c>
      <c r="W147" s="224"/>
      <c r="X147" s="224" t="s">
        <v>3483</v>
      </c>
      <c r="Y147" s="224" t="s">
        <v>513</v>
      </c>
      <c r="Z147" s="213"/>
      <c r="AA147" s="213"/>
      <c r="AB147" s="213"/>
      <c r="AC147" s="213"/>
      <c r="AD147" s="213"/>
      <c r="AE147" s="213"/>
      <c r="AF147" s="213"/>
      <c r="AG147" s="213" t="s">
        <v>3484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5"/>
      <c r="D148" s="251"/>
      <c r="E148" s="251"/>
      <c r="F148" s="251"/>
      <c r="G148" s="251"/>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515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
      <c r="A149" s="242">
        <v>67</v>
      </c>
      <c r="B149" s="243" t="s">
        <v>3480</v>
      </c>
      <c r="C149" s="254" t="s">
        <v>3593</v>
      </c>
      <c r="D149" s="244" t="s">
        <v>582</v>
      </c>
      <c r="E149" s="245">
        <v>2</v>
      </c>
      <c r="F149" s="246"/>
      <c r="G149" s="247">
        <f>ROUND(E149*F149,2)</f>
        <v>0</v>
      </c>
      <c r="H149" s="246"/>
      <c r="I149" s="247">
        <f>ROUND(E149*H149,2)</f>
        <v>0</v>
      </c>
      <c r="J149" s="246"/>
      <c r="K149" s="247">
        <f>ROUND(E149*J149,2)</f>
        <v>0</v>
      </c>
      <c r="L149" s="247">
        <v>21</v>
      </c>
      <c r="M149" s="247">
        <f>G149*(1+L149/100)</f>
        <v>0</v>
      </c>
      <c r="N149" s="245">
        <v>0</v>
      </c>
      <c r="O149" s="245">
        <f>ROUND(E149*N149,2)</f>
        <v>0</v>
      </c>
      <c r="P149" s="245">
        <v>0</v>
      </c>
      <c r="Q149" s="245">
        <f>ROUND(E149*P149,2)</f>
        <v>0</v>
      </c>
      <c r="R149" s="247"/>
      <c r="S149" s="247" t="s">
        <v>527</v>
      </c>
      <c r="T149" s="248" t="s">
        <v>512</v>
      </c>
      <c r="U149" s="224">
        <v>0</v>
      </c>
      <c r="V149" s="224">
        <f>ROUND(E149*U149,2)</f>
        <v>0</v>
      </c>
      <c r="W149" s="224"/>
      <c r="X149" s="224" t="s">
        <v>3483</v>
      </c>
      <c r="Y149" s="224" t="s">
        <v>513</v>
      </c>
      <c r="Z149" s="213"/>
      <c r="AA149" s="213"/>
      <c r="AB149" s="213"/>
      <c r="AC149" s="213"/>
      <c r="AD149" s="213"/>
      <c r="AE149" s="213"/>
      <c r="AF149" s="213"/>
      <c r="AG149" s="213" t="s">
        <v>3484</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5"/>
      <c r="D150" s="251"/>
      <c r="E150" s="251"/>
      <c r="F150" s="251"/>
      <c r="G150" s="251"/>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515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
      <c r="A151" s="242">
        <v>68</v>
      </c>
      <c r="B151" s="243" t="s">
        <v>3480</v>
      </c>
      <c r="C151" s="254" t="s">
        <v>3594</v>
      </c>
      <c r="D151" s="244" t="s">
        <v>530</v>
      </c>
      <c r="E151" s="245">
        <v>1</v>
      </c>
      <c r="F151" s="246"/>
      <c r="G151" s="247">
        <f>ROUND(E151*F151,2)</f>
        <v>0</v>
      </c>
      <c r="H151" s="246"/>
      <c r="I151" s="247">
        <f>ROUND(E151*H151,2)</f>
        <v>0</v>
      </c>
      <c r="J151" s="246"/>
      <c r="K151" s="247">
        <f>ROUND(E151*J151,2)</f>
        <v>0</v>
      </c>
      <c r="L151" s="247">
        <v>21</v>
      </c>
      <c r="M151" s="247">
        <f>G151*(1+L151/100)</f>
        <v>0</v>
      </c>
      <c r="N151" s="245">
        <v>1.5E-3</v>
      </c>
      <c r="O151" s="245">
        <f>ROUND(E151*N151,2)</f>
        <v>0</v>
      </c>
      <c r="P151" s="245">
        <v>0</v>
      </c>
      <c r="Q151" s="245">
        <f>ROUND(E151*P151,2)</f>
        <v>0</v>
      </c>
      <c r="R151" s="247"/>
      <c r="S151" s="247" t="s">
        <v>527</v>
      </c>
      <c r="T151" s="248" t="s">
        <v>512</v>
      </c>
      <c r="U151" s="224">
        <v>0</v>
      </c>
      <c r="V151" s="224">
        <f>ROUND(E151*U151,2)</f>
        <v>0</v>
      </c>
      <c r="W151" s="224"/>
      <c r="X151" s="224" t="s">
        <v>3483</v>
      </c>
      <c r="Y151" s="224" t="s">
        <v>513</v>
      </c>
      <c r="Z151" s="213"/>
      <c r="AA151" s="213"/>
      <c r="AB151" s="213"/>
      <c r="AC151" s="213"/>
      <c r="AD151" s="213"/>
      <c r="AE151" s="213"/>
      <c r="AF151" s="213"/>
      <c r="AG151" s="213" t="s">
        <v>3484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2" x14ac:dyDescent="0.2">
      <c r="A152" s="220"/>
      <c r="B152" s="221"/>
      <c r="C152" s="255"/>
      <c r="D152" s="251"/>
      <c r="E152" s="251"/>
      <c r="F152" s="251"/>
      <c r="G152" s="251"/>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515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
      <c r="A153" s="242">
        <v>69</v>
      </c>
      <c r="B153" s="243" t="s">
        <v>3480</v>
      </c>
      <c r="C153" s="254" t="s">
        <v>3595</v>
      </c>
      <c r="D153" s="244" t="s">
        <v>530</v>
      </c>
      <c r="E153" s="245">
        <v>2</v>
      </c>
      <c r="F153" s="246"/>
      <c r="G153" s="247">
        <f>ROUND(E153*F153,2)</f>
        <v>0</v>
      </c>
      <c r="H153" s="246"/>
      <c r="I153" s="247">
        <f>ROUND(E153*H153,2)</f>
        <v>0</v>
      </c>
      <c r="J153" s="246"/>
      <c r="K153" s="247">
        <f>ROUND(E153*J153,2)</f>
        <v>0</v>
      </c>
      <c r="L153" s="247">
        <v>21</v>
      </c>
      <c r="M153" s="247">
        <f>G153*(1+L153/100)</f>
        <v>0</v>
      </c>
      <c r="N153" s="245">
        <v>1E-3</v>
      </c>
      <c r="O153" s="245">
        <f>ROUND(E153*N153,2)</f>
        <v>0</v>
      </c>
      <c r="P153" s="245">
        <v>0</v>
      </c>
      <c r="Q153" s="245">
        <f>ROUND(E153*P153,2)</f>
        <v>0</v>
      </c>
      <c r="R153" s="247"/>
      <c r="S153" s="247" t="s">
        <v>527</v>
      </c>
      <c r="T153" s="248" t="s">
        <v>512</v>
      </c>
      <c r="U153" s="224">
        <v>0</v>
      </c>
      <c r="V153" s="224">
        <f>ROUND(E153*U153,2)</f>
        <v>0</v>
      </c>
      <c r="W153" s="224"/>
      <c r="X153" s="224" t="s">
        <v>3483</v>
      </c>
      <c r="Y153" s="224" t="s">
        <v>513</v>
      </c>
      <c r="Z153" s="213"/>
      <c r="AA153" s="213"/>
      <c r="AB153" s="213"/>
      <c r="AC153" s="213"/>
      <c r="AD153" s="213"/>
      <c r="AE153" s="213"/>
      <c r="AF153" s="213"/>
      <c r="AG153" s="213" t="s">
        <v>3484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5"/>
      <c r="D154" s="251"/>
      <c r="E154" s="251"/>
      <c r="F154" s="251"/>
      <c r="G154" s="251"/>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515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2">
        <v>70</v>
      </c>
      <c r="B155" s="243" t="s">
        <v>3596</v>
      </c>
      <c r="C155" s="254" t="s">
        <v>3597</v>
      </c>
      <c r="D155" s="244" t="s">
        <v>582</v>
      </c>
      <c r="E155" s="245">
        <v>16</v>
      </c>
      <c r="F155" s="246"/>
      <c r="G155" s="247">
        <f>ROUND(E155*F155,2)</f>
        <v>0</v>
      </c>
      <c r="H155" s="246"/>
      <c r="I155" s="247">
        <f>ROUND(E155*H155,2)</f>
        <v>0</v>
      </c>
      <c r="J155" s="246"/>
      <c r="K155" s="247">
        <f>ROUND(E155*J155,2)</f>
        <v>0</v>
      </c>
      <c r="L155" s="247">
        <v>21</v>
      </c>
      <c r="M155" s="247">
        <f>G155*(1+L155/100)</f>
        <v>0</v>
      </c>
      <c r="N155" s="245">
        <v>3.5200000000000001E-3</v>
      </c>
      <c r="O155" s="245">
        <f>ROUND(E155*N155,2)</f>
        <v>0.06</v>
      </c>
      <c r="P155" s="245">
        <v>0</v>
      </c>
      <c r="Q155" s="245">
        <f>ROUND(E155*P155,2)</f>
        <v>0</v>
      </c>
      <c r="R155" s="247"/>
      <c r="S155" s="247" t="s">
        <v>527</v>
      </c>
      <c r="T155" s="248" t="s">
        <v>512</v>
      </c>
      <c r="U155" s="224">
        <v>0</v>
      </c>
      <c r="V155" s="224">
        <f>ROUND(E155*U155,2)</f>
        <v>0</v>
      </c>
      <c r="W155" s="224"/>
      <c r="X155" s="224" t="s">
        <v>557</v>
      </c>
      <c r="Y155" s="224" t="s">
        <v>513</v>
      </c>
      <c r="Z155" s="213"/>
      <c r="AA155" s="213"/>
      <c r="AB155" s="213"/>
      <c r="AC155" s="213"/>
      <c r="AD155" s="213"/>
      <c r="AE155" s="213"/>
      <c r="AF155" s="213"/>
      <c r="AG155" s="213" t="s">
        <v>3478</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55"/>
      <c r="D156" s="251"/>
      <c r="E156" s="251"/>
      <c r="F156" s="251"/>
      <c r="G156" s="251"/>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515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
      <c r="A157" s="242">
        <v>71</v>
      </c>
      <c r="B157" s="243" t="s">
        <v>3480</v>
      </c>
      <c r="C157" s="254" t="s">
        <v>3598</v>
      </c>
      <c r="D157" s="244" t="s">
        <v>582</v>
      </c>
      <c r="E157" s="245">
        <v>3</v>
      </c>
      <c r="F157" s="246"/>
      <c r="G157" s="247">
        <f>ROUND(E157*F157,2)</f>
        <v>0</v>
      </c>
      <c r="H157" s="246"/>
      <c r="I157" s="247">
        <f>ROUND(E157*H157,2)</f>
        <v>0</v>
      </c>
      <c r="J157" s="246"/>
      <c r="K157" s="247">
        <f>ROUND(E157*J157,2)</f>
        <v>0</v>
      </c>
      <c r="L157" s="247">
        <v>21</v>
      </c>
      <c r="M157" s="247">
        <f>G157*(1+L157/100)</f>
        <v>0</v>
      </c>
      <c r="N157" s="245">
        <v>2.5799999999999998E-3</v>
      </c>
      <c r="O157" s="245">
        <f>ROUND(E157*N157,2)</f>
        <v>0.01</v>
      </c>
      <c r="P157" s="245">
        <v>0</v>
      </c>
      <c r="Q157" s="245">
        <f>ROUND(E157*P157,2)</f>
        <v>0</v>
      </c>
      <c r="R157" s="247"/>
      <c r="S157" s="247" t="s">
        <v>527</v>
      </c>
      <c r="T157" s="248" t="s">
        <v>512</v>
      </c>
      <c r="U157" s="224">
        <v>0</v>
      </c>
      <c r="V157" s="224">
        <f>ROUND(E157*U157,2)</f>
        <v>0</v>
      </c>
      <c r="W157" s="224"/>
      <c r="X157" s="224" t="s">
        <v>3483</v>
      </c>
      <c r="Y157" s="224" t="s">
        <v>513</v>
      </c>
      <c r="Z157" s="213"/>
      <c r="AA157" s="213"/>
      <c r="AB157" s="213"/>
      <c r="AC157" s="213"/>
      <c r="AD157" s="213"/>
      <c r="AE157" s="213"/>
      <c r="AF157" s="213"/>
      <c r="AG157" s="213" t="s">
        <v>3484</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5"/>
      <c r="D158" s="251"/>
      <c r="E158" s="251"/>
      <c r="F158" s="251"/>
      <c r="G158" s="251"/>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515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
      <c r="A159" s="242">
        <v>72</v>
      </c>
      <c r="B159" s="243" t="s">
        <v>3480</v>
      </c>
      <c r="C159" s="254" t="s">
        <v>3599</v>
      </c>
      <c r="D159" s="244" t="s">
        <v>3600</v>
      </c>
      <c r="E159" s="245">
        <v>3</v>
      </c>
      <c r="F159" s="246"/>
      <c r="G159" s="247">
        <f>ROUND(E159*F159,2)</f>
        <v>0</v>
      </c>
      <c r="H159" s="246"/>
      <c r="I159" s="247">
        <f>ROUND(E159*H159,2)</f>
        <v>0</v>
      </c>
      <c r="J159" s="246"/>
      <c r="K159" s="247">
        <f>ROUND(E159*J159,2)</f>
        <v>0</v>
      </c>
      <c r="L159" s="247">
        <v>21</v>
      </c>
      <c r="M159" s="247">
        <f>G159*(1+L159/100)</f>
        <v>0</v>
      </c>
      <c r="N159" s="245">
        <v>0</v>
      </c>
      <c r="O159" s="245">
        <f>ROUND(E159*N159,2)</f>
        <v>0</v>
      </c>
      <c r="P159" s="245">
        <v>0</v>
      </c>
      <c r="Q159" s="245">
        <f>ROUND(E159*P159,2)</f>
        <v>0</v>
      </c>
      <c r="R159" s="247"/>
      <c r="S159" s="247" t="s">
        <v>527</v>
      </c>
      <c r="T159" s="248" t="s">
        <v>512</v>
      </c>
      <c r="U159" s="224">
        <v>0</v>
      </c>
      <c r="V159" s="224">
        <f>ROUND(E159*U159,2)</f>
        <v>0</v>
      </c>
      <c r="W159" s="224"/>
      <c r="X159" s="224" t="s">
        <v>3483</v>
      </c>
      <c r="Y159" s="224" t="s">
        <v>513</v>
      </c>
      <c r="Z159" s="213"/>
      <c r="AA159" s="213"/>
      <c r="AB159" s="213"/>
      <c r="AC159" s="213"/>
      <c r="AD159" s="213"/>
      <c r="AE159" s="213"/>
      <c r="AF159" s="213"/>
      <c r="AG159" s="213" t="s">
        <v>3484</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5"/>
      <c r="D160" s="251"/>
      <c r="E160" s="251"/>
      <c r="F160" s="251"/>
      <c r="G160" s="251"/>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515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ht="22.5" outlineLevel="1" x14ac:dyDescent="0.2">
      <c r="A161" s="242">
        <v>73</v>
      </c>
      <c r="B161" s="243" t="s">
        <v>3601</v>
      </c>
      <c r="C161" s="254" t="s">
        <v>3602</v>
      </c>
      <c r="D161" s="244" t="s">
        <v>582</v>
      </c>
      <c r="E161" s="245">
        <v>3</v>
      </c>
      <c r="F161" s="246"/>
      <c r="G161" s="247">
        <f>ROUND(E161*F161,2)</f>
        <v>0</v>
      </c>
      <c r="H161" s="246"/>
      <c r="I161" s="247">
        <f>ROUND(E161*H161,2)</f>
        <v>0</v>
      </c>
      <c r="J161" s="246"/>
      <c r="K161" s="247">
        <f>ROUND(E161*J161,2)</f>
        <v>0</v>
      </c>
      <c r="L161" s="247">
        <v>21</v>
      </c>
      <c r="M161" s="247">
        <f>G161*(1+L161/100)</f>
        <v>0</v>
      </c>
      <c r="N161" s="245">
        <v>1.56E-3</v>
      </c>
      <c r="O161" s="245">
        <f>ROUND(E161*N161,2)</f>
        <v>0</v>
      </c>
      <c r="P161" s="245">
        <v>0</v>
      </c>
      <c r="Q161" s="245">
        <f>ROUND(E161*P161,2)</f>
        <v>0</v>
      </c>
      <c r="R161" s="247"/>
      <c r="S161" s="247" t="s">
        <v>527</v>
      </c>
      <c r="T161" s="248" t="s">
        <v>512</v>
      </c>
      <c r="U161" s="224">
        <v>0</v>
      </c>
      <c r="V161" s="224">
        <f>ROUND(E161*U161,2)</f>
        <v>0</v>
      </c>
      <c r="W161" s="224"/>
      <c r="X161" s="224" t="s">
        <v>557</v>
      </c>
      <c r="Y161" s="224" t="s">
        <v>513</v>
      </c>
      <c r="Z161" s="213"/>
      <c r="AA161" s="213"/>
      <c r="AB161" s="213"/>
      <c r="AC161" s="213"/>
      <c r="AD161" s="213"/>
      <c r="AE161" s="213"/>
      <c r="AF161" s="213"/>
      <c r="AG161" s="213" t="s">
        <v>3478</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5"/>
      <c r="D162" s="251"/>
      <c r="E162" s="251"/>
      <c r="F162" s="251"/>
      <c r="G162" s="251"/>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515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1" x14ac:dyDescent="0.2">
      <c r="A163" s="242">
        <v>74</v>
      </c>
      <c r="B163" s="243" t="s">
        <v>3603</v>
      </c>
      <c r="C163" s="254" t="s">
        <v>3604</v>
      </c>
      <c r="D163" s="244" t="s">
        <v>582</v>
      </c>
      <c r="E163" s="245">
        <v>4</v>
      </c>
      <c r="F163" s="246"/>
      <c r="G163" s="247">
        <f>ROUND(E163*F163,2)</f>
        <v>0</v>
      </c>
      <c r="H163" s="246"/>
      <c r="I163" s="247">
        <f>ROUND(E163*H163,2)</f>
        <v>0</v>
      </c>
      <c r="J163" s="246"/>
      <c r="K163" s="247">
        <f>ROUND(E163*J163,2)</f>
        <v>0</v>
      </c>
      <c r="L163" s="247">
        <v>21</v>
      </c>
      <c r="M163" s="247">
        <f>G163*(1+L163/100)</f>
        <v>0</v>
      </c>
      <c r="N163" s="245">
        <v>5.8799999999999998E-3</v>
      </c>
      <c r="O163" s="245">
        <f>ROUND(E163*N163,2)</f>
        <v>0.02</v>
      </c>
      <c r="P163" s="245">
        <v>0</v>
      </c>
      <c r="Q163" s="245">
        <f>ROUND(E163*P163,2)</f>
        <v>0</v>
      </c>
      <c r="R163" s="247"/>
      <c r="S163" s="247" t="s">
        <v>527</v>
      </c>
      <c r="T163" s="248" t="s">
        <v>512</v>
      </c>
      <c r="U163" s="224">
        <v>0</v>
      </c>
      <c r="V163" s="224">
        <f>ROUND(E163*U163,2)</f>
        <v>0</v>
      </c>
      <c r="W163" s="224"/>
      <c r="X163" s="224" t="s">
        <v>557</v>
      </c>
      <c r="Y163" s="224" t="s">
        <v>513</v>
      </c>
      <c r="Z163" s="213"/>
      <c r="AA163" s="213"/>
      <c r="AB163" s="213"/>
      <c r="AC163" s="213"/>
      <c r="AD163" s="213"/>
      <c r="AE163" s="213"/>
      <c r="AF163" s="213"/>
      <c r="AG163" s="213" t="s">
        <v>3478</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5"/>
      <c r="D164" s="251"/>
      <c r="E164" s="251"/>
      <c r="F164" s="251"/>
      <c r="G164" s="251"/>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515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42">
        <v>75</v>
      </c>
      <c r="B165" s="243" t="s">
        <v>3605</v>
      </c>
      <c r="C165" s="254" t="s">
        <v>3606</v>
      </c>
      <c r="D165" s="244" t="s">
        <v>582</v>
      </c>
      <c r="E165" s="245">
        <v>4</v>
      </c>
      <c r="F165" s="246"/>
      <c r="G165" s="247">
        <f>ROUND(E165*F165,2)</f>
        <v>0</v>
      </c>
      <c r="H165" s="246"/>
      <c r="I165" s="247">
        <f>ROUND(E165*H165,2)</f>
        <v>0</v>
      </c>
      <c r="J165" s="246"/>
      <c r="K165" s="247">
        <f>ROUND(E165*J165,2)</f>
        <v>0</v>
      </c>
      <c r="L165" s="247">
        <v>21</v>
      </c>
      <c r="M165" s="247">
        <f>G165*(1+L165/100)</f>
        <v>0</v>
      </c>
      <c r="N165" s="245">
        <v>3.0000000000000001E-3</v>
      </c>
      <c r="O165" s="245">
        <f>ROUND(E165*N165,2)</f>
        <v>0.01</v>
      </c>
      <c r="P165" s="245">
        <v>0</v>
      </c>
      <c r="Q165" s="245">
        <f>ROUND(E165*P165,2)</f>
        <v>0</v>
      </c>
      <c r="R165" s="247"/>
      <c r="S165" s="247" t="s">
        <v>527</v>
      </c>
      <c r="T165" s="248" t="s">
        <v>512</v>
      </c>
      <c r="U165" s="224">
        <v>0</v>
      </c>
      <c r="V165" s="224">
        <f>ROUND(E165*U165,2)</f>
        <v>0</v>
      </c>
      <c r="W165" s="224"/>
      <c r="X165" s="224" t="s">
        <v>557</v>
      </c>
      <c r="Y165" s="224" t="s">
        <v>513</v>
      </c>
      <c r="Z165" s="213"/>
      <c r="AA165" s="213"/>
      <c r="AB165" s="213"/>
      <c r="AC165" s="213"/>
      <c r="AD165" s="213"/>
      <c r="AE165" s="213"/>
      <c r="AF165" s="213"/>
      <c r="AG165" s="213" t="s">
        <v>3478</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5"/>
      <c r="D166" s="251"/>
      <c r="E166" s="251"/>
      <c r="F166" s="251"/>
      <c r="G166" s="251"/>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515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2">
        <v>76</v>
      </c>
      <c r="B167" s="243" t="s">
        <v>3607</v>
      </c>
      <c r="C167" s="254" t="s">
        <v>3608</v>
      </c>
      <c r="D167" s="244" t="s">
        <v>969</v>
      </c>
      <c r="E167" s="245">
        <v>3.3000000000000002E-2</v>
      </c>
      <c r="F167" s="246"/>
      <c r="G167" s="247">
        <f>ROUND(E167*F167,2)</f>
        <v>0</v>
      </c>
      <c r="H167" s="246"/>
      <c r="I167" s="247">
        <f>ROUND(E167*H167,2)</f>
        <v>0</v>
      </c>
      <c r="J167" s="246"/>
      <c r="K167" s="247">
        <f>ROUND(E167*J167,2)</f>
        <v>0</v>
      </c>
      <c r="L167" s="247">
        <v>21</v>
      </c>
      <c r="M167" s="247">
        <f>G167*(1+L167/100)</f>
        <v>0</v>
      </c>
      <c r="N167" s="245">
        <v>0</v>
      </c>
      <c r="O167" s="245">
        <f>ROUND(E167*N167,2)</f>
        <v>0</v>
      </c>
      <c r="P167" s="245">
        <v>0</v>
      </c>
      <c r="Q167" s="245">
        <f>ROUND(E167*P167,2)</f>
        <v>0</v>
      </c>
      <c r="R167" s="247" t="s">
        <v>3515</v>
      </c>
      <c r="S167" s="247" t="s">
        <v>511</v>
      </c>
      <c r="T167" s="248" t="s">
        <v>512</v>
      </c>
      <c r="U167" s="224">
        <v>2.5750000000000002</v>
      </c>
      <c r="V167" s="224">
        <f>ROUND(E167*U167,2)</f>
        <v>0.08</v>
      </c>
      <c r="W167" s="224"/>
      <c r="X167" s="224" t="s">
        <v>557</v>
      </c>
      <c r="Y167" s="224" t="s">
        <v>513</v>
      </c>
      <c r="Z167" s="213"/>
      <c r="AA167" s="213"/>
      <c r="AB167" s="213"/>
      <c r="AC167" s="213"/>
      <c r="AD167" s="213"/>
      <c r="AE167" s="213"/>
      <c r="AF167" s="213"/>
      <c r="AG167" s="213" t="s">
        <v>571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5"/>
      <c r="D168" s="251"/>
      <c r="E168" s="251"/>
      <c r="F168" s="251"/>
      <c r="G168" s="251"/>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515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33.75" outlineLevel="1" x14ac:dyDescent="0.2">
      <c r="A169" s="242">
        <v>77</v>
      </c>
      <c r="B169" s="243" t="s">
        <v>3609</v>
      </c>
      <c r="C169" s="254" t="s">
        <v>3610</v>
      </c>
      <c r="D169" s="244" t="s">
        <v>969</v>
      </c>
      <c r="E169" s="245">
        <v>3.3000000000000002E-2</v>
      </c>
      <c r="F169" s="246"/>
      <c r="G169" s="247">
        <f>ROUND(E169*F169,2)</f>
        <v>0</v>
      </c>
      <c r="H169" s="246"/>
      <c r="I169" s="247">
        <f>ROUND(E169*H169,2)</f>
        <v>0</v>
      </c>
      <c r="J169" s="246"/>
      <c r="K169" s="247">
        <f>ROUND(E169*J169,2)</f>
        <v>0</v>
      </c>
      <c r="L169" s="247">
        <v>21</v>
      </c>
      <c r="M169" s="247">
        <f>G169*(1+L169/100)</f>
        <v>0</v>
      </c>
      <c r="N169" s="245">
        <v>0</v>
      </c>
      <c r="O169" s="245">
        <f>ROUND(E169*N169,2)</f>
        <v>0</v>
      </c>
      <c r="P169" s="245">
        <v>0</v>
      </c>
      <c r="Q169" s="245">
        <f>ROUND(E169*P169,2)</f>
        <v>0</v>
      </c>
      <c r="R169" s="247" t="s">
        <v>3515</v>
      </c>
      <c r="S169" s="247" t="s">
        <v>511</v>
      </c>
      <c r="T169" s="248" t="s">
        <v>512</v>
      </c>
      <c r="U169" s="224">
        <v>1.355</v>
      </c>
      <c r="V169" s="224">
        <f>ROUND(E169*U169,2)</f>
        <v>0.04</v>
      </c>
      <c r="W169" s="224"/>
      <c r="X169" s="224" t="s">
        <v>557</v>
      </c>
      <c r="Y169" s="224" t="s">
        <v>513</v>
      </c>
      <c r="Z169" s="213"/>
      <c r="AA169" s="213"/>
      <c r="AB169" s="213"/>
      <c r="AC169" s="213"/>
      <c r="AD169" s="213"/>
      <c r="AE169" s="213"/>
      <c r="AF169" s="213"/>
      <c r="AG169" s="213" t="s">
        <v>571</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5"/>
      <c r="D170" s="251"/>
      <c r="E170" s="251"/>
      <c r="F170" s="251"/>
      <c r="G170" s="251"/>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515</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x14ac:dyDescent="0.2">
      <c r="A171" s="232" t="s">
        <v>506</v>
      </c>
      <c r="B171" s="233" t="s">
        <v>386</v>
      </c>
      <c r="C171" s="253" t="s">
        <v>387</v>
      </c>
      <c r="D171" s="234"/>
      <c r="E171" s="235"/>
      <c r="F171" s="236"/>
      <c r="G171" s="236">
        <f>SUMIF(AG172:AG183,"&lt;&gt;NOR",G172:G183)</f>
        <v>0</v>
      </c>
      <c r="H171" s="236"/>
      <c r="I171" s="236">
        <f>SUM(I172:I183)</f>
        <v>0</v>
      </c>
      <c r="J171" s="236"/>
      <c r="K171" s="236">
        <f>SUM(K172:K183)</f>
        <v>0</v>
      </c>
      <c r="L171" s="236"/>
      <c r="M171" s="236">
        <f>SUM(M172:M183)</f>
        <v>0</v>
      </c>
      <c r="N171" s="235"/>
      <c r="O171" s="235">
        <f>SUM(O172:O183)</f>
        <v>6.0000000000000005E-2</v>
      </c>
      <c r="P171" s="235"/>
      <c r="Q171" s="235">
        <f>SUM(Q172:Q183)</f>
        <v>0</v>
      </c>
      <c r="R171" s="236"/>
      <c r="S171" s="236"/>
      <c r="T171" s="237"/>
      <c r="U171" s="231"/>
      <c r="V171" s="231">
        <f>SUM(V172:V183)</f>
        <v>0.15</v>
      </c>
      <c r="W171" s="231"/>
      <c r="X171" s="231"/>
      <c r="Y171" s="231"/>
      <c r="AG171" t="s">
        <v>507</v>
      </c>
    </row>
    <row r="172" spans="1:60" ht="22.5" outlineLevel="1" x14ac:dyDescent="0.2">
      <c r="A172" s="242">
        <v>78</v>
      </c>
      <c r="B172" s="243" t="s">
        <v>3480</v>
      </c>
      <c r="C172" s="254" t="s">
        <v>3611</v>
      </c>
      <c r="D172" s="244" t="s">
        <v>530</v>
      </c>
      <c r="E172" s="245">
        <v>1</v>
      </c>
      <c r="F172" s="246"/>
      <c r="G172" s="247">
        <f>ROUND(E172*F172,2)</f>
        <v>0</v>
      </c>
      <c r="H172" s="246"/>
      <c r="I172" s="247">
        <f>ROUND(E172*H172,2)</f>
        <v>0</v>
      </c>
      <c r="J172" s="246"/>
      <c r="K172" s="247">
        <f>ROUND(E172*J172,2)</f>
        <v>0</v>
      </c>
      <c r="L172" s="247">
        <v>21</v>
      </c>
      <c r="M172" s="247">
        <f>G172*(1+L172/100)</f>
        <v>0</v>
      </c>
      <c r="N172" s="245">
        <v>1.2E-2</v>
      </c>
      <c r="O172" s="245">
        <f>ROUND(E172*N172,2)</f>
        <v>0.01</v>
      </c>
      <c r="P172" s="245">
        <v>0</v>
      </c>
      <c r="Q172" s="245">
        <f>ROUND(E172*P172,2)</f>
        <v>0</v>
      </c>
      <c r="R172" s="247"/>
      <c r="S172" s="247" t="s">
        <v>527</v>
      </c>
      <c r="T172" s="248" t="s">
        <v>512</v>
      </c>
      <c r="U172" s="224">
        <v>0</v>
      </c>
      <c r="V172" s="224">
        <f>ROUND(E172*U172,2)</f>
        <v>0</v>
      </c>
      <c r="W172" s="224"/>
      <c r="X172" s="224" t="s">
        <v>3483</v>
      </c>
      <c r="Y172" s="224" t="s">
        <v>513</v>
      </c>
      <c r="Z172" s="213"/>
      <c r="AA172" s="213"/>
      <c r="AB172" s="213"/>
      <c r="AC172" s="213"/>
      <c r="AD172" s="213"/>
      <c r="AE172" s="213"/>
      <c r="AF172" s="213"/>
      <c r="AG172" s="213" t="s">
        <v>3484</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5"/>
      <c r="D173" s="251"/>
      <c r="E173" s="251"/>
      <c r="F173" s="251"/>
      <c r="G173" s="251"/>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515</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42">
        <v>79</v>
      </c>
      <c r="B174" s="243" t="s">
        <v>3480</v>
      </c>
      <c r="C174" s="254" t="s">
        <v>3612</v>
      </c>
      <c r="D174" s="244" t="s">
        <v>530</v>
      </c>
      <c r="E174" s="245">
        <v>2</v>
      </c>
      <c r="F174" s="246"/>
      <c r="G174" s="247">
        <f>ROUND(E174*F174,2)</f>
        <v>0</v>
      </c>
      <c r="H174" s="246"/>
      <c r="I174" s="247">
        <f>ROUND(E174*H174,2)</f>
        <v>0</v>
      </c>
      <c r="J174" s="246"/>
      <c r="K174" s="247">
        <f>ROUND(E174*J174,2)</f>
        <v>0</v>
      </c>
      <c r="L174" s="247">
        <v>21</v>
      </c>
      <c r="M174" s="247">
        <f>G174*(1+L174/100)</f>
        <v>0</v>
      </c>
      <c r="N174" s="245">
        <v>2.5999999999999999E-2</v>
      </c>
      <c r="O174" s="245">
        <f>ROUND(E174*N174,2)</f>
        <v>0.05</v>
      </c>
      <c r="P174" s="245">
        <v>0</v>
      </c>
      <c r="Q174" s="245">
        <f>ROUND(E174*P174,2)</f>
        <v>0</v>
      </c>
      <c r="R174" s="247"/>
      <c r="S174" s="247" t="s">
        <v>527</v>
      </c>
      <c r="T174" s="248" t="s">
        <v>512</v>
      </c>
      <c r="U174" s="224">
        <v>0</v>
      </c>
      <c r="V174" s="224">
        <f>ROUND(E174*U174,2)</f>
        <v>0</v>
      </c>
      <c r="W174" s="224"/>
      <c r="X174" s="224" t="s">
        <v>3483</v>
      </c>
      <c r="Y174" s="224" t="s">
        <v>513</v>
      </c>
      <c r="Z174" s="213"/>
      <c r="AA174" s="213"/>
      <c r="AB174" s="213"/>
      <c r="AC174" s="213"/>
      <c r="AD174" s="213"/>
      <c r="AE174" s="213"/>
      <c r="AF174" s="213"/>
      <c r="AG174" s="213" t="s">
        <v>3484</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55"/>
      <c r="D175" s="251"/>
      <c r="E175" s="251"/>
      <c r="F175" s="251"/>
      <c r="G175" s="251"/>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515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22.5" outlineLevel="1" x14ac:dyDescent="0.2">
      <c r="A176" s="242">
        <v>80</v>
      </c>
      <c r="B176" s="243" t="s">
        <v>3613</v>
      </c>
      <c r="C176" s="254" t="s">
        <v>3614</v>
      </c>
      <c r="D176" s="244" t="s">
        <v>582</v>
      </c>
      <c r="E176" s="245">
        <v>1</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527</v>
      </c>
      <c r="T176" s="248" t="s">
        <v>512</v>
      </c>
      <c r="U176" s="224">
        <v>0</v>
      </c>
      <c r="V176" s="224">
        <f>ROUND(E176*U176,2)</f>
        <v>0</v>
      </c>
      <c r="W176" s="224"/>
      <c r="X176" s="224" t="s">
        <v>557</v>
      </c>
      <c r="Y176" s="224" t="s">
        <v>513</v>
      </c>
      <c r="Z176" s="213"/>
      <c r="AA176" s="213"/>
      <c r="AB176" s="213"/>
      <c r="AC176" s="213"/>
      <c r="AD176" s="213"/>
      <c r="AE176" s="213"/>
      <c r="AF176" s="213"/>
      <c r="AG176" s="213" t="s">
        <v>3478</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55"/>
      <c r="D177" s="251"/>
      <c r="E177" s="251"/>
      <c r="F177" s="251"/>
      <c r="G177" s="251"/>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515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2">
        <v>81</v>
      </c>
      <c r="B178" s="243" t="s">
        <v>3615</v>
      </c>
      <c r="C178" s="254" t="s">
        <v>3616</v>
      </c>
      <c r="D178" s="244" t="s">
        <v>582</v>
      </c>
      <c r="E178" s="245">
        <v>2</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527</v>
      </c>
      <c r="T178" s="248" t="s">
        <v>512</v>
      </c>
      <c r="U178" s="224">
        <v>0</v>
      </c>
      <c r="V178" s="224">
        <f>ROUND(E178*U178,2)</f>
        <v>0</v>
      </c>
      <c r="W178" s="224"/>
      <c r="X178" s="224" t="s">
        <v>557</v>
      </c>
      <c r="Y178" s="224" t="s">
        <v>513</v>
      </c>
      <c r="Z178" s="213"/>
      <c r="AA178" s="213"/>
      <c r="AB178" s="213"/>
      <c r="AC178" s="213"/>
      <c r="AD178" s="213"/>
      <c r="AE178" s="213"/>
      <c r="AF178" s="213"/>
      <c r="AG178" s="213" t="s">
        <v>3478</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5"/>
      <c r="D179" s="251"/>
      <c r="E179" s="251"/>
      <c r="F179" s="251"/>
      <c r="G179" s="251"/>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515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42">
        <v>82</v>
      </c>
      <c r="B180" s="243" t="s">
        <v>3617</v>
      </c>
      <c r="C180" s="254" t="s">
        <v>3618</v>
      </c>
      <c r="D180" s="244" t="s">
        <v>969</v>
      </c>
      <c r="E180" s="245">
        <v>3.7999999999999999E-2</v>
      </c>
      <c r="F180" s="246"/>
      <c r="G180" s="247">
        <f>ROUND(E180*F180,2)</f>
        <v>0</v>
      </c>
      <c r="H180" s="246"/>
      <c r="I180" s="247">
        <f>ROUND(E180*H180,2)</f>
        <v>0</v>
      </c>
      <c r="J180" s="246"/>
      <c r="K180" s="247">
        <f>ROUND(E180*J180,2)</f>
        <v>0</v>
      </c>
      <c r="L180" s="247">
        <v>21</v>
      </c>
      <c r="M180" s="247">
        <f>G180*(1+L180/100)</f>
        <v>0</v>
      </c>
      <c r="N180" s="245">
        <v>0</v>
      </c>
      <c r="O180" s="245">
        <f>ROUND(E180*N180,2)</f>
        <v>0</v>
      </c>
      <c r="P180" s="245">
        <v>0</v>
      </c>
      <c r="Q180" s="245">
        <f>ROUND(E180*P180,2)</f>
        <v>0</v>
      </c>
      <c r="R180" s="247" t="s">
        <v>3515</v>
      </c>
      <c r="S180" s="247" t="s">
        <v>511</v>
      </c>
      <c r="T180" s="248" t="s">
        <v>512</v>
      </c>
      <c r="U180" s="224">
        <v>3.0750000000000002</v>
      </c>
      <c r="V180" s="224">
        <f>ROUND(E180*U180,2)</f>
        <v>0.12</v>
      </c>
      <c r="W180" s="224"/>
      <c r="X180" s="224" t="s">
        <v>557</v>
      </c>
      <c r="Y180" s="224" t="s">
        <v>513</v>
      </c>
      <c r="Z180" s="213"/>
      <c r="AA180" s="213"/>
      <c r="AB180" s="213"/>
      <c r="AC180" s="213"/>
      <c r="AD180" s="213"/>
      <c r="AE180" s="213"/>
      <c r="AF180" s="213"/>
      <c r="AG180" s="213" t="s">
        <v>571</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5"/>
      <c r="D181" s="251"/>
      <c r="E181" s="251"/>
      <c r="F181" s="251"/>
      <c r="G181" s="251"/>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515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33.75" outlineLevel="1" x14ac:dyDescent="0.2">
      <c r="A182" s="242">
        <v>83</v>
      </c>
      <c r="B182" s="243" t="s">
        <v>3619</v>
      </c>
      <c r="C182" s="254" t="s">
        <v>3620</v>
      </c>
      <c r="D182" s="244" t="s">
        <v>969</v>
      </c>
      <c r="E182" s="245">
        <v>3.7999999999999999E-2</v>
      </c>
      <c r="F182" s="246"/>
      <c r="G182" s="247">
        <f>ROUND(E182*F182,2)</f>
        <v>0</v>
      </c>
      <c r="H182" s="246"/>
      <c r="I182" s="247">
        <f>ROUND(E182*H182,2)</f>
        <v>0</v>
      </c>
      <c r="J182" s="246"/>
      <c r="K182" s="247">
        <f>ROUND(E182*J182,2)</f>
        <v>0</v>
      </c>
      <c r="L182" s="247">
        <v>21</v>
      </c>
      <c r="M182" s="247">
        <f>G182*(1+L182/100)</f>
        <v>0</v>
      </c>
      <c r="N182" s="245">
        <v>0</v>
      </c>
      <c r="O182" s="245">
        <f>ROUND(E182*N182,2)</f>
        <v>0</v>
      </c>
      <c r="P182" s="245">
        <v>0</v>
      </c>
      <c r="Q182" s="245">
        <f>ROUND(E182*P182,2)</f>
        <v>0</v>
      </c>
      <c r="R182" s="247" t="s">
        <v>3515</v>
      </c>
      <c r="S182" s="247" t="s">
        <v>511</v>
      </c>
      <c r="T182" s="248" t="s">
        <v>512</v>
      </c>
      <c r="U182" s="224">
        <v>0.88100000000000001</v>
      </c>
      <c r="V182" s="224">
        <f>ROUND(E182*U182,2)</f>
        <v>0.03</v>
      </c>
      <c r="W182" s="224"/>
      <c r="X182" s="224" t="s">
        <v>557</v>
      </c>
      <c r="Y182" s="224" t="s">
        <v>513</v>
      </c>
      <c r="Z182" s="213"/>
      <c r="AA182" s="213"/>
      <c r="AB182" s="213"/>
      <c r="AC182" s="213"/>
      <c r="AD182" s="213"/>
      <c r="AE182" s="213"/>
      <c r="AF182" s="213"/>
      <c r="AG182" s="213" t="s">
        <v>571</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5"/>
      <c r="D183" s="251"/>
      <c r="E183" s="251"/>
      <c r="F183" s="251"/>
      <c r="G183" s="251"/>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515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x14ac:dyDescent="0.2">
      <c r="A184" s="232" t="s">
        <v>506</v>
      </c>
      <c r="B184" s="233" t="s">
        <v>460</v>
      </c>
      <c r="C184" s="253" t="s">
        <v>461</v>
      </c>
      <c r="D184" s="234"/>
      <c r="E184" s="235"/>
      <c r="F184" s="236"/>
      <c r="G184" s="236">
        <f>SUMIF(AG185:AG196,"&lt;&gt;NOR",G185:G196)</f>
        <v>0</v>
      </c>
      <c r="H184" s="236"/>
      <c r="I184" s="236">
        <f>SUM(I185:I196)</f>
        <v>0</v>
      </c>
      <c r="J184" s="236"/>
      <c r="K184" s="236">
        <f>SUM(K185:K196)</f>
        <v>0</v>
      </c>
      <c r="L184" s="236"/>
      <c r="M184" s="236">
        <f>SUM(M185:M196)</f>
        <v>0</v>
      </c>
      <c r="N184" s="235"/>
      <c r="O184" s="235">
        <f>SUM(O185:O196)</f>
        <v>7.0000000000000007E-2</v>
      </c>
      <c r="P184" s="235"/>
      <c r="Q184" s="235">
        <f>SUM(Q185:Q196)</f>
        <v>0</v>
      </c>
      <c r="R184" s="236"/>
      <c r="S184" s="236"/>
      <c r="T184" s="237"/>
      <c r="U184" s="231"/>
      <c r="V184" s="231">
        <f>SUM(V185:V196)</f>
        <v>0.02</v>
      </c>
      <c r="W184" s="231"/>
      <c r="X184" s="231"/>
      <c r="Y184" s="231"/>
      <c r="AG184" t="s">
        <v>507</v>
      </c>
    </row>
    <row r="185" spans="1:60" ht="22.5" outlineLevel="1" x14ac:dyDescent="0.2">
      <c r="A185" s="242">
        <v>84</v>
      </c>
      <c r="B185" s="243" t="s">
        <v>3480</v>
      </c>
      <c r="C185" s="254" t="s">
        <v>3621</v>
      </c>
      <c r="D185" s="244" t="s">
        <v>3521</v>
      </c>
      <c r="E185" s="245">
        <v>3</v>
      </c>
      <c r="F185" s="246"/>
      <c r="G185" s="247">
        <f>ROUND(E185*F185,2)</f>
        <v>0</v>
      </c>
      <c r="H185" s="246"/>
      <c r="I185" s="247">
        <f>ROUND(E185*H185,2)</f>
        <v>0</v>
      </c>
      <c r="J185" s="246"/>
      <c r="K185" s="247">
        <f>ROUND(E185*J185,2)</f>
        <v>0</v>
      </c>
      <c r="L185" s="247">
        <v>21</v>
      </c>
      <c r="M185" s="247">
        <f>G185*(1+L185/100)</f>
        <v>0</v>
      </c>
      <c r="N185" s="245">
        <v>1.0500000000000001E-2</v>
      </c>
      <c r="O185" s="245">
        <f>ROUND(E185*N185,2)</f>
        <v>0.03</v>
      </c>
      <c r="P185" s="245">
        <v>0</v>
      </c>
      <c r="Q185" s="245">
        <f>ROUND(E185*P185,2)</f>
        <v>0</v>
      </c>
      <c r="R185" s="247"/>
      <c r="S185" s="247" t="s">
        <v>527</v>
      </c>
      <c r="T185" s="248" t="s">
        <v>512</v>
      </c>
      <c r="U185" s="224">
        <v>0</v>
      </c>
      <c r="V185" s="224">
        <f>ROUND(E185*U185,2)</f>
        <v>0</v>
      </c>
      <c r="W185" s="224"/>
      <c r="X185" s="224" t="s">
        <v>3483</v>
      </c>
      <c r="Y185" s="224" t="s">
        <v>513</v>
      </c>
      <c r="Z185" s="213"/>
      <c r="AA185" s="213"/>
      <c r="AB185" s="213"/>
      <c r="AC185" s="213"/>
      <c r="AD185" s="213"/>
      <c r="AE185" s="213"/>
      <c r="AF185" s="213"/>
      <c r="AG185" s="213" t="s">
        <v>3484</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55"/>
      <c r="D186" s="251"/>
      <c r="E186" s="251"/>
      <c r="F186" s="251"/>
      <c r="G186" s="251"/>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515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2">
        <v>85</v>
      </c>
      <c r="B187" s="243" t="s">
        <v>3480</v>
      </c>
      <c r="C187" s="254" t="s">
        <v>3622</v>
      </c>
      <c r="D187" s="244" t="s">
        <v>3521</v>
      </c>
      <c r="E187" s="245">
        <v>3</v>
      </c>
      <c r="F187" s="246"/>
      <c r="G187" s="247">
        <f>ROUND(E187*F187,2)</f>
        <v>0</v>
      </c>
      <c r="H187" s="246"/>
      <c r="I187" s="247">
        <f>ROUND(E187*H187,2)</f>
        <v>0</v>
      </c>
      <c r="J187" s="246"/>
      <c r="K187" s="247">
        <f>ROUND(E187*J187,2)</f>
        <v>0</v>
      </c>
      <c r="L187" s="247">
        <v>21</v>
      </c>
      <c r="M187" s="247">
        <f>G187*(1+L187/100)</f>
        <v>0</v>
      </c>
      <c r="N187" s="245">
        <v>0</v>
      </c>
      <c r="O187" s="245">
        <f>ROUND(E187*N187,2)</f>
        <v>0</v>
      </c>
      <c r="P187" s="245">
        <v>0</v>
      </c>
      <c r="Q187" s="245">
        <f>ROUND(E187*P187,2)</f>
        <v>0</v>
      </c>
      <c r="R187" s="247"/>
      <c r="S187" s="247" t="s">
        <v>527</v>
      </c>
      <c r="T187" s="248" t="s">
        <v>512</v>
      </c>
      <c r="U187" s="224">
        <v>0</v>
      </c>
      <c r="V187" s="224">
        <f>ROUND(E187*U187,2)</f>
        <v>0</v>
      </c>
      <c r="W187" s="224"/>
      <c r="X187" s="224" t="s">
        <v>3483</v>
      </c>
      <c r="Y187" s="224" t="s">
        <v>513</v>
      </c>
      <c r="Z187" s="213"/>
      <c r="AA187" s="213"/>
      <c r="AB187" s="213"/>
      <c r="AC187" s="213"/>
      <c r="AD187" s="213"/>
      <c r="AE187" s="213"/>
      <c r="AF187" s="213"/>
      <c r="AG187" s="213" t="s">
        <v>3484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5"/>
      <c r="D188" s="251"/>
      <c r="E188" s="251"/>
      <c r="F188" s="251"/>
      <c r="G188" s="251"/>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515</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
      <c r="A189" s="242">
        <v>86</v>
      </c>
      <c r="B189" s="243" t="s">
        <v>3480</v>
      </c>
      <c r="C189" s="254" t="s">
        <v>3623</v>
      </c>
      <c r="D189" s="244" t="s">
        <v>3510</v>
      </c>
      <c r="E189" s="245">
        <v>3</v>
      </c>
      <c r="F189" s="246"/>
      <c r="G189" s="247">
        <f>ROUND(E189*F189,2)</f>
        <v>0</v>
      </c>
      <c r="H189" s="246"/>
      <c r="I189" s="247">
        <f>ROUND(E189*H189,2)</f>
        <v>0</v>
      </c>
      <c r="J189" s="246"/>
      <c r="K189" s="247">
        <f>ROUND(E189*J189,2)</f>
        <v>0</v>
      </c>
      <c r="L189" s="247">
        <v>21</v>
      </c>
      <c r="M189" s="247">
        <f>G189*(1+L189/100)</f>
        <v>0</v>
      </c>
      <c r="N189" s="245">
        <v>0</v>
      </c>
      <c r="O189" s="245">
        <f>ROUND(E189*N189,2)</f>
        <v>0</v>
      </c>
      <c r="P189" s="245">
        <v>0</v>
      </c>
      <c r="Q189" s="245">
        <f>ROUND(E189*P189,2)</f>
        <v>0</v>
      </c>
      <c r="R189" s="247"/>
      <c r="S189" s="247" t="s">
        <v>527</v>
      </c>
      <c r="T189" s="248" t="s">
        <v>512</v>
      </c>
      <c r="U189" s="224">
        <v>0</v>
      </c>
      <c r="V189" s="224">
        <f>ROUND(E189*U189,2)</f>
        <v>0</v>
      </c>
      <c r="W189" s="224"/>
      <c r="X189" s="224" t="s">
        <v>3483</v>
      </c>
      <c r="Y189" s="224" t="s">
        <v>513</v>
      </c>
      <c r="Z189" s="213"/>
      <c r="AA189" s="213"/>
      <c r="AB189" s="213"/>
      <c r="AC189" s="213"/>
      <c r="AD189" s="213"/>
      <c r="AE189" s="213"/>
      <c r="AF189" s="213"/>
      <c r="AG189" s="213" t="s">
        <v>3506</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55"/>
      <c r="D190" s="251"/>
      <c r="E190" s="251"/>
      <c r="F190" s="251"/>
      <c r="G190" s="251"/>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515</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
      <c r="A191" s="242">
        <v>87</v>
      </c>
      <c r="B191" s="243" t="s">
        <v>3480</v>
      </c>
      <c r="C191" s="254" t="s">
        <v>3624</v>
      </c>
      <c r="D191" s="244" t="s">
        <v>3510</v>
      </c>
      <c r="E191" s="245">
        <v>6</v>
      </c>
      <c r="F191" s="246"/>
      <c r="G191" s="247">
        <f>ROUND(E191*F191,2)</f>
        <v>0</v>
      </c>
      <c r="H191" s="246"/>
      <c r="I191" s="247">
        <f>ROUND(E191*H191,2)</f>
        <v>0</v>
      </c>
      <c r="J191" s="246"/>
      <c r="K191" s="247">
        <f>ROUND(E191*J191,2)</f>
        <v>0</v>
      </c>
      <c r="L191" s="247">
        <v>21</v>
      </c>
      <c r="M191" s="247">
        <f>G191*(1+L191/100)</f>
        <v>0</v>
      </c>
      <c r="N191" s="245">
        <v>6.0000000000000001E-3</v>
      </c>
      <c r="O191" s="245">
        <f>ROUND(E191*N191,2)</f>
        <v>0.04</v>
      </c>
      <c r="P191" s="245">
        <v>0</v>
      </c>
      <c r="Q191" s="245">
        <f>ROUND(E191*P191,2)</f>
        <v>0</v>
      </c>
      <c r="R191" s="247"/>
      <c r="S191" s="247" t="s">
        <v>527</v>
      </c>
      <c r="T191" s="248" t="s">
        <v>512</v>
      </c>
      <c r="U191" s="224">
        <v>0</v>
      </c>
      <c r="V191" s="224">
        <f>ROUND(E191*U191,2)</f>
        <v>0</v>
      </c>
      <c r="W191" s="224"/>
      <c r="X191" s="224" t="s">
        <v>3483</v>
      </c>
      <c r="Y191" s="224" t="s">
        <v>513</v>
      </c>
      <c r="Z191" s="213"/>
      <c r="AA191" s="213"/>
      <c r="AB191" s="213"/>
      <c r="AC191" s="213"/>
      <c r="AD191" s="213"/>
      <c r="AE191" s="213"/>
      <c r="AF191" s="213"/>
      <c r="AG191" s="213" t="s">
        <v>3506</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55"/>
      <c r="D192" s="251"/>
      <c r="E192" s="251"/>
      <c r="F192" s="251"/>
      <c r="G192" s="251"/>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515</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
      <c r="A193" s="242">
        <v>88</v>
      </c>
      <c r="B193" s="243" t="s">
        <v>3625</v>
      </c>
      <c r="C193" s="254" t="s">
        <v>3626</v>
      </c>
      <c r="D193" s="244" t="s">
        <v>969</v>
      </c>
      <c r="E193" s="245">
        <v>1.7000000000000001E-2</v>
      </c>
      <c r="F193" s="246"/>
      <c r="G193" s="247">
        <f>ROUND(E193*F193,2)</f>
        <v>0</v>
      </c>
      <c r="H193" s="246"/>
      <c r="I193" s="247">
        <f>ROUND(E193*H193,2)</f>
        <v>0</v>
      </c>
      <c r="J193" s="246"/>
      <c r="K193" s="247">
        <f>ROUND(E193*J193,2)</f>
        <v>0</v>
      </c>
      <c r="L193" s="247">
        <v>21</v>
      </c>
      <c r="M193" s="247">
        <f>G193*(1+L193/100)</f>
        <v>0</v>
      </c>
      <c r="N193" s="245">
        <v>0</v>
      </c>
      <c r="O193" s="245">
        <f>ROUND(E193*N193,2)</f>
        <v>0</v>
      </c>
      <c r="P193" s="245">
        <v>0</v>
      </c>
      <c r="Q193" s="245">
        <f>ROUND(E193*P193,2)</f>
        <v>0</v>
      </c>
      <c r="R193" s="247"/>
      <c r="S193" s="247" t="s">
        <v>527</v>
      </c>
      <c r="T193" s="248" t="s">
        <v>512</v>
      </c>
      <c r="U193" s="224">
        <v>0</v>
      </c>
      <c r="V193" s="224">
        <f>ROUND(E193*U193,2)</f>
        <v>0</v>
      </c>
      <c r="W193" s="224"/>
      <c r="X193" s="224" t="s">
        <v>557</v>
      </c>
      <c r="Y193" s="224" t="s">
        <v>513</v>
      </c>
      <c r="Z193" s="213"/>
      <c r="AA193" s="213"/>
      <c r="AB193" s="213"/>
      <c r="AC193" s="213"/>
      <c r="AD193" s="213"/>
      <c r="AE193" s="213"/>
      <c r="AF193" s="213"/>
      <c r="AG193" s="213" t="s">
        <v>3627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55"/>
      <c r="D194" s="251"/>
      <c r="E194" s="251"/>
      <c r="F194" s="251"/>
      <c r="G194" s="251"/>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515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ht="33.75" outlineLevel="1" x14ac:dyDescent="0.2">
      <c r="A195" s="242">
        <v>89</v>
      </c>
      <c r="B195" s="243" t="s">
        <v>3609</v>
      </c>
      <c r="C195" s="254" t="s">
        <v>3610</v>
      </c>
      <c r="D195" s="244" t="s">
        <v>969</v>
      </c>
      <c r="E195" s="245">
        <v>1.7000000000000001E-2</v>
      </c>
      <c r="F195" s="246"/>
      <c r="G195" s="247">
        <f>ROUND(E195*F195,2)</f>
        <v>0</v>
      </c>
      <c r="H195" s="246"/>
      <c r="I195" s="247">
        <f>ROUND(E195*H195,2)</f>
        <v>0</v>
      </c>
      <c r="J195" s="246"/>
      <c r="K195" s="247">
        <f>ROUND(E195*J195,2)</f>
        <v>0</v>
      </c>
      <c r="L195" s="247">
        <v>21</v>
      </c>
      <c r="M195" s="247">
        <f>G195*(1+L195/100)</f>
        <v>0</v>
      </c>
      <c r="N195" s="245">
        <v>0</v>
      </c>
      <c r="O195" s="245">
        <f>ROUND(E195*N195,2)</f>
        <v>0</v>
      </c>
      <c r="P195" s="245">
        <v>0</v>
      </c>
      <c r="Q195" s="245">
        <f>ROUND(E195*P195,2)</f>
        <v>0</v>
      </c>
      <c r="R195" s="247" t="s">
        <v>3515</v>
      </c>
      <c r="S195" s="247" t="s">
        <v>511</v>
      </c>
      <c r="T195" s="248" t="s">
        <v>512</v>
      </c>
      <c r="U195" s="224">
        <v>1.355</v>
      </c>
      <c r="V195" s="224">
        <f>ROUND(E195*U195,2)</f>
        <v>0.02</v>
      </c>
      <c r="W195" s="224"/>
      <c r="X195" s="224" t="s">
        <v>557</v>
      </c>
      <c r="Y195" s="224" t="s">
        <v>513</v>
      </c>
      <c r="Z195" s="213"/>
      <c r="AA195" s="213"/>
      <c r="AB195" s="213"/>
      <c r="AC195" s="213"/>
      <c r="AD195" s="213"/>
      <c r="AE195" s="213"/>
      <c r="AF195" s="213"/>
      <c r="AG195" s="213" t="s">
        <v>571</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2" x14ac:dyDescent="0.2">
      <c r="A196" s="220"/>
      <c r="B196" s="221"/>
      <c r="C196" s="255"/>
      <c r="D196" s="251"/>
      <c r="E196" s="251"/>
      <c r="F196" s="251"/>
      <c r="G196" s="251"/>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515</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2" t="s">
        <v>506</v>
      </c>
      <c r="B197" s="233" t="s">
        <v>402</v>
      </c>
      <c r="C197" s="253" t="s">
        <v>403</v>
      </c>
      <c r="D197" s="234"/>
      <c r="E197" s="235"/>
      <c r="F197" s="236"/>
      <c r="G197" s="236">
        <f>SUMIF(AG198:AG209,"&lt;&gt;NOR",G198:G209)</f>
        <v>0</v>
      </c>
      <c r="H197" s="236"/>
      <c r="I197" s="236">
        <f>SUM(I198:I209)</f>
        <v>0</v>
      </c>
      <c r="J197" s="236"/>
      <c r="K197" s="236">
        <f>SUM(K198:K209)</f>
        <v>0</v>
      </c>
      <c r="L197" s="236"/>
      <c r="M197" s="236">
        <f>SUM(M198:M209)</f>
        <v>0</v>
      </c>
      <c r="N197" s="235"/>
      <c r="O197" s="235">
        <f>SUM(O198:O209)</f>
        <v>1.02</v>
      </c>
      <c r="P197" s="235"/>
      <c r="Q197" s="235">
        <f>SUM(Q198:Q209)</f>
        <v>0</v>
      </c>
      <c r="R197" s="236"/>
      <c r="S197" s="236"/>
      <c r="T197" s="237"/>
      <c r="U197" s="231"/>
      <c r="V197" s="231">
        <f>SUM(V198:V209)</f>
        <v>0.51</v>
      </c>
      <c r="W197" s="231"/>
      <c r="X197" s="231"/>
      <c r="Y197" s="231"/>
      <c r="AG197" t="s">
        <v>507</v>
      </c>
    </row>
    <row r="198" spans="1:60" outlineLevel="1" x14ac:dyDescent="0.2">
      <c r="A198" s="242">
        <v>90</v>
      </c>
      <c r="B198" s="243" t="s">
        <v>3628</v>
      </c>
      <c r="C198" s="254" t="s">
        <v>3629</v>
      </c>
      <c r="D198" s="244" t="s">
        <v>1663</v>
      </c>
      <c r="E198" s="245">
        <v>120</v>
      </c>
      <c r="F198" s="246"/>
      <c r="G198" s="247">
        <f>ROUND(E198*F198,2)</f>
        <v>0</v>
      </c>
      <c r="H198" s="246"/>
      <c r="I198" s="247">
        <f>ROUND(E198*H198,2)</f>
        <v>0</v>
      </c>
      <c r="J198" s="246"/>
      <c r="K198" s="247">
        <f>ROUND(E198*J198,2)</f>
        <v>0</v>
      </c>
      <c r="L198" s="247">
        <v>21</v>
      </c>
      <c r="M198" s="247">
        <f>G198*(1+L198/100)</f>
        <v>0</v>
      </c>
      <c r="N198" s="245">
        <v>8.3999999999999995E-3</v>
      </c>
      <c r="O198" s="245">
        <f>ROUND(E198*N198,2)</f>
        <v>1.01</v>
      </c>
      <c r="P198" s="245">
        <v>0</v>
      </c>
      <c r="Q198" s="245">
        <f>ROUND(E198*P198,2)</f>
        <v>0</v>
      </c>
      <c r="R198" s="247"/>
      <c r="S198" s="247" t="s">
        <v>527</v>
      </c>
      <c r="T198" s="248" t="s">
        <v>512</v>
      </c>
      <c r="U198" s="224">
        <v>0</v>
      </c>
      <c r="V198" s="224">
        <f>ROUND(E198*U198,2)</f>
        <v>0</v>
      </c>
      <c r="W198" s="224"/>
      <c r="X198" s="224" t="s">
        <v>557</v>
      </c>
      <c r="Y198" s="224" t="s">
        <v>513</v>
      </c>
      <c r="Z198" s="213"/>
      <c r="AA198" s="213"/>
      <c r="AB198" s="213"/>
      <c r="AC198" s="213"/>
      <c r="AD198" s="213"/>
      <c r="AE198" s="213"/>
      <c r="AF198" s="213"/>
      <c r="AG198" s="213" t="s">
        <v>3478</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5"/>
      <c r="D199" s="251"/>
      <c r="E199" s="251"/>
      <c r="F199" s="251"/>
      <c r="G199" s="251"/>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515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42">
        <v>91</v>
      </c>
      <c r="B200" s="243" t="s">
        <v>3630</v>
      </c>
      <c r="C200" s="254" t="s">
        <v>3631</v>
      </c>
      <c r="D200" s="244" t="s">
        <v>969</v>
      </c>
      <c r="E200" s="245">
        <v>0.1</v>
      </c>
      <c r="F200" s="246"/>
      <c r="G200" s="247">
        <f>ROUND(E200*F200,2)</f>
        <v>0</v>
      </c>
      <c r="H200" s="246"/>
      <c r="I200" s="247">
        <f>ROUND(E200*H200,2)</f>
        <v>0</v>
      </c>
      <c r="J200" s="246"/>
      <c r="K200" s="247">
        <f>ROUND(E200*J200,2)</f>
        <v>0</v>
      </c>
      <c r="L200" s="247">
        <v>21</v>
      </c>
      <c r="M200" s="247">
        <f>G200*(1+L200/100)</f>
        <v>0</v>
      </c>
      <c r="N200" s="245">
        <v>0.1</v>
      </c>
      <c r="O200" s="245">
        <f>ROUND(E200*N200,2)</f>
        <v>0.01</v>
      </c>
      <c r="P200" s="245">
        <v>0</v>
      </c>
      <c r="Q200" s="245">
        <f>ROUND(E200*P200,2)</f>
        <v>0</v>
      </c>
      <c r="R200" s="247"/>
      <c r="S200" s="247" t="s">
        <v>527</v>
      </c>
      <c r="T200" s="248" t="s">
        <v>512</v>
      </c>
      <c r="U200" s="224">
        <v>0</v>
      </c>
      <c r="V200" s="224">
        <f>ROUND(E200*U200,2)</f>
        <v>0</v>
      </c>
      <c r="W200" s="224"/>
      <c r="X200" s="224" t="s">
        <v>531</v>
      </c>
      <c r="Y200" s="224" t="s">
        <v>513</v>
      </c>
      <c r="Z200" s="213"/>
      <c r="AA200" s="213"/>
      <c r="AB200" s="213"/>
      <c r="AC200" s="213"/>
      <c r="AD200" s="213"/>
      <c r="AE200" s="213"/>
      <c r="AF200" s="213"/>
      <c r="AG200" s="213" t="s">
        <v>532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5"/>
      <c r="D201" s="251"/>
      <c r="E201" s="251"/>
      <c r="F201" s="251"/>
      <c r="G201" s="251"/>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515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2">
        <v>92</v>
      </c>
      <c r="B202" s="243" t="s">
        <v>3632</v>
      </c>
      <c r="C202" s="254" t="s">
        <v>3633</v>
      </c>
      <c r="D202" s="244" t="s">
        <v>969</v>
      </c>
      <c r="E202" s="245">
        <v>0.02</v>
      </c>
      <c r="F202" s="246"/>
      <c r="G202" s="247">
        <f>ROUND(E202*F202,2)</f>
        <v>0</v>
      </c>
      <c r="H202" s="246"/>
      <c r="I202" s="247">
        <f>ROUND(E202*H202,2)</f>
        <v>0</v>
      </c>
      <c r="J202" s="246"/>
      <c r="K202" s="247">
        <f>ROUND(E202*J202,2)</f>
        <v>0</v>
      </c>
      <c r="L202" s="247">
        <v>21</v>
      </c>
      <c r="M202" s="247">
        <f>G202*(1+L202/100)</f>
        <v>0</v>
      </c>
      <c r="N202" s="245">
        <v>0.02</v>
      </c>
      <c r="O202" s="245">
        <f>ROUND(E202*N202,2)</f>
        <v>0</v>
      </c>
      <c r="P202" s="245">
        <v>0</v>
      </c>
      <c r="Q202" s="245">
        <f>ROUND(E202*P202,2)</f>
        <v>0</v>
      </c>
      <c r="R202" s="247"/>
      <c r="S202" s="247" t="s">
        <v>527</v>
      </c>
      <c r="T202" s="248" t="s">
        <v>512</v>
      </c>
      <c r="U202" s="224">
        <v>0</v>
      </c>
      <c r="V202" s="224">
        <f>ROUND(E202*U202,2)</f>
        <v>0</v>
      </c>
      <c r="W202" s="224"/>
      <c r="X202" s="224" t="s">
        <v>531</v>
      </c>
      <c r="Y202" s="224" t="s">
        <v>513</v>
      </c>
      <c r="Z202" s="213"/>
      <c r="AA202" s="213"/>
      <c r="AB202" s="213"/>
      <c r="AC202" s="213"/>
      <c r="AD202" s="213"/>
      <c r="AE202" s="213"/>
      <c r="AF202" s="213"/>
      <c r="AG202" s="213" t="s">
        <v>532</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2" x14ac:dyDescent="0.2">
      <c r="A203" s="220"/>
      <c r="B203" s="221"/>
      <c r="C203" s="255"/>
      <c r="D203" s="251"/>
      <c r="E203" s="251"/>
      <c r="F203" s="251"/>
      <c r="G203" s="251"/>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515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ht="22.5" outlineLevel="1" x14ac:dyDescent="0.2">
      <c r="A204" s="242">
        <v>93</v>
      </c>
      <c r="B204" s="243" t="s">
        <v>3634</v>
      </c>
      <c r="C204" s="254" t="s">
        <v>3635</v>
      </c>
      <c r="D204" s="244" t="s">
        <v>969</v>
      </c>
      <c r="E204" s="245">
        <v>0.12</v>
      </c>
      <c r="F204" s="246"/>
      <c r="G204" s="247">
        <f>ROUND(E204*F204,2)</f>
        <v>0</v>
      </c>
      <c r="H204" s="246"/>
      <c r="I204" s="247">
        <f>ROUND(E204*H204,2)</f>
        <v>0</v>
      </c>
      <c r="J204" s="246"/>
      <c r="K204" s="247">
        <f>ROUND(E204*J204,2)</f>
        <v>0</v>
      </c>
      <c r="L204" s="247">
        <v>21</v>
      </c>
      <c r="M204" s="247">
        <f>G204*(1+L204/100)</f>
        <v>0</v>
      </c>
      <c r="N204" s="245">
        <v>0</v>
      </c>
      <c r="O204" s="245">
        <f>ROUND(E204*N204,2)</f>
        <v>0</v>
      </c>
      <c r="P204" s="245">
        <v>0</v>
      </c>
      <c r="Q204" s="245">
        <f>ROUND(E204*P204,2)</f>
        <v>0</v>
      </c>
      <c r="R204" s="247" t="s">
        <v>2231</v>
      </c>
      <c r="S204" s="247" t="s">
        <v>511</v>
      </c>
      <c r="T204" s="248" t="s">
        <v>512</v>
      </c>
      <c r="U204" s="224">
        <v>3.327</v>
      </c>
      <c r="V204" s="224">
        <f>ROUND(E204*U204,2)</f>
        <v>0.4</v>
      </c>
      <c r="W204" s="224"/>
      <c r="X204" s="224" t="s">
        <v>557</v>
      </c>
      <c r="Y204" s="224" t="s">
        <v>513</v>
      </c>
      <c r="Z204" s="213"/>
      <c r="AA204" s="213"/>
      <c r="AB204" s="213"/>
      <c r="AC204" s="213"/>
      <c r="AD204" s="213"/>
      <c r="AE204" s="213"/>
      <c r="AF204" s="213"/>
      <c r="AG204" s="213" t="s">
        <v>571</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74" t="s">
        <v>1698</v>
      </c>
      <c r="D205" s="272"/>
      <c r="E205" s="272"/>
      <c r="F205" s="272"/>
      <c r="G205" s="272"/>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921</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7"/>
      <c r="D206" s="250"/>
      <c r="E206" s="250"/>
      <c r="F206" s="250"/>
      <c r="G206" s="250"/>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515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33.75" outlineLevel="1" x14ac:dyDescent="0.2">
      <c r="A207" s="242">
        <v>94</v>
      </c>
      <c r="B207" s="243" t="s">
        <v>3636</v>
      </c>
      <c r="C207" s="254" t="s">
        <v>3637</v>
      </c>
      <c r="D207" s="244" t="s">
        <v>969</v>
      </c>
      <c r="E207" s="245">
        <v>0.12</v>
      </c>
      <c r="F207" s="246"/>
      <c r="G207" s="247">
        <f>ROUND(E207*F207,2)</f>
        <v>0</v>
      </c>
      <c r="H207" s="246"/>
      <c r="I207" s="247">
        <f>ROUND(E207*H207,2)</f>
        <v>0</v>
      </c>
      <c r="J207" s="246"/>
      <c r="K207" s="247">
        <f>ROUND(E207*J207,2)</f>
        <v>0</v>
      </c>
      <c r="L207" s="247">
        <v>21</v>
      </c>
      <c r="M207" s="247">
        <f>G207*(1+L207/100)</f>
        <v>0</v>
      </c>
      <c r="N207" s="245">
        <v>0</v>
      </c>
      <c r="O207" s="245">
        <f>ROUND(E207*N207,2)</f>
        <v>0</v>
      </c>
      <c r="P207" s="245">
        <v>0</v>
      </c>
      <c r="Q207" s="245">
        <f>ROUND(E207*P207,2)</f>
        <v>0</v>
      </c>
      <c r="R207" s="247" t="s">
        <v>2231</v>
      </c>
      <c r="S207" s="247" t="s">
        <v>511</v>
      </c>
      <c r="T207" s="248" t="s">
        <v>512</v>
      </c>
      <c r="U207" s="224">
        <v>0.95</v>
      </c>
      <c r="V207" s="224">
        <f>ROUND(E207*U207,2)</f>
        <v>0.11</v>
      </c>
      <c r="W207" s="224"/>
      <c r="X207" s="224" t="s">
        <v>557</v>
      </c>
      <c r="Y207" s="224" t="s">
        <v>513</v>
      </c>
      <c r="Z207" s="213"/>
      <c r="AA207" s="213"/>
      <c r="AB207" s="213"/>
      <c r="AC207" s="213"/>
      <c r="AD207" s="213"/>
      <c r="AE207" s="213"/>
      <c r="AF207" s="213"/>
      <c r="AG207" s="213" t="s">
        <v>571</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74" t="s">
        <v>1698</v>
      </c>
      <c r="D208" s="272"/>
      <c r="E208" s="272"/>
      <c r="F208" s="272"/>
      <c r="G208" s="272"/>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921</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7"/>
      <c r="D209" s="250"/>
      <c r="E209" s="250"/>
      <c r="F209" s="250"/>
      <c r="G209" s="250"/>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515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x14ac:dyDescent="0.2">
      <c r="A210" s="232" t="s">
        <v>506</v>
      </c>
      <c r="B210" s="233" t="s">
        <v>417</v>
      </c>
      <c r="C210" s="253" t="s">
        <v>418</v>
      </c>
      <c r="D210" s="234"/>
      <c r="E210" s="235"/>
      <c r="F210" s="236"/>
      <c r="G210" s="236">
        <f>SUMIF(AG211:AG214,"&lt;&gt;NOR",G211:G214)</f>
        <v>0</v>
      </c>
      <c r="H210" s="236"/>
      <c r="I210" s="236">
        <f>SUM(I211:I214)</f>
        <v>0</v>
      </c>
      <c r="J210" s="236"/>
      <c r="K210" s="236">
        <f>SUM(K211:K214)</f>
        <v>0</v>
      </c>
      <c r="L210" s="236"/>
      <c r="M210" s="236">
        <f>SUM(M211:M214)</f>
        <v>0</v>
      </c>
      <c r="N210" s="235"/>
      <c r="O210" s="235">
        <f>SUM(O211:O214)</f>
        <v>0</v>
      </c>
      <c r="P210" s="235"/>
      <c r="Q210" s="235">
        <f>SUM(Q211:Q214)</f>
        <v>0</v>
      </c>
      <c r="R210" s="236"/>
      <c r="S210" s="236"/>
      <c r="T210" s="237"/>
      <c r="U210" s="231"/>
      <c r="V210" s="231">
        <f>SUM(V211:V214)</f>
        <v>0</v>
      </c>
      <c r="W210" s="231"/>
      <c r="X210" s="231"/>
      <c r="Y210" s="231"/>
      <c r="AG210" t="s">
        <v>507</v>
      </c>
    </row>
    <row r="211" spans="1:60" outlineLevel="1" x14ac:dyDescent="0.2">
      <c r="A211" s="242">
        <v>95</v>
      </c>
      <c r="B211" s="243" t="s">
        <v>3638</v>
      </c>
      <c r="C211" s="254" t="s">
        <v>3639</v>
      </c>
      <c r="D211" s="244" t="s">
        <v>974</v>
      </c>
      <c r="E211" s="245">
        <v>2</v>
      </c>
      <c r="F211" s="246"/>
      <c r="G211" s="247">
        <f>ROUND(E211*F211,2)</f>
        <v>0</v>
      </c>
      <c r="H211" s="246"/>
      <c r="I211" s="247">
        <f>ROUND(E211*H211,2)</f>
        <v>0</v>
      </c>
      <c r="J211" s="246"/>
      <c r="K211" s="247">
        <f>ROUND(E211*J211,2)</f>
        <v>0</v>
      </c>
      <c r="L211" s="247">
        <v>21</v>
      </c>
      <c r="M211" s="247">
        <f>G211*(1+L211/100)</f>
        <v>0</v>
      </c>
      <c r="N211" s="245">
        <v>2.7999999999999998E-4</v>
      </c>
      <c r="O211" s="245">
        <f>ROUND(E211*N211,2)</f>
        <v>0</v>
      </c>
      <c r="P211" s="245">
        <v>0</v>
      </c>
      <c r="Q211" s="245">
        <f>ROUND(E211*P211,2)</f>
        <v>0</v>
      </c>
      <c r="R211" s="247"/>
      <c r="S211" s="247" t="s">
        <v>527</v>
      </c>
      <c r="T211" s="248" t="s">
        <v>512</v>
      </c>
      <c r="U211" s="224">
        <v>0</v>
      </c>
      <c r="V211" s="224">
        <f>ROUND(E211*U211,2)</f>
        <v>0</v>
      </c>
      <c r="W211" s="224"/>
      <c r="X211" s="224" t="s">
        <v>557</v>
      </c>
      <c r="Y211" s="224" t="s">
        <v>513</v>
      </c>
      <c r="Z211" s="213"/>
      <c r="AA211" s="213"/>
      <c r="AB211" s="213"/>
      <c r="AC211" s="213"/>
      <c r="AD211" s="213"/>
      <c r="AE211" s="213"/>
      <c r="AF211" s="213"/>
      <c r="AG211" s="213" t="s">
        <v>3478</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2" x14ac:dyDescent="0.2">
      <c r="A212" s="220"/>
      <c r="B212" s="221"/>
      <c r="C212" s="255"/>
      <c r="D212" s="251"/>
      <c r="E212" s="251"/>
      <c r="F212" s="251"/>
      <c r="G212" s="251"/>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515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2">
        <v>96</v>
      </c>
      <c r="B213" s="243" t="s">
        <v>3640</v>
      </c>
      <c r="C213" s="254" t="s">
        <v>3641</v>
      </c>
      <c r="D213" s="244" t="s">
        <v>974</v>
      </c>
      <c r="E213" s="245">
        <v>2</v>
      </c>
      <c r="F213" s="246"/>
      <c r="G213" s="247">
        <f>ROUND(E213*F213,2)</f>
        <v>0</v>
      </c>
      <c r="H213" s="246"/>
      <c r="I213" s="247">
        <f>ROUND(E213*H213,2)</f>
        <v>0</v>
      </c>
      <c r="J213" s="246"/>
      <c r="K213" s="247">
        <f>ROUND(E213*J213,2)</f>
        <v>0</v>
      </c>
      <c r="L213" s="247">
        <v>21</v>
      </c>
      <c r="M213" s="247">
        <f>G213*(1+L213/100)</f>
        <v>0</v>
      </c>
      <c r="N213" s="245">
        <v>2.4000000000000001E-4</v>
      </c>
      <c r="O213" s="245">
        <f>ROUND(E213*N213,2)</f>
        <v>0</v>
      </c>
      <c r="P213" s="245">
        <v>0</v>
      </c>
      <c r="Q213" s="245">
        <f>ROUND(E213*P213,2)</f>
        <v>0</v>
      </c>
      <c r="R213" s="247"/>
      <c r="S213" s="247" t="s">
        <v>527</v>
      </c>
      <c r="T213" s="248" t="s">
        <v>512</v>
      </c>
      <c r="U213" s="224">
        <v>0</v>
      </c>
      <c r="V213" s="224">
        <f>ROUND(E213*U213,2)</f>
        <v>0</v>
      </c>
      <c r="W213" s="224"/>
      <c r="X213" s="224" t="s">
        <v>557</v>
      </c>
      <c r="Y213" s="224" t="s">
        <v>513</v>
      </c>
      <c r="Z213" s="213"/>
      <c r="AA213" s="213"/>
      <c r="AB213" s="213"/>
      <c r="AC213" s="213"/>
      <c r="AD213" s="213"/>
      <c r="AE213" s="213"/>
      <c r="AF213" s="213"/>
      <c r="AG213" s="213" t="s">
        <v>3478</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55"/>
      <c r="D214" s="251"/>
      <c r="E214" s="251"/>
      <c r="F214" s="251"/>
      <c r="G214" s="251"/>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515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x14ac:dyDescent="0.2">
      <c r="A215" s="232" t="s">
        <v>506</v>
      </c>
      <c r="B215" s="233" t="s">
        <v>388</v>
      </c>
      <c r="C215" s="253" t="s">
        <v>389</v>
      </c>
      <c r="D215" s="234"/>
      <c r="E215" s="235"/>
      <c r="F215" s="236"/>
      <c r="G215" s="236">
        <f>SUMIF(AG216:AG243,"&lt;&gt;NOR",G216:G243)</f>
        <v>0</v>
      </c>
      <c r="H215" s="236"/>
      <c r="I215" s="236">
        <f>SUM(I216:I243)</f>
        <v>0</v>
      </c>
      <c r="J215" s="236"/>
      <c r="K215" s="236">
        <f>SUM(K216:K243)</f>
        <v>0</v>
      </c>
      <c r="L215" s="236"/>
      <c r="M215" s="236">
        <f>SUM(M216:M243)</f>
        <v>0</v>
      </c>
      <c r="N215" s="235"/>
      <c r="O215" s="235">
        <f>SUM(O216:O243)</f>
        <v>1685.97</v>
      </c>
      <c r="P215" s="235"/>
      <c r="Q215" s="235">
        <f>SUM(Q216:Q243)</f>
        <v>0</v>
      </c>
      <c r="R215" s="236"/>
      <c r="S215" s="236"/>
      <c r="T215" s="237"/>
      <c r="U215" s="231"/>
      <c r="V215" s="231">
        <f>SUM(V216:V243)</f>
        <v>6.1000000000000005</v>
      </c>
      <c r="W215" s="231"/>
      <c r="X215" s="231"/>
      <c r="Y215" s="231"/>
      <c r="AG215" t="s">
        <v>507</v>
      </c>
    </row>
    <row r="216" spans="1:60" ht="22.5" outlineLevel="1" x14ac:dyDescent="0.2">
      <c r="A216" s="242">
        <v>97</v>
      </c>
      <c r="B216" s="243" t="s">
        <v>3480</v>
      </c>
      <c r="C216" s="254" t="s">
        <v>3642</v>
      </c>
      <c r="D216" s="244" t="s">
        <v>974</v>
      </c>
      <c r="E216" s="245">
        <v>418</v>
      </c>
      <c r="F216" s="246"/>
      <c r="G216" s="247">
        <f>ROUND(E216*F216,2)</f>
        <v>0</v>
      </c>
      <c r="H216" s="246"/>
      <c r="I216" s="247">
        <f>ROUND(E216*H216,2)</f>
        <v>0</v>
      </c>
      <c r="J216" s="246"/>
      <c r="K216" s="247">
        <f>ROUND(E216*J216,2)</f>
        <v>0</v>
      </c>
      <c r="L216" s="247">
        <v>21</v>
      </c>
      <c r="M216" s="247">
        <f>G216*(1+L216/100)</f>
        <v>0</v>
      </c>
      <c r="N216" s="245">
        <v>0.54339999999999999</v>
      </c>
      <c r="O216" s="245">
        <f>ROUND(E216*N216,2)</f>
        <v>227.14</v>
      </c>
      <c r="P216" s="245">
        <v>0</v>
      </c>
      <c r="Q216" s="245">
        <f>ROUND(E216*P216,2)</f>
        <v>0</v>
      </c>
      <c r="R216" s="247"/>
      <c r="S216" s="247" t="s">
        <v>527</v>
      </c>
      <c r="T216" s="248" t="s">
        <v>512</v>
      </c>
      <c r="U216" s="224">
        <v>0</v>
      </c>
      <c r="V216" s="224">
        <f>ROUND(E216*U216,2)</f>
        <v>0</v>
      </c>
      <c r="W216" s="224"/>
      <c r="X216" s="224" t="s">
        <v>3483</v>
      </c>
      <c r="Y216" s="224" t="s">
        <v>513</v>
      </c>
      <c r="Z216" s="213"/>
      <c r="AA216" s="213"/>
      <c r="AB216" s="213"/>
      <c r="AC216" s="213"/>
      <c r="AD216" s="213"/>
      <c r="AE216" s="213"/>
      <c r="AF216" s="213"/>
      <c r="AG216" s="213" t="s">
        <v>3484</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55"/>
      <c r="D217" s="251"/>
      <c r="E217" s="251"/>
      <c r="F217" s="251"/>
      <c r="G217" s="251"/>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515</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42">
        <v>98</v>
      </c>
      <c r="B218" s="243" t="s">
        <v>3480</v>
      </c>
      <c r="C218" s="254" t="s">
        <v>3643</v>
      </c>
      <c r="D218" s="244" t="s">
        <v>3644</v>
      </c>
      <c r="E218" s="245">
        <v>1</v>
      </c>
      <c r="F218" s="246"/>
      <c r="G218" s="247">
        <f>ROUND(E218*F218,2)</f>
        <v>0</v>
      </c>
      <c r="H218" s="246"/>
      <c r="I218" s="247">
        <f>ROUND(E218*H218,2)</f>
        <v>0</v>
      </c>
      <c r="J218" s="246"/>
      <c r="K218" s="247">
        <f>ROUND(E218*J218,2)</f>
        <v>0</v>
      </c>
      <c r="L218" s="247">
        <v>21</v>
      </c>
      <c r="M218" s="247">
        <f>G218*(1+L218/100)</f>
        <v>0</v>
      </c>
      <c r="N218" s="245">
        <v>7.0000000000000001E-3</v>
      </c>
      <c r="O218" s="245">
        <f>ROUND(E218*N218,2)</f>
        <v>0.01</v>
      </c>
      <c r="P218" s="245">
        <v>0</v>
      </c>
      <c r="Q218" s="245">
        <f>ROUND(E218*P218,2)</f>
        <v>0</v>
      </c>
      <c r="R218" s="247"/>
      <c r="S218" s="247" t="s">
        <v>527</v>
      </c>
      <c r="T218" s="248" t="s">
        <v>512</v>
      </c>
      <c r="U218" s="224">
        <v>0</v>
      </c>
      <c r="V218" s="224">
        <f>ROUND(E218*U218,2)</f>
        <v>0</v>
      </c>
      <c r="W218" s="224"/>
      <c r="X218" s="224" t="s">
        <v>3483</v>
      </c>
      <c r="Y218" s="224" t="s">
        <v>513</v>
      </c>
      <c r="Z218" s="213"/>
      <c r="AA218" s="213"/>
      <c r="AB218" s="213"/>
      <c r="AC218" s="213"/>
      <c r="AD218" s="213"/>
      <c r="AE218" s="213"/>
      <c r="AF218" s="213"/>
      <c r="AG218" s="213" t="s">
        <v>3484</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55"/>
      <c r="D219" s="251"/>
      <c r="E219" s="251"/>
      <c r="F219" s="251"/>
      <c r="G219" s="251"/>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515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42">
        <v>99</v>
      </c>
      <c r="B220" s="243" t="s">
        <v>3480</v>
      </c>
      <c r="C220" s="254" t="s">
        <v>3645</v>
      </c>
      <c r="D220" s="244" t="s">
        <v>3644</v>
      </c>
      <c r="E220" s="245">
        <v>3</v>
      </c>
      <c r="F220" s="246"/>
      <c r="G220" s="247">
        <f>ROUND(E220*F220,2)</f>
        <v>0</v>
      </c>
      <c r="H220" s="246"/>
      <c r="I220" s="247">
        <f>ROUND(E220*H220,2)</f>
        <v>0</v>
      </c>
      <c r="J220" s="246"/>
      <c r="K220" s="247">
        <f>ROUND(E220*J220,2)</f>
        <v>0</v>
      </c>
      <c r="L220" s="247">
        <v>21</v>
      </c>
      <c r="M220" s="247">
        <f>G220*(1+L220/100)</f>
        <v>0</v>
      </c>
      <c r="N220" s="245">
        <v>2.7E-2</v>
      </c>
      <c r="O220" s="245">
        <f>ROUND(E220*N220,2)</f>
        <v>0.08</v>
      </c>
      <c r="P220" s="245">
        <v>0</v>
      </c>
      <c r="Q220" s="245">
        <f>ROUND(E220*P220,2)</f>
        <v>0</v>
      </c>
      <c r="R220" s="247"/>
      <c r="S220" s="247" t="s">
        <v>527</v>
      </c>
      <c r="T220" s="248" t="s">
        <v>512</v>
      </c>
      <c r="U220" s="224">
        <v>0</v>
      </c>
      <c r="V220" s="224">
        <f>ROUND(E220*U220,2)</f>
        <v>0</v>
      </c>
      <c r="W220" s="224"/>
      <c r="X220" s="224" t="s">
        <v>3483</v>
      </c>
      <c r="Y220" s="224" t="s">
        <v>513</v>
      </c>
      <c r="Z220" s="213"/>
      <c r="AA220" s="213"/>
      <c r="AB220" s="213"/>
      <c r="AC220" s="213"/>
      <c r="AD220" s="213"/>
      <c r="AE220" s="213"/>
      <c r="AF220" s="213"/>
      <c r="AG220" s="213" t="s">
        <v>3484</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55"/>
      <c r="D221" s="251"/>
      <c r="E221" s="251"/>
      <c r="F221" s="251"/>
      <c r="G221" s="251"/>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515</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2">
        <v>100</v>
      </c>
      <c r="B222" s="243" t="s">
        <v>3480</v>
      </c>
      <c r="C222" s="254" t="s">
        <v>3646</v>
      </c>
      <c r="D222" s="244" t="s">
        <v>530</v>
      </c>
      <c r="E222" s="245">
        <v>4</v>
      </c>
      <c r="F222" s="246"/>
      <c r="G222" s="247">
        <f>ROUND(E222*F222,2)</f>
        <v>0</v>
      </c>
      <c r="H222" s="246"/>
      <c r="I222" s="247">
        <f>ROUND(E222*H222,2)</f>
        <v>0</v>
      </c>
      <c r="J222" s="246"/>
      <c r="K222" s="247">
        <f>ROUND(E222*J222,2)</f>
        <v>0</v>
      </c>
      <c r="L222" s="247">
        <v>21</v>
      </c>
      <c r="M222" s="247">
        <f>G222*(1+L222/100)</f>
        <v>0</v>
      </c>
      <c r="N222" s="245">
        <v>2.4E-2</v>
      </c>
      <c r="O222" s="245">
        <f>ROUND(E222*N222,2)</f>
        <v>0.1</v>
      </c>
      <c r="P222" s="245">
        <v>0</v>
      </c>
      <c r="Q222" s="245">
        <f>ROUND(E222*P222,2)</f>
        <v>0</v>
      </c>
      <c r="R222" s="247"/>
      <c r="S222" s="247" t="s">
        <v>527</v>
      </c>
      <c r="T222" s="248" t="s">
        <v>512</v>
      </c>
      <c r="U222" s="224">
        <v>0</v>
      </c>
      <c r="V222" s="224">
        <f>ROUND(E222*U222,2)</f>
        <v>0</v>
      </c>
      <c r="W222" s="224"/>
      <c r="X222" s="224" t="s">
        <v>3483</v>
      </c>
      <c r="Y222" s="224" t="s">
        <v>513</v>
      </c>
      <c r="Z222" s="213"/>
      <c r="AA222" s="213"/>
      <c r="AB222" s="213"/>
      <c r="AC222" s="213"/>
      <c r="AD222" s="213"/>
      <c r="AE222" s="213"/>
      <c r="AF222" s="213"/>
      <c r="AG222" s="213" t="s">
        <v>3484</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55"/>
      <c r="D223" s="251"/>
      <c r="E223" s="251"/>
      <c r="F223" s="251"/>
      <c r="G223" s="251"/>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515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x14ac:dyDescent="0.2">
      <c r="A224" s="242">
        <v>101</v>
      </c>
      <c r="B224" s="243" t="s">
        <v>3480</v>
      </c>
      <c r="C224" s="254" t="s">
        <v>3647</v>
      </c>
      <c r="D224" s="244" t="s">
        <v>3648</v>
      </c>
      <c r="E224" s="245">
        <v>4</v>
      </c>
      <c r="F224" s="246"/>
      <c r="G224" s="247">
        <f>ROUND(E224*F224,2)</f>
        <v>0</v>
      </c>
      <c r="H224" s="246"/>
      <c r="I224" s="247">
        <f>ROUND(E224*H224,2)</f>
        <v>0</v>
      </c>
      <c r="J224" s="246"/>
      <c r="K224" s="247">
        <f>ROUND(E224*J224,2)</f>
        <v>0</v>
      </c>
      <c r="L224" s="247">
        <v>21</v>
      </c>
      <c r="M224" s="247">
        <f>G224*(1+L224/100)</f>
        <v>0</v>
      </c>
      <c r="N224" s="245">
        <v>2.3999999999999998E-3</v>
      </c>
      <c r="O224" s="245">
        <f>ROUND(E224*N224,2)</f>
        <v>0.01</v>
      </c>
      <c r="P224" s="245">
        <v>0</v>
      </c>
      <c r="Q224" s="245">
        <f>ROUND(E224*P224,2)</f>
        <v>0</v>
      </c>
      <c r="R224" s="247"/>
      <c r="S224" s="247" t="s">
        <v>527</v>
      </c>
      <c r="T224" s="248" t="s">
        <v>512</v>
      </c>
      <c r="U224" s="224">
        <v>0</v>
      </c>
      <c r="V224" s="224">
        <f>ROUND(E224*U224,2)</f>
        <v>0</v>
      </c>
      <c r="W224" s="224"/>
      <c r="X224" s="224" t="s">
        <v>3483</v>
      </c>
      <c r="Y224" s="224" t="s">
        <v>513</v>
      </c>
      <c r="Z224" s="213"/>
      <c r="AA224" s="213"/>
      <c r="AB224" s="213"/>
      <c r="AC224" s="213"/>
      <c r="AD224" s="213"/>
      <c r="AE224" s="213"/>
      <c r="AF224" s="213"/>
      <c r="AG224" s="213" t="s">
        <v>3484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2" x14ac:dyDescent="0.2">
      <c r="A225" s="220"/>
      <c r="B225" s="221"/>
      <c r="C225" s="255"/>
      <c r="D225" s="251"/>
      <c r="E225" s="251"/>
      <c r="F225" s="251"/>
      <c r="G225" s="251"/>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515</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
      <c r="A226" s="242">
        <v>102</v>
      </c>
      <c r="B226" s="243" t="s">
        <v>3480</v>
      </c>
      <c r="C226" s="254" t="s">
        <v>3649</v>
      </c>
      <c r="D226" s="244" t="s">
        <v>530</v>
      </c>
      <c r="E226" s="245">
        <v>9</v>
      </c>
      <c r="F226" s="246"/>
      <c r="G226" s="247">
        <f>ROUND(E226*F226,2)</f>
        <v>0</v>
      </c>
      <c r="H226" s="246"/>
      <c r="I226" s="247">
        <f>ROUND(E226*H226,2)</f>
        <v>0</v>
      </c>
      <c r="J226" s="246"/>
      <c r="K226" s="247">
        <f>ROUND(E226*J226,2)</f>
        <v>0</v>
      </c>
      <c r="L226" s="247">
        <v>21</v>
      </c>
      <c r="M226" s="247">
        <f>G226*(1+L226/100)</f>
        <v>0</v>
      </c>
      <c r="N226" s="245">
        <v>4.4999999999999997E-3</v>
      </c>
      <c r="O226" s="245">
        <f>ROUND(E226*N226,2)</f>
        <v>0.04</v>
      </c>
      <c r="P226" s="245">
        <v>0</v>
      </c>
      <c r="Q226" s="245">
        <f>ROUND(E226*P226,2)</f>
        <v>0</v>
      </c>
      <c r="R226" s="247"/>
      <c r="S226" s="247" t="s">
        <v>527</v>
      </c>
      <c r="T226" s="248" t="s">
        <v>512</v>
      </c>
      <c r="U226" s="224">
        <v>0</v>
      </c>
      <c r="V226" s="224">
        <f>ROUND(E226*U226,2)</f>
        <v>0</v>
      </c>
      <c r="W226" s="224"/>
      <c r="X226" s="224" t="s">
        <v>3483</v>
      </c>
      <c r="Y226" s="224" t="s">
        <v>513</v>
      </c>
      <c r="Z226" s="213"/>
      <c r="AA226" s="213"/>
      <c r="AB226" s="213"/>
      <c r="AC226" s="213"/>
      <c r="AD226" s="213"/>
      <c r="AE226" s="213"/>
      <c r="AF226" s="213"/>
      <c r="AG226" s="213" t="s">
        <v>3484</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55"/>
      <c r="D227" s="251"/>
      <c r="E227" s="251"/>
      <c r="F227" s="251"/>
      <c r="G227" s="251"/>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515</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42">
        <v>103</v>
      </c>
      <c r="B228" s="243" t="s">
        <v>3480</v>
      </c>
      <c r="C228" s="254" t="s">
        <v>3650</v>
      </c>
      <c r="D228" s="244" t="s">
        <v>3651</v>
      </c>
      <c r="E228" s="245">
        <v>5</v>
      </c>
      <c r="F228" s="246"/>
      <c r="G228" s="247">
        <f>ROUND(E228*F228,2)</f>
        <v>0</v>
      </c>
      <c r="H228" s="246"/>
      <c r="I228" s="247">
        <f>ROUND(E228*H228,2)</f>
        <v>0</v>
      </c>
      <c r="J228" s="246"/>
      <c r="K228" s="247">
        <f>ROUND(E228*J228,2)</f>
        <v>0</v>
      </c>
      <c r="L228" s="247">
        <v>21</v>
      </c>
      <c r="M228" s="247">
        <f>G228*(1+L228/100)</f>
        <v>0</v>
      </c>
      <c r="N228" s="245">
        <v>1E-3</v>
      </c>
      <c r="O228" s="245">
        <f>ROUND(E228*N228,2)</f>
        <v>0.01</v>
      </c>
      <c r="P228" s="245">
        <v>0</v>
      </c>
      <c r="Q228" s="245">
        <f>ROUND(E228*P228,2)</f>
        <v>0</v>
      </c>
      <c r="R228" s="247"/>
      <c r="S228" s="247" t="s">
        <v>527</v>
      </c>
      <c r="T228" s="248" t="s">
        <v>512</v>
      </c>
      <c r="U228" s="224">
        <v>0</v>
      </c>
      <c r="V228" s="224">
        <f>ROUND(E228*U228,2)</f>
        <v>0</v>
      </c>
      <c r="W228" s="224"/>
      <c r="X228" s="224" t="s">
        <v>3483</v>
      </c>
      <c r="Y228" s="224" t="s">
        <v>513</v>
      </c>
      <c r="Z228" s="213"/>
      <c r="AA228" s="213"/>
      <c r="AB228" s="213"/>
      <c r="AC228" s="213"/>
      <c r="AD228" s="213"/>
      <c r="AE228" s="213"/>
      <c r="AF228" s="213"/>
      <c r="AG228" s="213" t="s">
        <v>3484</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5"/>
      <c r="D229" s="251"/>
      <c r="E229" s="251"/>
      <c r="F229" s="251"/>
      <c r="G229" s="251"/>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515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2">
        <v>104</v>
      </c>
      <c r="B230" s="243" t="s">
        <v>3480</v>
      </c>
      <c r="C230" s="254" t="s">
        <v>3652</v>
      </c>
      <c r="D230" s="244" t="s">
        <v>1356</v>
      </c>
      <c r="E230" s="245">
        <v>510</v>
      </c>
      <c r="F230" s="246"/>
      <c r="G230" s="247">
        <f>ROUND(E230*F230,2)</f>
        <v>0</v>
      </c>
      <c r="H230" s="246"/>
      <c r="I230" s="247">
        <f>ROUND(E230*H230,2)</f>
        <v>0</v>
      </c>
      <c r="J230" s="246"/>
      <c r="K230" s="247">
        <f>ROUND(E230*J230,2)</f>
        <v>0</v>
      </c>
      <c r="L230" s="247">
        <v>21</v>
      </c>
      <c r="M230" s="247">
        <f>G230*(1+L230/100)</f>
        <v>0</v>
      </c>
      <c r="N230" s="245">
        <v>0.255</v>
      </c>
      <c r="O230" s="245">
        <f>ROUND(E230*N230,2)</f>
        <v>130.05000000000001</v>
      </c>
      <c r="P230" s="245">
        <v>0</v>
      </c>
      <c r="Q230" s="245">
        <f>ROUND(E230*P230,2)</f>
        <v>0</v>
      </c>
      <c r="R230" s="247"/>
      <c r="S230" s="247" t="s">
        <v>527</v>
      </c>
      <c r="T230" s="248" t="s">
        <v>512</v>
      </c>
      <c r="U230" s="224">
        <v>0</v>
      </c>
      <c r="V230" s="224">
        <f>ROUND(E230*U230,2)</f>
        <v>0</v>
      </c>
      <c r="W230" s="224"/>
      <c r="X230" s="224" t="s">
        <v>3483</v>
      </c>
      <c r="Y230" s="224" t="s">
        <v>513</v>
      </c>
      <c r="Z230" s="213"/>
      <c r="AA230" s="213"/>
      <c r="AB230" s="213"/>
      <c r="AC230" s="213"/>
      <c r="AD230" s="213"/>
      <c r="AE230" s="213"/>
      <c r="AF230" s="213"/>
      <c r="AG230" s="213" t="s">
        <v>3484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5"/>
      <c r="D231" s="251"/>
      <c r="E231" s="251"/>
      <c r="F231" s="251"/>
      <c r="G231" s="251"/>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515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2">
        <v>105</v>
      </c>
      <c r="B232" s="243" t="s">
        <v>3480</v>
      </c>
      <c r="C232" s="254" t="s">
        <v>3653</v>
      </c>
      <c r="D232" s="244" t="s">
        <v>1663</v>
      </c>
      <c r="E232" s="245">
        <v>8</v>
      </c>
      <c r="F232" s="246"/>
      <c r="G232" s="247">
        <f>ROUND(E232*F232,2)</f>
        <v>0</v>
      </c>
      <c r="H232" s="246"/>
      <c r="I232" s="247">
        <f>ROUND(E232*H232,2)</f>
        <v>0</v>
      </c>
      <c r="J232" s="246"/>
      <c r="K232" s="247">
        <f>ROUND(E232*J232,2)</f>
        <v>0</v>
      </c>
      <c r="L232" s="247">
        <v>21</v>
      </c>
      <c r="M232" s="247">
        <f>G232*(1+L232/100)</f>
        <v>0</v>
      </c>
      <c r="N232" s="245">
        <v>8.0000000000000002E-3</v>
      </c>
      <c r="O232" s="245">
        <f>ROUND(E232*N232,2)</f>
        <v>0.06</v>
      </c>
      <c r="P232" s="245">
        <v>0</v>
      </c>
      <c r="Q232" s="245">
        <f>ROUND(E232*P232,2)</f>
        <v>0</v>
      </c>
      <c r="R232" s="247"/>
      <c r="S232" s="247" t="s">
        <v>527</v>
      </c>
      <c r="T232" s="248" t="s">
        <v>512</v>
      </c>
      <c r="U232" s="224">
        <v>0</v>
      </c>
      <c r="V232" s="224">
        <f>ROUND(E232*U232,2)</f>
        <v>0</v>
      </c>
      <c r="W232" s="224"/>
      <c r="X232" s="224" t="s">
        <v>3483</v>
      </c>
      <c r="Y232" s="224" t="s">
        <v>513</v>
      </c>
      <c r="Z232" s="213"/>
      <c r="AA232" s="213"/>
      <c r="AB232" s="213"/>
      <c r="AC232" s="213"/>
      <c r="AD232" s="213"/>
      <c r="AE232" s="213"/>
      <c r="AF232" s="213"/>
      <c r="AG232" s="213" t="s">
        <v>3506</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55"/>
      <c r="D233" s="251"/>
      <c r="E233" s="251"/>
      <c r="F233" s="251"/>
      <c r="G233" s="251"/>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515</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
      <c r="A234" s="242">
        <v>106</v>
      </c>
      <c r="B234" s="243" t="s">
        <v>3480</v>
      </c>
      <c r="C234" s="254" t="s">
        <v>3654</v>
      </c>
      <c r="D234" s="244" t="s">
        <v>1356</v>
      </c>
      <c r="E234" s="245">
        <v>135</v>
      </c>
      <c r="F234" s="246"/>
      <c r="G234" s="247">
        <f>ROUND(E234*F234,2)</f>
        <v>0</v>
      </c>
      <c r="H234" s="246"/>
      <c r="I234" s="247">
        <f>ROUND(E234*H234,2)</f>
        <v>0</v>
      </c>
      <c r="J234" s="246"/>
      <c r="K234" s="247">
        <f>ROUND(E234*J234,2)</f>
        <v>0</v>
      </c>
      <c r="L234" s="247">
        <v>21</v>
      </c>
      <c r="M234" s="247">
        <f>G234*(1+L234/100)</f>
        <v>0</v>
      </c>
      <c r="N234" s="245">
        <v>4.0500000000000001E-2</v>
      </c>
      <c r="O234" s="245">
        <f>ROUND(E234*N234,2)</f>
        <v>5.47</v>
      </c>
      <c r="P234" s="245">
        <v>0</v>
      </c>
      <c r="Q234" s="245">
        <f>ROUND(E234*P234,2)</f>
        <v>0</v>
      </c>
      <c r="R234" s="247"/>
      <c r="S234" s="247" t="s">
        <v>527</v>
      </c>
      <c r="T234" s="248" t="s">
        <v>512</v>
      </c>
      <c r="U234" s="224">
        <v>0</v>
      </c>
      <c r="V234" s="224">
        <f>ROUND(E234*U234,2)</f>
        <v>0</v>
      </c>
      <c r="W234" s="224"/>
      <c r="X234" s="224" t="s">
        <v>3483</v>
      </c>
      <c r="Y234" s="224" t="s">
        <v>513</v>
      </c>
      <c r="Z234" s="213"/>
      <c r="AA234" s="213"/>
      <c r="AB234" s="213"/>
      <c r="AC234" s="213"/>
      <c r="AD234" s="213"/>
      <c r="AE234" s="213"/>
      <c r="AF234" s="213"/>
      <c r="AG234" s="213" t="s">
        <v>3506</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2" x14ac:dyDescent="0.2">
      <c r="A235" s="220"/>
      <c r="B235" s="221"/>
      <c r="C235" s="255"/>
      <c r="D235" s="251"/>
      <c r="E235" s="251"/>
      <c r="F235" s="251"/>
      <c r="G235" s="251"/>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515</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2">
        <v>107</v>
      </c>
      <c r="B236" s="243" t="s">
        <v>3480</v>
      </c>
      <c r="C236" s="254" t="s">
        <v>3655</v>
      </c>
      <c r="D236" s="244" t="s">
        <v>1356</v>
      </c>
      <c r="E236" s="245">
        <v>2100</v>
      </c>
      <c r="F236" s="246"/>
      <c r="G236" s="247">
        <f>ROUND(E236*F236,2)</f>
        <v>0</v>
      </c>
      <c r="H236" s="246"/>
      <c r="I236" s="247">
        <f>ROUND(E236*H236,2)</f>
        <v>0</v>
      </c>
      <c r="J236" s="246"/>
      <c r="K236" s="247">
        <f>ROUND(E236*J236,2)</f>
        <v>0</v>
      </c>
      <c r="L236" s="247">
        <v>21</v>
      </c>
      <c r="M236" s="247">
        <f>G236*(1+L236/100)</f>
        <v>0</v>
      </c>
      <c r="N236" s="245">
        <v>0.63</v>
      </c>
      <c r="O236" s="245">
        <f>ROUND(E236*N236,2)</f>
        <v>1323</v>
      </c>
      <c r="P236" s="245">
        <v>0</v>
      </c>
      <c r="Q236" s="245">
        <f>ROUND(E236*P236,2)</f>
        <v>0</v>
      </c>
      <c r="R236" s="247"/>
      <c r="S236" s="247" t="s">
        <v>527</v>
      </c>
      <c r="T236" s="248" t="s">
        <v>512</v>
      </c>
      <c r="U236" s="224">
        <v>0</v>
      </c>
      <c r="V236" s="224">
        <f>ROUND(E236*U236,2)</f>
        <v>0</v>
      </c>
      <c r="W236" s="224"/>
      <c r="X236" s="224" t="s">
        <v>3483</v>
      </c>
      <c r="Y236" s="224" t="s">
        <v>513</v>
      </c>
      <c r="Z236" s="213"/>
      <c r="AA236" s="213"/>
      <c r="AB236" s="213"/>
      <c r="AC236" s="213"/>
      <c r="AD236" s="213"/>
      <c r="AE236" s="213"/>
      <c r="AF236" s="213"/>
      <c r="AG236" s="213" t="s">
        <v>3484</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55"/>
      <c r="D237" s="251"/>
      <c r="E237" s="251"/>
      <c r="F237" s="251"/>
      <c r="G237" s="251"/>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515</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
      <c r="A238" s="242">
        <v>108</v>
      </c>
      <c r="B238" s="243" t="s">
        <v>3480</v>
      </c>
      <c r="C238" s="254" t="s">
        <v>3656</v>
      </c>
      <c r="D238" s="244" t="s">
        <v>3510</v>
      </c>
      <c r="E238" s="245">
        <v>90</v>
      </c>
      <c r="F238" s="246"/>
      <c r="G238" s="247">
        <f>ROUND(E238*F238,2)</f>
        <v>0</v>
      </c>
      <c r="H238" s="246"/>
      <c r="I238" s="247">
        <f>ROUND(E238*H238,2)</f>
        <v>0</v>
      </c>
      <c r="J238" s="246"/>
      <c r="K238" s="247">
        <f>ROUND(E238*J238,2)</f>
        <v>0</v>
      </c>
      <c r="L238" s="247">
        <v>21</v>
      </c>
      <c r="M238" s="247">
        <f>G238*(1+L238/100)</f>
        <v>0</v>
      </c>
      <c r="N238" s="245">
        <v>0</v>
      </c>
      <c r="O238" s="245">
        <f>ROUND(E238*N238,2)</f>
        <v>0</v>
      </c>
      <c r="P238" s="245">
        <v>0</v>
      </c>
      <c r="Q238" s="245">
        <f>ROUND(E238*P238,2)</f>
        <v>0</v>
      </c>
      <c r="R238" s="247"/>
      <c r="S238" s="247" t="s">
        <v>527</v>
      </c>
      <c r="T238" s="248" t="s">
        <v>512</v>
      </c>
      <c r="U238" s="224">
        <v>0</v>
      </c>
      <c r="V238" s="224">
        <f>ROUND(E238*U238,2)</f>
        <v>0</v>
      </c>
      <c r="W238" s="224"/>
      <c r="X238" s="224" t="s">
        <v>3483</v>
      </c>
      <c r="Y238" s="224" t="s">
        <v>513</v>
      </c>
      <c r="Z238" s="213"/>
      <c r="AA238" s="213"/>
      <c r="AB238" s="213"/>
      <c r="AC238" s="213"/>
      <c r="AD238" s="213"/>
      <c r="AE238" s="213"/>
      <c r="AF238" s="213"/>
      <c r="AG238" s="213" t="s">
        <v>3506</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55"/>
      <c r="D239" s="251"/>
      <c r="E239" s="251"/>
      <c r="F239" s="251"/>
      <c r="G239" s="251"/>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515</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2">
        <v>109</v>
      </c>
      <c r="B240" s="243" t="s">
        <v>3617</v>
      </c>
      <c r="C240" s="254" t="s">
        <v>3618</v>
      </c>
      <c r="D240" s="244" t="s">
        <v>969</v>
      </c>
      <c r="E240" s="245">
        <v>1.5429999999999999</v>
      </c>
      <c r="F240" s="246"/>
      <c r="G240" s="247">
        <f>ROUND(E240*F240,2)</f>
        <v>0</v>
      </c>
      <c r="H240" s="246"/>
      <c r="I240" s="247">
        <f>ROUND(E240*H240,2)</f>
        <v>0</v>
      </c>
      <c r="J240" s="246"/>
      <c r="K240" s="247">
        <f>ROUND(E240*J240,2)</f>
        <v>0</v>
      </c>
      <c r="L240" s="247">
        <v>21</v>
      </c>
      <c r="M240" s="247">
        <f>G240*(1+L240/100)</f>
        <v>0</v>
      </c>
      <c r="N240" s="245">
        <v>0</v>
      </c>
      <c r="O240" s="245">
        <f>ROUND(E240*N240,2)</f>
        <v>0</v>
      </c>
      <c r="P240" s="245">
        <v>0</v>
      </c>
      <c r="Q240" s="245">
        <f>ROUND(E240*P240,2)</f>
        <v>0</v>
      </c>
      <c r="R240" s="247" t="s">
        <v>3515</v>
      </c>
      <c r="S240" s="247" t="s">
        <v>511</v>
      </c>
      <c r="T240" s="248" t="s">
        <v>512</v>
      </c>
      <c r="U240" s="224">
        <v>3.0750000000000002</v>
      </c>
      <c r="V240" s="224">
        <f>ROUND(E240*U240,2)</f>
        <v>4.74</v>
      </c>
      <c r="W240" s="224"/>
      <c r="X240" s="224" t="s">
        <v>557</v>
      </c>
      <c r="Y240" s="224" t="s">
        <v>513</v>
      </c>
      <c r="Z240" s="213"/>
      <c r="AA240" s="213"/>
      <c r="AB240" s="213"/>
      <c r="AC240" s="213"/>
      <c r="AD240" s="213"/>
      <c r="AE240" s="213"/>
      <c r="AF240" s="213"/>
      <c r="AG240" s="213" t="s">
        <v>571</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55"/>
      <c r="D241" s="251"/>
      <c r="E241" s="251"/>
      <c r="F241" s="251"/>
      <c r="G241" s="251"/>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515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33.75" outlineLevel="1" x14ac:dyDescent="0.2">
      <c r="A242" s="242">
        <v>110</v>
      </c>
      <c r="B242" s="243" t="s">
        <v>3619</v>
      </c>
      <c r="C242" s="254" t="s">
        <v>3620</v>
      </c>
      <c r="D242" s="244" t="s">
        <v>969</v>
      </c>
      <c r="E242" s="245">
        <v>1.5429999999999999</v>
      </c>
      <c r="F242" s="246"/>
      <c r="G242" s="247">
        <f>ROUND(E242*F242,2)</f>
        <v>0</v>
      </c>
      <c r="H242" s="246"/>
      <c r="I242" s="247">
        <f>ROUND(E242*H242,2)</f>
        <v>0</v>
      </c>
      <c r="J242" s="246"/>
      <c r="K242" s="247">
        <f>ROUND(E242*J242,2)</f>
        <v>0</v>
      </c>
      <c r="L242" s="247">
        <v>21</v>
      </c>
      <c r="M242" s="247">
        <f>G242*(1+L242/100)</f>
        <v>0</v>
      </c>
      <c r="N242" s="245">
        <v>0</v>
      </c>
      <c r="O242" s="245">
        <f>ROUND(E242*N242,2)</f>
        <v>0</v>
      </c>
      <c r="P242" s="245">
        <v>0</v>
      </c>
      <c r="Q242" s="245">
        <f>ROUND(E242*P242,2)</f>
        <v>0</v>
      </c>
      <c r="R242" s="247" t="s">
        <v>3515</v>
      </c>
      <c r="S242" s="247" t="s">
        <v>511</v>
      </c>
      <c r="T242" s="248" t="s">
        <v>512</v>
      </c>
      <c r="U242" s="224">
        <v>0.88100000000000001</v>
      </c>
      <c r="V242" s="224">
        <f>ROUND(E242*U242,2)</f>
        <v>1.36</v>
      </c>
      <c r="W242" s="224"/>
      <c r="X242" s="224" t="s">
        <v>557</v>
      </c>
      <c r="Y242" s="224" t="s">
        <v>513</v>
      </c>
      <c r="Z242" s="213"/>
      <c r="AA242" s="213"/>
      <c r="AB242" s="213"/>
      <c r="AC242" s="213"/>
      <c r="AD242" s="213"/>
      <c r="AE242" s="213"/>
      <c r="AF242" s="213"/>
      <c r="AG242" s="213" t="s">
        <v>571</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55"/>
      <c r="D243" s="251"/>
      <c r="E243" s="251"/>
      <c r="F243" s="251"/>
      <c r="G243" s="251"/>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515</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x14ac:dyDescent="0.2">
      <c r="A244" s="232" t="s">
        <v>506</v>
      </c>
      <c r="B244" s="233" t="s">
        <v>428</v>
      </c>
      <c r="C244" s="253" t="s">
        <v>429</v>
      </c>
      <c r="D244" s="234"/>
      <c r="E244" s="235"/>
      <c r="F244" s="236"/>
      <c r="G244" s="236">
        <f>SUMIF(AG245:AG256,"&lt;&gt;NOR",G245:G256)</f>
        <v>0</v>
      </c>
      <c r="H244" s="236"/>
      <c r="I244" s="236">
        <f>SUM(I245:I256)</f>
        <v>0</v>
      </c>
      <c r="J244" s="236"/>
      <c r="K244" s="236">
        <f>SUM(K245:K256)</f>
        <v>0</v>
      </c>
      <c r="L244" s="236"/>
      <c r="M244" s="236">
        <f>SUM(M245:M256)</f>
        <v>0</v>
      </c>
      <c r="N244" s="235"/>
      <c r="O244" s="235">
        <f>SUM(O245:O256)</f>
        <v>0.14000000000000001</v>
      </c>
      <c r="P244" s="235"/>
      <c r="Q244" s="235">
        <f>SUM(Q245:Q256)</f>
        <v>0</v>
      </c>
      <c r="R244" s="236"/>
      <c r="S244" s="236"/>
      <c r="T244" s="237"/>
      <c r="U244" s="231"/>
      <c r="V244" s="231">
        <f>SUM(V245:V256)</f>
        <v>0</v>
      </c>
      <c r="W244" s="231"/>
      <c r="X244" s="231"/>
      <c r="Y244" s="231"/>
      <c r="AG244" t="s">
        <v>507</v>
      </c>
    </row>
    <row r="245" spans="1:60" outlineLevel="1" x14ac:dyDescent="0.2">
      <c r="A245" s="242">
        <v>111</v>
      </c>
      <c r="B245" s="243" t="s">
        <v>3480</v>
      </c>
      <c r="C245" s="254" t="s">
        <v>3657</v>
      </c>
      <c r="D245" s="244" t="s">
        <v>3510</v>
      </c>
      <c r="E245" s="245">
        <v>24</v>
      </c>
      <c r="F245" s="246"/>
      <c r="G245" s="247">
        <f>ROUND(E245*F245,2)</f>
        <v>0</v>
      </c>
      <c r="H245" s="246"/>
      <c r="I245" s="247">
        <f>ROUND(E245*H245,2)</f>
        <v>0</v>
      </c>
      <c r="J245" s="246"/>
      <c r="K245" s="247">
        <f>ROUND(E245*J245,2)</f>
        <v>0</v>
      </c>
      <c r="L245" s="247">
        <v>21</v>
      </c>
      <c r="M245" s="247">
        <f>G245*(1+L245/100)</f>
        <v>0</v>
      </c>
      <c r="N245" s="245">
        <v>0</v>
      </c>
      <c r="O245" s="245">
        <f>ROUND(E245*N245,2)</f>
        <v>0</v>
      </c>
      <c r="P245" s="245">
        <v>0</v>
      </c>
      <c r="Q245" s="245">
        <f>ROUND(E245*P245,2)</f>
        <v>0</v>
      </c>
      <c r="R245" s="247"/>
      <c r="S245" s="247" t="s">
        <v>527</v>
      </c>
      <c r="T245" s="248" t="s">
        <v>512</v>
      </c>
      <c r="U245" s="224">
        <v>0</v>
      </c>
      <c r="V245" s="224">
        <f>ROUND(E245*U245,2)</f>
        <v>0</v>
      </c>
      <c r="W245" s="224"/>
      <c r="X245" s="224" t="s">
        <v>3483</v>
      </c>
      <c r="Y245" s="224" t="s">
        <v>513</v>
      </c>
      <c r="Z245" s="213"/>
      <c r="AA245" s="213"/>
      <c r="AB245" s="213"/>
      <c r="AC245" s="213"/>
      <c r="AD245" s="213"/>
      <c r="AE245" s="213"/>
      <c r="AF245" s="213"/>
      <c r="AG245" s="213" t="s">
        <v>3506</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55"/>
      <c r="D246" s="251"/>
      <c r="E246" s="251"/>
      <c r="F246" s="251"/>
      <c r="G246" s="251"/>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515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
      <c r="A247" s="242">
        <v>112</v>
      </c>
      <c r="B247" s="243" t="s">
        <v>3480</v>
      </c>
      <c r="C247" s="254" t="s">
        <v>3658</v>
      </c>
      <c r="D247" s="244" t="s">
        <v>3499</v>
      </c>
      <c r="E247" s="245">
        <v>1</v>
      </c>
      <c r="F247" s="246"/>
      <c r="G247" s="247">
        <f>ROUND(E247*F247,2)</f>
        <v>0</v>
      </c>
      <c r="H247" s="246"/>
      <c r="I247" s="247">
        <f>ROUND(E247*H247,2)</f>
        <v>0</v>
      </c>
      <c r="J247" s="246"/>
      <c r="K247" s="247">
        <f>ROUND(E247*J247,2)</f>
        <v>0</v>
      </c>
      <c r="L247" s="247">
        <v>21</v>
      </c>
      <c r="M247" s="247">
        <f>G247*(1+L247/100)</f>
        <v>0</v>
      </c>
      <c r="N247" s="245">
        <v>0</v>
      </c>
      <c r="O247" s="245">
        <f>ROUND(E247*N247,2)</f>
        <v>0</v>
      </c>
      <c r="P247" s="245">
        <v>0</v>
      </c>
      <c r="Q247" s="245">
        <f>ROUND(E247*P247,2)</f>
        <v>0</v>
      </c>
      <c r="R247" s="247"/>
      <c r="S247" s="247" t="s">
        <v>527</v>
      </c>
      <c r="T247" s="248" t="s">
        <v>512</v>
      </c>
      <c r="U247" s="224">
        <v>0</v>
      </c>
      <c r="V247" s="224">
        <f>ROUND(E247*U247,2)</f>
        <v>0</v>
      </c>
      <c r="W247" s="224"/>
      <c r="X247" s="224" t="s">
        <v>3483</v>
      </c>
      <c r="Y247" s="224" t="s">
        <v>513</v>
      </c>
      <c r="Z247" s="213"/>
      <c r="AA247" s="213"/>
      <c r="AB247" s="213"/>
      <c r="AC247" s="213"/>
      <c r="AD247" s="213"/>
      <c r="AE247" s="213"/>
      <c r="AF247" s="213"/>
      <c r="AG247" s="213" t="s">
        <v>3484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2" x14ac:dyDescent="0.2">
      <c r="A248" s="220"/>
      <c r="B248" s="221"/>
      <c r="C248" s="255"/>
      <c r="D248" s="251"/>
      <c r="E248" s="251"/>
      <c r="F248" s="251"/>
      <c r="G248" s="251"/>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515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2">
        <v>113</v>
      </c>
      <c r="B249" s="243" t="s">
        <v>3480</v>
      </c>
      <c r="C249" s="254" t="s">
        <v>3659</v>
      </c>
      <c r="D249" s="244" t="s">
        <v>530</v>
      </c>
      <c r="E249" s="245">
        <v>1</v>
      </c>
      <c r="F249" s="246"/>
      <c r="G249" s="247">
        <f>ROUND(E249*F249,2)</f>
        <v>0</v>
      </c>
      <c r="H249" s="246"/>
      <c r="I249" s="247">
        <f>ROUND(E249*H249,2)</f>
        <v>0</v>
      </c>
      <c r="J249" s="246"/>
      <c r="K249" s="247">
        <f>ROUND(E249*J249,2)</f>
        <v>0</v>
      </c>
      <c r="L249" s="247">
        <v>21</v>
      </c>
      <c r="M249" s="247">
        <f>G249*(1+L249/100)</f>
        <v>0</v>
      </c>
      <c r="N249" s="245">
        <v>0</v>
      </c>
      <c r="O249" s="245">
        <f>ROUND(E249*N249,2)</f>
        <v>0</v>
      </c>
      <c r="P249" s="245">
        <v>0</v>
      </c>
      <c r="Q249" s="245">
        <f>ROUND(E249*P249,2)</f>
        <v>0</v>
      </c>
      <c r="R249" s="247"/>
      <c r="S249" s="247" t="s">
        <v>527</v>
      </c>
      <c r="T249" s="248" t="s">
        <v>512</v>
      </c>
      <c r="U249" s="224">
        <v>0</v>
      </c>
      <c r="V249" s="224">
        <f>ROUND(E249*U249,2)</f>
        <v>0</v>
      </c>
      <c r="W249" s="224"/>
      <c r="X249" s="224" t="s">
        <v>3483</v>
      </c>
      <c r="Y249" s="224" t="s">
        <v>513</v>
      </c>
      <c r="Z249" s="213"/>
      <c r="AA249" s="213"/>
      <c r="AB249" s="213"/>
      <c r="AC249" s="213"/>
      <c r="AD249" s="213"/>
      <c r="AE249" s="213"/>
      <c r="AF249" s="213"/>
      <c r="AG249" s="213" t="s">
        <v>3506</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55"/>
      <c r="D250" s="251"/>
      <c r="E250" s="251"/>
      <c r="F250" s="251"/>
      <c r="G250" s="251"/>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515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2">
        <v>114</v>
      </c>
      <c r="B251" s="243" t="s">
        <v>3480</v>
      </c>
      <c r="C251" s="254" t="s">
        <v>3660</v>
      </c>
      <c r="D251" s="244" t="s">
        <v>530</v>
      </c>
      <c r="E251" s="245">
        <v>1</v>
      </c>
      <c r="F251" s="246"/>
      <c r="G251" s="247">
        <f>ROUND(E251*F251,2)</f>
        <v>0</v>
      </c>
      <c r="H251" s="246"/>
      <c r="I251" s="247">
        <f>ROUND(E251*H251,2)</f>
        <v>0</v>
      </c>
      <c r="J251" s="246"/>
      <c r="K251" s="247">
        <f>ROUND(E251*J251,2)</f>
        <v>0</v>
      </c>
      <c r="L251" s="247">
        <v>21</v>
      </c>
      <c r="M251" s="247">
        <f>G251*(1+L251/100)</f>
        <v>0</v>
      </c>
      <c r="N251" s="245">
        <v>0</v>
      </c>
      <c r="O251" s="245">
        <f>ROUND(E251*N251,2)</f>
        <v>0</v>
      </c>
      <c r="P251" s="245">
        <v>0</v>
      </c>
      <c r="Q251" s="245">
        <f>ROUND(E251*P251,2)</f>
        <v>0</v>
      </c>
      <c r="R251" s="247"/>
      <c r="S251" s="247" t="s">
        <v>527</v>
      </c>
      <c r="T251" s="248" t="s">
        <v>512</v>
      </c>
      <c r="U251" s="224">
        <v>0</v>
      </c>
      <c r="V251" s="224">
        <f>ROUND(E251*U251,2)</f>
        <v>0</v>
      </c>
      <c r="W251" s="224"/>
      <c r="X251" s="224" t="s">
        <v>3483</v>
      </c>
      <c r="Y251" s="224" t="s">
        <v>513</v>
      </c>
      <c r="Z251" s="213"/>
      <c r="AA251" s="213"/>
      <c r="AB251" s="213"/>
      <c r="AC251" s="213"/>
      <c r="AD251" s="213"/>
      <c r="AE251" s="213"/>
      <c r="AF251" s="213"/>
      <c r="AG251" s="213" t="s">
        <v>3484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55"/>
      <c r="D252" s="251"/>
      <c r="E252" s="251"/>
      <c r="F252" s="251"/>
      <c r="G252" s="251"/>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515</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
      <c r="A253" s="242">
        <v>115</v>
      </c>
      <c r="B253" s="243" t="s">
        <v>3480</v>
      </c>
      <c r="C253" s="254" t="s">
        <v>3661</v>
      </c>
      <c r="D253" s="244" t="s">
        <v>918</v>
      </c>
      <c r="E253" s="245">
        <v>0.45</v>
      </c>
      <c r="F253" s="246"/>
      <c r="G253" s="247">
        <f>ROUND(E253*F253,2)</f>
        <v>0</v>
      </c>
      <c r="H253" s="246"/>
      <c r="I253" s="247">
        <f>ROUND(E253*H253,2)</f>
        <v>0</v>
      </c>
      <c r="J253" s="246"/>
      <c r="K253" s="247">
        <f>ROUND(E253*J253,2)</f>
        <v>0</v>
      </c>
      <c r="L253" s="247">
        <v>21</v>
      </c>
      <c r="M253" s="247">
        <f>G253*(1+L253/100)</f>
        <v>0</v>
      </c>
      <c r="N253" s="245">
        <v>0</v>
      </c>
      <c r="O253" s="245">
        <f>ROUND(E253*N253,2)</f>
        <v>0</v>
      </c>
      <c r="P253" s="245">
        <v>0</v>
      </c>
      <c r="Q253" s="245">
        <f>ROUND(E253*P253,2)</f>
        <v>0</v>
      </c>
      <c r="R253" s="247"/>
      <c r="S253" s="247" t="s">
        <v>527</v>
      </c>
      <c r="T253" s="248" t="s">
        <v>512</v>
      </c>
      <c r="U253" s="224">
        <v>0</v>
      </c>
      <c r="V253" s="224">
        <f>ROUND(E253*U253,2)</f>
        <v>0</v>
      </c>
      <c r="W253" s="224"/>
      <c r="X253" s="224" t="s">
        <v>3483</v>
      </c>
      <c r="Y253" s="224" t="s">
        <v>513</v>
      </c>
      <c r="Z253" s="213"/>
      <c r="AA253" s="213"/>
      <c r="AB253" s="213"/>
      <c r="AC253" s="213"/>
      <c r="AD253" s="213"/>
      <c r="AE253" s="213"/>
      <c r="AF253" s="213"/>
      <c r="AG253" s="213" t="s">
        <v>3506</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5"/>
      <c r="D254" s="251"/>
      <c r="E254" s="251"/>
      <c r="F254" s="251"/>
      <c r="G254" s="251"/>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515</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
      <c r="A255" s="242">
        <v>116</v>
      </c>
      <c r="B255" s="243" t="s">
        <v>3480</v>
      </c>
      <c r="C255" s="254" t="s">
        <v>3662</v>
      </c>
      <c r="D255" s="244" t="s">
        <v>3510</v>
      </c>
      <c r="E255" s="245">
        <v>12</v>
      </c>
      <c r="F255" s="246"/>
      <c r="G255" s="247">
        <f>ROUND(E255*F255,2)</f>
        <v>0</v>
      </c>
      <c r="H255" s="246"/>
      <c r="I255" s="247">
        <f>ROUND(E255*H255,2)</f>
        <v>0</v>
      </c>
      <c r="J255" s="246"/>
      <c r="K255" s="247">
        <f>ROUND(E255*J255,2)</f>
        <v>0</v>
      </c>
      <c r="L255" s="247">
        <v>21</v>
      </c>
      <c r="M255" s="247">
        <f>G255*(1+L255/100)</f>
        <v>0</v>
      </c>
      <c r="N255" s="245">
        <v>1.2E-2</v>
      </c>
      <c r="O255" s="245">
        <f>ROUND(E255*N255,2)</f>
        <v>0.14000000000000001</v>
      </c>
      <c r="P255" s="245">
        <v>0</v>
      </c>
      <c r="Q255" s="245">
        <f>ROUND(E255*P255,2)</f>
        <v>0</v>
      </c>
      <c r="R255" s="247"/>
      <c r="S255" s="247" t="s">
        <v>527</v>
      </c>
      <c r="T255" s="248" t="s">
        <v>512</v>
      </c>
      <c r="U255" s="224">
        <v>0</v>
      </c>
      <c r="V255" s="224">
        <f>ROUND(E255*U255,2)</f>
        <v>0</v>
      </c>
      <c r="W255" s="224"/>
      <c r="X255" s="224" t="s">
        <v>3483</v>
      </c>
      <c r="Y255" s="224" t="s">
        <v>513</v>
      </c>
      <c r="Z255" s="213"/>
      <c r="AA255" s="213"/>
      <c r="AB255" s="213"/>
      <c r="AC255" s="213"/>
      <c r="AD255" s="213"/>
      <c r="AE255" s="213"/>
      <c r="AF255" s="213"/>
      <c r="AG255" s="213" t="s">
        <v>3506</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55"/>
      <c r="D256" s="251"/>
      <c r="E256" s="251"/>
      <c r="F256" s="251"/>
      <c r="G256" s="251"/>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515</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33" x14ac:dyDescent="0.2">
      <c r="A257" s="3"/>
      <c r="B257" s="4"/>
      <c r="C257" s="259"/>
      <c r="D257" s="6"/>
      <c r="E257" s="3"/>
      <c r="F257" s="3"/>
      <c r="G257" s="3"/>
      <c r="H257" s="3"/>
      <c r="I257" s="3"/>
      <c r="J257" s="3"/>
      <c r="K257" s="3"/>
      <c r="L257" s="3"/>
      <c r="M257" s="3"/>
      <c r="N257" s="3"/>
      <c r="O257" s="3"/>
      <c r="P257" s="3"/>
      <c r="Q257" s="3"/>
      <c r="R257" s="3"/>
      <c r="S257" s="3"/>
      <c r="T257" s="3"/>
      <c r="U257" s="3"/>
      <c r="V257" s="3"/>
      <c r="W257" s="3"/>
      <c r="X257" s="3"/>
      <c r="Y257" s="3"/>
      <c r="AE257">
        <v>12</v>
      </c>
      <c r="AF257">
        <v>21</v>
      </c>
      <c r="AG257" t="s">
        <v>492</v>
      </c>
    </row>
    <row r="258" spans="1:33" x14ac:dyDescent="0.2">
      <c r="A258" s="216"/>
      <c r="B258" s="217" t="s">
        <v>29</v>
      </c>
      <c r="C258" s="260"/>
      <c r="D258" s="218"/>
      <c r="E258" s="219"/>
      <c r="F258" s="219"/>
      <c r="G258" s="241">
        <f>G8+G30+G58+G97+G124+G171+G184+G197+G210+G215+G244</f>
        <v>0</v>
      </c>
      <c r="H258" s="3"/>
      <c r="I258" s="3"/>
      <c r="J258" s="3"/>
      <c r="K258" s="3"/>
      <c r="L258" s="3"/>
      <c r="M258" s="3"/>
      <c r="N258" s="3"/>
      <c r="O258" s="3"/>
      <c r="P258" s="3"/>
      <c r="Q258" s="3"/>
      <c r="R258" s="3"/>
      <c r="S258" s="3"/>
      <c r="T258" s="3"/>
      <c r="U258" s="3"/>
      <c r="V258" s="3"/>
      <c r="W258" s="3"/>
      <c r="X258" s="3"/>
      <c r="Y258" s="3"/>
      <c r="AE258">
        <f>SUMIF(L7:L256,AE257,G7:G256)</f>
        <v>0</v>
      </c>
      <c r="AF258">
        <f>SUMIF(L7:L256,AF257,G7:G256)</f>
        <v>0</v>
      </c>
      <c r="AG258" t="s">
        <v>576</v>
      </c>
    </row>
    <row r="259" spans="1:33" x14ac:dyDescent="0.2">
      <c r="C259" s="261"/>
      <c r="D259" s="10"/>
      <c r="AG259" t="s">
        <v>577</v>
      </c>
    </row>
    <row r="260" spans="1:33" x14ac:dyDescent="0.2">
      <c r="D260" s="10"/>
    </row>
    <row r="261" spans="1:33" x14ac:dyDescent="0.2">
      <c r="D261" s="10"/>
    </row>
    <row r="262" spans="1:33" x14ac:dyDescent="0.2">
      <c r="D262" s="10"/>
    </row>
    <row r="263" spans="1:33" x14ac:dyDescent="0.2">
      <c r="D263" s="10"/>
    </row>
    <row r="264" spans="1:33" x14ac:dyDescent="0.2">
      <c r="D264" s="10"/>
    </row>
    <row r="265" spans="1:33" x14ac:dyDescent="0.2">
      <c r="D265" s="10"/>
    </row>
    <row r="266" spans="1:33" x14ac:dyDescent="0.2">
      <c r="D266" s="10"/>
    </row>
    <row r="267" spans="1:33" x14ac:dyDescent="0.2">
      <c r="D267" s="10"/>
    </row>
    <row r="268" spans="1:33" x14ac:dyDescent="0.2">
      <c r="D268" s="10"/>
    </row>
    <row r="269" spans="1:33" x14ac:dyDescent="0.2">
      <c r="D269" s="10"/>
    </row>
    <row r="270" spans="1:33" x14ac:dyDescent="0.2">
      <c r="D270" s="10"/>
    </row>
    <row r="271" spans="1:33" x14ac:dyDescent="0.2">
      <c r="D271" s="10"/>
    </row>
    <row r="272" spans="1:33"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388UyvRxmveyAlEQm5HqLQQVS2jtCMNDXAm3fQjUqPv1LLh58d6h8ppyAq/lJhY1UF/oJ94M87Da167YWE59g==" saltValue="XQPr/wm09ztV1FYzOhDNKg==" spinCount="100000" sheet="1" formatRows="0"/>
  <mergeCells count="126">
    <mergeCell ref="C246:G246"/>
    <mergeCell ref="C248:G248"/>
    <mergeCell ref="C250:G250"/>
    <mergeCell ref="C252:G252"/>
    <mergeCell ref="C254:G254"/>
    <mergeCell ref="C256:G256"/>
    <mergeCell ref="C233:G233"/>
    <mergeCell ref="C235:G235"/>
    <mergeCell ref="C237:G237"/>
    <mergeCell ref="C239:G239"/>
    <mergeCell ref="C241:G241"/>
    <mergeCell ref="C243:G243"/>
    <mergeCell ref="C221:G221"/>
    <mergeCell ref="C223:G223"/>
    <mergeCell ref="C225:G225"/>
    <mergeCell ref="C227:G227"/>
    <mergeCell ref="C229:G229"/>
    <mergeCell ref="C231:G231"/>
    <mergeCell ref="C208:G208"/>
    <mergeCell ref="C209:G209"/>
    <mergeCell ref="C212:G212"/>
    <mergeCell ref="C214:G214"/>
    <mergeCell ref="C217:G217"/>
    <mergeCell ref="C219:G219"/>
    <mergeCell ref="C196:G196"/>
    <mergeCell ref="C199:G199"/>
    <mergeCell ref="C201:G201"/>
    <mergeCell ref="C203:G203"/>
    <mergeCell ref="C205:G205"/>
    <mergeCell ref="C206:G206"/>
    <mergeCell ref="C183:G183"/>
    <mergeCell ref="C186:G186"/>
    <mergeCell ref="C188:G188"/>
    <mergeCell ref="C190:G190"/>
    <mergeCell ref="C192:G192"/>
    <mergeCell ref="C194:G194"/>
    <mergeCell ref="C170:G170"/>
    <mergeCell ref="C173:G173"/>
    <mergeCell ref="C175:G175"/>
    <mergeCell ref="C177:G177"/>
    <mergeCell ref="C179:G179"/>
    <mergeCell ref="C181:G181"/>
    <mergeCell ref="C158:G158"/>
    <mergeCell ref="C160:G160"/>
    <mergeCell ref="C162:G162"/>
    <mergeCell ref="C164:G164"/>
    <mergeCell ref="C166:G166"/>
    <mergeCell ref="C168:G168"/>
    <mergeCell ref="C146:G146"/>
    <mergeCell ref="C148:G148"/>
    <mergeCell ref="C150:G150"/>
    <mergeCell ref="C152:G152"/>
    <mergeCell ref="C154:G154"/>
    <mergeCell ref="C156:G156"/>
    <mergeCell ref="C134:G134"/>
    <mergeCell ref="C136:G136"/>
    <mergeCell ref="C138:G138"/>
    <mergeCell ref="C140:G140"/>
    <mergeCell ref="C142:G142"/>
    <mergeCell ref="C144:G144"/>
    <mergeCell ref="C121:G121"/>
    <mergeCell ref="C123:G123"/>
    <mergeCell ref="C126:G126"/>
    <mergeCell ref="C128:G128"/>
    <mergeCell ref="C130:G130"/>
    <mergeCell ref="C132:G132"/>
    <mergeCell ref="C109:G109"/>
    <mergeCell ref="C111:G111"/>
    <mergeCell ref="C113:G113"/>
    <mergeCell ref="C115:G115"/>
    <mergeCell ref="C117:G117"/>
    <mergeCell ref="C119:G119"/>
    <mergeCell ref="C96:G96"/>
    <mergeCell ref="C99:G99"/>
    <mergeCell ref="C101:G101"/>
    <mergeCell ref="C103:G103"/>
    <mergeCell ref="C105:G105"/>
    <mergeCell ref="C107:G107"/>
    <mergeCell ref="C84:G84"/>
    <mergeCell ref="C86:G86"/>
    <mergeCell ref="C88:G88"/>
    <mergeCell ref="C90:G90"/>
    <mergeCell ref="C92:G92"/>
    <mergeCell ref="C94:G94"/>
    <mergeCell ref="C72:G72"/>
    <mergeCell ref="C74:G74"/>
    <mergeCell ref="C76:G76"/>
    <mergeCell ref="C78:G78"/>
    <mergeCell ref="C80:G80"/>
    <mergeCell ref="C82:G82"/>
    <mergeCell ref="C60:G60"/>
    <mergeCell ref="C62:G62"/>
    <mergeCell ref="C64:G64"/>
    <mergeCell ref="C66:G66"/>
    <mergeCell ref="C68:G68"/>
    <mergeCell ref="C70:G70"/>
    <mergeCell ref="C48:G48"/>
    <mergeCell ref="C50:G50"/>
    <mergeCell ref="C52:G52"/>
    <mergeCell ref="C54:G54"/>
    <mergeCell ref="C56:G56"/>
    <mergeCell ref="C57:G57"/>
    <mergeCell ref="C36:G36"/>
    <mergeCell ref="C38:G38"/>
    <mergeCell ref="C40:G40"/>
    <mergeCell ref="C42:G42"/>
    <mergeCell ref="C44:G44"/>
    <mergeCell ref="C46:G46"/>
    <mergeCell ref="C25:G25"/>
    <mergeCell ref="C26:G26"/>
    <mergeCell ref="C28:G28"/>
    <mergeCell ref="C29:G29"/>
    <mergeCell ref="C32:G32"/>
    <mergeCell ref="C34:G34"/>
    <mergeCell ref="C13:G13"/>
    <mergeCell ref="C15:G15"/>
    <mergeCell ref="C17:G17"/>
    <mergeCell ref="C19:G19"/>
    <mergeCell ref="C21:G21"/>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70</v>
      </c>
      <c r="C4" s="205" t="s">
        <v>71</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317</v>
      </c>
      <c r="C8" s="253" t="s">
        <v>318</v>
      </c>
      <c r="D8" s="234"/>
      <c r="E8" s="235"/>
      <c r="F8" s="236"/>
      <c r="G8" s="236">
        <f>SUMIF(AG9:AG28,"&lt;&gt;NOR",G9:G28)</f>
        <v>0</v>
      </c>
      <c r="H8" s="236"/>
      <c r="I8" s="236">
        <f>SUM(I9:I28)</f>
        <v>0</v>
      </c>
      <c r="J8" s="236"/>
      <c r="K8" s="236">
        <f>SUM(K9:K28)</f>
        <v>0</v>
      </c>
      <c r="L8" s="236"/>
      <c r="M8" s="236">
        <f>SUM(M9:M28)</f>
        <v>0</v>
      </c>
      <c r="N8" s="235"/>
      <c r="O8" s="235">
        <f>SUM(O9:O28)</f>
        <v>122.4</v>
      </c>
      <c r="P8" s="235"/>
      <c r="Q8" s="235">
        <f>SUM(Q9:Q28)</f>
        <v>0</v>
      </c>
      <c r="R8" s="236"/>
      <c r="S8" s="236"/>
      <c r="T8" s="237"/>
      <c r="U8" s="231"/>
      <c r="V8" s="231">
        <f>SUM(V9:V28)</f>
        <v>313.33999999999997</v>
      </c>
      <c r="W8" s="231"/>
      <c r="X8" s="231"/>
      <c r="Y8" s="231"/>
      <c r="AG8" t="s">
        <v>507</v>
      </c>
    </row>
    <row r="9" spans="1:60" ht="22.5" outlineLevel="1" x14ac:dyDescent="0.2">
      <c r="A9" s="242">
        <v>1</v>
      </c>
      <c r="B9" s="243" t="s">
        <v>3663</v>
      </c>
      <c r="C9" s="254" t="s">
        <v>3664</v>
      </c>
      <c r="D9" s="244" t="s">
        <v>918</v>
      </c>
      <c r="E9" s="245">
        <v>436</v>
      </c>
      <c r="F9" s="246"/>
      <c r="G9" s="247">
        <f>ROUND(E9*F9,2)</f>
        <v>0</v>
      </c>
      <c r="H9" s="246"/>
      <c r="I9" s="247">
        <f>ROUND(E9*H9,2)</f>
        <v>0</v>
      </c>
      <c r="J9" s="246"/>
      <c r="K9" s="247">
        <f>ROUND(E9*J9,2)</f>
        <v>0</v>
      </c>
      <c r="L9" s="247">
        <v>21</v>
      </c>
      <c r="M9" s="247">
        <f>G9*(1+L9/100)</f>
        <v>0</v>
      </c>
      <c r="N9" s="245">
        <v>0</v>
      </c>
      <c r="O9" s="245">
        <f>ROUND(E9*N9,2)</f>
        <v>0</v>
      </c>
      <c r="P9" s="245">
        <v>0</v>
      </c>
      <c r="Q9" s="245">
        <f>ROUND(E9*P9,2)</f>
        <v>0</v>
      </c>
      <c r="R9" s="247" t="s">
        <v>919</v>
      </c>
      <c r="S9" s="247" t="s">
        <v>511</v>
      </c>
      <c r="T9" s="248" t="s">
        <v>512</v>
      </c>
      <c r="U9" s="224">
        <v>0.34499999999999997</v>
      </c>
      <c r="V9" s="224">
        <f>ROUND(E9*U9,2)</f>
        <v>150.41999999999999</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4" t="s">
        <v>3665</v>
      </c>
      <c r="D10" s="272"/>
      <c r="E10" s="272"/>
      <c r="F10" s="272"/>
      <c r="G10" s="27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921</v>
      </c>
      <c r="AH10" s="213"/>
      <c r="AI10" s="213"/>
      <c r="AJ10" s="213"/>
      <c r="AK10" s="213"/>
      <c r="AL10" s="213"/>
      <c r="AM10" s="213"/>
      <c r="AN10" s="213"/>
      <c r="AO10" s="213"/>
      <c r="AP10" s="213"/>
      <c r="AQ10" s="213"/>
      <c r="AR10" s="213"/>
      <c r="AS10" s="213"/>
      <c r="AT10" s="213"/>
      <c r="AU10" s="213"/>
      <c r="AV10" s="213"/>
      <c r="AW10" s="213"/>
      <c r="AX10" s="213"/>
      <c r="AY10" s="213"/>
      <c r="AZ10" s="213"/>
      <c r="BA10" s="262" t="str">
        <f>C10</f>
        <v>bez naložení do dopravní nádoby, ale s vyprázdněním dopravní nádoby na hromadu nebo na dopravní prostředek,</v>
      </c>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2">
        <v>2</v>
      </c>
      <c r="B12" s="243" t="s">
        <v>941</v>
      </c>
      <c r="C12" s="254" t="s">
        <v>3666</v>
      </c>
      <c r="D12" s="244" t="s">
        <v>918</v>
      </c>
      <c r="E12" s="245">
        <v>42</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t="s">
        <v>919</v>
      </c>
      <c r="S12" s="247" t="s">
        <v>511</v>
      </c>
      <c r="T12" s="248" t="s">
        <v>512</v>
      </c>
      <c r="U12" s="224">
        <v>1.0999999999999999E-2</v>
      </c>
      <c r="V12" s="224">
        <f>ROUND(E12*U12,2)</f>
        <v>0.46</v>
      </c>
      <c r="W12" s="224"/>
      <c r="X12" s="224" t="s">
        <v>557</v>
      </c>
      <c r="Y12" s="224" t="s">
        <v>513</v>
      </c>
      <c r="Z12" s="213"/>
      <c r="AA12" s="213"/>
      <c r="AB12" s="213"/>
      <c r="AC12" s="213"/>
      <c r="AD12" s="213"/>
      <c r="AE12" s="213"/>
      <c r="AF12" s="213"/>
      <c r="AG12" s="213" t="s">
        <v>558</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74" t="s">
        <v>938</v>
      </c>
      <c r="D13" s="272"/>
      <c r="E13" s="272"/>
      <c r="F13" s="272"/>
      <c r="G13" s="272"/>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921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7"/>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3</v>
      </c>
      <c r="B15" s="243" t="s">
        <v>948</v>
      </c>
      <c r="C15" s="254" t="s">
        <v>3667</v>
      </c>
      <c r="D15" s="244" t="s">
        <v>918</v>
      </c>
      <c r="E15" s="245">
        <v>42</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t="s">
        <v>919</v>
      </c>
      <c r="S15" s="247" t="s">
        <v>511</v>
      </c>
      <c r="T15" s="248" t="s">
        <v>512</v>
      </c>
      <c r="U15" s="224">
        <v>8.9999999999999993E-3</v>
      </c>
      <c r="V15" s="224">
        <f>ROUND(E15*U15,2)</f>
        <v>0.38</v>
      </c>
      <c r="W15" s="224"/>
      <c r="X15" s="224" t="s">
        <v>557</v>
      </c>
      <c r="Y15" s="224" t="s">
        <v>513</v>
      </c>
      <c r="Z15" s="213"/>
      <c r="AA15" s="213"/>
      <c r="AB15" s="213"/>
      <c r="AC15" s="213"/>
      <c r="AD15" s="213"/>
      <c r="AE15" s="213"/>
      <c r="AF15" s="213"/>
      <c r="AG15" s="213" t="s">
        <v>558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2">
        <v>4</v>
      </c>
      <c r="B17" s="243" t="s">
        <v>951</v>
      </c>
      <c r="C17" s="254" t="s">
        <v>3668</v>
      </c>
      <c r="D17" s="244" t="s">
        <v>918</v>
      </c>
      <c r="E17" s="245">
        <v>321.60000000000002</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t="s">
        <v>919</v>
      </c>
      <c r="S17" s="247" t="s">
        <v>511</v>
      </c>
      <c r="T17" s="248" t="s">
        <v>512</v>
      </c>
      <c r="U17" s="224">
        <v>0.20200000000000001</v>
      </c>
      <c r="V17" s="224">
        <f>ROUND(E17*U17,2)</f>
        <v>64.959999999999994</v>
      </c>
      <c r="W17" s="224"/>
      <c r="X17" s="224" t="s">
        <v>557</v>
      </c>
      <c r="Y17" s="224" t="s">
        <v>513</v>
      </c>
      <c r="Z17" s="213"/>
      <c r="AA17" s="213"/>
      <c r="AB17" s="213"/>
      <c r="AC17" s="213"/>
      <c r="AD17" s="213"/>
      <c r="AE17" s="213"/>
      <c r="AF17" s="213"/>
      <c r="AG17" s="213" t="s">
        <v>558</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4" t="s">
        <v>953</v>
      </c>
      <c r="D18" s="272"/>
      <c r="E18" s="272"/>
      <c r="F18" s="272"/>
      <c r="G18" s="272"/>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921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7"/>
      <c r="D19" s="250"/>
      <c r="E19" s="250"/>
      <c r="F19" s="250"/>
      <c r="G19" s="250"/>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2">
        <v>5</v>
      </c>
      <c r="B20" s="243" t="s">
        <v>3669</v>
      </c>
      <c r="C20" s="254" t="s">
        <v>3670</v>
      </c>
      <c r="D20" s="244" t="s">
        <v>918</v>
      </c>
      <c r="E20" s="245">
        <v>61.2</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t="s">
        <v>919</v>
      </c>
      <c r="S20" s="247" t="s">
        <v>511</v>
      </c>
      <c r="T20" s="248" t="s">
        <v>512</v>
      </c>
      <c r="U20" s="224">
        <v>1.587</v>
      </c>
      <c r="V20" s="224">
        <f>ROUND(E20*U20,2)</f>
        <v>97.12</v>
      </c>
      <c r="W20" s="224"/>
      <c r="X20" s="224" t="s">
        <v>557</v>
      </c>
      <c r="Y20" s="224" t="s">
        <v>513</v>
      </c>
      <c r="Z20" s="213"/>
      <c r="AA20" s="213"/>
      <c r="AB20" s="213"/>
      <c r="AC20" s="213"/>
      <c r="AD20" s="213"/>
      <c r="AE20" s="213"/>
      <c r="AF20" s="213"/>
      <c r="AG20" s="213" t="s">
        <v>558</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74" t="s">
        <v>3671</v>
      </c>
      <c r="D21" s="272"/>
      <c r="E21" s="272"/>
      <c r="F21" s="272"/>
      <c r="G21" s="272"/>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921</v>
      </c>
      <c r="AH21" s="213"/>
      <c r="AI21" s="213"/>
      <c r="AJ21" s="213"/>
      <c r="AK21" s="213"/>
      <c r="AL21" s="213"/>
      <c r="AM21" s="213"/>
      <c r="AN21" s="213"/>
      <c r="AO21" s="213"/>
      <c r="AP21" s="213"/>
      <c r="AQ21" s="213"/>
      <c r="AR21" s="213"/>
      <c r="AS21" s="213"/>
      <c r="AT21" s="213"/>
      <c r="AU21" s="213"/>
      <c r="AV21" s="213"/>
      <c r="AW21" s="213"/>
      <c r="AX21" s="213"/>
      <c r="AY21" s="213"/>
      <c r="AZ21" s="213"/>
      <c r="BA21" s="262" t="str">
        <f>C21</f>
        <v>sypaninou z vhodných hornin tř. 1 - 4 nebo materiálem připraveným podél výkopu ve vzdálenosti do 3 m od jeho kraje, pro jakoukoliv hloubku výkopu a jakoukoliv míru zhutnění,</v>
      </c>
      <c r="BB21" s="213"/>
      <c r="BC21" s="213"/>
      <c r="BD21" s="213"/>
      <c r="BE21" s="213"/>
      <c r="BF21" s="213"/>
      <c r="BG21" s="213"/>
      <c r="BH21" s="213"/>
    </row>
    <row r="22" spans="1:60" outlineLevel="2" x14ac:dyDescent="0.2">
      <c r="A22" s="220"/>
      <c r="B22" s="221"/>
      <c r="C22" s="257"/>
      <c r="D22" s="250"/>
      <c r="E22" s="250"/>
      <c r="F22" s="250"/>
      <c r="G22" s="250"/>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515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2">
        <v>6</v>
      </c>
      <c r="B23" s="243" t="s">
        <v>3672</v>
      </c>
      <c r="C23" s="254" t="s">
        <v>3673</v>
      </c>
      <c r="D23" s="244" t="s">
        <v>918</v>
      </c>
      <c r="E23" s="245">
        <v>436</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527</v>
      </c>
      <c r="T23" s="248" t="s">
        <v>512</v>
      </c>
      <c r="U23" s="224">
        <v>0</v>
      </c>
      <c r="V23" s="224">
        <f>ROUND(E23*U23,2)</f>
        <v>0</v>
      </c>
      <c r="W23" s="224"/>
      <c r="X23" s="224" t="s">
        <v>557</v>
      </c>
      <c r="Y23" s="224" t="s">
        <v>513</v>
      </c>
      <c r="Z23" s="213"/>
      <c r="AA23" s="213"/>
      <c r="AB23" s="213"/>
      <c r="AC23" s="213"/>
      <c r="AD23" s="213"/>
      <c r="AE23" s="213"/>
      <c r="AF23" s="213"/>
      <c r="AG23" s="213" t="s">
        <v>558</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5"/>
      <c r="D24" s="251"/>
      <c r="E24" s="251"/>
      <c r="F24" s="251"/>
      <c r="G24" s="251"/>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515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2">
        <v>7</v>
      </c>
      <c r="B25" s="243" t="s">
        <v>3674</v>
      </c>
      <c r="C25" s="254" t="s">
        <v>3675</v>
      </c>
      <c r="D25" s="244" t="s">
        <v>969</v>
      </c>
      <c r="E25" s="245">
        <v>75.599999999999994</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527</v>
      </c>
      <c r="T25" s="248" t="s">
        <v>512</v>
      </c>
      <c r="U25" s="224">
        <v>0</v>
      </c>
      <c r="V25" s="224">
        <f>ROUND(E25*U25,2)</f>
        <v>0</v>
      </c>
      <c r="W25" s="224"/>
      <c r="X25" s="224" t="s">
        <v>557</v>
      </c>
      <c r="Y25" s="224" t="s">
        <v>513</v>
      </c>
      <c r="Z25" s="213"/>
      <c r="AA25" s="213"/>
      <c r="AB25" s="213"/>
      <c r="AC25" s="213"/>
      <c r="AD25" s="213"/>
      <c r="AE25" s="213"/>
      <c r="AF25" s="213"/>
      <c r="AG25" s="213" t="s">
        <v>558</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5"/>
      <c r="D26" s="251"/>
      <c r="E26" s="251"/>
      <c r="F26" s="251"/>
      <c r="G26" s="251"/>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2">
        <v>8</v>
      </c>
      <c r="B27" s="243" t="s">
        <v>3676</v>
      </c>
      <c r="C27" s="254" t="s">
        <v>3677</v>
      </c>
      <c r="D27" s="244" t="s">
        <v>969</v>
      </c>
      <c r="E27" s="245">
        <v>122.4</v>
      </c>
      <c r="F27" s="246"/>
      <c r="G27" s="247">
        <f>ROUND(E27*F27,2)</f>
        <v>0</v>
      </c>
      <c r="H27" s="246"/>
      <c r="I27" s="247">
        <f>ROUND(E27*H27,2)</f>
        <v>0</v>
      </c>
      <c r="J27" s="246"/>
      <c r="K27" s="247">
        <f>ROUND(E27*J27,2)</f>
        <v>0</v>
      </c>
      <c r="L27" s="247">
        <v>21</v>
      </c>
      <c r="M27" s="247">
        <f>G27*(1+L27/100)</f>
        <v>0</v>
      </c>
      <c r="N27" s="245">
        <v>1</v>
      </c>
      <c r="O27" s="245">
        <f>ROUND(E27*N27,2)</f>
        <v>122.4</v>
      </c>
      <c r="P27" s="245">
        <v>0</v>
      </c>
      <c r="Q27" s="245">
        <f>ROUND(E27*P27,2)</f>
        <v>0</v>
      </c>
      <c r="R27" s="247"/>
      <c r="S27" s="247" t="s">
        <v>527</v>
      </c>
      <c r="T27" s="248" t="s">
        <v>512</v>
      </c>
      <c r="U27" s="224">
        <v>0</v>
      </c>
      <c r="V27" s="224">
        <f>ROUND(E27*U27,2)</f>
        <v>0</v>
      </c>
      <c r="W27" s="224"/>
      <c r="X27" s="224" t="s">
        <v>531</v>
      </c>
      <c r="Y27" s="224" t="s">
        <v>513</v>
      </c>
      <c r="Z27" s="213"/>
      <c r="AA27" s="213"/>
      <c r="AB27" s="213"/>
      <c r="AC27" s="213"/>
      <c r="AD27" s="213"/>
      <c r="AE27" s="213"/>
      <c r="AF27" s="213"/>
      <c r="AG27" s="213" t="s">
        <v>532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5"/>
      <c r="D28" s="251"/>
      <c r="E28" s="251"/>
      <c r="F28" s="251"/>
      <c r="G28" s="251"/>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515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x14ac:dyDescent="0.2">
      <c r="A29" s="232" t="s">
        <v>506</v>
      </c>
      <c r="B29" s="233" t="s">
        <v>321</v>
      </c>
      <c r="C29" s="253" t="s">
        <v>322</v>
      </c>
      <c r="D29" s="234"/>
      <c r="E29" s="235"/>
      <c r="F29" s="236"/>
      <c r="G29" s="236">
        <f>SUMIF(AG30:AG31,"&lt;&gt;NOR",G30:G31)</f>
        <v>0</v>
      </c>
      <c r="H29" s="236"/>
      <c r="I29" s="236">
        <f>SUM(I30:I31)</f>
        <v>0</v>
      </c>
      <c r="J29" s="236"/>
      <c r="K29" s="236">
        <f>SUM(K30:K31)</f>
        <v>0</v>
      </c>
      <c r="L29" s="236"/>
      <c r="M29" s="236">
        <f>SUM(M30:M31)</f>
        <v>0</v>
      </c>
      <c r="N29" s="235"/>
      <c r="O29" s="235">
        <f>SUM(O30:O31)</f>
        <v>7.24</v>
      </c>
      <c r="P29" s="235"/>
      <c r="Q29" s="235">
        <f>SUM(Q30:Q31)</f>
        <v>0</v>
      </c>
      <c r="R29" s="236"/>
      <c r="S29" s="236"/>
      <c r="T29" s="237"/>
      <c r="U29" s="231"/>
      <c r="V29" s="231">
        <f>SUM(V30:V31)</f>
        <v>0</v>
      </c>
      <c r="W29" s="231"/>
      <c r="X29" s="231"/>
      <c r="Y29" s="231"/>
      <c r="AG29" t="s">
        <v>507</v>
      </c>
    </row>
    <row r="30" spans="1:60" ht="22.5" outlineLevel="1" x14ac:dyDescent="0.2">
      <c r="A30" s="242">
        <v>9</v>
      </c>
      <c r="B30" s="243" t="s">
        <v>3678</v>
      </c>
      <c r="C30" s="254" t="s">
        <v>3679</v>
      </c>
      <c r="D30" s="244" t="s">
        <v>582</v>
      </c>
      <c r="E30" s="245">
        <v>2</v>
      </c>
      <c r="F30" s="246"/>
      <c r="G30" s="247">
        <f>ROUND(E30*F30,2)</f>
        <v>0</v>
      </c>
      <c r="H30" s="246"/>
      <c r="I30" s="247">
        <f>ROUND(E30*H30,2)</f>
        <v>0</v>
      </c>
      <c r="J30" s="246"/>
      <c r="K30" s="247">
        <f>ROUND(E30*J30,2)</f>
        <v>0</v>
      </c>
      <c r="L30" s="247">
        <v>21</v>
      </c>
      <c r="M30" s="247">
        <f>G30*(1+L30/100)</f>
        <v>0</v>
      </c>
      <c r="N30" s="245">
        <v>3.61896</v>
      </c>
      <c r="O30" s="245">
        <f>ROUND(E30*N30,2)</f>
        <v>7.24</v>
      </c>
      <c r="P30" s="245">
        <v>0</v>
      </c>
      <c r="Q30" s="245">
        <f>ROUND(E30*P30,2)</f>
        <v>0</v>
      </c>
      <c r="R30" s="247"/>
      <c r="S30" s="247" t="s">
        <v>527</v>
      </c>
      <c r="T30" s="248" t="s">
        <v>512</v>
      </c>
      <c r="U30" s="224">
        <v>0</v>
      </c>
      <c r="V30" s="224">
        <f>ROUND(E30*U30,2)</f>
        <v>0</v>
      </c>
      <c r="W30" s="224"/>
      <c r="X30" s="224" t="s">
        <v>557</v>
      </c>
      <c r="Y30" s="224" t="s">
        <v>513</v>
      </c>
      <c r="Z30" s="213"/>
      <c r="AA30" s="213"/>
      <c r="AB30" s="213"/>
      <c r="AC30" s="213"/>
      <c r="AD30" s="213"/>
      <c r="AE30" s="213"/>
      <c r="AF30" s="213"/>
      <c r="AG30" s="213" t="s">
        <v>558</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5"/>
      <c r="D31" s="251"/>
      <c r="E31" s="251"/>
      <c r="F31" s="251"/>
      <c r="G31" s="251"/>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515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x14ac:dyDescent="0.2">
      <c r="A32" s="232" t="s">
        <v>506</v>
      </c>
      <c r="B32" s="233" t="s">
        <v>323</v>
      </c>
      <c r="C32" s="253" t="s">
        <v>324</v>
      </c>
      <c r="D32" s="234"/>
      <c r="E32" s="235"/>
      <c r="F32" s="236"/>
      <c r="G32" s="236">
        <f>SUMIF(AG33:AG40,"&lt;&gt;NOR",G33:G40)</f>
        <v>0</v>
      </c>
      <c r="H32" s="236"/>
      <c r="I32" s="236">
        <f>SUM(I33:I40)</f>
        <v>0</v>
      </c>
      <c r="J32" s="236"/>
      <c r="K32" s="236">
        <f>SUM(K33:K40)</f>
        <v>0</v>
      </c>
      <c r="L32" s="236"/>
      <c r="M32" s="236">
        <f>SUM(M33:M40)</f>
        <v>0</v>
      </c>
      <c r="N32" s="235"/>
      <c r="O32" s="235">
        <f>SUM(O33:O40)</f>
        <v>0</v>
      </c>
      <c r="P32" s="235"/>
      <c r="Q32" s="235">
        <f>SUM(Q33:Q40)</f>
        <v>0</v>
      </c>
      <c r="R32" s="236"/>
      <c r="S32" s="236"/>
      <c r="T32" s="237"/>
      <c r="U32" s="231"/>
      <c r="V32" s="231">
        <f>SUM(V33:V40)</f>
        <v>32.97</v>
      </c>
      <c r="W32" s="231"/>
      <c r="X32" s="231"/>
      <c r="Y32" s="231"/>
      <c r="AG32" t="s">
        <v>507</v>
      </c>
    </row>
    <row r="33" spans="1:60" ht="22.5" outlineLevel="1" x14ac:dyDescent="0.2">
      <c r="A33" s="242">
        <v>10</v>
      </c>
      <c r="B33" s="243" t="s">
        <v>3680</v>
      </c>
      <c r="C33" s="254" t="s">
        <v>3681</v>
      </c>
      <c r="D33" s="244" t="s">
        <v>918</v>
      </c>
      <c r="E33" s="245">
        <v>3.6</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t="s">
        <v>1497</v>
      </c>
      <c r="S33" s="247" t="s">
        <v>511</v>
      </c>
      <c r="T33" s="248" t="s">
        <v>512</v>
      </c>
      <c r="U33" s="224">
        <v>1.6950000000000001</v>
      </c>
      <c r="V33" s="224">
        <f>ROUND(E33*U33,2)</f>
        <v>6.1</v>
      </c>
      <c r="W33" s="224"/>
      <c r="X33" s="224" t="s">
        <v>557</v>
      </c>
      <c r="Y33" s="224" t="s">
        <v>513</v>
      </c>
      <c r="Z33" s="213"/>
      <c r="AA33" s="213"/>
      <c r="AB33" s="213"/>
      <c r="AC33" s="213"/>
      <c r="AD33" s="213"/>
      <c r="AE33" s="213"/>
      <c r="AF33" s="213"/>
      <c r="AG33" s="213" t="s">
        <v>558</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4" t="s">
        <v>3682</v>
      </c>
      <c r="D34" s="272"/>
      <c r="E34" s="272"/>
      <c r="F34" s="272"/>
      <c r="G34" s="272"/>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921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7"/>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515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2">
        <v>11</v>
      </c>
      <c r="B36" s="243" t="s">
        <v>3683</v>
      </c>
      <c r="C36" s="254" t="s">
        <v>3684</v>
      </c>
      <c r="D36" s="244" t="s">
        <v>918</v>
      </c>
      <c r="E36" s="245">
        <v>20.399999999999999</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t="s">
        <v>1497</v>
      </c>
      <c r="S36" s="247" t="s">
        <v>511</v>
      </c>
      <c r="T36" s="248" t="s">
        <v>512</v>
      </c>
      <c r="U36" s="224">
        <v>1.3169999999999999</v>
      </c>
      <c r="V36" s="224">
        <f>ROUND(E36*U36,2)</f>
        <v>26.87</v>
      </c>
      <c r="W36" s="224"/>
      <c r="X36" s="224" t="s">
        <v>557</v>
      </c>
      <c r="Y36" s="224" t="s">
        <v>513</v>
      </c>
      <c r="Z36" s="213"/>
      <c r="AA36" s="213"/>
      <c r="AB36" s="213"/>
      <c r="AC36" s="213"/>
      <c r="AD36" s="213"/>
      <c r="AE36" s="213"/>
      <c r="AF36" s="213"/>
      <c r="AG36" s="213" t="s">
        <v>558</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4" t="s">
        <v>3682</v>
      </c>
      <c r="D37" s="272"/>
      <c r="E37" s="272"/>
      <c r="F37" s="272"/>
      <c r="G37" s="272"/>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921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7"/>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12</v>
      </c>
      <c r="B39" s="243" t="s">
        <v>3685</v>
      </c>
      <c r="C39" s="254" t="s">
        <v>3686</v>
      </c>
      <c r="D39" s="244" t="s">
        <v>918</v>
      </c>
      <c r="E39" s="245">
        <v>5.5</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557</v>
      </c>
      <c r="Y39" s="224" t="s">
        <v>513</v>
      </c>
      <c r="Z39" s="213"/>
      <c r="AA39" s="213"/>
      <c r="AB39" s="213"/>
      <c r="AC39" s="213"/>
      <c r="AD39" s="213"/>
      <c r="AE39" s="213"/>
      <c r="AF39" s="213"/>
      <c r="AG39" s="213" t="s">
        <v>558</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x14ac:dyDescent="0.2">
      <c r="A41" s="232" t="s">
        <v>506</v>
      </c>
      <c r="B41" s="233" t="s">
        <v>336</v>
      </c>
      <c r="C41" s="253" t="s">
        <v>337</v>
      </c>
      <c r="D41" s="234"/>
      <c r="E41" s="235"/>
      <c r="F41" s="236"/>
      <c r="G41" s="236">
        <f>SUMIF(AG42:AG84,"&lt;&gt;NOR",G42:G84)</f>
        <v>0</v>
      </c>
      <c r="H41" s="236"/>
      <c r="I41" s="236">
        <f>SUM(I42:I84)</f>
        <v>0</v>
      </c>
      <c r="J41" s="236"/>
      <c r="K41" s="236">
        <f>SUM(K42:K84)</f>
        <v>0</v>
      </c>
      <c r="L41" s="236"/>
      <c r="M41" s="236">
        <f>SUM(M42:M84)</f>
        <v>0</v>
      </c>
      <c r="N41" s="235"/>
      <c r="O41" s="235">
        <f>SUM(O42:O84)</f>
        <v>1.57</v>
      </c>
      <c r="P41" s="235"/>
      <c r="Q41" s="235">
        <f>SUM(Q42:Q84)</f>
        <v>0</v>
      </c>
      <c r="R41" s="236"/>
      <c r="S41" s="236"/>
      <c r="T41" s="237"/>
      <c r="U41" s="231"/>
      <c r="V41" s="231">
        <f>SUM(V42:V84)</f>
        <v>4.2799999999999994</v>
      </c>
      <c r="W41" s="231"/>
      <c r="X41" s="231"/>
      <c r="Y41" s="231"/>
      <c r="AG41" t="s">
        <v>507</v>
      </c>
    </row>
    <row r="42" spans="1:60" outlineLevel="1" x14ac:dyDescent="0.2">
      <c r="A42" s="242">
        <v>13</v>
      </c>
      <c r="B42" s="243" t="s">
        <v>3687</v>
      </c>
      <c r="C42" s="254" t="s">
        <v>3688</v>
      </c>
      <c r="D42" s="244" t="s">
        <v>582</v>
      </c>
      <c r="E42" s="245">
        <v>1</v>
      </c>
      <c r="F42" s="246"/>
      <c r="G42" s="247">
        <f>ROUND(E42*F42,2)</f>
        <v>0</v>
      </c>
      <c r="H42" s="246"/>
      <c r="I42" s="247">
        <f>ROUND(E42*H42,2)</f>
        <v>0</v>
      </c>
      <c r="J42" s="246"/>
      <c r="K42" s="247">
        <f>ROUND(E42*J42,2)</f>
        <v>0</v>
      </c>
      <c r="L42" s="247">
        <v>21</v>
      </c>
      <c r="M42" s="247">
        <f>G42*(1+L42/100)</f>
        <v>0</v>
      </c>
      <c r="N42" s="245">
        <v>6.3829999999999998E-2</v>
      </c>
      <c r="O42" s="245">
        <f>ROUND(E42*N42,2)</f>
        <v>0.06</v>
      </c>
      <c r="P42" s="245">
        <v>0</v>
      </c>
      <c r="Q42" s="245">
        <f>ROUND(E42*P42,2)</f>
        <v>0</v>
      </c>
      <c r="R42" s="247" t="s">
        <v>1497</v>
      </c>
      <c r="S42" s="247" t="s">
        <v>511</v>
      </c>
      <c r="T42" s="248" t="s">
        <v>512</v>
      </c>
      <c r="U42" s="224">
        <v>0.77200000000000002</v>
      </c>
      <c r="V42" s="224">
        <f>ROUND(E42*U42,2)</f>
        <v>0.77</v>
      </c>
      <c r="W42" s="224"/>
      <c r="X42" s="224" t="s">
        <v>557</v>
      </c>
      <c r="Y42" s="224" t="s">
        <v>513</v>
      </c>
      <c r="Z42" s="213"/>
      <c r="AA42" s="213"/>
      <c r="AB42" s="213"/>
      <c r="AC42" s="213"/>
      <c r="AD42" s="213"/>
      <c r="AE42" s="213"/>
      <c r="AF42" s="213"/>
      <c r="AG42" s="213" t="s">
        <v>558</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74" t="s">
        <v>3689</v>
      </c>
      <c r="D43" s="272"/>
      <c r="E43" s="272"/>
      <c r="F43" s="272"/>
      <c r="G43" s="272"/>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921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7"/>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2">
        <v>14</v>
      </c>
      <c r="B45" s="243" t="s">
        <v>3690</v>
      </c>
      <c r="C45" s="254" t="s">
        <v>3691</v>
      </c>
      <c r="D45" s="244" t="s">
        <v>1356</v>
      </c>
      <c r="E45" s="245">
        <v>135</v>
      </c>
      <c r="F45" s="246"/>
      <c r="G45" s="247">
        <f>ROUND(E45*F45,2)</f>
        <v>0</v>
      </c>
      <c r="H45" s="246"/>
      <c r="I45" s="247">
        <f>ROUND(E45*H45,2)</f>
        <v>0</v>
      </c>
      <c r="J45" s="246"/>
      <c r="K45" s="247">
        <f>ROUND(E45*J45,2)</f>
        <v>0</v>
      </c>
      <c r="L45" s="247">
        <v>21</v>
      </c>
      <c r="M45" s="247">
        <f>G45*(1+L45/100)</f>
        <v>0</v>
      </c>
      <c r="N45" s="245">
        <v>1.9000000000000001E-4</v>
      </c>
      <c r="O45" s="245">
        <f>ROUND(E45*N45,2)</f>
        <v>0.03</v>
      </c>
      <c r="P45" s="245">
        <v>0</v>
      </c>
      <c r="Q45" s="245">
        <f>ROUND(E45*P45,2)</f>
        <v>0</v>
      </c>
      <c r="R45" s="247" t="s">
        <v>1497</v>
      </c>
      <c r="S45" s="247" t="s">
        <v>511</v>
      </c>
      <c r="T45" s="248" t="s">
        <v>512</v>
      </c>
      <c r="U45" s="224">
        <v>2.5999999999999999E-2</v>
      </c>
      <c r="V45" s="224">
        <f>ROUND(E45*U45,2)</f>
        <v>3.51</v>
      </c>
      <c r="W45" s="224"/>
      <c r="X45" s="224" t="s">
        <v>557</v>
      </c>
      <c r="Y45" s="224" t="s">
        <v>513</v>
      </c>
      <c r="Z45" s="213"/>
      <c r="AA45" s="213"/>
      <c r="AB45" s="213"/>
      <c r="AC45" s="213"/>
      <c r="AD45" s="213"/>
      <c r="AE45" s="213"/>
      <c r="AF45" s="213"/>
      <c r="AG45" s="213" t="s">
        <v>558</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5"/>
      <c r="D46" s="251"/>
      <c r="E46" s="251"/>
      <c r="F46" s="251"/>
      <c r="G46" s="251"/>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15</v>
      </c>
      <c r="B47" s="243" t="s">
        <v>3692</v>
      </c>
      <c r="C47" s="254" t="s">
        <v>3693</v>
      </c>
      <c r="D47" s="244" t="s">
        <v>1356</v>
      </c>
      <c r="E47" s="245">
        <v>55</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527</v>
      </c>
      <c r="T47" s="248" t="s">
        <v>512</v>
      </c>
      <c r="U47" s="224">
        <v>0</v>
      </c>
      <c r="V47" s="224">
        <f>ROUND(E47*U47,2)</f>
        <v>0</v>
      </c>
      <c r="W47" s="224"/>
      <c r="X47" s="224" t="s">
        <v>557</v>
      </c>
      <c r="Y47" s="224" t="s">
        <v>513</v>
      </c>
      <c r="Z47" s="213"/>
      <c r="AA47" s="213"/>
      <c r="AB47" s="213"/>
      <c r="AC47" s="213"/>
      <c r="AD47" s="213"/>
      <c r="AE47" s="213"/>
      <c r="AF47" s="213"/>
      <c r="AG47" s="213" t="s">
        <v>558</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2">
        <v>16</v>
      </c>
      <c r="B49" s="243" t="s">
        <v>3694</v>
      </c>
      <c r="C49" s="254" t="s">
        <v>3695</v>
      </c>
      <c r="D49" s="244" t="s">
        <v>1356</v>
      </c>
      <c r="E49" s="245">
        <v>80</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527</v>
      </c>
      <c r="T49" s="248" t="s">
        <v>512</v>
      </c>
      <c r="U49" s="224">
        <v>0</v>
      </c>
      <c r="V49" s="224">
        <f>ROUND(E49*U49,2)</f>
        <v>0</v>
      </c>
      <c r="W49" s="224"/>
      <c r="X49" s="224" t="s">
        <v>557</v>
      </c>
      <c r="Y49" s="224" t="s">
        <v>513</v>
      </c>
      <c r="Z49" s="213"/>
      <c r="AA49" s="213"/>
      <c r="AB49" s="213"/>
      <c r="AC49" s="213"/>
      <c r="AD49" s="213"/>
      <c r="AE49" s="213"/>
      <c r="AF49" s="213"/>
      <c r="AG49" s="213" t="s">
        <v>558</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x14ac:dyDescent="0.2">
      <c r="A51" s="242">
        <v>17</v>
      </c>
      <c r="B51" s="243" t="s">
        <v>3696</v>
      </c>
      <c r="C51" s="254" t="s">
        <v>3697</v>
      </c>
      <c r="D51" s="244" t="s">
        <v>582</v>
      </c>
      <c r="E51" s="245">
        <v>1</v>
      </c>
      <c r="F51" s="246"/>
      <c r="G51" s="247">
        <f>ROUND(E51*F51,2)</f>
        <v>0</v>
      </c>
      <c r="H51" s="246"/>
      <c r="I51" s="247">
        <f>ROUND(E51*H51,2)</f>
        <v>0</v>
      </c>
      <c r="J51" s="246"/>
      <c r="K51" s="247">
        <f>ROUND(E51*J51,2)</f>
        <v>0</v>
      </c>
      <c r="L51" s="247">
        <v>21</v>
      </c>
      <c r="M51" s="247">
        <f>G51*(1+L51/100)</f>
        <v>0</v>
      </c>
      <c r="N51" s="245">
        <v>1.6000000000000001E-4</v>
      </c>
      <c r="O51" s="245">
        <f>ROUND(E51*N51,2)</f>
        <v>0</v>
      </c>
      <c r="P51" s="245">
        <v>0</v>
      </c>
      <c r="Q51" s="245">
        <f>ROUND(E51*P51,2)</f>
        <v>0</v>
      </c>
      <c r="R51" s="247"/>
      <c r="S51" s="247" t="s">
        <v>527</v>
      </c>
      <c r="T51" s="248" t="s">
        <v>512</v>
      </c>
      <c r="U51" s="224">
        <v>0</v>
      </c>
      <c r="V51" s="224">
        <f>ROUND(E51*U51,2)</f>
        <v>0</v>
      </c>
      <c r="W51" s="224"/>
      <c r="X51" s="224" t="s">
        <v>557</v>
      </c>
      <c r="Y51" s="224" t="s">
        <v>513</v>
      </c>
      <c r="Z51" s="213"/>
      <c r="AA51" s="213"/>
      <c r="AB51" s="213"/>
      <c r="AC51" s="213"/>
      <c r="AD51" s="213"/>
      <c r="AE51" s="213"/>
      <c r="AF51" s="213"/>
      <c r="AG51" s="213" t="s">
        <v>558</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5"/>
      <c r="D52" s="251"/>
      <c r="E52" s="251"/>
      <c r="F52" s="251"/>
      <c r="G52" s="251"/>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515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2">
        <v>18</v>
      </c>
      <c r="B53" s="243" t="s">
        <v>3698</v>
      </c>
      <c r="C53" s="254" t="s">
        <v>3699</v>
      </c>
      <c r="D53" s="244" t="s">
        <v>582</v>
      </c>
      <c r="E53" s="245">
        <v>4</v>
      </c>
      <c r="F53" s="246"/>
      <c r="G53" s="247">
        <f>ROUND(E53*F53,2)</f>
        <v>0</v>
      </c>
      <c r="H53" s="246"/>
      <c r="I53" s="247">
        <f>ROUND(E53*H53,2)</f>
        <v>0</v>
      </c>
      <c r="J53" s="246"/>
      <c r="K53" s="247">
        <f>ROUND(E53*J53,2)</f>
        <v>0</v>
      </c>
      <c r="L53" s="247">
        <v>21</v>
      </c>
      <c r="M53" s="247">
        <f>G53*(1+L53/100)</f>
        <v>0</v>
      </c>
      <c r="N53" s="245">
        <v>6.4049999999999996E-2</v>
      </c>
      <c r="O53" s="245">
        <f>ROUND(E53*N53,2)</f>
        <v>0.26</v>
      </c>
      <c r="P53" s="245">
        <v>0</v>
      </c>
      <c r="Q53" s="245">
        <f>ROUND(E53*P53,2)</f>
        <v>0</v>
      </c>
      <c r="R53" s="247"/>
      <c r="S53" s="247" t="s">
        <v>527</v>
      </c>
      <c r="T53" s="248" t="s">
        <v>512</v>
      </c>
      <c r="U53" s="224">
        <v>0</v>
      </c>
      <c r="V53" s="224">
        <f>ROUND(E53*U53,2)</f>
        <v>0</v>
      </c>
      <c r="W53" s="224"/>
      <c r="X53" s="224" t="s">
        <v>557</v>
      </c>
      <c r="Y53" s="224" t="s">
        <v>513</v>
      </c>
      <c r="Z53" s="213"/>
      <c r="AA53" s="213"/>
      <c r="AB53" s="213"/>
      <c r="AC53" s="213"/>
      <c r="AD53" s="213"/>
      <c r="AE53" s="213"/>
      <c r="AF53" s="213"/>
      <c r="AG53" s="213" t="s">
        <v>558</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5"/>
      <c r="D54" s="251"/>
      <c r="E54" s="251"/>
      <c r="F54" s="251"/>
      <c r="G54" s="251"/>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42">
        <v>19</v>
      </c>
      <c r="B55" s="243" t="s">
        <v>3700</v>
      </c>
      <c r="C55" s="254" t="s">
        <v>3701</v>
      </c>
      <c r="D55" s="244" t="s">
        <v>582</v>
      </c>
      <c r="E55" s="245">
        <v>4</v>
      </c>
      <c r="F55" s="246"/>
      <c r="G55" s="247">
        <f>ROUND(E55*F55,2)</f>
        <v>0</v>
      </c>
      <c r="H55" s="246"/>
      <c r="I55" s="247">
        <f>ROUND(E55*H55,2)</f>
        <v>0</v>
      </c>
      <c r="J55" s="246"/>
      <c r="K55" s="247">
        <f>ROUND(E55*J55,2)</f>
        <v>0</v>
      </c>
      <c r="L55" s="247">
        <v>21</v>
      </c>
      <c r="M55" s="247">
        <f>G55*(1+L55/100)</f>
        <v>0</v>
      </c>
      <c r="N55" s="245">
        <v>5.9800000000000001E-3</v>
      </c>
      <c r="O55" s="245">
        <f>ROUND(E55*N55,2)</f>
        <v>0.02</v>
      </c>
      <c r="P55" s="245">
        <v>0</v>
      </c>
      <c r="Q55" s="245">
        <f>ROUND(E55*P55,2)</f>
        <v>0</v>
      </c>
      <c r="R55" s="247"/>
      <c r="S55" s="247" t="s">
        <v>527</v>
      </c>
      <c r="T55" s="248" t="s">
        <v>512</v>
      </c>
      <c r="U55" s="224">
        <v>0</v>
      </c>
      <c r="V55" s="224">
        <f>ROUND(E55*U55,2)</f>
        <v>0</v>
      </c>
      <c r="W55" s="224"/>
      <c r="X55" s="224" t="s">
        <v>557</v>
      </c>
      <c r="Y55" s="224" t="s">
        <v>513</v>
      </c>
      <c r="Z55" s="213"/>
      <c r="AA55" s="213"/>
      <c r="AB55" s="213"/>
      <c r="AC55" s="213"/>
      <c r="AD55" s="213"/>
      <c r="AE55" s="213"/>
      <c r="AF55" s="213"/>
      <c r="AG55" s="213" t="s">
        <v>558</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5"/>
      <c r="D56" s="251"/>
      <c r="E56" s="251"/>
      <c r="F56" s="251"/>
      <c r="G56" s="251"/>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2">
        <v>20</v>
      </c>
      <c r="B57" s="243" t="s">
        <v>3702</v>
      </c>
      <c r="C57" s="254" t="s">
        <v>3703</v>
      </c>
      <c r="D57" s="244" t="s">
        <v>582</v>
      </c>
      <c r="E57" s="245">
        <v>4</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527</v>
      </c>
      <c r="T57" s="248" t="s">
        <v>512</v>
      </c>
      <c r="U57" s="224">
        <v>0</v>
      </c>
      <c r="V57" s="224">
        <f>ROUND(E57*U57,2)</f>
        <v>0</v>
      </c>
      <c r="W57" s="224"/>
      <c r="X57" s="224" t="s">
        <v>557</v>
      </c>
      <c r="Y57" s="224" t="s">
        <v>513</v>
      </c>
      <c r="Z57" s="213"/>
      <c r="AA57" s="213"/>
      <c r="AB57" s="213"/>
      <c r="AC57" s="213"/>
      <c r="AD57" s="213"/>
      <c r="AE57" s="213"/>
      <c r="AF57" s="213"/>
      <c r="AG57" s="213" t="s">
        <v>558</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5"/>
      <c r="D58" s="251"/>
      <c r="E58" s="251"/>
      <c r="F58" s="251"/>
      <c r="G58" s="251"/>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515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1" x14ac:dyDescent="0.2">
      <c r="A59" s="242">
        <v>21</v>
      </c>
      <c r="B59" s="243" t="s">
        <v>3704</v>
      </c>
      <c r="C59" s="254" t="s">
        <v>3705</v>
      </c>
      <c r="D59" s="244" t="s">
        <v>582</v>
      </c>
      <c r="E59" s="245">
        <v>4</v>
      </c>
      <c r="F59" s="246"/>
      <c r="G59" s="247">
        <f>ROUND(E59*F59,2)</f>
        <v>0</v>
      </c>
      <c r="H59" s="246"/>
      <c r="I59" s="247">
        <f>ROUND(E59*H59,2)</f>
        <v>0</v>
      </c>
      <c r="J59" s="246"/>
      <c r="K59" s="247">
        <f>ROUND(E59*J59,2)</f>
        <v>0</v>
      </c>
      <c r="L59" s="247">
        <v>21</v>
      </c>
      <c r="M59" s="247">
        <f>G59*(1+L59/100)</f>
        <v>0</v>
      </c>
      <c r="N59" s="245">
        <v>3.7249999999999998E-2</v>
      </c>
      <c r="O59" s="245">
        <f>ROUND(E59*N59,2)</f>
        <v>0.15</v>
      </c>
      <c r="P59" s="245">
        <v>0</v>
      </c>
      <c r="Q59" s="245">
        <f>ROUND(E59*P59,2)</f>
        <v>0</v>
      </c>
      <c r="R59" s="247"/>
      <c r="S59" s="247" t="s">
        <v>527</v>
      </c>
      <c r="T59" s="248" t="s">
        <v>512</v>
      </c>
      <c r="U59" s="224">
        <v>0</v>
      </c>
      <c r="V59" s="224">
        <f>ROUND(E59*U59,2)</f>
        <v>0</v>
      </c>
      <c r="W59" s="224"/>
      <c r="X59" s="224" t="s">
        <v>557</v>
      </c>
      <c r="Y59" s="224" t="s">
        <v>513</v>
      </c>
      <c r="Z59" s="213"/>
      <c r="AA59" s="213"/>
      <c r="AB59" s="213"/>
      <c r="AC59" s="213"/>
      <c r="AD59" s="213"/>
      <c r="AE59" s="213"/>
      <c r="AF59" s="213"/>
      <c r="AG59" s="213" t="s">
        <v>558</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5"/>
      <c r="D60" s="251"/>
      <c r="E60" s="251"/>
      <c r="F60" s="251"/>
      <c r="G60" s="251"/>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515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2">
        <v>22</v>
      </c>
      <c r="B61" s="243" t="s">
        <v>3706</v>
      </c>
      <c r="C61" s="254" t="s">
        <v>3707</v>
      </c>
      <c r="D61" s="244" t="s">
        <v>582</v>
      </c>
      <c r="E61" s="245">
        <v>1</v>
      </c>
      <c r="F61" s="246"/>
      <c r="G61" s="247">
        <f>ROUND(E61*F61,2)</f>
        <v>0</v>
      </c>
      <c r="H61" s="246"/>
      <c r="I61" s="247">
        <f>ROUND(E61*H61,2)</f>
        <v>0</v>
      </c>
      <c r="J61" s="246"/>
      <c r="K61" s="247">
        <f>ROUND(E61*J61,2)</f>
        <v>0</v>
      </c>
      <c r="L61" s="247">
        <v>21</v>
      </c>
      <c r="M61" s="247">
        <f>G61*(1+L61/100)</f>
        <v>0</v>
      </c>
      <c r="N61" s="245">
        <v>0.1056</v>
      </c>
      <c r="O61" s="245">
        <f>ROUND(E61*N61,2)</f>
        <v>0.11</v>
      </c>
      <c r="P61" s="245">
        <v>0</v>
      </c>
      <c r="Q61" s="245">
        <f>ROUND(E61*P61,2)</f>
        <v>0</v>
      </c>
      <c r="R61" s="247"/>
      <c r="S61" s="247" t="s">
        <v>527</v>
      </c>
      <c r="T61" s="248" t="s">
        <v>512</v>
      </c>
      <c r="U61" s="224">
        <v>0</v>
      </c>
      <c r="V61" s="224">
        <f>ROUND(E61*U61,2)</f>
        <v>0</v>
      </c>
      <c r="W61" s="224"/>
      <c r="X61" s="224" t="s">
        <v>557</v>
      </c>
      <c r="Y61" s="224" t="s">
        <v>513</v>
      </c>
      <c r="Z61" s="213"/>
      <c r="AA61" s="213"/>
      <c r="AB61" s="213"/>
      <c r="AC61" s="213"/>
      <c r="AD61" s="213"/>
      <c r="AE61" s="213"/>
      <c r="AF61" s="213"/>
      <c r="AG61" s="213" t="s">
        <v>558</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5"/>
      <c r="D62" s="251"/>
      <c r="E62" s="251"/>
      <c r="F62" s="251"/>
      <c r="G62" s="251"/>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515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2">
        <v>23</v>
      </c>
      <c r="B63" s="243" t="s">
        <v>3708</v>
      </c>
      <c r="C63" s="254" t="s">
        <v>3709</v>
      </c>
      <c r="D63" s="244" t="s">
        <v>582</v>
      </c>
      <c r="E63" s="245">
        <v>1</v>
      </c>
      <c r="F63" s="246"/>
      <c r="G63" s="247">
        <f>ROUND(E63*F63,2)</f>
        <v>0</v>
      </c>
      <c r="H63" s="246"/>
      <c r="I63" s="247">
        <f>ROUND(E63*H63,2)</f>
        <v>0</v>
      </c>
      <c r="J63" s="246"/>
      <c r="K63" s="247">
        <f>ROUND(E63*J63,2)</f>
        <v>0</v>
      </c>
      <c r="L63" s="247">
        <v>21</v>
      </c>
      <c r="M63" s="247">
        <f>G63*(1+L63/100)</f>
        <v>0</v>
      </c>
      <c r="N63" s="245">
        <v>0.10661</v>
      </c>
      <c r="O63" s="245">
        <f>ROUND(E63*N63,2)</f>
        <v>0.11</v>
      </c>
      <c r="P63" s="245">
        <v>0</v>
      </c>
      <c r="Q63" s="245">
        <f>ROUND(E63*P63,2)</f>
        <v>0</v>
      </c>
      <c r="R63" s="247"/>
      <c r="S63" s="247" t="s">
        <v>527</v>
      </c>
      <c r="T63" s="248" t="s">
        <v>512</v>
      </c>
      <c r="U63" s="224">
        <v>0</v>
      </c>
      <c r="V63" s="224">
        <f>ROUND(E63*U63,2)</f>
        <v>0</v>
      </c>
      <c r="W63" s="224"/>
      <c r="X63" s="224" t="s">
        <v>557</v>
      </c>
      <c r="Y63" s="224" t="s">
        <v>513</v>
      </c>
      <c r="Z63" s="213"/>
      <c r="AA63" s="213"/>
      <c r="AB63" s="213"/>
      <c r="AC63" s="213"/>
      <c r="AD63" s="213"/>
      <c r="AE63" s="213"/>
      <c r="AF63" s="213"/>
      <c r="AG63" s="213" t="s">
        <v>558</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5"/>
      <c r="D64" s="251"/>
      <c r="E64" s="251"/>
      <c r="F64" s="251"/>
      <c r="G64" s="251"/>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515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1" x14ac:dyDescent="0.2">
      <c r="A65" s="242">
        <v>24</v>
      </c>
      <c r="B65" s="243" t="s">
        <v>3710</v>
      </c>
      <c r="C65" s="254" t="s">
        <v>3711</v>
      </c>
      <c r="D65" s="244" t="s">
        <v>582</v>
      </c>
      <c r="E65" s="245">
        <v>1</v>
      </c>
      <c r="F65" s="246"/>
      <c r="G65" s="247">
        <f>ROUND(E65*F65,2)</f>
        <v>0</v>
      </c>
      <c r="H65" s="246"/>
      <c r="I65" s="247">
        <f>ROUND(E65*H65,2)</f>
        <v>0</v>
      </c>
      <c r="J65" s="246"/>
      <c r="K65" s="247">
        <f>ROUND(E65*J65,2)</f>
        <v>0</v>
      </c>
      <c r="L65" s="247">
        <v>21</v>
      </c>
      <c r="M65" s="247">
        <f>G65*(1+L65/100)</f>
        <v>0</v>
      </c>
      <c r="N65" s="245">
        <v>2.4240000000000001E-2</v>
      </c>
      <c r="O65" s="245">
        <f>ROUND(E65*N65,2)</f>
        <v>0.02</v>
      </c>
      <c r="P65" s="245">
        <v>0</v>
      </c>
      <c r="Q65" s="245">
        <f>ROUND(E65*P65,2)</f>
        <v>0</v>
      </c>
      <c r="R65" s="247"/>
      <c r="S65" s="247" t="s">
        <v>527</v>
      </c>
      <c r="T65" s="248" t="s">
        <v>512</v>
      </c>
      <c r="U65" s="224">
        <v>0</v>
      </c>
      <c r="V65" s="224">
        <f>ROUND(E65*U65,2)</f>
        <v>0</v>
      </c>
      <c r="W65" s="224"/>
      <c r="X65" s="224" t="s">
        <v>557</v>
      </c>
      <c r="Y65" s="224" t="s">
        <v>513</v>
      </c>
      <c r="Z65" s="213"/>
      <c r="AA65" s="213"/>
      <c r="AB65" s="213"/>
      <c r="AC65" s="213"/>
      <c r="AD65" s="213"/>
      <c r="AE65" s="213"/>
      <c r="AF65" s="213"/>
      <c r="AG65" s="213" t="s">
        <v>558</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5"/>
      <c r="D66" s="251"/>
      <c r="E66" s="251"/>
      <c r="F66" s="251"/>
      <c r="G66" s="251"/>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515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2">
        <v>25</v>
      </c>
      <c r="B67" s="243" t="s">
        <v>3712</v>
      </c>
      <c r="C67" s="254" t="s">
        <v>3713</v>
      </c>
      <c r="D67" s="244" t="s">
        <v>582</v>
      </c>
      <c r="E67" s="245">
        <v>1</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527</v>
      </c>
      <c r="T67" s="248" t="s">
        <v>512</v>
      </c>
      <c r="U67" s="224">
        <v>0</v>
      </c>
      <c r="V67" s="224">
        <f>ROUND(E67*U67,2)</f>
        <v>0</v>
      </c>
      <c r="W67" s="224"/>
      <c r="X67" s="224" t="s">
        <v>557</v>
      </c>
      <c r="Y67" s="224" t="s">
        <v>513</v>
      </c>
      <c r="Z67" s="213"/>
      <c r="AA67" s="213"/>
      <c r="AB67" s="213"/>
      <c r="AC67" s="213"/>
      <c r="AD67" s="213"/>
      <c r="AE67" s="213"/>
      <c r="AF67" s="213"/>
      <c r="AG67" s="213" t="s">
        <v>558</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5"/>
      <c r="D68" s="251"/>
      <c r="E68" s="251"/>
      <c r="F68" s="251"/>
      <c r="G68" s="251"/>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1" x14ac:dyDescent="0.2">
      <c r="A69" s="242">
        <v>26</v>
      </c>
      <c r="B69" s="243" t="s">
        <v>3714</v>
      </c>
      <c r="C69" s="254" t="s">
        <v>3715</v>
      </c>
      <c r="D69" s="244" t="s">
        <v>918</v>
      </c>
      <c r="E69" s="245">
        <v>11.7</v>
      </c>
      <c r="F69" s="246"/>
      <c r="G69" s="247">
        <f>ROUND(E69*F69,2)</f>
        <v>0</v>
      </c>
      <c r="H69" s="246"/>
      <c r="I69" s="247">
        <f>ROUND(E69*H69,2)</f>
        <v>0</v>
      </c>
      <c r="J69" s="246"/>
      <c r="K69" s="247">
        <f>ROUND(E69*J69,2)</f>
        <v>0</v>
      </c>
      <c r="L69" s="247">
        <v>21</v>
      </c>
      <c r="M69" s="247">
        <f>G69*(1+L69/100)</f>
        <v>0</v>
      </c>
      <c r="N69" s="245">
        <v>4.512E-2</v>
      </c>
      <c r="O69" s="245">
        <f>ROUND(E69*N69,2)</f>
        <v>0.53</v>
      </c>
      <c r="P69" s="245">
        <v>0</v>
      </c>
      <c r="Q69" s="245">
        <f>ROUND(E69*P69,2)</f>
        <v>0</v>
      </c>
      <c r="R69" s="247"/>
      <c r="S69" s="247" t="s">
        <v>527</v>
      </c>
      <c r="T69" s="248" t="s">
        <v>512</v>
      </c>
      <c r="U69" s="224">
        <v>0</v>
      </c>
      <c r="V69" s="224">
        <f>ROUND(E69*U69,2)</f>
        <v>0</v>
      </c>
      <c r="W69" s="224"/>
      <c r="X69" s="224" t="s">
        <v>557</v>
      </c>
      <c r="Y69" s="224" t="s">
        <v>513</v>
      </c>
      <c r="Z69" s="213"/>
      <c r="AA69" s="213"/>
      <c r="AB69" s="213"/>
      <c r="AC69" s="213"/>
      <c r="AD69" s="213"/>
      <c r="AE69" s="213"/>
      <c r="AF69" s="213"/>
      <c r="AG69" s="213" t="s">
        <v>558</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5"/>
      <c r="D70" s="251"/>
      <c r="E70" s="251"/>
      <c r="F70" s="251"/>
      <c r="G70" s="251"/>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515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x14ac:dyDescent="0.2">
      <c r="A71" s="242">
        <v>27</v>
      </c>
      <c r="B71" s="243" t="s">
        <v>3716</v>
      </c>
      <c r="C71" s="254" t="s">
        <v>3717</v>
      </c>
      <c r="D71" s="244" t="s">
        <v>582</v>
      </c>
      <c r="E71" s="245">
        <v>2</v>
      </c>
      <c r="F71" s="246"/>
      <c r="G71" s="247">
        <f>ROUND(E71*F71,2)</f>
        <v>0</v>
      </c>
      <c r="H71" s="246"/>
      <c r="I71" s="247">
        <f>ROUND(E71*H71,2)</f>
        <v>0</v>
      </c>
      <c r="J71" s="246"/>
      <c r="K71" s="247">
        <f>ROUND(E71*J71,2)</f>
        <v>0</v>
      </c>
      <c r="L71" s="247">
        <v>21</v>
      </c>
      <c r="M71" s="247">
        <f>G71*(1+L71/100)</f>
        <v>0</v>
      </c>
      <c r="N71" s="245">
        <v>9.35E-2</v>
      </c>
      <c r="O71" s="245">
        <f>ROUND(E71*N71,2)</f>
        <v>0.19</v>
      </c>
      <c r="P71" s="245">
        <v>0</v>
      </c>
      <c r="Q71" s="245">
        <f>ROUND(E71*P71,2)</f>
        <v>0</v>
      </c>
      <c r="R71" s="247"/>
      <c r="S71" s="247" t="s">
        <v>527</v>
      </c>
      <c r="T71" s="248" t="s">
        <v>512</v>
      </c>
      <c r="U71" s="224">
        <v>0</v>
      </c>
      <c r="V71" s="224">
        <f>ROUND(E71*U71,2)</f>
        <v>0</v>
      </c>
      <c r="W71" s="224"/>
      <c r="X71" s="224" t="s">
        <v>557</v>
      </c>
      <c r="Y71" s="224" t="s">
        <v>513</v>
      </c>
      <c r="Z71" s="213"/>
      <c r="AA71" s="213"/>
      <c r="AB71" s="213"/>
      <c r="AC71" s="213"/>
      <c r="AD71" s="213"/>
      <c r="AE71" s="213"/>
      <c r="AF71" s="213"/>
      <c r="AG71" s="213" t="s">
        <v>558</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5"/>
      <c r="D72" s="251"/>
      <c r="E72" s="251"/>
      <c r="F72" s="251"/>
      <c r="G72" s="251"/>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515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2">
        <v>28</v>
      </c>
      <c r="B73" s="243" t="s">
        <v>3718</v>
      </c>
      <c r="C73" s="254" t="s">
        <v>3719</v>
      </c>
      <c r="D73" s="244" t="s">
        <v>1356</v>
      </c>
      <c r="E73" s="245">
        <v>135</v>
      </c>
      <c r="F73" s="246"/>
      <c r="G73" s="247">
        <f>ROUND(E73*F73,2)</f>
        <v>0</v>
      </c>
      <c r="H73" s="246"/>
      <c r="I73" s="247">
        <f>ROUND(E73*H73,2)</f>
        <v>0</v>
      </c>
      <c r="J73" s="246"/>
      <c r="K73" s="247">
        <f>ROUND(E73*J73,2)</f>
        <v>0</v>
      </c>
      <c r="L73" s="247">
        <v>21</v>
      </c>
      <c r="M73" s="247">
        <f>G73*(1+L73/100)</f>
        <v>0</v>
      </c>
      <c r="N73" s="245">
        <v>9.0000000000000006E-5</v>
      </c>
      <c r="O73" s="245">
        <f>ROUND(E73*N73,2)</f>
        <v>0.01</v>
      </c>
      <c r="P73" s="245">
        <v>0</v>
      </c>
      <c r="Q73" s="245">
        <f>ROUND(E73*P73,2)</f>
        <v>0</v>
      </c>
      <c r="R73" s="247"/>
      <c r="S73" s="247" t="s">
        <v>527</v>
      </c>
      <c r="T73" s="248" t="s">
        <v>512</v>
      </c>
      <c r="U73" s="224">
        <v>0</v>
      </c>
      <c r="V73" s="224">
        <f>ROUND(E73*U73,2)</f>
        <v>0</v>
      </c>
      <c r="W73" s="224"/>
      <c r="X73" s="224" t="s">
        <v>557</v>
      </c>
      <c r="Y73" s="224" t="s">
        <v>513</v>
      </c>
      <c r="Z73" s="213"/>
      <c r="AA73" s="213"/>
      <c r="AB73" s="213"/>
      <c r="AC73" s="213"/>
      <c r="AD73" s="213"/>
      <c r="AE73" s="213"/>
      <c r="AF73" s="213"/>
      <c r="AG73" s="213" t="s">
        <v>558</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5"/>
      <c r="D74" s="251"/>
      <c r="E74" s="251"/>
      <c r="F74" s="251"/>
      <c r="G74" s="251"/>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515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2">
        <v>29</v>
      </c>
      <c r="B75" s="243" t="s">
        <v>3720</v>
      </c>
      <c r="C75" s="254" t="s">
        <v>3721</v>
      </c>
      <c r="D75" s="244" t="s">
        <v>1356</v>
      </c>
      <c r="E75" s="245">
        <v>55</v>
      </c>
      <c r="F75" s="246"/>
      <c r="G75" s="247">
        <f>ROUND(E75*F75,2)</f>
        <v>0</v>
      </c>
      <c r="H75" s="246"/>
      <c r="I75" s="247">
        <f>ROUND(E75*H75,2)</f>
        <v>0</v>
      </c>
      <c r="J75" s="246"/>
      <c r="K75" s="247">
        <f>ROUND(E75*J75,2)</f>
        <v>0</v>
      </c>
      <c r="L75" s="247">
        <v>21</v>
      </c>
      <c r="M75" s="247">
        <f>G75*(1+L75/100)</f>
        <v>0</v>
      </c>
      <c r="N75" s="245">
        <v>2.7999999999999998E-4</v>
      </c>
      <c r="O75" s="245">
        <f>ROUND(E75*N75,2)</f>
        <v>0.02</v>
      </c>
      <c r="P75" s="245">
        <v>0</v>
      </c>
      <c r="Q75" s="245">
        <f>ROUND(E75*P75,2)</f>
        <v>0</v>
      </c>
      <c r="R75" s="247"/>
      <c r="S75" s="247" t="s">
        <v>527</v>
      </c>
      <c r="T75" s="248" t="s">
        <v>512</v>
      </c>
      <c r="U75" s="224">
        <v>0</v>
      </c>
      <c r="V75" s="224">
        <f>ROUND(E75*U75,2)</f>
        <v>0</v>
      </c>
      <c r="W75" s="224"/>
      <c r="X75" s="224" t="s">
        <v>531</v>
      </c>
      <c r="Y75" s="224" t="s">
        <v>513</v>
      </c>
      <c r="Z75" s="213"/>
      <c r="AA75" s="213"/>
      <c r="AB75" s="213"/>
      <c r="AC75" s="213"/>
      <c r="AD75" s="213"/>
      <c r="AE75" s="213"/>
      <c r="AF75" s="213"/>
      <c r="AG75" s="213" t="s">
        <v>532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5"/>
      <c r="D76" s="251"/>
      <c r="E76" s="251"/>
      <c r="F76" s="251"/>
      <c r="G76" s="251"/>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515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2">
        <v>30</v>
      </c>
      <c r="B77" s="243" t="s">
        <v>3722</v>
      </c>
      <c r="C77" s="254" t="s">
        <v>3723</v>
      </c>
      <c r="D77" s="244" t="s">
        <v>1356</v>
      </c>
      <c r="E77" s="245">
        <v>80</v>
      </c>
      <c r="F77" s="246"/>
      <c r="G77" s="247">
        <f>ROUND(E77*F77,2)</f>
        <v>0</v>
      </c>
      <c r="H77" s="246"/>
      <c r="I77" s="247">
        <f>ROUND(E77*H77,2)</f>
        <v>0</v>
      </c>
      <c r="J77" s="246"/>
      <c r="K77" s="247">
        <f>ROUND(E77*J77,2)</f>
        <v>0</v>
      </c>
      <c r="L77" s="247">
        <v>21</v>
      </c>
      <c r="M77" s="247">
        <f>G77*(1+L77/100)</f>
        <v>0</v>
      </c>
      <c r="N77" s="245">
        <v>6.7000000000000002E-4</v>
      </c>
      <c r="O77" s="245">
        <f>ROUND(E77*N77,2)</f>
        <v>0.05</v>
      </c>
      <c r="P77" s="245">
        <v>0</v>
      </c>
      <c r="Q77" s="245">
        <f>ROUND(E77*P77,2)</f>
        <v>0</v>
      </c>
      <c r="R77" s="247"/>
      <c r="S77" s="247" t="s">
        <v>527</v>
      </c>
      <c r="T77" s="248" t="s">
        <v>512</v>
      </c>
      <c r="U77" s="224">
        <v>0</v>
      </c>
      <c r="V77" s="224">
        <f>ROUND(E77*U77,2)</f>
        <v>0</v>
      </c>
      <c r="W77" s="224"/>
      <c r="X77" s="224" t="s">
        <v>531</v>
      </c>
      <c r="Y77" s="224" t="s">
        <v>513</v>
      </c>
      <c r="Z77" s="213"/>
      <c r="AA77" s="213"/>
      <c r="AB77" s="213"/>
      <c r="AC77" s="213"/>
      <c r="AD77" s="213"/>
      <c r="AE77" s="213"/>
      <c r="AF77" s="213"/>
      <c r="AG77" s="213" t="s">
        <v>532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55"/>
      <c r="D78" s="251"/>
      <c r="E78" s="251"/>
      <c r="F78" s="251"/>
      <c r="G78" s="251"/>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515</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2">
        <v>31</v>
      </c>
      <c r="B79" s="243" t="s">
        <v>3724</v>
      </c>
      <c r="C79" s="254" t="s">
        <v>3725</v>
      </c>
      <c r="D79" s="244" t="s">
        <v>582</v>
      </c>
      <c r="E79" s="245">
        <v>1</v>
      </c>
      <c r="F79" s="246"/>
      <c r="G79" s="247">
        <f>ROUND(E79*F79,2)</f>
        <v>0</v>
      </c>
      <c r="H79" s="246"/>
      <c r="I79" s="247">
        <f>ROUND(E79*H79,2)</f>
        <v>0</v>
      </c>
      <c r="J79" s="246"/>
      <c r="K79" s="247">
        <f>ROUND(E79*J79,2)</f>
        <v>0</v>
      </c>
      <c r="L79" s="247">
        <v>21</v>
      </c>
      <c r="M79" s="247">
        <f>G79*(1+L79/100)</f>
        <v>0</v>
      </c>
      <c r="N79" s="245">
        <v>7.3000000000000001E-3</v>
      </c>
      <c r="O79" s="245">
        <f>ROUND(E79*N79,2)</f>
        <v>0.01</v>
      </c>
      <c r="P79" s="245">
        <v>0</v>
      </c>
      <c r="Q79" s="245">
        <f>ROUND(E79*P79,2)</f>
        <v>0</v>
      </c>
      <c r="R79" s="247"/>
      <c r="S79" s="247" t="s">
        <v>527</v>
      </c>
      <c r="T79" s="248" t="s">
        <v>512</v>
      </c>
      <c r="U79" s="224">
        <v>0</v>
      </c>
      <c r="V79" s="224">
        <f>ROUND(E79*U79,2)</f>
        <v>0</v>
      </c>
      <c r="W79" s="224"/>
      <c r="X79" s="224" t="s">
        <v>531</v>
      </c>
      <c r="Y79" s="224" t="s">
        <v>513</v>
      </c>
      <c r="Z79" s="213"/>
      <c r="AA79" s="213"/>
      <c r="AB79" s="213"/>
      <c r="AC79" s="213"/>
      <c r="AD79" s="213"/>
      <c r="AE79" s="213"/>
      <c r="AF79" s="213"/>
      <c r="AG79" s="213" t="s">
        <v>532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5"/>
      <c r="D80" s="251"/>
      <c r="E80" s="251"/>
      <c r="F80" s="251"/>
      <c r="G80" s="251"/>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515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2">
        <v>32</v>
      </c>
      <c r="B81" s="243" t="s">
        <v>3726</v>
      </c>
      <c r="C81" s="254" t="s">
        <v>3727</v>
      </c>
      <c r="D81" s="244" t="s">
        <v>582</v>
      </c>
      <c r="E81" s="245">
        <v>1</v>
      </c>
      <c r="F81" s="246"/>
      <c r="G81" s="247">
        <f>ROUND(E81*F81,2)</f>
        <v>0</v>
      </c>
      <c r="H81" s="246"/>
      <c r="I81" s="247">
        <f>ROUND(E81*H81,2)</f>
        <v>0</v>
      </c>
      <c r="J81" s="246"/>
      <c r="K81" s="247">
        <f>ROUND(E81*J81,2)</f>
        <v>0</v>
      </c>
      <c r="L81" s="247">
        <v>21</v>
      </c>
      <c r="M81" s="247">
        <f>G81*(1+L81/100)</f>
        <v>0</v>
      </c>
      <c r="N81" s="245">
        <v>3.0999999999999999E-3</v>
      </c>
      <c r="O81" s="245">
        <f>ROUND(E81*N81,2)</f>
        <v>0</v>
      </c>
      <c r="P81" s="245">
        <v>0</v>
      </c>
      <c r="Q81" s="245">
        <f>ROUND(E81*P81,2)</f>
        <v>0</v>
      </c>
      <c r="R81" s="247"/>
      <c r="S81" s="247" t="s">
        <v>527</v>
      </c>
      <c r="T81" s="248" t="s">
        <v>512</v>
      </c>
      <c r="U81" s="224">
        <v>0</v>
      </c>
      <c r="V81" s="224">
        <f>ROUND(E81*U81,2)</f>
        <v>0</v>
      </c>
      <c r="W81" s="224"/>
      <c r="X81" s="224" t="s">
        <v>531</v>
      </c>
      <c r="Y81" s="224" t="s">
        <v>513</v>
      </c>
      <c r="Z81" s="213"/>
      <c r="AA81" s="213"/>
      <c r="AB81" s="213"/>
      <c r="AC81" s="213"/>
      <c r="AD81" s="213"/>
      <c r="AE81" s="213"/>
      <c r="AF81" s="213"/>
      <c r="AG81" s="213" t="s">
        <v>532</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5"/>
      <c r="D82" s="251"/>
      <c r="E82" s="251"/>
      <c r="F82" s="251"/>
      <c r="G82" s="251"/>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515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2">
        <v>33</v>
      </c>
      <c r="B83" s="243" t="s">
        <v>3728</v>
      </c>
      <c r="C83" s="254" t="s">
        <v>3729</v>
      </c>
      <c r="D83" s="244" t="s">
        <v>582</v>
      </c>
      <c r="E83" s="245">
        <v>1</v>
      </c>
      <c r="F83" s="246"/>
      <c r="G83" s="247">
        <f>ROUND(E83*F83,2)</f>
        <v>0</v>
      </c>
      <c r="H83" s="246"/>
      <c r="I83" s="247">
        <f>ROUND(E83*H83,2)</f>
        <v>0</v>
      </c>
      <c r="J83" s="246"/>
      <c r="K83" s="247">
        <f>ROUND(E83*J83,2)</f>
        <v>0</v>
      </c>
      <c r="L83" s="247">
        <v>21</v>
      </c>
      <c r="M83" s="247">
        <f>G83*(1+L83/100)</f>
        <v>0</v>
      </c>
      <c r="N83" s="245">
        <v>3.5000000000000001E-3</v>
      </c>
      <c r="O83" s="245">
        <f>ROUND(E83*N83,2)</f>
        <v>0</v>
      </c>
      <c r="P83" s="245">
        <v>0</v>
      </c>
      <c r="Q83" s="245">
        <f>ROUND(E83*P83,2)</f>
        <v>0</v>
      </c>
      <c r="R83" s="247"/>
      <c r="S83" s="247" t="s">
        <v>527</v>
      </c>
      <c r="T83" s="248" t="s">
        <v>512</v>
      </c>
      <c r="U83" s="224">
        <v>0</v>
      </c>
      <c r="V83" s="224">
        <f>ROUND(E83*U83,2)</f>
        <v>0</v>
      </c>
      <c r="W83" s="224"/>
      <c r="X83" s="224" t="s">
        <v>531</v>
      </c>
      <c r="Y83" s="224" t="s">
        <v>513</v>
      </c>
      <c r="Z83" s="213"/>
      <c r="AA83" s="213"/>
      <c r="AB83" s="213"/>
      <c r="AC83" s="213"/>
      <c r="AD83" s="213"/>
      <c r="AE83" s="213"/>
      <c r="AF83" s="213"/>
      <c r="AG83" s="213" t="s">
        <v>532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5"/>
      <c r="D84" s="251"/>
      <c r="E84" s="251"/>
      <c r="F84" s="251"/>
      <c r="G84" s="251"/>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515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232" t="s">
        <v>506</v>
      </c>
      <c r="B85" s="233" t="s">
        <v>352</v>
      </c>
      <c r="C85" s="253" t="s">
        <v>353</v>
      </c>
      <c r="D85" s="234"/>
      <c r="E85" s="235"/>
      <c r="F85" s="236"/>
      <c r="G85" s="236">
        <f>SUMIF(AG86:AG88,"&lt;&gt;NOR",G86:G88)</f>
        <v>0</v>
      </c>
      <c r="H85" s="236"/>
      <c r="I85" s="236">
        <f>SUM(I86:I88)</f>
        <v>0</v>
      </c>
      <c r="J85" s="236"/>
      <c r="K85" s="236">
        <f>SUM(K86:K88)</f>
        <v>0</v>
      </c>
      <c r="L85" s="236"/>
      <c r="M85" s="236">
        <f>SUM(M86:M88)</f>
        <v>0</v>
      </c>
      <c r="N85" s="235"/>
      <c r="O85" s="235">
        <f>SUM(O86:O88)</f>
        <v>0</v>
      </c>
      <c r="P85" s="235"/>
      <c r="Q85" s="235">
        <f>SUM(Q86:Q88)</f>
        <v>0</v>
      </c>
      <c r="R85" s="236"/>
      <c r="S85" s="236"/>
      <c r="T85" s="237"/>
      <c r="U85" s="231"/>
      <c r="V85" s="231">
        <f>SUM(V86:V88)</f>
        <v>27.72</v>
      </c>
      <c r="W85" s="231"/>
      <c r="X85" s="231"/>
      <c r="Y85" s="231"/>
      <c r="AG85" t="s">
        <v>507</v>
      </c>
    </row>
    <row r="86" spans="1:60" ht="22.5" outlineLevel="1" x14ac:dyDescent="0.2">
      <c r="A86" s="242">
        <v>34</v>
      </c>
      <c r="B86" s="243" t="s">
        <v>3730</v>
      </c>
      <c r="C86" s="254" t="s">
        <v>3731</v>
      </c>
      <c r="D86" s="244" t="s">
        <v>969</v>
      </c>
      <c r="E86" s="245">
        <v>131.08600000000001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t="s">
        <v>1497</v>
      </c>
      <c r="S86" s="247" t="s">
        <v>511</v>
      </c>
      <c r="T86" s="248" t="s">
        <v>512</v>
      </c>
      <c r="U86" s="224">
        <v>0.21149999999999999</v>
      </c>
      <c r="V86" s="224">
        <f>ROUND(E86*U86,2)</f>
        <v>27.72</v>
      </c>
      <c r="W86" s="224"/>
      <c r="X86" s="224" t="s">
        <v>557</v>
      </c>
      <c r="Y86" s="224" t="s">
        <v>513</v>
      </c>
      <c r="Z86" s="213"/>
      <c r="AA86" s="213"/>
      <c r="AB86" s="213"/>
      <c r="AC86" s="213"/>
      <c r="AD86" s="213"/>
      <c r="AE86" s="213"/>
      <c r="AF86" s="213"/>
      <c r="AG86" s="213" t="s">
        <v>558</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74" t="s">
        <v>3732</v>
      </c>
      <c r="D87" s="272"/>
      <c r="E87" s="272"/>
      <c r="F87" s="272"/>
      <c r="G87" s="272"/>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921</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7"/>
      <c r="D88" s="250"/>
      <c r="E88" s="250"/>
      <c r="F88" s="250"/>
      <c r="G88" s="250"/>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x14ac:dyDescent="0.2">
      <c r="A89" s="232" t="s">
        <v>506</v>
      </c>
      <c r="B89" s="233" t="s">
        <v>362</v>
      </c>
      <c r="C89" s="253" t="s">
        <v>364</v>
      </c>
      <c r="D89" s="234"/>
      <c r="E89" s="235"/>
      <c r="F89" s="236"/>
      <c r="G89" s="236">
        <f>SUMIF(AG90:AG147,"&lt;&gt;NOR",G90:G147)</f>
        <v>0</v>
      </c>
      <c r="H89" s="236"/>
      <c r="I89" s="236">
        <f>SUM(I90:I147)</f>
        <v>0</v>
      </c>
      <c r="J89" s="236"/>
      <c r="K89" s="236">
        <f>SUM(K90:K147)</f>
        <v>0</v>
      </c>
      <c r="L89" s="236"/>
      <c r="M89" s="236">
        <f>SUM(M90:M147)</f>
        <v>0</v>
      </c>
      <c r="N89" s="235"/>
      <c r="O89" s="235">
        <f>SUM(O90:O147)</f>
        <v>0.69000000000000006</v>
      </c>
      <c r="P89" s="235"/>
      <c r="Q89" s="235">
        <f>SUM(Q90:Q147)</f>
        <v>0</v>
      </c>
      <c r="R89" s="236"/>
      <c r="S89" s="236"/>
      <c r="T89" s="237"/>
      <c r="U89" s="231"/>
      <c r="V89" s="231">
        <f>SUM(V90:V147)</f>
        <v>54.09</v>
      </c>
      <c r="W89" s="231"/>
      <c r="X89" s="231"/>
      <c r="Y89" s="231"/>
      <c r="AG89" t="s">
        <v>507</v>
      </c>
    </row>
    <row r="90" spans="1:60" ht="22.5" outlineLevel="1" x14ac:dyDescent="0.2">
      <c r="A90" s="242">
        <v>35</v>
      </c>
      <c r="B90" s="243" t="s">
        <v>3733</v>
      </c>
      <c r="C90" s="254" t="s">
        <v>3734</v>
      </c>
      <c r="D90" s="244" t="s">
        <v>1356</v>
      </c>
      <c r="E90" s="245">
        <v>60</v>
      </c>
      <c r="F90" s="246"/>
      <c r="G90" s="247">
        <f>ROUND(E90*F90,2)</f>
        <v>0</v>
      </c>
      <c r="H90" s="246"/>
      <c r="I90" s="247">
        <f>ROUND(E90*H90,2)</f>
        <v>0</v>
      </c>
      <c r="J90" s="246"/>
      <c r="K90" s="247">
        <f>ROUND(E90*J90,2)</f>
        <v>0</v>
      </c>
      <c r="L90" s="247">
        <v>21</v>
      </c>
      <c r="M90" s="247">
        <f>G90*(1+L90/100)</f>
        <v>0</v>
      </c>
      <c r="N90" s="245">
        <v>1.7700000000000001E-3</v>
      </c>
      <c r="O90" s="245">
        <f>ROUND(E90*N90,2)</f>
        <v>0.11</v>
      </c>
      <c r="P90" s="245">
        <v>0</v>
      </c>
      <c r="Q90" s="245">
        <f>ROUND(E90*P90,2)</f>
        <v>0</v>
      </c>
      <c r="R90" s="247" t="s">
        <v>3735</v>
      </c>
      <c r="S90" s="247" t="s">
        <v>3736</v>
      </c>
      <c r="T90" s="248" t="s">
        <v>512</v>
      </c>
      <c r="U90" s="224">
        <v>0.42799999999999999</v>
      </c>
      <c r="V90" s="224">
        <f>ROUND(E90*U90,2)</f>
        <v>25.68</v>
      </c>
      <c r="W90" s="224"/>
      <c r="X90" s="224" t="s">
        <v>557</v>
      </c>
      <c r="Y90" s="224" t="s">
        <v>513</v>
      </c>
      <c r="Z90" s="213"/>
      <c r="AA90" s="213"/>
      <c r="AB90" s="213"/>
      <c r="AC90" s="213"/>
      <c r="AD90" s="213"/>
      <c r="AE90" s="213"/>
      <c r="AF90" s="213"/>
      <c r="AG90" s="213" t="s">
        <v>3478</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4" t="s">
        <v>3737</v>
      </c>
      <c r="D91" s="272"/>
      <c r="E91" s="272"/>
      <c r="F91" s="272"/>
      <c r="G91" s="272"/>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921</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7"/>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515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2">
        <v>36</v>
      </c>
      <c r="B93" s="243" t="s">
        <v>3738</v>
      </c>
      <c r="C93" s="254" t="s">
        <v>3739</v>
      </c>
      <c r="D93" s="244" t="s">
        <v>1356</v>
      </c>
      <c r="E93" s="245">
        <v>5</v>
      </c>
      <c r="F93" s="246"/>
      <c r="G93" s="247">
        <f>ROUND(E93*F93,2)</f>
        <v>0</v>
      </c>
      <c r="H93" s="246"/>
      <c r="I93" s="247">
        <f>ROUND(E93*H93,2)</f>
        <v>0</v>
      </c>
      <c r="J93" s="246"/>
      <c r="K93" s="247">
        <f>ROUND(E93*J93,2)</f>
        <v>0</v>
      </c>
      <c r="L93" s="247">
        <v>21</v>
      </c>
      <c r="M93" s="247">
        <f>G93*(1+L93/100)</f>
        <v>0</v>
      </c>
      <c r="N93" s="245">
        <v>1.975E-2</v>
      </c>
      <c r="O93" s="245">
        <f>ROUND(E93*N93,2)</f>
        <v>0.1</v>
      </c>
      <c r="P93" s="245">
        <v>0</v>
      </c>
      <c r="Q93" s="245">
        <f>ROUND(E93*P93,2)</f>
        <v>0</v>
      </c>
      <c r="R93" s="247" t="s">
        <v>3735</v>
      </c>
      <c r="S93" s="247" t="s">
        <v>3736</v>
      </c>
      <c r="T93" s="248" t="s">
        <v>512</v>
      </c>
      <c r="U93" s="224">
        <v>0.47499999999999998</v>
      </c>
      <c r="V93" s="224">
        <f>ROUND(E93*U93,2)</f>
        <v>2.38</v>
      </c>
      <c r="W93" s="224"/>
      <c r="X93" s="224" t="s">
        <v>557</v>
      </c>
      <c r="Y93" s="224" t="s">
        <v>513</v>
      </c>
      <c r="Z93" s="213"/>
      <c r="AA93" s="213"/>
      <c r="AB93" s="213"/>
      <c r="AC93" s="213"/>
      <c r="AD93" s="213"/>
      <c r="AE93" s="213"/>
      <c r="AF93" s="213"/>
      <c r="AG93" s="213" t="s">
        <v>3478</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74" t="s">
        <v>3737</v>
      </c>
      <c r="D94" s="272"/>
      <c r="E94" s="272"/>
      <c r="F94" s="272"/>
      <c r="G94" s="272"/>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921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7"/>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515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2">
        <v>37</v>
      </c>
      <c r="B96" s="243" t="s">
        <v>3740</v>
      </c>
      <c r="C96" s="254" t="s">
        <v>3741</v>
      </c>
      <c r="D96" s="244" t="s">
        <v>582</v>
      </c>
      <c r="E96" s="245">
        <v>16</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t="s">
        <v>3735</v>
      </c>
      <c r="S96" s="247" t="s">
        <v>511</v>
      </c>
      <c r="T96" s="248" t="s">
        <v>512</v>
      </c>
      <c r="U96" s="224">
        <v>0.157</v>
      </c>
      <c r="V96" s="224">
        <f>ROUND(E96*U96,2)</f>
        <v>2.5099999999999998</v>
      </c>
      <c r="W96" s="224"/>
      <c r="X96" s="224" t="s">
        <v>557</v>
      </c>
      <c r="Y96" s="224" t="s">
        <v>513</v>
      </c>
      <c r="Z96" s="213"/>
      <c r="AA96" s="213"/>
      <c r="AB96" s="213"/>
      <c r="AC96" s="213"/>
      <c r="AD96" s="213"/>
      <c r="AE96" s="213"/>
      <c r="AF96" s="213"/>
      <c r="AG96" s="213" t="s">
        <v>3478</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74" t="s">
        <v>3742</v>
      </c>
      <c r="D97" s="272"/>
      <c r="E97" s="272"/>
      <c r="F97" s="272"/>
      <c r="G97" s="272"/>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921</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7"/>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515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2">
        <v>38</v>
      </c>
      <c r="B99" s="243" t="s">
        <v>3743</v>
      </c>
      <c r="C99" s="254" t="s">
        <v>3744</v>
      </c>
      <c r="D99" s="244" t="s">
        <v>582</v>
      </c>
      <c r="E99" s="245">
        <v>7</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t="s">
        <v>3735</v>
      </c>
      <c r="S99" s="247" t="s">
        <v>511</v>
      </c>
      <c r="T99" s="248" t="s">
        <v>512</v>
      </c>
      <c r="U99" s="224">
        <v>0.17399999999999999</v>
      </c>
      <c r="V99" s="224">
        <f>ROUND(E99*U99,2)</f>
        <v>1.22</v>
      </c>
      <c r="W99" s="224"/>
      <c r="X99" s="224" t="s">
        <v>557</v>
      </c>
      <c r="Y99" s="224" t="s">
        <v>513</v>
      </c>
      <c r="Z99" s="213"/>
      <c r="AA99" s="213"/>
      <c r="AB99" s="213"/>
      <c r="AC99" s="213"/>
      <c r="AD99" s="213"/>
      <c r="AE99" s="213"/>
      <c r="AF99" s="213"/>
      <c r="AG99" s="213" t="s">
        <v>3478</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74" t="s">
        <v>3742</v>
      </c>
      <c r="D100" s="272"/>
      <c r="E100" s="272"/>
      <c r="F100" s="272"/>
      <c r="G100" s="272"/>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921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7"/>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515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2">
        <v>39</v>
      </c>
      <c r="B102" s="243" t="s">
        <v>3745</v>
      </c>
      <c r="C102" s="254" t="s">
        <v>3746</v>
      </c>
      <c r="D102" s="244" t="s">
        <v>582</v>
      </c>
      <c r="E102" s="245">
        <v>14</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t="s">
        <v>3735</v>
      </c>
      <c r="S102" s="247" t="s">
        <v>511</v>
      </c>
      <c r="T102" s="248" t="s">
        <v>512</v>
      </c>
      <c r="U102" s="224">
        <v>0.25900000000000001</v>
      </c>
      <c r="V102" s="224">
        <f>ROUND(E102*U102,2)</f>
        <v>3.63</v>
      </c>
      <c r="W102" s="224"/>
      <c r="X102" s="224" t="s">
        <v>557</v>
      </c>
      <c r="Y102" s="224" t="s">
        <v>513</v>
      </c>
      <c r="Z102" s="213"/>
      <c r="AA102" s="213"/>
      <c r="AB102" s="213"/>
      <c r="AC102" s="213"/>
      <c r="AD102" s="213"/>
      <c r="AE102" s="213"/>
      <c r="AF102" s="213"/>
      <c r="AG102" s="213" t="s">
        <v>3478</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74" t="s">
        <v>3742</v>
      </c>
      <c r="D103" s="272"/>
      <c r="E103" s="272"/>
      <c r="F103" s="272"/>
      <c r="G103" s="272"/>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921</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7"/>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515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x14ac:dyDescent="0.2">
      <c r="A105" s="242">
        <v>40</v>
      </c>
      <c r="B105" s="243" t="s">
        <v>3747</v>
      </c>
      <c r="C105" s="254" t="s">
        <v>3748</v>
      </c>
      <c r="D105" s="244" t="s">
        <v>1356</v>
      </c>
      <c r="E105" s="245">
        <v>250</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t="s">
        <v>3735</v>
      </c>
      <c r="S105" s="247" t="s">
        <v>511</v>
      </c>
      <c r="T105" s="248" t="s">
        <v>512</v>
      </c>
      <c r="U105" s="224">
        <v>4.8000000000000001E-2</v>
      </c>
      <c r="V105" s="224">
        <f>ROUND(E105*U105,2)</f>
        <v>12</v>
      </c>
      <c r="W105" s="224"/>
      <c r="X105" s="224" t="s">
        <v>557</v>
      </c>
      <c r="Y105" s="224" t="s">
        <v>513</v>
      </c>
      <c r="Z105" s="213"/>
      <c r="AA105" s="213"/>
      <c r="AB105" s="213"/>
      <c r="AC105" s="213"/>
      <c r="AD105" s="213"/>
      <c r="AE105" s="213"/>
      <c r="AF105" s="213"/>
      <c r="AG105" s="213" t="s">
        <v>3478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5"/>
      <c r="D106" s="251"/>
      <c r="E106" s="251"/>
      <c r="F106" s="251"/>
      <c r="G106" s="251"/>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x14ac:dyDescent="0.2">
      <c r="A107" s="242">
        <v>41</v>
      </c>
      <c r="B107" s="243" t="s">
        <v>3749</v>
      </c>
      <c r="C107" s="254" t="s">
        <v>3750</v>
      </c>
      <c r="D107" s="244" t="s">
        <v>1356</v>
      </c>
      <c r="E107" s="245">
        <v>95</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t="s">
        <v>3735</v>
      </c>
      <c r="S107" s="247" t="s">
        <v>511</v>
      </c>
      <c r="T107" s="248" t="s">
        <v>512</v>
      </c>
      <c r="U107" s="224">
        <v>5.8999999999999997E-2</v>
      </c>
      <c r="V107" s="224">
        <f>ROUND(E107*U107,2)</f>
        <v>5.61</v>
      </c>
      <c r="W107" s="224"/>
      <c r="X107" s="224" t="s">
        <v>557</v>
      </c>
      <c r="Y107" s="224" t="s">
        <v>513</v>
      </c>
      <c r="Z107" s="213"/>
      <c r="AA107" s="213"/>
      <c r="AB107" s="213"/>
      <c r="AC107" s="213"/>
      <c r="AD107" s="213"/>
      <c r="AE107" s="213"/>
      <c r="AF107" s="213"/>
      <c r="AG107" s="213" t="s">
        <v>3478</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5"/>
      <c r="D108" s="251"/>
      <c r="E108" s="251"/>
      <c r="F108" s="251"/>
      <c r="G108" s="251"/>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515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42">
        <v>42</v>
      </c>
      <c r="B109" s="243" t="s">
        <v>3751</v>
      </c>
      <c r="C109" s="254" t="s">
        <v>3752</v>
      </c>
      <c r="D109" s="244" t="s">
        <v>969</v>
      </c>
      <c r="E109" s="245">
        <v>0.69699999999999995</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t="s">
        <v>3735</v>
      </c>
      <c r="S109" s="247" t="s">
        <v>511</v>
      </c>
      <c r="T109" s="248" t="s">
        <v>512</v>
      </c>
      <c r="U109" s="224">
        <v>1.5229999999999999</v>
      </c>
      <c r="V109" s="224">
        <f>ROUND(E109*U109,2)</f>
        <v>1.06</v>
      </c>
      <c r="W109" s="224"/>
      <c r="X109" s="224" t="s">
        <v>557</v>
      </c>
      <c r="Y109" s="224" t="s">
        <v>513</v>
      </c>
      <c r="Z109" s="213"/>
      <c r="AA109" s="213"/>
      <c r="AB109" s="213"/>
      <c r="AC109" s="213"/>
      <c r="AD109" s="213"/>
      <c r="AE109" s="213"/>
      <c r="AF109" s="213"/>
      <c r="AG109" s="213" t="s">
        <v>3478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74" t="s">
        <v>3753</v>
      </c>
      <c r="D110" s="272"/>
      <c r="E110" s="272"/>
      <c r="F110" s="272"/>
      <c r="G110" s="272"/>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921</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7"/>
      <c r="D111" s="250"/>
      <c r="E111" s="250"/>
      <c r="F111" s="250"/>
      <c r="G111" s="250"/>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515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2">
        <v>43</v>
      </c>
      <c r="B112" s="243" t="s">
        <v>3754</v>
      </c>
      <c r="C112" s="254" t="s">
        <v>3755</v>
      </c>
      <c r="D112" s="244" t="s">
        <v>582</v>
      </c>
      <c r="E112" s="245">
        <v>2</v>
      </c>
      <c r="F112" s="246"/>
      <c r="G112" s="247">
        <f>ROUND(E112*F112,2)</f>
        <v>0</v>
      </c>
      <c r="H112" s="246"/>
      <c r="I112" s="247">
        <f>ROUND(E112*H112,2)</f>
        <v>0</v>
      </c>
      <c r="J112" s="246"/>
      <c r="K112" s="247">
        <f>ROUND(E112*J112,2)</f>
        <v>0</v>
      </c>
      <c r="L112" s="247">
        <v>21</v>
      </c>
      <c r="M112" s="247">
        <f>G112*(1+L112/100)</f>
        <v>0</v>
      </c>
      <c r="N112" s="245">
        <v>1.0370000000000001E-2</v>
      </c>
      <c r="O112" s="245">
        <f>ROUND(E112*N112,2)</f>
        <v>0.02</v>
      </c>
      <c r="P112" s="245">
        <v>0</v>
      </c>
      <c r="Q112" s="245">
        <f>ROUND(E112*P112,2)</f>
        <v>0</v>
      </c>
      <c r="R112" s="247"/>
      <c r="S112" s="247" t="s">
        <v>527</v>
      </c>
      <c r="T112" s="248" t="s">
        <v>512</v>
      </c>
      <c r="U112" s="224">
        <v>0</v>
      </c>
      <c r="V112" s="224">
        <f>ROUND(E112*U112,2)</f>
        <v>0</v>
      </c>
      <c r="W112" s="224"/>
      <c r="X112" s="224" t="s">
        <v>557</v>
      </c>
      <c r="Y112" s="224" t="s">
        <v>513</v>
      </c>
      <c r="Z112" s="213"/>
      <c r="AA112" s="213"/>
      <c r="AB112" s="213"/>
      <c r="AC112" s="213"/>
      <c r="AD112" s="213"/>
      <c r="AE112" s="213"/>
      <c r="AF112" s="213"/>
      <c r="AG112" s="213" t="s">
        <v>3478</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5"/>
      <c r="D113" s="251"/>
      <c r="E113" s="251"/>
      <c r="F113" s="251"/>
      <c r="G113" s="251"/>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515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2">
        <v>44</v>
      </c>
      <c r="B114" s="243" t="s">
        <v>3756</v>
      </c>
      <c r="C114" s="254" t="s">
        <v>3757</v>
      </c>
      <c r="D114" s="244" t="s">
        <v>582</v>
      </c>
      <c r="E114" s="245">
        <v>2</v>
      </c>
      <c r="F114" s="246"/>
      <c r="G114" s="247">
        <f>ROUND(E114*F114,2)</f>
        <v>0</v>
      </c>
      <c r="H114" s="246"/>
      <c r="I114" s="247">
        <f>ROUND(E114*H114,2)</f>
        <v>0</v>
      </c>
      <c r="J114" s="246"/>
      <c r="K114" s="247">
        <f>ROUND(E114*J114,2)</f>
        <v>0</v>
      </c>
      <c r="L114" s="247">
        <v>21</v>
      </c>
      <c r="M114" s="247">
        <f>G114*(1+L114/100)</f>
        <v>0</v>
      </c>
      <c r="N114" s="245">
        <v>7.7499999999999999E-3</v>
      </c>
      <c r="O114" s="245">
        <f>ROUND(E114*N114,2)</f>
        <v>0.02</v>
      </c>
      <c r="P114" s="245">
        <v>0</v>
      </c>
      <c r="Q114" s="245">
        <f>ROUND(E114*P114,2)</f>
        <v>0</v>
      </c>
      <c r="R114" s="247"/>
      <c r="S114" s="247" t="s">
        <v>527</v>
      </c>
      <c r="T114" s="248" t="s">
        <v>512</v>
      </c>
      <c r="U114" s="224">
        <v>0</v>
      </c>
      <c r="V114" s="224">
        <f>ROUND(E114*U114,2)</f>
        <v>0</v>
      </c>
      <c r="W114" s="224"/>
      <c r="X114" s="224" t="s">
        <v>557</v>
      </c>
      <c r="Y114" s="224" t="s">
        <v>513</v>
      </c>
      <c r="Z114" s="213"/>
      <c r="AA114" s="213"/>
      <c r="AB114" s="213"/>
      <c r="AC114" s="213"/>
      <c r="AD114" s="213"/>
      <c r="AE114" s="213"/>
      <c r="AF114" s="213"/>
      <c r="AG114" s="213" t="s">
        <v>3478</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5"/>
      <c r="D115" s="251"/>
      <c r="E115" s="251"/>
      <c r="F115" s="251"/>
      <c r="G115" s="251"/>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2">
        <v>45</v>
      </c>
      <c r="B116" s="243" t="s">
        <v>3758</v>
      </c>
      <c r="C116" s="254" t="s">
        <v>3759</v>
      </c>
      <c r="D116" s="244" t="s">
        <v>1356</v>
      </c>
      <c r="E116" s="245">
        <v>25</v>
      </c>
      <c r="F116" s="246"/>
      <c r="G116" s="247">
        <f>ROUND(E116*F116,2)</f>
        <v>0</v>
      </c>
      <c r="H116" s="246"/>
      <c r="I116" s="247">
        <f>ROUND(E116*H116,2)</f>
        <v>0</v>
      </c>
      <c r="J116" s="246"/>
      <c r="K116" s="247">
        <f>ROUND(E116*J116,2)</f>
        <v>0</v>
      </c>
      <c r="L116" s="247">
        <v>21</v>
      </c>
      <c r="M116" s="247">
        <f>G116*(1+L116/100)</f>
        <v>0</v>
      </c>
      <c r="N116" s="245">
        <v>1.2600000000000001E-3</v>
      </c>
      <c r="O116" s="245">
        <f>ROUND(E116*N116,2)</f>
        <v>0.03</v>
      </c>
      <c r="P116" s="245">
        <v>0</v>
      </c>
      <c r="Q116" s="245">
        <f>ROUND(E116*P116,2)</f>
        <v>0</v>
      </c>
      <c r="R116" s="247"/>
      <c r="S116" s="247" t="s">
        <v>527</v>
      </c>
      <c r="T116" s="248" t="s">
        <v>512</v>
      </c>
      <c r="U116" s="224">
        <v>0</v>
      </c>
      <c r="V116" s="224">
        <f>ROUND(E116*U116,2)</f>
        <v>0</v>
      </c>
      <c r="W116" s="224"/>
      <c r="X116" s="224" t="s">
        <v>557</v>
      </c>
      <c r="Y116" s="224" t="s">
        <v>513</v>
      </c>
      <c r="Z116" s="213"/>
      <c r="AA116" s="213"/>
      <c r="AB116" s="213"/>
      <c r="AC116" s="213"/>
      <c r="AD116" s="213"/>
      <c r="AE116" s="213"/>
      <c r="AF116" s="213"/>
      <c r="AG116" s="213" t="s">
        <v>3478</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5"/>
      <c r="D117" s="251"/>
      <c r="E117" s="251"/>
      <c r="F117" s="251"/>
      <c r="G117" s="251"/>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515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2">
        <v>46</v>
      </c>
      <c r="B118" s="243" t="s">
        <v>3760</v>
      </c>
      <c r="C118" s="254" t="s">
        <v>3761</v>
      </c>
      <c r="D118" s="244" t="s">
        <v>1356</v>
      </c>
      <c r="E118" s="245">
        <v>95</v>
      </c>
      <c r="F118" s="246"/>
      <c r="G118" s="247">
        <f>ROUND(E118*F118,2)</f>
        <v>0</v>
      </c>
      <c r="H118" s="246"/>
      <c r="I118" s="247">
        <f>ROUND(E118*H118,2)</f>
        <v>0</v>
      </c>
      <c r="J118" s="246"/>
      <c r="K118" s="247">
        <f>ROUND(E118*J118,2)</f>
        <v>0</v>
      </c>
      <c r="L118" s="247">
        <v>21</v>
      </c>
      <c r="M118" s="247">
        <f>G118*(1+L118/100)</f>
        <v>0</v>
      </c>
      <c r="N118" s="245">
        <v>2.7699999999999999E-3</v>
      </c>
      <c r="O118" s="245">
        <f>ROUND(E118*N118,2)</f>
        <v>0.26</v>
      </c>
      <c r="P118" s="245">
        <v>0</v>
      </c>
      <c r="Q118" s="245">
        <f>ROUND(E118*P118,2)</f>
        <v>0</v>
      </c>
      <c r="R118" s="247"/>
      <c r="S118" s="247" t="s">
        <v>527</v>
      </c>
      <c r="T118" s="248" t="s">
        <v>512</v>
      </c>
      <c r="U118" s="224">
        <v>0</v>
      </c>
      <c r="V118" s="224">
        <f>ROUND(E118*U118,2)</f>
        <v>0</v>
      </c>
      <c r="W118" s="224"/>
      <c r="X118" s="224" t="s">
        <v>557</v>
      </c>
      <c r="Y118" s="224" t="s">
        <v>513</v>
      </c>
      <c r="Z118" s="213"/>
      <c r="AA118" s="213"/>
      <c r="AB118" s="213"/>
      <c r="AC118" s="213"/>
      <c r="AD118" s="213"/>
      <c r="AE118" s="213"/>
      <c r="AF118" s="213"/>
      <c r="AG118" s="213" t="s">
        <v>3478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5"/>
      <c r="D119" s="251"/>
      <c r="E119" s="251"/>
      <c r="F119" s="251"/>
      <c r="G119" s="251"/>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2">
        <v>47</v>
      </c>
      <c r="B120" s="243" t="s">
        <v>3762</v>
      </c>
      <c r="C120" s="254" t="s">
        <v>3763</v>
      </c>
      <c r="D120" s="244" t="s">
        <v>1356</v>
      </c>
      <c r="E120" s="245">
        <v>15</v>
      </c>
      <c r="F120" s="246"/>
      <c r="G120" s="247">
        <f>ROUND(E120*F120,2)</f>
        <v>0</v>
      </c>
      <c r="H120" s="246"/>
      <c r="I120" s="247">
        <f>ROUND(E120*H120,2)</f>
        <v>0</v>
      </c>
      <c r="J120" s="246"/>
      <c r="K120" s="247">
        <f>ROUND(E120*J120,2)</f>
        <v>0</v>
      </c>
      <c r="L120" s="247">
        <v>21</v>
      </c>
      <c r="M120" s="247">
        <f>G120*(1+L120/100)</f>
        <v>0</v>
      </c>
      <c r="N120" s="245">
        <v>3.6000000000000002E-4</v>
      </c>
      <c r="O120" s="245">
        <f>ROUND(E120*N120,2)</f>
        <v>0.01</v>
      </c>
      <c r="P120" s="245">
        <v>0</v>
      </c>
      <c r="Q120" s="245">
        <f>ROUND(E120*P120,2)</f>
        <v>0</v>
      </c>
      <c r="R120" s="247"/>
      <c r="S120" s="247" t="s">
        <v>527</v>
      </c>
      <c r="T120" s="248" t="s">
        <v>512</v>
      </c>
      <c r="U120" s="224">
        <v>0</v>
      </c>
      <c r="V120" s="224">
        <f>ROUND(E120*U120,2)</f>
        <v>0</v>
      </c>
      <c r="W120" s="224"/>
      <c r="X120" s="224" t="s">
        <v>557</v>
      </c>
      <c r="Y120" s="224" t="s">
        <v>513</v>
      </c>
      <c r="Z120" s="213"/>
      <c r="AA120" s="213"/>
      <c r="AB120" s="213"/>
      <c r="AC120" s="213"/>
      <c r="AD120" s="213"/>
      <c r="AE120" s="213"/>
      <c r="AF120" s="213"/>
      <c r="AG120" s="213" t="s">
        <v>3478</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5"/>
      <c r="D121" s="251"/>
      <c r="E121" s="251"/>
      <c r="F121" s="251"/>
      <c r="G121" s="251"/>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515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42">
        <v>48</v>
      </c>
      <c r="B122" s="243" t="s">
        <v>3764</v>
      </c>
      <c r="C122" s="254" t="s">
        <v>3765</v>
      </c>
      <c r="D122" s="244" t="s">
        <v>1356</v>
      </c>
      <c r="E122" s="245">
        <v>20</v>
      </c>
      <c r="F122" s="246"/>
      <c r="G122" s="247">
        <f>ROUND(E122*F122,2)</f>
        <v>0</v>
      </c>
      <c r="H122" s="246"/>
      <c r="I122" s="247">
        <f>ROUND(E122*H122,2)</f>
        <v>0</v>
      </c>
      <c r="J122" s="246"/>
      <c r="K122" s="247">
        <f>ROUND(E122*J122,2)</f>
        <v>0</v>
      </c>
      <c r="L122" s="247">
        <v>21</v>
      </c>
      <c r="M122" s="247">
        <f>G122*(1+L122/100)</f>
        <v>0</v>
      </c>
      <c r="N122" s="245">
        <v>5.9000000000000003E-4</v>
      </c>
      <c r="O122" s="245">
        <f>ROUND(E122*N122,2)</f>
        <v>0.01</v>
      </c>
      <c r="P122" s="245">
        <v>0</v>
      </c>
      <c r="Q122" s="245">
        <f>ROUND(E122*P122,2)</f>
        <v>0</v>
      </c>
      <c r="R122" s="247"/>
      <c r="S122" s="247" t="s">
        <v>527</v>
      </c>
      <c r="T122" s="248" t="s">
        <v>512</v>
      </c>
      <c r="U122" s="224">
        <v>0</v>
      </c>
      <c r="V122" s="224">
        <f>ROUND(E122*U122,2)</f>
        <v>0</v>
      </c>
      <c r="W122" s="224"/>
      <c r="X122" s="224" t="s">
        <v>557</v>
      </c>
      <c r="Y122" s="224" t="s">
        <v>513</v>
      </c>
      <c r="Z122" s="213"/>
      <c r="AA122" s="213"/>
      <c r="AB122" s="213"/>
      <c r="AC122" s="213"/>
      <c r="AD122" s="213"/>
      <c r="AE122" s="213"/>
      <c r="AF122" s="213"/>
      <c r="AG122" s="213" t="s">
        <v>3478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5"/>
      <c r="D123" s="251"/>
      <c r="E123" s="251"/>
      <c r="F123" s="251"/>
      <c r="G123" s="251"/>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515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2">
        <v>49</v>
      </c>
      <c r="B124" s="243" t="s">
        <v>3766</v>
      </c>
      <c r="C124" s="254" t="s">
        <v>3767</v>
      </c>
      <c r="D124" s="244" t="s">
        <v>1356</v>
      </c>
      <c r="E124" s="245">
        <v>85</v>
      </c>
      <c r="F124" s="246"/>
      <c r="G124" s="247">
        <f>ROUND(E124*F124,2)</f>
        <v>0</v>
      </c>
      <c r="H124" s="246"/>
      <c r="I124" s="247">
        <f>ROUND(E124*H124,2)</f>
        <v>0</v>
      </c>
      <c r="J124" s="246"/>
      <c r="K124" s="247">
        <f>ROUND(E124*J124,2)</f>
        <v>0</v>
      </c>
      <c r="L124" s="247">
        <v>21</v>
      </c>
      <c r="M124" s="247">
        <f>G124*(1+L124/100)</f>
        <v>0</v>
      </c>
      <c r="N124" s="245">
        <v>1.1999999999999999E-3</v>
      </c>
      <c r="O124" s="245">
        <f>ROUND(E124*N124,2)</f>
        <v>0.1</v>
      </c>
      <c r="P124" s="245">
        <v>0</v>
      </c>
      <c r="Q124" s="245">
        <f>ROUND(E124*P124,2)</f>
        <v>0</v>
      </c>
      <c r="R124" s="247"/>
      <c r="S124" s="247" t="s">
        <v>527</v>
      </c>
      <c r="T124" s="248" t="s">
        <v>512</v>
      </c>
      <c r="U124" s="224">
        <v>0</v>
      </c>
      <c r="V124" s="224">
        <f>ROUND(E124*U124,2)</f>
        <v>0</v>
      </c>
      <c r="W124" s="224"/>
      <c r="X124" s="224" t="s">
        <v>557</v>
      </c>
      <c r="Y124" s="224" t="s">
        <v>513</v>
      </c>
      <c r="Z124" s="213"/>
      <c r="AA124" s="213"/>
      <c r="AB124" s="213"/>
      <c r="AC124" s="213"/>
      <c r="AD124" s="213"/>
      <c r="AE124" s="213"/>
      <c r="AF124" s="213"/>
      <c r="AG124" s="213" t="s">
        <v>3478</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5"/>
      <c r="D125" s="251"/>
      <c r="E125" s="251"/>
      <c r="F125" s="251"/>
      <c r="G125" s="251"/>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515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2">
        <v>50</v>
      </c>
      <c r="B126" s="243" t="s">
        <v>3768</v>
      </c>
      <c r="C126" s="254" t="s">
        <v>3769</v>
      </c>
      <c r="D126" s="244" t="s">
        <v>1356</v>
      </c>
      <c r="E126" s="245">
        <v>15</v>
      </c>
      <c r="F126" s="246"/>
      <c r="G126" s="247">
        <f>ROUND(E126*F126,2)</f>
        <v>0</v>
      </c>
      <c r="H126" s="246"/>
      <c r="I126" s="247">
        <f>ROUND(E126*H126,2)</f>
        <v>0</v>
      </c>
      <c r="J126" s="246"/>
      <c r="K126" s="247">
        <f>ROUND(E126*J126,2)</f>
        <v>0</v>
      </c>
      <c r="L126" s="247">
        <v>21</v>
      </c>
      <c r="M126" s="247">
        <f>G126*(1+L126/100)</f>
        <v>0</v>
      </c>
      <c r="N126" s="245">
        <v>2.9E-4</v>
      </c>
      <c r="O126" s="245">
        <f>ROUND(E126*N126,2)</f>
        <v>0</v>
      </c>
      <c r="P126" s="245">
        <v>0</v>
      </c>
      <c r="Q126" s="245">
        <f>ROUND(E126*P126,2)</f>
        <v>0</v>
      </c>
      <c r="R126" s="247"/>
      <c r="S126" s="247" t="s">
        <v>527</v>
      </c>
      <c r="T126" s="248" t="s">
        <v>512</v>
      </c>
      <c r="U126" s="224">
        <v>0</v>
      </c>
      <c r="V126" s="224">
        <f>ROUND(E126*U126,2)</f>
        <v>0</v>
      </c>
      <c r="W126" s="224"/>
      <c r="X126" s="224" t="s">
        <v>557</v>
      </c>
      <c r="Y126" s="224" t="s">
        <v>513</v>
      </c>
      <c r="Z126" s="213"/>
      <c r="AA126" s="213"/>
      <c r="AB126" s="213"/>
      <c r="AC126" s="213"/>
      <c r="AD126" s="213"/>
      <c r="AE126" s="213"/>
      <c r="AF126" s="213"/>
      <c r="AG126" s="213" t="s">
        <v>3478</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5"/>
      <c r="D127" s="251"/>
      <c r="E127" s="251"/>
      <c r="F127" s="251"/>
      <c r="G127" s="251"/>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515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42">
        <v>51</v>
      </c>
      <c r="B128" s="243" t="s">
        <v>3770</v>
      </c>
      <c r="C128" s="254" t="s">
        <v>3771</v>
      </c>
      <c r="D128" s="244" t="s">
        <v>1356</v>
      </c>
      <c r="E128" s="245">
        <v>20</v>
      </c>
      <c r="F128" s="246"/>
      <c r="G128" s="247">
        <f>ROUND(E128*F128,2)</f>
        <v>0</v>
      </c>
      <c r="H128" s="246"/>
      <c r="I128" s="247">
        <f>ROUND(E128*H128,2)</f>
        <v>0</v>
      </c>
      <c r="J128" s="246"/>
      <c r="K128" s="247">
        <f>ROUND(E128*J128,2)</f>
        <v>0</v>
      </c>
      <c r="L128" s="247">
        <v>21</v>
      </c>
      <c r="M128" s="247">
        <f>G128*(1+L128/100)</f>
        <v>0</v>
      </c>
      <c r="N128" s="245">
        <v>3.5E-4</v>
      </c>
      <c r="O128" s="245">
        <f>ROUND(E128*N128,2)</f>
        <v>0.01</v>
      </c>
      <c r="P128" s="245">
        <v>0</v>
      </c>
      <c r="Q128" s="245">
        <f>ROUND(E128*P128,2)</f>
        <v>0</v>
      </c>
      <c r="R128" s="247"/>
      <c r="S128" s="247" t="s">
        <v>527</v>
      </c>
      <c r="T128" s="248" t="s">
        <v>512</v>
      </c>
      <c r="U128" s="224">
        <v>0</v>
      </c>
      <c r="V128" s="224">
        <f>ROUND(E128*U128,2)</f>
        <v>0</v>
      </c>
      <c r="W128" s="224"/>
      <c r="X128" s="224" t="s">
        <v>557</v>
      </c>
      <c r="Y128" s="224" t="s">
        <v>513</v>
      </c>
      <c r="Z128" s="213"/>
      <c r="AA128" s="213"/>
      <c r="AB128" s="213"/>
      <c r="AC128" s="213"/>
      <c r="AD128" s="213"/>
      <c r="AE128" s="213"/>
      <c r="AF128" s="213"/>
      <c r="AG128" s="213" t="s">
        <v>3478</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5"/>
      <c r="D129" s="251"/>
      <c r="E129" s="251"/>
      <c r="F129" s="251"/>
      <c r="G129" s="251"/>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515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42">
        <v>52</v>
      </c>
      <c r="B130" s="243" t="s">
        <v>3772</v>
      </c>
      <c r="C130" s="254" t="s">
        <v>3773</v>
      </c>
      <c r="D130" s="244" t="s">
        <v>582</v>
      </c>
      <c r="E130" s="245">
        <v>1</v>
      </c>
      <c r="F130" s="246"/>
      <c r="G130" s="247">
        <f>ROUND(E130*F130,2)</f>
        <v>0</v>
      </c>
      <c r="H130" s="246"/>
      <c r="I130" s="247">
        <f>ROUND(E130*H130,2)</f>
        <v>0</v>
      </c>
      <c r="J130" s="246"/>
      <c r="K130" s="247">
        <f>ROUND(E130*J130,2)</f>
        <v>0</v>
      </c>
      <c r="L130" s="247">
        <v>21</v>
      </c>
      <c r="M130" s="247">
        <f>G130*(1+L130/100)</f>
        <v>0</v>
      </c>
      <c r="N130" s="245">
        <v>1.01E-3</v>
      </c>
      <c r="O130" s="245">
        <f>ROUND(E130*N130,2)</f>
        <v>0</v>
      </c>
      <c r="P130" s="245">
        <v>0</v>
      </c>
      <c r="Q130" s="245">
        <f>ROUND(E130*P130,2)</f>
        <v>0</v>
      </c>
      <c r="R130" s="247"/>
      <c r="S130" s="247" t="s">
        <v>527</v>
      </c>
      <c r="T130" s="248" t="s">
        <v>512</v>
      </c>
      <c r="U130" s="224">
        <v>0</v>
      </c>
      <c r="V130" s="224">
        <f>ROUND(E130*U130,2)</f>
        <v>0</v>
      </c>
      <c r="W130" s="224"/>
      <c r="X130" s="224" t="s">
        <v>557</v>
      </c>
      <c r="Y130" s="224" t="s">
        <v>513</v>
      </c>
      <c r="Z130" s="213"/>
      <c r="AA130" s="213"/>
      <c r="AB130" s="213"/>
      <c r="AC130" s="213"/>
      <c r="AD130" s="213"/>
      <c r="AE130" s="213"/>
      <c r="AF130" s="213"/>
      <c r="AG130" s="213" t="s">
        <v>3478</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5"/>
      <c r="D131" s="251"/>
      <c r="E131" s="251"/>
      <c r="F131" s="251"/>
      <c r="G131" s="251"/>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515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42">
        <v>53</v>
      </c>
      <c r="B132" s="243" t="s">
        <v>3774</v>
      </c>
      <c r="C132" s="254" t="s">
        <v>3775</v>
      </c>
      <c r="D132" s="244" t="s">
        <v>582</v>
      </c>
      <c r="E132" s="245">
        <v>3</v>
      </c>
      <c r="F132" s="246"/>
      <c r="G132" s="247">
        <f>ROUND(E132*F132,2)</f>
        <v>0</v>
      </c>
      <c r="H132" s="246"/>
      <c r="I132" s="247">
        <f>ROUND(E132*H132,2)</f>
        <v>0</v>
      </c>
      <c r="J132" s="246"/>
      <c r="K132" s="247">
        <f>ROUND(E132*J132,2)</f>
        <v>0</v>
      </c>
      <c r="L132" s="247">
        <v>21</v>
      </c>
      <c r="M132" s="247">
        <f>G132*(1+L132/100)</f>
        <v>0</v>
      </c>
      <c r="N132" s="245">
        <v>9.3000000000000005E-4</v>
      </c>
      <c r="O132" s="245">
        <f>ROUND(E132*N132,2)</f>
        <v>0</v>
      </c>
      <c r="P132" s="245">
        <v>0</v>
      </c>
      <c r="Q132" s="245">
        <f>ROUND(E132*P132,2)</f>
        <v>0</v>
      </c>
      <c r="R132" s="247"/>
      <c r="S132" s="247" t="s">
        <v>527</v>
      </c>
      <c r="T132" s="248" t="s">
        <v>512</v>
      </c>
      <c r="U132" s="224">
        <v>0</v>
      </c>
      <c r="V132" s="224">
        <f>ROUND(E132*U132,2)</f>
        <v>0</v>
      </c>
      <c r="W132" s="224"/>
      <c r="X132" s="224" t="s">
        <v>557</v>
      </c>
      <c r="Y132" s="224" t="s">
        <v>513</v>
      </c>
      <c r="Z132" s="213"/>
      <c r="AA132" s="213"/>
      <c r="AB132" s="213"/>
      <c r="AC132" s="213"/>
      <c r="AD132" s="213"/>
      <c r="AE132" s="213"/>
      <c r="AF132" s="213"/>
      <c r="AG132" s="213" t="s">
        <v>3478</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5"/>
      <c r="D133" s="251"/>
      <c r="E133" s="251"/>
      <c r="F133" s="251"/>
      <c r="G133" s="251"/>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515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
      <c r="A134" s="242">
        <v>54</v>
      </c>
      <c r="B134" s="243" t="s">
        <v>3776</v>
      </c>
      <c r="C134" s="254" t="s">
        <v>3777</v>
      </c>
      <c r="D134" s="244" t="s">
        <v>582</v>
      </c>
      <c r="E134" s="245">
        <v>3</v>
      </c>
      <c r="F134" s="246"/>
      <c r="G134" s="247">
        <f>ROUND(E134*F134,2)</f>
        <v>0</v>
      </c>
      <c r="H134" s="246"/>
      <c r="I134" s="247">
        <f>ROUND(E134*H134,2)</f>
        <v>0</v>
      </c>
      <c r="J134" s="246"/>
      <c r="K134" s="247">
        <f>ROUND(E134*J134,2)</f>
        <v>0</v>
      </c>
      <c r="L134" s="247">
        <v>21</v>
      </c>
      <c r="M134" s="247">
        <f>G134*(1+L134/100)</f>
        <v>0</v>
      </c>
      <c r="N134" s="245">
        <v>4.9500000000000004E-3</v>
      </c>
      <c r="O134" s="245">
        <f>ROUND(E134*N134,2)</f>
        <v>0.01</v>
      </c>
      <c r="P134" s="245">
        <v>0</v>
      </c>
      <c r="Q134" s="245">
        <f>ROUND(E134*P134,2)</f>
        <v>0</v>
      </c>
      <c r="R134" s="247"/>
      <c r="S134" s="247" t="s">
        <v>527</v>
      </c>
      <c r="T134" s="248" t="s">
        <v>512</v>
      </c>
      <c r="U134" s="224">
        <v>0</v>
      </c>
      <c r="V134" s="224">
        <f>ROUND(E134*U134,2)</f>
        <v>0</v>
      </c>
      <c r="W134" s="224"/>
      <c r="X134" s="224" t="s">
        <v>557</v>
      </c>
      <c r="Y134" s="224" t="s">
        <v>513</v>
      </c>
      <c r="Z134" s="213"/>
      <c r="AA134" s="213"/>
      <c r="AB134" s="213"/>
      <c r="AC134" s="213"/>
      <c r="AD134" s="213"/>
      <c r="AE134" s="213"/>
      <c r="AF134" s="213"/>
      <c r="AG134" s="213" t="s">
        <v>3478</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5"/>
      <c r="D135" s="251"/>
      <c r="E135" s="251"/>
      <c r="F135" s="251"/>
      <c r="G135" s="251"/>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515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2">
        <v>55</v>
      </c>
      <c r="B136" s="243" t="s">
        <v>3778</v>
      </c>
      <c r="C136" s="254" t="s">
        <v>3779</v>
      </c>
      <c r="D136" s="244" t="s">
        <v>582</v>
      </c>
      <c r="E136" s="245">
        <v>9</v>
      </c>
      <c r="F136" s="246"/>
      <c r="G136" s="247">
        <f>ROUND(E136*F136,2)</f>
        <v>0</v>
      </c>
      <c r="H136" s="246"/>
      <c r="I136" s="247">
        <f>ROUND(E136*H136,2)</f>
        <v>0</v>
      </c>
      <c r="J136" s="246"/>
      <c r="K136" s="247">
        <f>ROUND(E136*J136,2)</f>
        <v>0</v>
      </c>
      <c r="L136" s="247">
        <v>21</v>
      </c>
      <c r="M136" s="247">
        <f>G136*(1+L136/100)</f>
        <v>0</v>
      </c>
      <c r="N136" s="245">
        <v>6.0000000000000002E-5</v>
      </c>
      <c r="O136" s="245">
        <f>ROUND(E136*N136,2)</f>
        <v>0</v>
      </c>
      <c r="P136" s="245">
        <v>0</v>
      </c>
      <c r="Q136" s="245">
        <f>ROUND(E136*P136,2)</f>
        <v>0</v>
      </c>
      <c r="R136" s="247"/>
      <c r="S136" s="247" t="s">
        <v>527</v>
      </c>
      <c r="T136" s="248" t="s">
        <v>512</v>
      </c>
      <c r="U136" s="224">
        <v>0</v>
      </c>
      <c r="V136" s="224">
        <f>ROUND(E136*U136,2)</f>
        <v>0</v>
      </c>
      <c r="W136" s="224"/>
      <c r="X136" s="224" t="s">
        <v>557</v>
      </c>
      <c r="Y136" s="224" t="s">
        <v>513</v>
      </c>
      <c r="Z136" s="213"/>
      <c r="AA136" s="213"/>
      <c r="AB136" s="213"/>
      <c r="AC136" s="213"/>
      <c r="AD136" s="213"/>
      <c r="AE136" s="213"/>
      <c r="AF136" s="213"/>
      <c r="AG136" s="213" t="s">
        <v>3478</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5"/>
      <c r="D137" s="251"/>
      <c r="E137" s="251"/>
      <c r="F137" s="251"/>
      <c r="G137" s="251"/>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515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42">
        <v>56</v>
      </c>
      <c r="B138" s="243" t="s">
        <v>3780</v>
      </c>
      <c r="C138" s="254" t="s">
        <v>3781</v>
      </c>
      <c r="D138" s="244" t="s">
        <v>582</v>
      </c>
      <c r="E138" s="245">
        <v>6</v>
      </c>
      <c r="F138" s="246"/>
      <c r="G138" s="247">
        <f>ROUND(E138*F138,2)</f>
        <v>0</v>
      </c>
      <c r="H138" s="246"/>
      <c r="I138" s="247">
        <f>ROUND(E138*H138,2)</f>
        <v>0</v>
      </c>
      <c r="J138" s="246"/>
      <c r="K138" s="247">
        <f>ROUND(E138*J138,2)</f>
        <v>0</v>
      </c>
      <c r="L138" s="247">
        <v>21</v>
      </c>
      <c r="M138" s="247">
        <f>G138*(1+L138/100)</f>
        <v>0</v>
      </c>
      <c r="N138" s="245">
        <v>1.5E-3</v>
      </c>
      <c r="O138" s="245">
        <f>ROUND(E138*N138,2)</f>
        <v>0.01</v>
      </c>
      <c r="P138" s="245">
        <v>0</v>
      </c>
      <c r="Q138" s="245">
        <f>ROUND(E138*P138,2)</f>
        <v>0</v>
      </c>
      <c r="R138" s="247"/>
      <c r="S138" s="247" t="s">
        <v>527</v>
      </c>
      <c r="T138" s="248" t="s">
        <v>512</v>
      </c>
      <c r="U138" s="224">
        <v>0</v>
      </c>
      <c r="V138" s="224">
        <f>ROUND(E138*U138,2)</f>
        <v>0</v>
      </c>
      <c r="W138" s="224"/>
      <c r="X138" s="224" t="s">
        <v>557</v>
      </c>
      <c r="Y138" s="224" t="s">
        <v>513</v>
      </c>
      <c r="Z138" s="213"/>
      <c r="AA138" s="213"/>
      <c r="AB138" s="213"/>
      <c r="AC138" s="213"/>
      <c r="AD138" s="213"/>
      <c r="AE138" s="213"/>
      <c r="AF138" s="213"/>
      <c r="AG138" s="213" t="s">
        <v>3478</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5"/>
      <c r="D139" s="251"/>
      <c r="E139" s="251"/>
      <c r="F139" s="251"/>
      <c r="G139" s="251"/>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515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2">
        <v>57</v>
      </c>
      <c r="B140" s="243" t="s">
        <v>3782</v>
      </c>
      <c r="C140" s="254" t="s">
        <v>3783</v>
      </c>
      <c r="D140" s="244" t="s">
        <v>582</v>
      </c>
      <c r="E140" s="245">
        <v>1</v>
      </c>
      <c r="F140" s="246"/>
      <c r="G140" s="247">
        <f>ROUND(E140*F140,2)</f>
        <v>0</v>
      </c>
      <c r="H140" s="246"/>
      <c r="I140" s="247">
        <f>ROUND(E140*H140,2)</f>
        <v>0</v>
      </c>
      <c r="J140" s="246"/>
      <c r="K140" s="247">
        <f>ROUND(E140*J140,2)</f>
        <v>0</v>
      </c>
      <c r="L140" s="247">
        <v>21</v>
      </c>
      <c r="M140" s="247">
        <f>G140*(1+L140/100)</f>
        <v>0</v>
      </c>
      <c r="N140" s="245">
        <v>1.6000000000000001E-4</v>
      </c>
      <c r="O140" s="245">
        <f>ROUND(E140*N140,2)</f>
        <v>0</v>
      </c>
      <c r="P140" s="245">
        <v>0</v>
      </c>
      <c r="Q140" s="245">
        <f>ROUND(E140*P140,2)</f>
        <v>0</v>
      </c>
      <c r="R140" s="247"/>
      <c r="S140" s="247" t="s">
        <v>527</v>
      </c>
      <c r="T140" s="248" t="s">
        <v>512</v>
      </c>
      <c r="U140" s="224">
        <v>0</v>
      </c>
      <c r="V140" s="224">
        <f>ROUND(E140*U140,2)</f>
        <v>0</v>
      </c>
      <c r="W140" s="224"/>
      <c r="X140" s="224" t="s">
        <v>557</v>
      </c>
      <c r="Y140" s="224" t="s">
        <v>513</v>
      </c>
      <c r="Z140" s="213"/>
      <c r="AA140" s="213"/>
      <c r="AB140" s="213"/>
      <c r="AC140" s="213"/>
      <c r="AD140" s="213"/>
      <c r="AE140" s="213"/>
      <c r="AF140" s="213"/>
      <c r="AG140" s="213" t="s">
        <v>3478</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5"/>
      <c r="D141" s="251"/>
      <c r="E141" s="251"/>
      <c r="F141" s="251"/>
      <c r="G141" s="251"/>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515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2">
        <v>58</v>
      </c>
      <c r="B142" s="243" t="s">
        <v>3784</v>
      </c>
      <c r="C142" s="254" t="s">
        <v>3785</v>
      </c>
      <c r="D142" s="244" t="s">
        <v>582</v>
      </c>
      <c r="E142" s="245">
        <v>4</v>
      </c>
      <c r="F142" s="246"/>
      <c r="G142" s="247">
        <f>ROUND(E142*F142,2)</f>
        <v>0</v>
      </c>
      <c r="H142" s="246"/>
      <c r="I142" s="247">
        <f>ROUND(E142*H142,2)</f>
        <v>0</v>
      </c>
      <c r="J142" s="246"/>
      <c r="K142" s="247">
        <f>ROUND(E142*J142,2)</f>
        <v>0</v>
      </c>
      <c r="L142" s="247">
        <v>21</v>
      </c>
      <c r="M142" s="247">
        <f>G142*(1+L142/100)</f>
        <v>0</v>
      </c>
      <c r="N142" s="245">
        <v>2.9E-4</v>
      </c>
      <c r="O142" s="245">
        <f>ROUND(E142*N142,2)</f>
        <v>0</v>
      </c>
      <c r="P142" s="245">
        <v>0</v>
      </c>
      <c r="Q142" s="245">
        <f>ROUND(E142*P142,2)</f>
        <v>0</v>
      </c>
      <c r="R142" s="247"/>
      <c r="S142" s="247" t="s">
        <v>527</v>
      </c>
      <c r="T142" s="248" t="s">
        <v>512</v>
      </c>
      <c r="U142" s="224">
        <v>0</v>
      </c>
      <c r="V142" s="224">
        <f>ROUND(E142*U142,2)</f>
        <v>0</v>
      </c>
      <c r="W142" s="224"/>
      <c r="X142" s="224" t="s">
        <v>557</v>
      </c>
      <c r="Y142" s="224" t="s">
        <v>513</v>
      </c>
      <c r="Z142" s="213"/>
      <c r="AA142" s="213"/>
      <c r="AB142" s="213"/>
      <c r="AC142" s="213"/>
      <c r="AD142" s="213"/>
      <c r="AE142" s="213"/>
      <c r="AF142" s="213"/>
      <c r="AG142" s="213" t="s">
        <v>3478</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5"/>
      <c r="D143" s="251"/>
      <c r="E143" s="251"/>
      <c r="F143" s="251"/>
      <c r="G143" s="251"/>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515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2">
        <v>59</v>
      </c>
      <c r="B144" s="243" t="s">
        <v>3786</v>
      </c>
      <c r="C144" s="254" t="s">
        <v>3787</v>
      </c>
      <c r="D144" s="244" t="s">
        <v>582</v>
      </c>
      <c r="E144" s="245">
        <v>2</v>
      </c>
      <c r="F144" s="246"/>
      <c r="G144" s="247">
        <f>ROUND(E144*F144,2)</f>
        <v>0</v>
      </c>
      <c r="H144" s="246"/>
      <c r="I144" s="247">
        <f>ROUND(E144*H144,2)</f>
        <v>0</v>
      </c>
      <c r="J144" s="246"/>
      <c r="K144" s="247">
        <f>ROUND(E144*J144,2)</f>
        <v>0</v>
      </c>
      <c r="L144" s="247">
        <v>21</v>
      </c>
      <c r="M144" s="247">
        <f>G144*(1+L144/100)</f>
        <v>0</v>
      </c>
      <c r="N144" s="245">
        <v>3.2000000000000003E-4</v>
      </c>
      <c r="O144" s="245">
        <f>ROUND(E144*N144,2)</f>
        <v>0</v>
      </c>
      <c r="P144" s="245">
        <v>0</v>
      </c>
      <c r="Q144" s="245">
        <f>ROUND(E144*P144,2)</f>
        <v>0</v>
      </c>
      <c r="R144" s="247"/>
      <c r="S144" s="247" t="s">
        <v>527</v>
      </c>
      <c r="T144" s="248" t="s">
        <v>512</v>
      </c>
      <c r="U144" s="224">
        <v>0</v>
      </c>
      <c r="V144" s="224">
        <f>ROUND(E144*U144,2)</f>
        <v>0</v>
      </c>
      <c r="W144" s="224"/>
      <c r="X144" s="224" t="s">
        <v>531</v>
      </c>
      <c r="Y144" s="224" t="s">
        <v>513</v>
      </c>
      <c r="Z144" s="213"/>
      <c r="AA144" s="213"/>
      <c r="AB144" s="213"/>
      <c r="AC144" s="213"/>
      <c r="AD144" s="213"/>
      <c r="AE144" s="213"/>
      <c r="AF144" s="213"/>
      <c r="AG144" s="213" t="s">
        <v>532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5"/>
      <c r="D145" s="251"/>
      <c r="E145" s="251"/>
      <c r="F145" s="251"/>
      <c r="G145" s="251"/>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515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
      <c r="A146" s="242">
        <v>60</v>
      </c>
      <c r="B146" s="243" t="s">
        <v>3788</v>
      </c>
      <c r="C146" s="254" t="s">
        <v>3789</v>
      </c>
      <c r="D146" s="244" t="s">
        <v>582</v>
      </c>
      <c r="E146" s="245">
        <v>7</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c r="S146" s="247" t="s">
        <v>527</v>
      </c>
      <c r="T146" s="248" t="s">
        <v>512</v>
      </c>
      <c r="U146" s="224">
        <v>0</v>
      </c>
      <c r="V146" s="224">
        <f>ROUND(E146*U146,2)</f>
        <v>0</v>
      </c>
      <c r="W146" s="224"/>
      <c r="X146" s="224" t="s">
        <v>531</v>
      </c>
      <c r="Y146" s="224" t="s">
        <v>513</v>
      </c>
      <c r="Z146" s="213"/>
      <c r="AA146" s="213"/>
      <c r="AB146" s="213"/>
      <c r="AC146" s="213"/>
      <c r="AD146" s="213"/>
      <c r="AE146" s="213"/>
      <c r="AF146" s="213"/>
      <c r="AG146" s="213" t="s">
        <v>532</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55"/>
      <c r="D147" s="251"/>
      <c r="E147" s="251"/>
      <c r="F147" s="251"/>
      <c r="G147" s="251"/>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515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x14ac:dyDescent="0.2">
      <c r="A148" s="232" t="s">
        <v>506</v>
      </c>
      <c r="B148" s="233" t="s">
        <v>365</v>
      </c>
      <c r="C148" s="253" t="s">
        <v>366</v>
      </c>
      <c r="D148" s="234"/>
      <c r="E148" s="235"/>
      <c r="F148" s="236"/>
      <c r="G148" s="236">
        <f>SUMIF(AG149:AG223,"&lt;&gt;NOR",G149:G223)</f>
        <v>0</v>
      </c>
      <c r="H148" s="236"/>
      <c r="I148" s="236">
        <f>SUM(I149:I223)</f>
        <v>0</v>
      </c>
      <c r="J148" s="236"/>
      <c r="K148" s="236">
        <f>SUM(K149:K223)</f>
        <v>0</v>
      </c>
      <c r="L148" s="236"/>
      <c r="M148" s="236">
        <f>SUM(M149:M223)</f>
        <v>0</v>
      </c>
      <c r="N148" s="235"/>
      <c r="O148" s="235">
        <f>SUM(O149:O223)</f>
        <v>0.82000000000000006</v>
      </c>
      <c r="P148" s="235"/>
      <c r="Q148" s="235">
        <f>SUM(Q149:Q223)</f>
        <v>0</v>
      </c>
      <c r="R148" s="236"/>
      <c r="S148" s="236"/>
      <c r="T148" s="237"/>
      <c r="U148" s="231"/>
      <c r="V148" s="231">
        <f>SUM(V149:V223)</f>
        <v>120.88</v>
      </c>
      <c r="W148" s="231"/>
      <c r="X148" s="231"/>
      <c r="Y148" s="231"/>
      <c r="AG148" t="s">
        <v>507</v>
      </c>
    </row>
    <row r="149" spans="1:60" ht="22.5" outlineLevel="1" x14ac:dyDescent="0.2">
      <c r="A149" s="242">
        <v>61</v>
      </c>
      <c r="B149" s="243" t="s">
        <v>3790</v>
      </c>
      <c r="C149" s="254" t="s">
        <v>3791</v>
      </c>
      <c r="D149" s="244" t="s">
        <v>1356</v>
      </c>
      <c r="E149" s="245">
        <v>65</v>
      </c>
      <c r="F149" s="246"/>
      <c r="G149" s="247">
        <f>ROUND(E149*F149,2)</f>
        <v>0</v>
      </c>
      <c r="H149" s="246"/>
      <c r="I149" s="247">
        <f>ROUND(E149*H149,2)</f>
        <v>0</v>
      </c>
      <c r="J149" s="246"/>
      <c r="K149" s="247">
        <f>ROUND(E149*J149,2)</f>
        <v>0</v>
      </c>
      <c r="L149" s="247">
        <v>21</v>
      </c>
      <c r="M149" s="247">
        <f>G149*(1+L149/100)</f>
        <v>0</v>
      </c>
      <c r="N149" s="245">
        <v>5.0000000000000002E-5</v>
      </c>
      <c r="O149" s="245">
        <f>ROUND(E149*N149,2)</f>
        <v>0</v>
      </c>
      <c r="P149" s="245">
        <v>0</v>
      </c>
      <c r="Q149" s="245">
        <f>ROUND(E149*P149,2)</f>
        <v>0</v>
      </c>
      <c r="R149" s="247" t="s">
        <v>3735</v>
      </c>
      <c r="S149" s="247" t="s">
        <v>2197</v>
      </c>
      <c r="T149" s="248" t="s">
        <v>512</v>
      </c>
      <c r="U149" s="224">
        <v>0.13500000000000001</v>
      </c>
      <c r="V149" s="224">
        <f>ROUND(E149*U149,2)</f>
        <v>8.7799999999999994</v>
      </c>
      <c r="W149" s="224"/>
      <c r="X149" s="224" t="s">
        <v>557</v>
      </c>
      <c r="Y149" s="224" t="s">
        <v>513</v>
      </c>
      <c r="Z149" s="213"/>
      <c r="AA149" s="213"/>
      <c r="AB149" s="213"/>
      <c r="AC149" s="213"/>
      <c r="AD149" s="213"/>
      <c r="AE149" s="213"/>
      <c r="AF149" s="213"/>
      <c r="AG149" s="213" t="s">
        <v>3478</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5"/>
      <c r="D150" s="251"/>
      <c r="E150" s="251"/>
      <c r="F150" s="251"/>
      <c r="G150" s="251"/>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515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1" x14ac:dyDescent="0.2">
      <c r="A151" s="242">
        <v>62</v>
      </c>
      <c r="B151" s="243" t="s">
        <v>3792</v>
      </c>
      <c r="C151" s="254" t="s">
        <v>3793</v>
      </c>
      <c r="D151" s="244" t="s">
        <v>1356</v>
      </c>
      <c r="E151" s="245">
        <v>85</v>
      </c>
      <c r="F151" s="246"/>
      <c r="G151" s="247">
        <f>ROUND(E151*F151,2)</f>
        <v>0</v>
      </c>
      <c r="H151" s="246"/>
      <c r="I151" s="247">
        <f>ROUND(E151*H151,2)</f>
        <v>0</v>
      </c>
      <c r="J151" s="246"/>
      <c r="K151" s="247">
        <f>ROUND(E151*J151,2)</f>
        <v>0</v>
      </c>
      <c r="L151" s="247">
        <v>21</v>
      </c>
      <c r="M151" s="247">
        <f>G151*(1+L151/100)</f>
        <v>0</v>
      </c>
      <c r="N151" s="245">
        <v>6.9999999999999994E-5</v>
      </c>
      <c r="O151" s="245">
        <f>ROUND(E151*N151,2)</f>
        <v>0.01</v>
      </c>
      <c r="P151" s="245">
        <v>0</v>
      </c>
      <c r="Q151" s="245">
        <f>ROUND(E151*P151,2)</f>
        <v>0</v>
      </c>
      <c r="R151" s="247" t="s">
        <v>3735</v>
      </c>
      <c r="S151" s="247" t="s">
        <v>511</v>
      </c>
      <c r="T151" s="248" t="s">
        <v>512</v>
      </c>
      <c r="U151" s="224">
        <v>0.13500000000000001</v>
      </c>
      <c r="V151" s="224">
        <f>ROUND(E151*U151,2)</f>
        <v>11.48</v>
      </c>
      <c r="W151" s="224"/>
      <c r="X151" s="224" t="s">
        <v>557</v>
      </c>
      <c r="Y151" s="224" t="s">
        <v>513</v>
      </c>
      <c r="Z151" s="213"/>
      <c r="AA151" s="213"/>
      <c r="AB151" s="213"/>
      <c r="AC151" s="213"/>
      <c r="AD151" s="213"/>
      <c r="AE151" s="213"/>
      <c r="AF151" s="213"/>
      <c r="AG151" s="213" t="s">
        <v>3478</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2" x14ac:dyDescent="0.2">
      <c r="A152" s="220"/>
      <c r="B152" s="221"/>
      <c r="C152" s="255"/>
      <c r="D152" s="251"/>
      <c r="E152" s="251"/>
      <c r="F152" s="251"/>
      <c r="G152" s="251"/>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515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1" x14ac:dyDescent="0.2">
      <c r="A153" s="242">
        <v>63</v>
      </c>
      <c r="B153" s="243" t="s">
        <v>3794</v>
      </c>
      <c r="C153" s="254" t="s">
        <v>3795</v>
      </c>
      <c r="D153" s="244" t="s">
        <v>1356</v>
      </c>
      <c r="E153" s="245">
        <v>15</v>
      </c>
      <c r="F153" s="246"/>
      <c r="G153" s="247">
        <f>ROUND(E153*F153,2)</f>
        <v>0</v>
      </c>
      <c r="H153" s="246"/>
      <c r="I153" s="247">
        <f>ROUND(E153*H153,2)</f>
        <v>0</v>
      </c>
      <c r="J153" s="246"/>
      <c r="K153" s="247">
        <f>ROUND(E153*J153,2)</f>
        <v>0</v>
      </c>
      <c r="L153" s="247">
        <v>21</v>
      </c>
      <c r="M153" s="247">
        <f>G153*(1+L153/100)</f>
        <v>0</v>
      </c>
      <c r="N153" s="245">
        <v>8.0000000000000007E-5</v>
      </c>
      <c r="O153" s="245">
        <f>ROUND(E153*N153,2)</f>
        <v>0</v>
      </c>
      <c r="P153" s="245">
        <v>0</v>
      </c>
      <c r="Q153" s="245">
        <f>ROUND(E153*P153,2)</f>
        <v>0</v>
      </c>
      <c r="R153" s="247" t="s">
        <v>3735</v>
      </c>
      <c r="S153" s="247" t="s">
        <v>511</v>
      </c>
      <c r="T153" s="248" t="s">
        <v>512</v>
      </c>
      <c r="U153" s="224">
        <v>0.13500000000000001</v>
      </c>
      <c r="V153" s="224">
        <f>ROUND(E153*U153,2)</f>
        <v>2.0299999999999998</v>
      </c>
      <c r="W153" s="224"/>
      <c r="X153" s="224" t="s">
        <v>557</v>
      </c>
      <c r="Y153" s="224" t="s">
        <v>513</v>
      </c>
      <c r="Z153" s="213"/>
      <c r="AA153" s="213"/>
      <c r="AB153" s="213"/>
      <c r="AC153" s="213"/>
      <c r="AD153" s="213"/>
      <c r="AE153" s="213"/>
      <c r="AF153" s="213"/>
      <c r="AG153" s="213" t="s">
        <v>3478</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5"/>
      <c r="D154" s="251"/>
      <c r="E154" s="251"/>
      <c r="F154" s="251"/>
      <c r="G154" s="251"/>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515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2">
        <v>64</v>
      </c>
      <c r="B155" s="243" t="s">
        <v>3796</v>
      </c>
      <c r="C155" s="254" t="s">
        <v>3797</v>
      </c>
      <c r="D155" s="244" t="s">
        <v>1356</v>
      </c>
      <c r="E155" s="245">
        <v>30</v>
      </c>
      <c r="F155" s="246"/>
      <c r="G155" s="247">
        <f>ROUND(E155*F155,2)</f>
        <v>0</v>
      </c>
      <c r="H155" s="246"/>
      <c r="I155" s="247">
        <f>ROUND(E155*H155,2)</f>
        <v>0</v>
      </c>
      <c r="J155" s="246"/>
      <c r="K155" s="247">
        <f>ROUND(E155*J155,2)</f>
        <v>0</v>
      </c>
      <c r="L155" s="247">
        <v>21</v>
      </c>
      <c r="M155" s="247">
        <f>G155*(1+L155/100)</f>
        <v>0</v>
      </c>
      <c r="N155" s="245">
        <v>1.6199999999999999E-3</v>
      </c>
      <c r="O155" s="245">
        <f>ROUND(E155*N155,2)</f>
        <v>0.05</v>
      </c>
      <c r="P155" s="245">
        <v>0</v>
      </c>
      <c r="Q155" s="245">
        <f>ROUND(E155*P155,2)</f>
        <v>0</v>
      </c>
      <c r="R155" s="247" t="s">
        <v>3735</v>
      </c>
      <c r="S155" s="247" t="s">
        <v>511</v>
      </c>
      <c r="T155" s="248" t="s">
        <v>512</v>
      </c>
      <c r="U155" s="224">
        <v>0.105</v>
      </c>
      <c r="V155" s="224">
        <f>ROUND(E155*U155,2)</f>
        <v>3.15</v>
      </c>
      <c r="W155" s="224"/>
      <c r="X155" s="224" t="s">
        <v>557</v>
      </c>
      <c r="Y155" s="224" t="s">
        <v>513</v>
      </c>
      <c r="Z155" s="213"/>
      <c r="AA155" s="213"/>
      <c r="AB155" s="213"/>
      <c r="AC155" s="213"/>
      <c r="AD155" s="213"/>
      <c r="AE155" s="213"/>
      <c r="AF155" s="213"/>
      <c r="AG155" s="213" t="s">
        <v>3478</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55"/>
      <c r="D156" s="251"/>
      <c r="E156" s="251"/>
      <c r="F156" s="251"/>
      <c r="G156" s="251"/>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515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
      <c r="A157" s="242">
        <v>65</v>
      </c>
      <c r="B157" s="243" t="s">
        <v>3798</v>
      </c>
      <c r="C157" s="254" t="s">
        <v>3799</v>
      </c>
      <c r="D157" s="244" t="s">
        <v>1356</v>
      </c>
      <c r="E157" s="245">
        <v>20</v>
      </c>
      <c r="F157" s="246"/>
      <c r="G157" s="247">
        <f>ROUND(E157*F157,2)</f>
        <v>0</v>
      </c>
      <c r="H157" s="246"/>
      <c r="I157" s="247">
        <f>ROUND(E157*H157,2)</f>
        <v>0</v>
      </c>
      <c r="J157" s="246"/>
      <c r="K157" s="247">
        <f>ROUND(E157*J157,2)</f>
        <v>0</v>
      </c>
      <c r="L157" s="247">
        <v>21</v>
      </c>
      <c r="M157" s="247">
        <f>G157*(1+L157/100)</f>
        <v>0</v>
      </c>
      <c r="N157" s="245">
        <v>2.6800000000000001E-3</v>
      </c>
      <c r="O157" s="245">
        <f>ROUND(E157*N157,2)</f>
        <v>0.05</v>
      </c>
      <c r="P157" s="245">
        <v>0</v>
      </c>
      <c r="Q157" s="245">
        <f>ROUND(E157*P157,2)</f>
        <v>0</v>
      </c>
      <c r="R157" s="247" t="s">
        <v>3735</v>
      </c>
      <c r="S157" s="247" t="s">
        <v>511</v>
      </c>
      <c r="T157" s="248" t="s">
        <v>512</v>
      </c>
      <c r="U157" s="224">
        <v>0.13500000000000001</v>
      </c>
      <c r="V157" s="224">
        <f>ROUND(E157*U157,2)</f>
        <v>2.7</v>
      </c>
      <c r="W157" s="224"/>
      <c r="X157" s="224" t="s">
        <v>557</v>
      </c>
      <c r="Y157" s="224" t="s">
        <v>513</v>
      </c>
      <c r="Z157" s="213"/>
      <c r="AA157" s="213"/>
      <c r="AB157" s="213"/>
      <c r="AC157" s="213"/>
      <c r="AD157" s="213"/>
      <c r="AE157" s="213"/>
      <c r="AF157" s="213"/>
      <c r="AG157" s="213" t="s">
        <v>3478</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5"/>
      <c r="D158" s="251"/>
      <c r="E158" s="251"/>
      <c r="F158" s="251"/>
      <c r="G158" s="251"/>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515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
      <c r="A159" s="242">
        <v>66</v>
      </c>
      <c r="B159" s="243" t="s">
        <v>3800</v>
      </c>
      <c r="C159" s="254" t="s">
        <v>3801</v>
      </c>
      <c r="D159" s="244" t="s">
        <v>582</v>
      </c>
      <c r="E159" s="245">
        <v>52</v>
      </c>
      <c r="F159" s="246"/>
      <c r="G159" s="247">
        <f>ROUND(E159*F159,2)</f>
        <v>0</v>
      </c>
      <c r="H159" s="246"/>
      <c r="I159" s="247">
        <f>ROUND(E159*H159,2)</f>
        <v>0</v>
      </c>
      <c r="J159" s="246"/>
      <c r="K159" s="247">
        <f>ROUND(E159*J159,2)</f>
        <v>0</v>
      </c>
      <c r="L159" s="247">
        <v>21</v>
      </c>
      <c r="M159" s="247">
        <f>G159*(1+L159/100)</f>
        <v>0</v>
      </c>
      <c r="N159" s="245">
        <v>0</v>
      </c>
      <c r="O159" s="245">
        <f>ROUND(E159*N159,2)</f>
        <v>0</v>
      </c>
      <c r="P159" s="245">
        <v>0</v>
      </c>
      <c r="Q159" s="245">
        <f>ROUND(E159*P159,2)</f>
        <v>0</v>
      </c>
      <c r="R159" s="247" t="s">
        <v>3735</v>
      </c>
      <c r="S159" s="247" t="s">
        <v>511</v>
      </c>
      <c r="T159" s="248" t="s">
        <v>512</v>
      </c>
      <c r="U159" s="224">
        <v>0.42499999999999999</v>
      </c>
      <c r="V159" s="224">
        <f>ROUND(E159*U159,2)</f>
        <v>22.1</v>
      </c>
      <c r="W159" s="224"/>
      <c r="X159" s="224" t="s">
        <v>557</v>
      </c>
      <c r="Y159" s="224" t="s">
        <v>513</v>
      </c>
      <c r="Z159" s="213"/>
      <c r="AA159" s="213"/>
      <c r="AB159" s="213"/>
      <c r="AC159" s="213"/>
      <c r="AD159" s="213"/>
      <c r="AE159" s="213"/>
      <c r="AF159" s="213"/>
      <c r="AG159" s="213" t="s">
        <v>3478</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5"/>
      <c r="D160" s="251"/>
      <c r="E160" s="251"/>
      <c r="F160" s="251"/>
      <c r="G160" s="251"/>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515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
      <c r="A161" s="242">
        <v>67</v>
      </c>
      <c r="B161" s="243" t="s">
        <v>3802</v>
      </c>
      <c r="C161" s="254" t="s">
        <v>3803</v>
      </c>
      <c r="D161" s="244" t="s">
        <v>582</v>
      </c>
      <c r="E161" s="245">
        <v>16</v>
      </c>
      <c r="F161" s="246"/>
      <c r="G161" s="247">
        <f>ROUND(E161*F161,2)</f>
        <v>0</v>
      </c>
      <c r="H161" s="246"/>
      <c r="I161" s="247">
        <f>ROUND(E161*H161,2)</f>
        <v>0</v>
      </c>
      <c r="J161" s="246"/>
      <c r="K161" s="247">
        <f>ROUND(E161*J161,2)</f>
        <v>0</v>
      </c>
      <c r="L161" s="247">
        <v>21</v>
      </c>
      <c r="M161" s="247">
        <f>G161*(1+L161/100)</f>
        <v>0</v>
      </c>
      <c r="N161" s="245">
        <v>1.2999999999999999E-4</v>
      </c>
      <c r="O161" s="245">
        <f>ROUND(E161*N161,2)</f>
        <v>0</v>
      </c>
      <c r="P161" s="245">
        <v>0</v>
      </c>
      <c r="Q161" s="245">
        <f>ROUND(E161*P161,2)</f>
        <v>0</v>
      </c>
      <c r="R161" s="247" t="s">
        <v>3735</v>
      </c>
      <c r="S161" s="247" t="s">
        <v>511</v>
      </c>
      <c r="T161" s="248" t="s">
        <v>512</v>
      </c>
      <c r="U161" s="224">
        <v>0.27200000000000002</v>
      </c>
      <c r="V161" s="224">
        <f>ROUND(E161*U161,2)</f>
        <v>4.3499999999999996</v>
      </c>
      <c r="W161" s="224"/>
      <c r="X161" s="224" t="s">
        <v>557</v>
      </c>
      <c r="Y161" s="224" t="s">
        <v>513</v>
      </c>
      <c r="Z161" s="213"/>
      <c r="AA161" s="213"/>
      <c r="AB161" s="213"/>
      <c r="AC161" s="213"/>
      <c r="AD161" s="213"/>
      <c r="AE161" s="213"/>
      <c r="AF161" s="213"/>
      <c r="AG161" s="213" t="s">
        <v>3478</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5"/>
      <c r="D162" s="251"/>
      <c r="E162" s="251"/>
      <c r="F162" s="251"/>
      <c r="G162" s="251"/>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515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
      <c r="A163" s="242">
        <v>68</v>
      </c>
      <c r="B163" s="243" t="s">
        <v>3804</v>
      </c>
      <c r="C163" s="254" t="s">
        <v>3805</v>
      </c>
      <c r="D163" s="244" t="s">
        <v>3648</v>
      </c>
      <c r="E163" s="245">
        <v>23</v>
      </c>
      <c r="F163" s="246"/>
      <c r="G163" s="247">
        <f>ROUND(E163*F163,2)</f>
        <v>0</v>
      </c>
      <c r="H163" s="246"/>
      <c r="I163" s="247">
        <f>ROUND(E163*H163,2)</f>
        <v>0</v>
      </c>
      <c r="J163" s="246"/>
      <c r="K163" s="247">
        <f>ROUND(E163*J163,2)</f>
        <v>0</v>
      </c>
      <c r="L163" s="247">
        <v>21</v>
      </c>
      <c r="M163" s="247">
        <f>G163*(1+L163/100)</f>
        <v>0</v>
      </c>
      <c r="N163" s="245">
        <v>2.5999999999999998E-4</v>
      </c>
      <c r="O163" s="245">
        <f>ROUND(E163*N163,2)</f>
        <v>0.01</v>
      </c>
      <c r="P163" s="245">
        <v>0</v>
      </c>
      <c r="Q163" s="245">
        <f>ROUND(E163*P163,2)</f>
        <v>0</v>
      </c>
      <c r="R163" s="247" t="s">
        <v>3735</v>
      </c>
      <c r="S163" s="247" t="s">
        <v>511</v>
      </c>
      <c r="T163" s="248" t="s">
        <v>512</v>
      </c>
      <c r="U163" s="224">
        <v>0.54</v>
      </c>
      <c r="V163" s="224">
        <f>ROUND(E163*U163,2)</f>
        <v>12.42</v>
      </c>
      <c r="W163" s="224"/>
      <c r="X163" s="224" t="s">
        <v>557</v>
      </c>
      <c r="Y163" s="224" t="s">
        <v>513</v>
      </c>
      <c r="Z163" s="213"/>
      <c r="AA163" s="213"/>
      <c r="AB163" s="213"/>
      <c r="AC163" s="213"/>
      <c r="AD163" s="213"/>
      <c r="AE163" s="213"/>
      <c r="AF163" s="213"/>
      <c r="AG163" s="213" t="s">
        <v>3478</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5"/>
      <c r="D164" s="251"/>
      <c r="E164" s="251"/>
      <c r="F164" s="251"/>
      <c r="G164" s="251"/>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515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ht="22.5" outlineLevel="1" x14ac:dyDescent="0.2">
      <c r="A165" s="242">
        <v>69</v>
      </c>
      <c r="B165" s="243" t="s">
        <v>3806</v>
      </c>
      <c r="C165" s="254" t="s">
        <v>3807</v>
      </c>
      <c r="D165" s="244" t="s">
        <v>582</v>
      </c>
      <c r="E165" s="245">
        <v>1</v>
      </c>
      <c r="F165" s="246"/>
      <c r="G165" s="247">
        <f>ROUND(E165*F165,2)</f>
        <v>0</v>
      </c>
      <c r="H165" s="246"/>
      <c r="I165" s="247">
        <f>ROUND(E165*H165,2)</f>
        <v>0</v>
      </c>
      <c r="J165" s="246"/>
      <c r="K165" s="247">
        <f>ROUND(E165*J165,2)</f>
        <v>0</v>
      </c>
      <c r="L165" s="247">
        <v>21</v>
      </c>
      <c r="M165" s="247">
        <f>G165*(1+L165/100)</f>
        <v>0</v>
      </c>
      <c r="N165" s="245">
        <v>2.0000000000000002E-5</v>
      </c>
      <c r="O165" s="245">
        <f>ROUND(E165*N165,2)</f>
        <v>0</v>
      </c>
      <c r="P165" s="245">
        <v>0</v>
      </c>
      <c r="Q165" s="245">
        <f>ROUND(E165*P165,2)</f>
        <v>0</v>
      </c>
      <c r="R165" s="247" t="s">
        <v>3735</v>
      </c>
      <c r="S165" s="247" t="s">
        <v>511</v>
      </c>
      <c r="T165" s="248" t="s">
        <v>512</v>
      </c>
      <c r="U165" s="224">
        <v>0.14499999999999999</v>
      </c>
      <c r="V165" s="224">
        <f>ROUND(E165*U165,2)</f>
        <v>0.15</v>
      </c>
      <c r="W165" s="224"/>
      <c r="X165" s="224" t="s">
        <v>557</v>
      </c>
      <c r="Y165" s="224" t="s">
        <v>513</v>
      </c>
      <c r="Z165" s="213"/>
      <c r="AA165" s="213"/>
      <c r="AB165" s="213"/>
      <c r="AC165" s="213"/>
      <c r="AD165" s="213"/>
      <c r="AE165" s="213"/>
      <c r="AF165" s="213"/>
      <c r="AG165" s="213" t="s">
        <v>3478</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5"/>
      <c r="D166" s="251"/>
      <c r="E166" s="251"/>
      <c r="F166" s="251"/>
      <c r="G166" s="251"/>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515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2">
        <v>70</v>
      </c>
      <c r="B167" s="243" t="s">
        <v>3808</v>
      </c>
      <c r="C167" s="254" t="s">
        <v>3809</v>
      </c>
      <c r="D167" s="244" t="s">
        <v>582</v>
      </c>
      <c r="E167" s="245">
        <v>1</v>
      </c>
      <c r="F167" s="246"/>
      <c r="G167" s="247">
        <f>ROUND(E167*F167,2)</f>
        <v>0</v>
      </c>
      <c r="H167" s="246"/>
      <c r="I167" s="247">
        <f>ROUND(E167*H167,2)</f>
        <v>0</v>
      </c>
      <c r="J167" s="246"/>
      <c r="K167" s="247">
        <f>ROUND(E167*J167,2)</f>
        <v>0</v>
      </c>
      <c r="L167" s="247">
        <v>21</v>
      </c>
      <c r="M167" s="247">
        <f>G167*(1+L167/100)</f>
        <v>0</v>
      </c>
      <c r="N167" s="245">
        <v>5.1999999999999995E-4</v>
      </c>
      <c r="O167" s="245">
        <f>ROUND(E167*N167,2)</f>
        <v>0</v>
      </c>
      <c r="P167" s="245">
        <v>0</v>
      </c>
      <c r="Q167" s="245">
        <f>ROUND(E167*P167,2)</f>
        <v>0</v>
      </c>
      <c r="R167" s="247"/>
      <c r="S167" s="247" t="s">
        <v>511</v>
      </c>
      <c r="T167" s="248" t="s">
        <v>512</v>
      </c>
      <c r="U167" s="224">
        <v>0.26900000000000002</v>
      </c>
      <c r="V167" s="224">
        <f>ROUND(E167*U167,2)</f>
        <v>0.27</v>
      </c>
      <c r="W167" s="224"/>
      <c r="X167" s="224" t="s">
        <v>557</v>
      </c>
      <c r="Y167" s="224" t="s">
        <v>513</v>
      </c>
      <c r="Z167" s="213"/>
      <c r="AA167" s="213"/>
      <c r="AB167" s="213"/>
      <c r="AC167" s="213"/>
      <c r="AD167" s="213"/>
      <c r="AE167" s="213"/>
      <c r="AF167" s="213"/>
      <c r="AG167" s="213" t="s">
        <v>3478</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5"/>
      <c r="D168" s="251"/>
      <c r="E168" s="251"/>
      <c r="F168" s="251"/>
      <c r="G168" s="251"/>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515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42">
        <v>71</v>
      </c>
      <c r="B169" s="243" t="s">
        <v>3810</v>
      </c>
      <c r="C169" s="254" t="s">
        <v>3811</v>
      </c>
      <c r="D169" s="244" t="s">
        <v>582</v>
      </c>
      <c r="E169" s="245">
        <v>3</v>
      </c>
      <c r="F169" s="246"/>
      <c r="G169" s="247">
        <f>ROUND(E169*F169,2)</f>
        <v>0</v>
      </c>
      <c r="H169" s="246"/>
      <c r="I169" s="247">
        <f>ROUND(E169*H169,2)</f>
        <v>0</v>
      </c>
      <c r="J169" s="246"/>
      <c r="K169" s="247">
        <f>ROUND(E169*J169,2)</f>
        <v>0</v>
      </c>
      <c r="L169" s="247">
        <v>21</v>
      </c>
      <c r="M169" s="247">
        <f>G169*(1+L169/100)</f>
        <v>0</v>
      </c>
      <c r="N169" s="245">
        <v>2.0000000000000002E-5</v>
      </c>
      <c r="O169" s="245">
        <f>ROUND(E169*N169,2)</f>
        <v>0</v>
      </c>
      <c r="P169" s="245">
        <v>0</v>
      </c>
      <c r="Q169" s="245">
        <f>ROUND(E169*P169,2)</f>
        <v>0</v>
      </c>
      <c r="R169" s="247" t="s">
        <v>3735</v>
      </c>
      <c r="S169" s="247" t="s">
        <v>511</v>
      </c>
      <c r="T169" s="248" t="s">
        <v>512</v>
      </c>
      <c r="U169" s="224">
        <v>0.16500000000000001</v>
      </c>
      <c r="V169" s="224">
        <f>ROUND(E169*U169,2)</f>
        <v>0.5</v>
      </c>
      <c r="W169" s="224"/>
      <c r="X169" s="224" t="s">
        <v>557</v>
      </c>
      <c r="Y169" s="224" t="s">
        <v>513</v>
      </c>
      <c r="Z169" s="213"/>
      <c r="AA169" s="213"/>
      <c r="AB169" s="213"/>
      <c r="AC169" s="213"/>
      <c r="AD169" s="213"/>
      <c r="AE169" s="213"/>
      <c r="AF169" s="213"/>
      <c r="AG169" s="213" t="s">
        <v>3478</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5"/>
      <c r="D170" s="251"/>
      <c r="E170" s="251"/>
      <c r="F170" s="251"/>
      <c r="G170" s="251"/>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515</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1" x14ac:dyDescent="0.2">
      <c r="A171" s="242">
        <v>72</v>
      </c>
      <c r="B171" s="243" t="s">
        <v>3812</v>
      </c>
      <c r="C171" s="254" t="s">
        <v>3813</v>
      </c>
      <c r="D171" s="244" t="s">
        <v>582</v>
      </c>
      <c r="E171" s="245">
        <v>1</v>
      </c>
      <c r="F171" s="246"/>
      <c r="G171" s="247">
        <f>ROUND(E171*F171,2)</f>
        <v>0</v>
      </c>
      <c r="H171" s="246"/>
      <c r="I171" s="247">
        <f>ROUND(E171*H171,2)</f>
        <v>0</v>
      </c>
      <c r="J171" s="246"/>
      <c r="K171" s="247">
        <f>ROUND(E171*J171,2)</f>
        <v>0</v>
      </c>
      <c r="L171" s="247">
        <v>21</v>
      </c>
      <c r="M171" s="247">
        <f>G171*(1+L171/100)</f>
        <v>0</v>
      </c>
      <c r="N171" s="245">
        <v>2.0000000000000002E-5</v>
      </c>
      <c r="O171" s="245">
        <f>ROUND(E171*N171,2)</f>
        <v>0</v>
      </c>
      <c r="P171" s="245">
        <v>0</v>
      </c>
      <c r="Q171" s="245">
        <f>ROUND(E171*P171,2)</f>
        <v>0</v>
      </c>
      <c r="R171" s="247" t="s">
        <v>3735</v>
      </c>
      <c r="S171" s="247" t="s">
        <v>511</v>
      </c>
      <c r="T171" s="248" t="s">
        <v>512</v>
      </c>
      <c r="U171" s="224">
        <v>0.22700000000000001</v>
      </c>
      <c r="V171" s="224">
        <f>ROUND(E171*U171,2)</f>
        <v>0.23</v>
      </c>
      <c r="W171" s="224"/>
      <c r="X171" s="224" t="s">
        <v>557</v>
      </c>
      <c r="Y171" s="224" t="s">
        <v>513</v>
      </c>
      <c r="Z171" s="213"/>
      <c r="AA171" s="213"/>
      <c r="AB171" s="213"/>
      <c r="AC171" s="213"/>
      <c r="AD171" s="213"/>
      <c r="AE171" s="213"/>
      <c r="AF171" s="213"/>
      <c r="AG171" s="213" t="s">
        <v>3478</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2" x14ac:dyDescent="0.2">
      <c r="A172" s="220"/>
      <c r="B172" s="221"/>
      <c r="C172" s="255"/>
      <c r="D172" s="251"/>
      <c r="E172" s="251"/>
      <c r="F172" s="251"/>
      <c r="G172" s="251"/>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515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1" x14ac:dyDescent="0.2">
      <c r="A173" s="242">
        <v>73</v>
      </c>
      <c r="B173" s="243" t="s">
        <v>3814</v>
      </c>
      <c r="C173" s="254" t="s">
        <v>3815</v>
      </c>
      <c r="D173" s="244" t="s">
        <v>1356</v>
      </c>
      <c r="E173" s="245">
        <v>400</v>
      </c>
      <c r="F173" s="246"/>
      <c r="G173" s="247">
        <f>ROUND(E173*F173,2)</f>
        <v>0</v>
      </c>
      <c r="H173" s="246"/>
      <c r="I173" s="247">
        <f>ROUND(E173*H173,2)</f>
        <v>0</v>
      </c>
      <c r="J173" s="246"/>
      <c r="K173" s="247">
        <f>ROUND(E173*J173,2)</f>
        <v>0</v>
      </c>
      <c r="L173" s="247">
        <v>21</v>
      </c>
      <c r="M173" s="247">
        <f>G173*(1+L173/100)</f>
        <v>0</v>
      </c>
      <c r="N173" s="245">
        <v>1.9000000000000001E-4</v>
      </c>
      <c r="O173" s="245">
        <f>ROUND(E173*N173,2)</f>
        <v>0.08</v>
      </c>
      <c r="P173" s="245">
        <v>0</v>
      </c>
      <c r="Q173" s="245">
        <f>ROUND(E173*P173,2)</f>
        <v>0</v>
      </c>
      <c r="R173" s="247" t="s">
        <v>3735</v>
      </c>
      <c r="S173" s="247" t="s">
        <v>511</v>
      </c>
      <c r="T173" s="248" t="s">
        <v>512</v>
      </c>
      <c r="U173" s="224">
        <v>6.7000000000000004E-2</v>
      </c>
      <c r="V173" s="224">
        <f>ROUND(E173*U173,2)</f>
        <v>26.8</v>
      </c>
      <c r="W173" s="224"/>
      <c r="X173" s="224" t="s">
        <v>557</v>
      </c>
      <c r="Y173" s="224" t="s">
        <v>513</v>
      </c>
      <c r="Z173" s="213"/>
      <c r="AA173" s="213"/>
      <c r="AB173" s="213"/>
      <c r="AC173" s="213"/>
      <c r="AD173" s="213"/>
      <c r="AE173" s="213"/>
      <c r="AF173" s="213"/>
      <c r="AG173" s="213" t="s">
        <v>3478</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2" x14ac:dyDescent="0.2">
      <c r="A174" s="220"/>
      <c r="B174" s="221"/>
      <c r="C174" s="255"/>
      <c r="D174" s="251"/>
      <c r="E174" s="251"/>
      <c r="F174" s="251"/>
      <c r="G174" s="251"/>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515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1" x14ac:dyDescent="0.2">
      <c r="A175" s="242">
        <v>74</v>
      </c>
      <c r="B175" s="243" t="s">
        <v>3816</v>
      </c>
      <c r="C175" s="254" t="s">
        <v>3817</v>
      </c>
      <c r="D175" s="244" t="s">
        <v>1356</v>
      </c>
      <c r="E175" s="245">
        <v>400</v>
      </c>
      <c r="F175" s="246"/>
      <c r="G175" s="247">
        <f>ROUND(E175*F175,2)</f>
        <v>0</v>
      </c>
      <c r="H175" s="246"/>
      <c r="I175" s="247">
        <f>ROUND(E175*H175,2)</f>
        <v>0</v>
      </c>
      <c r="J175" s="246"/>
      <c r="K175" s="247">
        <f>ROUND(E175*J175,2)</f>
        <v>0</v>
      </c>
      <c r="L175" s="247">
        <v>21</v>
      </c>
      <c r="M175" s="247">
        <f>G175*(1+L175/100)</f>
        <v>0</v>
      </c>
      <c r="N175" s="245">
        <v>1.0000000000000001E-5</v>
      </c>
      <c r="O175" s="245">
        <f>ROUND(E175*N175,2)</f>
        <v>0</v>
      </c>
      <c r="P175" s="245">
        <v>0</v>
      </c>
      <c r="Q175" s="245">
        <f>ROUND(E175*P175,2)</f>
        <v>0</v>
      </c>
      <c r="R175" s="247" t="s">
        <v>3735</v>
      </c>
      <c r="S175" s="247" t="s">
        <v>511</v>
      </c>
      <c r="T175" s="248" t="s">
        <v>512</v>
      </c>
      <c r="U175" s="224">
        <v>6.2E-2</v>
      </c>
      <c r="V175" s="224">
        <f>ROUND(E175*U175,2)</f>
        <v>24.8</v>
      </c>
      <c r="W175" s="224"/>
      <c r="X175" s="224" t="s">
        <v>557</v>
      </c>
      <c r="Y175" s="224" t="s">
        <v>513</v>
      </c>
      <c r="Z175" s="213"/>
      <c r="AA175" s="213"/>
      <c r="AB175" s="213"/>
      <c r="AC175" s="213"/>
      <c r="AD175" s="213"/>
      <c r="AE175" s="213"/>
      <c r="AF175" s="213"/>
      <c r="AG175" s="213" t="s">
        <v>3478</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5"/>
      <c r="D176" s="251"/>
      <c r="E176" s="251"/>
      <c r="F176" s="251"/>
      <c r="G176" s="251"/>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515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42">
        <v>75</v>
      </c>
      <c r="B177" s="243" t="s">
        <v>3818</v>
      </c>
      <c r="C177" s="254" t="s">
        <v>3819</v>
      </c>
      <c r="D177" s="244" t="s">
        <v>969</v>
      </c>
      <c r="E177" s="245">
        <v>0.81299999999999994</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t="s">
        <v>3735</v>
      </c>
      <c r="S177" s="247" t="s">
        <v>511</v>
      </c>
      <c r="T177" s="248" t="s">
        <v>512</v>
      </c>
      <c r="U177" s="224">
        <v>1.3740000000000001</v>
      </c>
      <c r="V177" s="224">
        <f>ROUND(E177*U177,2)</f>
        <v>1.1200000000000001</v>
      </c>
      <c r="W177" s="224"/>
      <c r="X177" s="224" t="s">
        <v>557</v>
      </c>
      <c r="Y177" s="224" t="s">
        <v>513</v>
      </c>
      <c r="Z177" s="213"/>
      <c r="AA177" s="213"/>
      <c r="AB177" s="213"/>
      <c r="AC177" s="213"/>
      <c r="AD177" s="213"/>
      <c r="AE177" s="213"/>
      <c r="AF177" s="213"/>
      <c r="AG177" s="213" t="s">
        <v>3478</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74" t="s">
        <v>2675</v>
      </c>
      <c r="D178" s="272"/>
      <c r="E178" s="272"/>
      <c r="F178" s="272"/>
      <c r="G178" s="272"/>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921</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7"/>
      <c r="D179" s="250"/>
      <c r="E179" s="250"/>
      <c r="F179" s="250"/>
      <c r="G179" s="250"/>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515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
      <c r="A180" s="242">
        <v>76</v>
      </c>
      <c r="B180" s="243" t="s">
        <v>3820</v>
      </c>
      <c r="C180" s="254" t="s">
        <v>3821</v>
      </c>
      <c r="D180" s="244" t="s">
        <v>1356</v>
      </c>
      <c r="E180" s="245">
        <v>95</v>
      </c>
      <c r="F180" s="246"/>
      <c r="G180" s="247">
        <f>ROUND(E180*F180,2)</f>
        <v>0</v>
      </c>
      <c r="H180" s="246"/>
      <c r="I180" s="247">
        <f>ROUND(E180*H180,2)</f>
        <v>0</v>
      </c>
      <c r="J180" s="246"/>
      <c r="K180" s="247">
        <f>ROUND(E180*J180,2)</f>
        <v>0</v>
      </c>
      <c r="L180" s="247">
        <v>21</v>
      </c>
      <c r="M180" s="247">
        <f>G180*(1+L180/100)</f>
        <v>0</v>
      </c>
      <c r="N180" s="245">
        <v>7.7999999999999999E-4</v>
      </c>
      <c r="O180" s="245">
        <f>ROUND(E180*N180,2)</f>
        <v>7.0000000000000007E-2</v>
      </c>
      <c r="P180" s="245">
        <v>0</v>
      </c>
      <c r="Q180" s="245">
        <f>ROUND(E180*P180,2)</f>
        <v>0</v>
      </c>
      <c r="R180" s="247"/>
      <c r="S180" s="247" t="s">
        <v>527</v>
      </c>
      <c r="T180" s="248" t="s">
        <v>512</v>
      </c>
      <c r="U180" s="224">
        <v>0</v>
      </c>
      <c r="V180" s="224">
        <f>ROUND(E180*U180,2)</f>
        <v>0</v>
      </c>
      <c r="W180" s="224"/>
      <c r="X180" s="224" t="s">
        <v>557</v>
      </c>
      <c r="Y180" s="224" t="s">
        <v>513</v>
      </c>
      <c r="Z180" s="213"/>
      <c r="AA180" s="213"/>
      <c r="AB180" s="213"/>
      <c r="AC180" s="213"/>
      <c r="AD180" s="213"/>
      <c r="AE180" s="213"/>
      <c r="AF180" s="213"/>
      <c r="AG180" s="213" t="s">
        <v>3478</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5"/>
      <c r="D181" s="251"/>
      <c r="E181" s="251"/>
      <c r="F181" s="251"/>
      <c r="G181" s="251"/>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515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
      <c r="A182" s="242">
        <v>77</v>
      </c>
      <c r="B182" s="243" t="s">
        <v>3822</v>
      </c>
      <c r="C182" s="254" t="s">
        <v>3823</v>
      </c>
      <c r="D182" s="244" t="s">
        <v>1356</v>
      </c>
      <c r="E182" s="245">
        <v>60</v>
      </c>
      <c r="F182" s="246"/>
      <c r="G182" s="247">
        <f>ROUND(E182*F182,2)</f>
        <v>0</v>
      </c>
      <c r="H182" s="246"/>
      <c r="I182" s="247">
        <f>ROUND(E182*H182,2)</f>
        <v>0</v>
      </c>
      <c r="J182" s="246"/>
      <c r="K182" s="247">
        <f>ROUND(E182*J182,2)</f>
        <v>0</v>
      </c>
      <c r="L182" s="247">
        <v>21</v>
      </c>
      <c r="M182" s="247">
        <f>G182*(1+L182/100)</f>
        <v>0</v>
      </c>
      <c r="N182" s="245">
        <v>9.6000000000000002E-4</v>
      </c>
      <c r="O182" s="245">
        <f>ROUND(E182*N182,2)</f>
        <v>0.06</v>
      </c>
      <c r="P182" s="245">
        <v>0</v>
      </c>
      <c r="Q182" s="245">
        <f>ROUND(E182*P182,2)</f>
        <v>0</v>
      </c>
      <c r="R182" s="247"/>
      <c r="S182" s="247" t="s">
        <v>527</v>
      </c>
      <c r="T182" s="248" t="s">
        <v>512</v>
      </c>
      <c r="U182" s="224">
        <v>0</v>
      </c>
      <c r="V182" s="224">
        <f>ROUND(E182*U182,2)</f>
        <v>0</v>
      </c>
      <c r="W182" s="224"/>
      <c r="X182" s="224" t="s">
        <v>557</v>
      </c>
      <c r="Y182" s="224" t="s">
        <v>513</v>
      </c>
      <c r="Z182" s="213"/>
      <c r="AA182" s="213"/>
      <c r="AB182" s="213"/>
      <c r="AC182" s="213"/>
      <c r="AD182" s="213"/>
      <c r="AE182" s="213"/>
      <c r="AF182" s="213"/>
      <c r="AG182" s="213" t="s">
        <v>3478</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5"/>
      <c r="D183" s="251"/>
      <c r="E183" s="251"/>
      <c r="F183" s="251"/>
      <c r="G183" s="251"/>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515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2">
        <v>78</v>
      </c>
      <c r="B184" s="243" t="s">
        <v>3824</v>
      </c>
      <c r="C184" s="254" t="s">
        <v>3825</v>
      </c>
      <c r="D184" s="244" t="s">
        <v>1356</v>
      </c>
      <c r="E184" s="245">
        <v>60</v>
      </c>
      <c r="F184" s="246"/>
      <c r="G184" s="247">
        <f>ROUND(E184*F184,2)</f>
        <v>0</v>
      </c>
      <c r="H184" s="246"/>
      <c r="I184" s="247">
        <f>ROUND(E184*H184,2)</f>
        <v>0</v>
      </c>
      <c r="J184" s="246"/>
      <c r="K184" s="247">
        <f>ROUND(E184*J184,2)</f>
        <v>0</v>
      </c>
      <c r="L184" s="247">
        <v>21</v>
      </c>
      <c r="M184" s="247">
        <f>G184*(1+L184/100)</f>
        <v>0</v>
      </c>
      <c r="N184" s="245">
        <v>1.25E-3</v>
      </c>
      <c r="O184" s="245">
        <f>ROUND(E184*N184,2)</f>
        <v>0.08</v>
      </c>
      <c r="P184" s="245">
        <v>0</v>
      </c>
      <c r="Q184" s="245">
        <f>ROUND(E184*P184,2)</f>
        <v>0</v>
      </c>
      <c r="R184" s="247"/>
      <c r="S184" s="247" t="s">
        <v>527</v>
      </c>
      <c r="T184" s="248" t="s">
        <v>512</v>
      </c>
      <c r="U184" s="224">
        <v>0</v>
      </c>
      <c r="V184" s="224">
        <f>ROUND(E184*U184,2)</f>
        <v>0</v>
      </c>
      <c r="W184" s="224"/>
      <c r="X184" s="224" t="s">
        <v>557</v>
      </c>
      <c r="Y184" s="224" t="s">
        <v>513</v>
      </c>
      <c r="Z184" s="213"/>
      <c r="AA184" s="213"/>
      <c r="AB184" s="213"/>
      <c r="AC184" s="213"/>
      <c r="AD184" s="213"/>
      <c r="AE184" s="213"/>
      <c r="AF184" s="213"/>
      <c r="AG184" s="213" t="s">
        <v>3478</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5"/>
      <c r="D185" s="251"/>
      <c r="E185" s="251"/>
      <c r="F185" s="251"/>
      <c r="G185" s="251"/>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515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
      <c r="A186" s="242">
        <v>79</v>
      </c>
      <c r="B186" s="243" t="s">
        <v>3826</v>
      </c>
      <c r="C186" s="254" t="s">
        <v>3827</v>
      </c>
      <c r="D186" s="244" t="s">
        <v>1356</v>
      </c>
      <c r="E186" s="245">
        <v>20</v>
      </c>
      <c r="F186" s="246"/>
      <c r="G186" s="247">
        <f>ROUND(E186*F186,2)</f>
        <v>0</v>
      </c>
      <c r="H186" s="246"/>
      <c r="I186" s="247">
        <f>ROUND(E186*H186,2)</f>
        <v>0</v>
      </c>
      <c r="J186" s="246"/>
      <c r="K186" s="247">
        <f>ROUND(E186*J186,2)</f>
        <v>0</v>
      </c>
      <c r="L186" s="247">
        <v>21</v>
      </c>
      <c r="M186" s="247">
        <f>G186*(1+L186/100)</f>
        <v>0</v>
      </c>
      <c r="N186" s="245">
        <v>2.8400000000000001E-3</v>
      </c>
      <c r="O186" s="245">
        <f>ROUND(E186*N186,2)</f>
        <v>0.06</v>
      </c>
      <c r="P186" s="245">
        <v>0</v>
      </c>
      <c r="Q186" s="245">
        <f>ROUND(E186*P186,2)</f>
        <v>0</v>
      </c>
      <c r="R186" s="247"/>
      <c r="S186" s="247" t="s">
        <v>527</v>
      </c>
      <c r="T186" s="248" t="s">
        <v>512</v>
      </c>
      <c r="U186" s="224">
        <v>0</v>
      </c>
      <c r="V186" s="224">
        <f>ROUND(E186*U186,2)</f>
        <v>0</v>
      </c>
      <c r="W186" s="224"/>
      <c r="X186" s="224" t="s">
        <v>557</v>
      </c>
      <c r="Y186" s="224" t="s">
        <v>513</v>
      </c>
      <c r="Z186" s="213"/>
      <c r="AA186" s="213"/>
      <c r="AB186" s="213"/>
      <c r="AC186" s="213"/>
      <c r="AD186" s="213"/>
      <c r="AE186" s="213"/>
      <c r="AF186" s="213"/>
      <c r="AG186" s="213" t="s">
        <v>3478</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5"/>
      <c r="D187" s="251"/>
      <c r="E187" s="251"/>
      <c r="F187" s="251"/>
      <c r="G187" s="251"/>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2">
        <v>80</v>
      </c>
      <c r="B188" s="243" t="s">
        <v>3828</v>
      </c>
      <c r="C188" s="254" t="s">
        <v>3829</v>
      </c>
      <c r="D188" s="244" t="s">
        <v>1356</v>
      </c>
      <c r="E188" s="245">
        <v>30</v>
      </c>
      <c r="F188" s="246"/>
      <c r="G188" s="247">
        <f>ROUND(E188*F188,2)</f>
        <v>0</v>
      </c>
      <c r="H188" s="246"/>
      <c r="I188" s="247">
        <f>ROUND(E188*H188,2)</f>
        <v>0</v>
      </c>
      <c r="J188" s="246"/>
      <c r="K188" s="247">
        <f>ROUND(E188*J188,2)</f>
        <v>0</v>
      </c>
      <c r="L188" s="247">
        <v>21</v>
      </c>
      <c r="M188" s="247">
        <f>G188*(1+L188/100)</f>
        <v>0</v>
      </c>
      <c r="N188" s="245">
        <v>3.7299999999999998E-3</v>
      </c>
      <c r="O188" s="245">
        <f>ROUND(E188*N188,2)</f>
        <v>0.11</v>
      </c>
      <c r="P188" s="245">
        <v>0</v>
      </c>
      <c r="Q188" s="245">
        <f>ROUND(E188*P188,2)</f>
        <v>0</v>
      </c>
      <c r="R188" s="247"/>
      <c r="S188" s="247" t="s">
        <v>527</v>
      </c>
      <c r="T188" s="248" t="s">
        <v>512</v>
      </c>
      <c r="U188" s="224">
        <v>0</v>
      </c>
      <c r="V188" s="224">
        <f>ROUND(E188*U188,2)</f>
        <v>0</v>
      </c>
      <c r="W188" s="224"/>
      <c r="X188" s="224" t="s">
        <v>557</v>
      </c>
      <c r="Y188" s="224" t="s">
        <v>513</v>
      </c>
      <c r="Z188" s="213"/>
      <c r="AA188" s="213"/>
      <c r="AB188" s="213"/>
      <c r="AC188" s="213"/>
      <c r="AD188" s="213"/>
      <c r="AE188" s="213"/>
      <c r="AF188" s="213"/>
      <c r="AG188" s="213" t="s">
        <v>3478</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5"/>
      <c r="D189" s="251"/>
      <c r="E189" s="251"/>
      <c r="F189" s="251"/>
      <c r="G189" s="251"/>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515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22.5" outlineLevel="1" x14ac:dyDescent="0.2">
      <c r="A190" s="242">
        <v>81</v>
      </c>
      <c r="B190" s="243" t="s">
        <v>3830</v>
      </c>
      <c r="C190" s="254" t="s">
        <v>3831</v>
      </c>
      <c r="D190" s="244" t="s">
        <v>1356</v>
      </c>
      <c r="E190" s="245">
        <v>30</v>
      </c>
      <c r="F190" s="246"/>
      <c r="G190" s="247">
        <f>ROUND(E190*F190,2)</f>
        <v>0</v>
      </c>
      <c r="H190" s="246"/>
      <c r="I190" s="247">
        <f>ROUND(E190*H190,2)</f>
        <v>0</v>
      </c>
      <c r="J190" s="246"/>
      <c r="K190" s="247">
        <f>ROUND(E190*J190,2)</f>
        <v>0</v>
      </c>
      <c r="L190" s="247">
        <v>21</v>
      </c>
      <c r="M190" s="247">
        <f>G190*(1+L190/100)</f>
        <v>0</v>
      </c>
      <c r="N190" s="245">
        <v>2.0000000000000001E-4</v>
      </c>
      <c r="O190" s="245">
        <f>ROUND(E190*N190,2)</f>
        <v>0.01</v>
      </c>
      <c r="P190" s="245">
        <v>0</v>
      </c>
      <c r="Q190" s="245">
        <f>ROUND(E190*P190,2)</f>
        <v>0</v>
      </c>
      <c r="R190" s="247"/>
      <c r="S190" s="247" t="s">
        <v>527</v>
      </c>
      <c r="T190" s="248" t="s">
        <v>512</v>
      </c>
      <c r="U190" s="224">
        <v>0</v>
      </c>
      <c r="V190" s="224">
        <f>ROUND(E190*U190,2)</f>
        <v>0</v>
      </c>
      <c r="W190" s="224"/>
      <c r="X190" s="224" t="s">
        <v>557</v>
      </c>
      <c r="Y190" s="224" t="s">
        <v>513</v>
      </c>
      <c r="Z190" s="213"/>
      <c r="AA190" s="213"/>
      <c r="AB190" s="213"/>
      <c r="AC190" s="213"/>
      <c r="AD190" s="213"/>
      <c r="AE190" s="213"/>
      <c r="AF190" s="213"/>
      <c r="AG190" s="213" t="s">
        <v>3478</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5"/>
      <c r="D191" s="251"/>
      <c r="E191" s="251"/>
      <c r="F191" s="251"/>
      <c r="G191" s="251"/>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515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22.5" outlineLevel="1" x14ac:dyDescent="0.2">
      <c r="A192" s="242">
        <v>82</v>
      </c>
      <c r="B192" s="243" t="s">
        <v>3832</v>
      </c>
      <c r="C192" s="254" t="s">
        <v>3833</v>
      </c>
      <c r="D192" s="244" t="s">
        <v>1356</v>
      </c>
      <c r="E192" s="245">
        <v>45</v>
      </c>
      <c r="F192" s="246"/>
      <c r="G192" s="247">
        <f>ROUND(E192*F192,2)</f>
        <v>0</v>
      </c>
      <c r="H192" s="246"/>
      <c r="I192" s="247">
        <f>ROUND(E192*H192,2)</f>
        <v>0</v>
      </c>
      <c r="J192" s="246"/>
      <c r="K192" s="247">
        <f>ROUND(E192*J192,2)</f>
        <v>0</v>
      </c>
      <c r="L192" s="247">
        <v>21</v>
      </c>
      <c r="M192" s="247">
        <f>G192*(1+L192/100)</f>
        <v>0</v>
      </c>
      <c r="N192" s="245">
        <v>2.4000000000000001E-4</v>
      </c>
      <c r="O192" s="245">
        <f>ROUND(E192*N192,2)</f>
        <v>0.01</v>
      </c>
      <c r="P192" s="245">
        <v>0</v>
      </c>
      <c r="Q192" s="245">
        <f>ROUND(E192*P192,2)</f>
        <v>0</v>
      </c>
      <c r="R192" s="247"/>
      <c r="S192" s="247" t="s">
        <v>527</v>
      </c>
      <c r="T192" s="248" t="s">
        <v>512</v>
      </c>
      <c r="U192" s="224">
        <v>0</v>
      </c>
      <c r="V192" s="224">
        <f>ROUND(E192*U192,2)</f>
        <v>0</v>
      </c>
      <c r="W192" s="224"/>
      <c r="X192" s="224" t="s">
        <v>557</v>
      </c>
      <c r="Y192" s="224" t="s">
        <v>513</v>
      </c>
      <c r="Z192" s="213"/>
      <c r="AA192" s="213"/>
      <c r="AB192" s="213"/>
      <c r="AC192" s="213"/>
      <c r="AD192" s="213"/>
      <c r="AE192" s="213"/>
      <c r="AF192" s="213"/>
      <c r="AG192" s="213" t="s">
        <v>3478</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55"/>
      <c r="D193" s="251"/>
      <c r="E193" s="251"/>
      <c r="F193" s="251"/>
      <c r="G193" s="251"/>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515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2">
        <v>83</v>
      </c>
      <c r="B194" s="243" t="s">
        <v>3834</v>
      </c>
      <c r="C194" s="254" t="s">
        <v>3835</v>
      </c>
      <c r="D194" s="244" t="s">
        <v>1356</v>
      </c>
      <c r="E194" s="245">
        <v>25</v>
      </c>
      <c r="F194" s="246"/>
      <c r="G194" s="247">
        <f>ROUND(E194*F194,2)</f>
        <v>0</v>
      </c>
      <c r="H194" s="246"/>
      <c r="I194" s="247">
        <f>ROUND(E194*H194,2)</f>
        <v>0</v>
      </c>
      <c r="J194" s="246"/>
      <c r="K194" s="247">
        <f>ROUND(E194*J194,2)</f>
        <v>0</v>
      </c>
      <c r="L194" s="247">
        <v>21</v>
      </c>
      <c r="M194" s="247">
        <f>G194*(1+L194/100)</f>
        <v>0</v>
      </c>
      <c r="N194" s="245">
        <v>2.7E-4</v>
      </c>
      <c r="O194" s="245">
        <f>ROUND(E194*N194,2)</f>
        <v>0.01</v>
      </c>
      <c r="P194" s="245">
        <v>0</v>
      </c>
      <c r="Q194" s="245">
        <f>ROUND(E194*P194,2)</f>
        <v>0</v>
      </c>
      <c r="R194" s="247"/>
      <c r="S194" s="247" t="s">
        <v>527</v>
      </c>
      <c r="T194" s="248" t="s">
        <v>512</v>
      </c>
      <c r="U194" s="224">
        <v>0</v>
      </c>
      <c r="V194" s="224">
        <f>ROUND(E194*U194,2)</f>
        <v>0</v>
      </c>
      <c r="W194" s="224"/>
      <c r="X194" s="224" t="s">
        <v>557</v>
      </c>
      <c r="Y194" s="224" t="s">
        <v>513</v>
      </c>
      <c r="Z194" s="213"/>
      <c r="AA194" s="213"/>
      <c r="AB194" s="213"/>
      <c r="AC194" s="213"/>
      <c r="AD194" s="213"/>
      <c r="AE194" s="213"/>
      <c r="AF194" s="213"/>
      <c r="AG194" s="213" t="s">
        <v>3478</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55"/>
      <c r="D195" s="251"/>
      <c r="E195" s="251"/>
      <c r="F195" s="251"/>
      <c r="G195" s="251"/>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515</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
      <c r="A196" s="242">
        <v>84</v>
      </c>
      <c r="B196" s="243" t="s">
        <v>3836</v>
      </c>
      <c r="C196" s="254" t="s">
        <v>3837</v>
      </c>
      <c r="D196" s="244" t="s">
        <v>1356</v>
      </c>
      <c r="E196" s="245">
        <v>50</v>
      </c>
      <c r="F196" s="246"/>
      <c r="G196" s="247">
        <f>ROUND(E196*F196,2)</f>
        <v>0</v>
      </c>
      <c r="H196" s="246"/>
      <c r="I196" s="247">
        <f>ROUND(E196*H196,2)</f>
        <v>0</v>
      </c>
      <c r="J196" s="246"/>
      <c r="K196" s="247">
        <f>ROUND(E196*J196,2)</f>
        <v>0</v>
      </c>
      <c r="L196" s="247">
        <v>21</v>
      </c>
      <c r="M196" s="247">
        <f>G196*(1+L196/100)</f>
        <v>0</v>
      </c>
      <c r="N196" s="245">
        <v>2.4199999999999998E-3</v>
      </c>
      <c r="O196" s="245">
        <f>ROUND(E196*N196,2)</f>
        <v>0.12</v>
      </c>
      <c r="P196" s="245">
        <v>0</v>
      </c>
      <c r="Q196" s="245">
        <f>ROUND(E196*P196,2)</f>
        <v>0</v>
      </c>
      <c r="R196" s="247"/>
      <c r="S196" s="247" t="s">
        <v>527</v>
      </c>
      <c r="T196" s="248" t="s">
        <v>512</v>
      </c>
      <c r="U196" s="224">
        <v>0</v>
      </c>
      <c r="V196" s="224">
        <f>ROUND(E196*U196,2)</f>
        <v>0</v>
      </c>
      <c r="W196" s="224"/>
      <c r="X196" s="224" t="s">
        <v>557</v>
      </c>
      <c r="Y196" s="224" t="s">
        <v>513</v>
      </c>
      <c r="Z196" s="213"/>
      <c r="AA196" s="213"/>
      <c r="AB196" s="213"/>
      <c r="AC196" s="213"/>
      <c r="AD196" s="213"/>
      <c r="AE196" s="213"/>
      <c r="AF196" s="213"/>
      <c r="AG196" s="213" t="s">
        <v>3478</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55"/>
      <c r="D197" s="251"/>
      <c r="E197" s="251"/>
      <c r="F197" s="251"/>
      <c r="G197" s="251"/>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515</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
      <c r="A198" s="242">
        <v>85</v>
      </c>
      <c r="B198" s="243" t="s">
        <v>3838</v>
      </c>
      <c r="C198" s="254" t="s">
        <v>3839</v>
      </c>
      <c r="D198" s="244" t="s">
        <v>1356</v>
      </c>
      <c r="E198" s="245">
        <v>20</v>
      </c>
      <c r="F198" s="246"/>
      <c r="G198" s="247">
        <f>ROUND(E198*F198,2)</f>
        <v>0</v>
      </c>
      <c r="H198" s="246"/>
      <c r="I198" s="247">
        <f>ROUND(E198*H198,2)</f>
        <v>0</v>
      </c>
      <c r="J198" s="246"/>
      <c r="K198" s="247">
        <f>ROUND(E198*J198,2)</f>
        <v>0</v>
      </c>
      <c r="L198" s="247">
        <v>21</v>
      </c>
      <c r="M198" s="247">
        <f>G198*(1+L198/100)</f>
        <v>0</v>
      </c>
      <c r="N198" s="245">
        <v>3.9399999999999999E-3</v>
      </c>
      <c r="O198" s="245">
        <f>ROUND(E198*N198,2)</f>
        <v>0.08</v>
      </c>
      <c r="P198" s="245">
        <v>0</v>
      </c>
      <c r="Q198" s="245">
        <f>ROUND(E198*P198,2)</f>
        <v>0</v>
      </c>
      <c r="R198" s="247"/>
      <c r="S198" s="247" t="s">
        <v>527</v>
      </c>
      <c r="T198" s="248" t="s">
        <v>512</v>
      </c>
      <c r="U198" s="224">
        <v>0</v>
      </c>
      <c r="V198" s="224">
        <f>ROUND(E198*U198,2)</f>
        <v>0</v>
      </c>
      <c r="W198" s="224"/>
      <c r="X198" s="224" t="s">
        <v>557</v>
      </c>
      <c r="Y198" s="224" t="s">
        <v>513</v>
      </c>
      <c r="Z198" s="213"/>
      <c r="AA198" s="213"/>
      <c r="AB198" s="213"/>
      <c r="AC198" s="213"/>
      <c r="AD198" s="213"/>
      <c r="AE198" s="213"/>
      <c r="AF198" s="213"/>
      <c r="AG198" s="213" t="s">
        <v>3478</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5"/>
      <c r="D199" s="251"/>
      <c r="E199" s="251"/>
      <c r="F199" s="251"/>
      <c r="G199" s="251"/>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515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42">
        <v>86</v>
      </c>
      <c r="B200" s="243" t="s">
        <v>3840</v>
      </c>
      <c r="C200" s="254" t="s">
        <v>3841</v>
      </c>
      <c r="D200" s="244" t="s">
        <v>582</v>
      </c>
      <c r="E200" s="245">
        <v>2</v>
      </c>
      <c r="F200" s="246"/>
      <c r="G200" s="247">
        <f>ROUND(E200*F200,2)</f>
        <v>0</v>
      </c>
      <c r="H200" s="246"/>
      <c r="I200" s="247">
        <f>ROUND(E200*H200,2)</f>
        <v>0</v>
      </c>
      <c r="J200" s="246"/>
      <c r="K200" s="247">
        <f>ROUND(E200*J200,2)</f>
        <v>0</v>
      </c>
      <c r="L200" s="247">
        <v>21</v>
      </c>
      <c r="M200" s="247">
        <f>G200*(1+L200/100)</f>
        <v>0</v>
      </c>
      <c r="N200" s="245">
        <v>1.3999999999999999E-4</v>
      </c>
      <c r="O200" s="245">
        <f>ROUND(E200*N200,2)</f>
        <v>0</v>
      </c>
      <c r="P200" s="245">
        <v>0</v>
      </c>
      <c r="Q200" s="245">
        <f>ROUND(E200*P200,2)</f>
        <v>0</v>
      </c>
      <c r="R200" s="247"/>
      <c r="S200" s="247" t="s">
        <v>527</v>
      </c>
      <c r="T200" s="248" t="s">
        <v>512</v>
      </c>
      <c r="U200" s="224">
        <v>0</v>
      </c>
      <c r="V200" s="224">
        <f>ROUND(E200*U200,2)</f>
        <v>0</v>
      </c>
      <c r="W200" s="224"/>
      <c r="X200" s="224" t="s">
        <v>557</v>
      </c>
      <c r="Y200" s="224" t="s">
        <v>513</v>
      </c>
      <c r="Z200" s="213"/>
      <c r="AA200" s="213"/>
      <c r="AB200" s="213"/>
      <c r="AC200" s="213"/>
      <c r="AD200" s="213"/>
      <c r="AE200" s="213"/>
      <c r="AF200" s="213"/>
      <c r="AG200" s="213" t="s">
        <v>3478</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5"/>
      <c r="D201" s="251"/>
      <c r="E201" s="251"/>
      <c r="F201" s="251"/>
      <c r="G201" s="251"/>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515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2">
        <v>87</v>
      </c>
      <c r="B202" s="243" t="s">
        <v>3842</v>
      </c>
      <c r="C202" s="254" t="s">
        <v>3843</v>
      </c>
      <c r="D202" s="244" t="s">
        <v>582</v>
      </c>
      <c r="E202" s="245">
        <v>1</v>
      </c>
      <c r="F202" s="246"/>
      <c r="G202" s="247">
        <f>ROUND(E202*F202,2)</f>
        <v>0</v>
      </c>
      <c r="H202" s="246"/>
      <c r="I202" s="247">
        <f>ROUND(E202*H202,2)</f>
        <v>0</v>
      </c>
      <c r="J202" s="246"/>
      <c r="K202" s="247">
        <f>ROUND(E202*J202,2)</f>
        <v>0</v>
      </c>
      <c r="L202" s="247">
        <v>21</v>
      </c>
      <c r="M202" s="247">
        <f>G202*(1+L202/100)</f>
        <v>0</v>
      </c>
      <c r="N202" s="245">
        <v>5.0000000000000001E-4</v>
      </c>
      <c r="O202" s="245">
        <f>ROUND(E202*N202,2)</f>
        <v>0</v>
      </c>
      <c r="P202" s="245">
        <v>0</v>
      </c>
      <c r="Q202" s="245">
        <f>ROUND(E202*P202,2)</f>
        <v>0</v>
      </c>
      <c r="R202" s="247"/>
      <c r="S202" s="247" t="s">
        <v>527</v>
      </c>
      <c r="T202" s="248" t="s">
        <v>512</v>
      </c>
      <c r="U202" s="224">
        <v>0</v>
      </c>
      <c r="V202" s="224">
        <f>ROUND(E202*U202,2)</f>
        <v>0</v>
      </c>
      <c r="W202" s="224"/>
      <c r="X202" s="224" t="s">
        <v>557</v>
      </c>
      <c r="Y202" s="224" t="s">
        <v>513</v>
      </c>
      <c r="Z202" s="213"/>
      <c r="AA202" s="213"/>
      <c r="AB202" s="213"/>
      <c r="AC202" s="213"/>
      <c r="AD202" s="213"/>
      <c r="AE202" s="213"/>
      <c r="AF202" s="213"/>
      <c r="AG202" s="213" t="s">
        <v>3478</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2" x14ac:dyDescent="0.2">
      <c r="A203" s="220"/>
      <c r="B203" s="221"/>
      <c r="C203" s="255"/>
      <c r="D203" s="251"/>
      <c r="E203" s="251"/>
      <c r="F203" s="251"/>
      <c r="G203" s="251"/>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515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42">
        <v>88</v>
      </c>
      <c r="B204" s="243" t="s">
        <v>3844</v>
      </c>
      <c r="C204" s="254" t="s">
        <v>3845</v>
      </c>
      <c r="D204" s="244" t="s">
        <v>582</v>
      </c>
      <c r="E204" s="245">
        <v>1</v>
      </c>
      <c r="F204" s="246"/>
      <c r="G204" s="247">
        <f>ROUND(E204*F204,2)</f>
        <v>0</v>
      </c>
      <c r="H204" s="246"/>
      <c r="I204" s="247">
        <f>ROUND(E204*H204,2)</f>
        <v>0</v>
      </c>
      <c r="J204" s="246"/>
      <c r="K204" s="247">
        <f>ROUND(E204*J204,2)</f>
        <v>0</v>
      </c>
      <c r="L204" s="247">
        <v>21</v>
      </c>
      <c r="M204" s="247">
        <f>G204*(1+L204/100)</f>
        <v>0</v>
      </c>
      <c r="N204" s="245">
        <v>4.0999999999999999E-4</v>
      </c>
      <c r="O204" s="245">
        <f>ROUND(E204*N204,2)</f>
        <v>0</v>
      </c>
      <c r="P204" s="245">
        <v>0</v>
      </c>
      <c r="Q204" s="245">
        <f>ROUND(E204*P204,2)</f>
        <v>0</v>
      </c>
      <c r="R204" s="247"/>
      <c r="S204" s="247" t="s">
        <v>527</v>
      </c>
      <c r="T204" s="248" t="s">
        <v>512</v>
      </c>
      <c r="U204" s="224">
        <v>0</v>
      </c>
      <c r="V204" s="224">
        <f>ROUND(E204*U204,2)</f>
        <v>0</v>
      </c>
      <c r="W204" s="224"/>
      <c r="X204" s="224" t="s">
        <v>557</v>
      </c>
      <c r="Y204" s="224" t="s">
        <v>513</v>
      </c>
      <c r="Z204" s="213"/>
      <c r="AA204" s="213"/>
      <c r="AB204" s="213"/>
      <c r="AC204" s="213"/>
      <c r="AD204" s="213"/>
      <c r="AE204" s="213"/>
      <c r="AF204" s="213"/>
      <c r="AG204" s="213" t="s">
        <v>3478</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55"/>
      <c r="D205" s="251"/>
      <c r="E205" s="251"/>
      <c r="F205" s="251"/>
      <c r="G205" s="251"/>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515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42">
        <v>89</v>
      </c>
      <c r="B206" s="243" t="s">
        <v>3846</v>
      </c>
      <c r="C206" s="254" t="s">
        <v>3847</v>
      </c>
      <c r="D206" s="244" t="s">
        <v>582</v>
      </c>
      <c r="E206" s="245">
        <v>10</v>
      </c>
      <c r="F206" s="246"/>
      <c r="G206" s="247">
        <f>ROUND(E206*F206,2)</f>
        <v>0</v>
      </c>
      <c r="H206" s="246"/>
      <c r="I206" s="247">
        <f>ROUND(E206*H206,2)</f>
        <v>0</v>
      </c>
      <c r="J206" s="246"/>
      <c r="K206" s="247">
        <f>ROUND(E206*J206,2)</f>
        <v>0</v>
      </c>
      <c r="L206" s="247">
        <v>21</v>
      </c>
      <c r="M206" s="247">
        <f>G206*(1+L206/100)</f>
        <v>0</v>
      </c>
      <c r="N206" s="245">
        <v>5.0000000000000001E-4</v>
      </c>
      <c r="O206" s="245">
        <f>ROUND(E206*N206,2)</f>
        <v>0.01</v>
      </c>
      <c r="P206" s="245">
        <v>0</v>
      </c>
      <c r="Q206" s="245">
        <f>ROUND(E206*P206,2)</f>
        <v>0</v>
      </c>
      <c r="R206" s="247"/>
      <c r="S206" s="247" t="s">
        <v>527</v>
      </c>
      <c r="T206" s="248" t="s">
        <v>512</v>
      </c>
      <c r="U206" s="224">
        <v>0</v>
      </c>
      <c r="V206" s="224">
        <f>ROUND(E206*U206,2)</f>
        <v>0</v>
      </c>
      <c r="W206" s="224"/>
      <c r="X206" s="224" t="s">
        <v>557</v>
      </c>
      <c r="Y206" s="224" t="s">
        <v>513</v>
      </c>
      <c r="Z206" s="213"/>
      <c r="AA206" s="213"/>
      <c r="AB206" s="213"/>
      <c r="AC206" s="213"/>
      <c r="AD206" s="213"/>
      <c r="AE206" s="213"/>
      <c r="AF206" s="213"/>
      <c r="AG206" s="213" t="s">
        <v>3478</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55"/>
      <c r="D207" s="251"/>
      <c r="E207" s="251"/>
      <c r="F207" s="251"/>
      <c r="G207" s="251"/>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515</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2">
        <v>90</v>
      </c>
      <c r="B208" s="243" t="s">
        <v>3848</v>
      </c>
      <c r="C208" s="254" t="s">
        <v>3849</v>
      </c>
      <c r="D208" s="244" t="s">
        <v>582</v>
      </c>
      <c r="E208" s="245">
        <v>2</v>
      </c>
      <c r="F208" s="246"/>
      <c r="G208" s="247">
        <f>ROUND(E208*F208,2)</f>
        <v>0</v>
      </c>
      <c r="H208" s="246"/>
      <c r="I208" s="247">
        <f>ROUND(E208*H208,2)</f>
        <v>0</v>
      </c>
      <c r="J208" s="246"/>
      <c r="K208" s="247">
        <f>ROUND(E208*J208,2)</f>
        <v>0</v>
      </c>
      <c r="L208" s="247">
        <v>21</v>
      </c>
      <c r="M208" s="247">
        <f>G208*(1+L208/100)</f>
        <v>0</v>
      </c>
      <c r="N208" s="245">
        <v>6.9999999999999999E-4</v>
      </c>
      <c r="O208" s="245">
        <f>ROUND(E208*N208,2)</f>
        <v>0</v>
      </c>
      <c r="P208" s="245">
        <v>0</v>
      </c>
      <c r="Q208" s="245">
        <f>ROUND(E208*P208,2)</f>
        <v>0</v>
      </c>
      <c r="R208" s="247"/>
      <c r="S208" s="247" t="s">
        <v>527</v>
      </c>
      <c r="T208" s="248" t="s">
        <v>512</v>
      </c>
      <c r="U208" s="224">
        <v>0</v>
      </c>
      <c r="V208" s="224">
        <f>ROUND(E208*U208,2)</f>
        <v>0</v>
      </c>
      <c r="W208" s="224"/>
      <c r="X208" s="224" t="s">
        <v>557</v>
      </c>
      <c r="Y208" s="224" t="s">
        <v>513</v>
      </c>
      <c r="Z208" s="213"/>
      <c r="AA208" s="213"/>
      <c r="AB208" s="213"/>
      <c r="AC208" s="213"/>
      <c r="AD208" s="213"/>
      <c r="AE208" s="213"/>
      <c r="AF208" s="213"/>
      <c r="AG208" s="213" t="s">
        <v>3478</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5"/>
      <c r="D209" s="251"/>
      <c r="E209" s="251"/>
      <c r="F209" s="251"/>
      <c r="G209" s="251"/>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515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42">
        <v>91</v>
      </c>
      <c r="B210" s="243" t="s">
        <v>3850</v>
      </c>
      <c r="C210" s="254" t="s">
        <v>3851</v>
      </c>
      <c r="D210" s="244" t="s">
        <v>582</v>
      </c>
      <c r="E210" s="245">
        <v>1</v>
      </c>
      <c r="F210" s="246"/>
      <c r="G210" s="247">
        <f>ROUND(E210*F210,2)</f>
        <v>0</v>
      </c>
      <c r="H210" s="246"/>
      <c r="I210" s="247">
        <f>ROUND(E210*H210,2)</f>
        <v>0</v>
      </c>
      <c r="J210" s="246"/>
      <c r="K210" s="247">
        <f>ROUND(E210*J210,2)</f>
        <v>0</v>
      </c>
      <c r="L210" s="247">
        <v>21</v>
      </c>
      <c r="M210" s="247">
        <f>G210*(1+L210/100)</f>
        <v>0</v>
      </c>
      <c r="N210" s="245">
        <v>1.07E-3</v>
      </c>
      <c r="O210" s="245">
        <f>ROUND(E210*N210,2)</f>
        <v>0</v>
      </c>
      <c r="P210" s="245">
        <v>0</v>
      </c>
      <c r="Q210" s="245">
        <f>ROUND(E210*P210,2)</f>
        <v>0</v>
      </c>
      <c r="R210" s="247"/>
      <c r="S210" s="247" t="s">
        <v>527</v>
      </c>
      <c r="T210" s="248" t="s">
        <v>512</v>
      </c>
      <c r="U210" s="224">
        <v>0</v>
      </c>
      <c r="V210" s="224">
        <f>ROUND(E210*U210,2)</f>
        <v>0</v>
      </c>
      <c r="W210" s="224"/>
      <c r="X210" s="224" t="s">
        <v>557</v>
      </c>
      <c r="Y210" s="224" t="s">
        <v>513</v>
      </c>
      <c r="Z210" s="213"/>
      <c r="AA210" s="213"/>
      <c r="AB210" s="213"/>
      <c r="AC210" s="213"/>
      <c r="AD210" s="213"/>
      <c r="AE210" s="213"/>
      <c r="AF210" s="213"/>
      <c r="AG210" s="213" t="s">
        <v>3478</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55"/>
      <c r="D211" s="251"/>
      <c r="E211" s="251"/>
      <c r="F211" s="251"/>
      <c r="G211" s="251"/>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515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42">
        <v>92</v>
      </c>
      <c r="B212" s="243" t="s">
        <v>3852</v>
      </c>
      <c r="C212" s="254" t="s">
        <v>3853</v>
      </c>
      <c r="D212" s="244" t="s">
        <v>582</v>
      </c>
      <c r="E212" s="245">
        <v>1</v>
      </c>
      <c r="F212" s="246"/>
      <c r="G212" s="247">
        <f>ROUND(E212*F212,2)</f>
        <v>0</v>
      </c>
      <c r="H212" s="246"/>
      <c r="I212" s="247">
        <f>ROUND(E212*H212,2)</f>
        <v>0</v>
      </c>
      <c r="J212" s="246"/>
      <c r="K212" s="247">
        <f>ROUND(E212*J212,2)</f>
        <v>0</v>
      </c>
      <c r="L212" s="247">
        <v>21</v>
      </c>
      <c r="M212" s="247">
        <f>G212*(1+L212/100)</f>
        <v>0</v>
      </c>
      <c r="N212" s="245">
        <v>2.7E-4</v>
      </c>
      <c r="O212" s="245">
        <f>ROUND(E212*N212,2)</f>
        <v>0</v>
      </c>
      <c r="P212" s="245">
        <v>0</v>
      </c>
      <c r="Q212" s="245">
        <f>ROUND(E212*P212,2)</f>
        <v>0</v>
      </c>
      <c r="R212" s="247"/>
      <c r="S212" s="247" t="s">
        <v>527</v>
      </c>
      <c r="T212" s="248" t="s">
        <v>512</v>
      </c>
      <c r="U212" s="224">
        <v>0</v>
      </c>
      <c r="V212" s="224">
        <f>ROUND(E212*U212,2)</f>
        <v>0</v>
      </c>
      <c r="W212" s="224"/>
      <c r="X212" s="224" t="s">
        <v>557</v>
      </c>
      <c r="Y212" s="224" t="s">
        <v>513</v>
      </c>
      <c r="Z212" s="213"/>
      <c r="AA212" s="213"/>
      <c r="AB212" s="213"/>
      <c r="AC212" s="213"/>
      <c r="AD212" s="213"/>
      <c r="AE212" s="213"/>
      <c r="AF212" s="213"/>
      <c r="AG212" s="213" t="s">
        <v>3478</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55"/>
      <c r="D213" s="251"/>
      <c r="E213" s="251"/>
      <c r="F213" s="251"/>
      <c r="G213" s="251"/>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515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
      <c r="A214" s="242">
        <v>93</v>
      </c>
      <c r="B214" s="243" t="s">
        <v>3854</v>
      </c>
      <c r="C214" s="254" t="s">
        <v>3855</v>
      </c>
      <c r="D214" s="244" t="s">
        <v>582</v>
      </c>
      <c r="E214" s="245">
        <v>2</v>
      </c>
      <c r="F214" s="246"/>
      <c r="G214" s="247">
        <f>ROUND(E214*F214,2)</f>
        <v>0</v>
      </c>
      <c r="H214" s="246"/>
      <c r="I214" s="247">
        <f>ROUND(E214*H214,2)</f>
        <v>0</v>
      </c>
      <c r="J214" s="246"/>
      <c r="K214" s="247">
        <f>ROUND(E214*J214,2)</f>
        <v>0</v>
      </c>
      <c r="L214" s="247">
        <v>21</v>
      </c>
      <c r="M214" s="247">
        <f>G214*(1+L214/100)</f>
        <v>0</v>
      </c>
      <c r="N214" s="245">
        <v>1.1999999999999999E-3</v>
      </c>
      <c r="O214" s="245">
        <f>ROUND(E214*N214,2)</f>
        <v>0</v>
      </c>
      <c r="P214" s="245">
        <v>0</v>
      </c>
      <c r="Q214" s="245">
        <f>ROUND(E214*P214,2)</f>
        <v>0</v>
      </c>
      <c r="R214" s="247"/>
      <c r="S214" s="247" t="s">
        <v>527</v>
      </c>
      <c r="T214" s="248" t="s">
        <v>512</v>
      </c>
      <c r="U214" s="224">
        <v>0</v>
      </c>
      <c r="V214" s="224">
        <f>ROUND(E214*U214,2)</f>
        <v>0</v>
      </c>
      <c r="W214" s="224"/>
      <c r="X214" s="224" t="s">
        <v>557</v>
      </c>
      <c r="Y214" s="224" t="s">
        <v>513</v>
      </c>
      <c r="Z214" s="213"/>
      <c r="AA214" s="213"/>
      <c r="AB214" s="213"/>
      <c r="AC214" s="213"/>
      <c r="AD214" s="213"/>
      <c r="AE214" s="213"/>
      <c r="AF214" s="213"/>
      <c r="AG214" s="213" t="s">
        <v>3478</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55"/>
      <c r="D215" s="251"/>
      <c r="E215" s="251"/>
      <c r="F215" s="251"/>
      <c r="G215" s="251"/>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515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
      <c r="A216" s="242">
        <v>94</v>
      </c>
      <c r="B216" s="243" t="s">
        <v>3856</v>
      </c>
      <c r="C216" s="254" t="s">
        <v>3857</v>
      </c>
      <c r="D216" s="244" t="s">
        <v>582</v>
      </c>
      <c r="E216" s="245">
        <v>1</v>
      </c>
      <c r="F216" s="246"/>
      <c r="G216" s="247">
        <f>ROUND(E216*F216,2)</f>
        <v>0</v>
      </c>
      <c r="H216" s="246"/>
      <c r="I216" s="247">
        <f>ROUND(E216*H216,2)</f>
        <v>0</v>
      </c>
      <c r="J216" s="246"/>
      <c r="K216" s="247">
        <f>ROUND(E216*J216,2)</f>
        <v>0</v>
      </c>
      <c r="L216" s="247">
        <v>21</v>
      </c>
      <c r="M216" s="247">
        <f>G216*(1+L216/100)</f>
        <v>0</v>
      </c>
      <c r="N216" s="245">
        <v>3.1E-4</v>
      </c>
      <c r="O216" s="245">
        <f>ROUND(E216*N216,2)</f>
        <v>0</v>
      </c>
      <c r="P216" s="245">
        <v>0</v>
      </c>
      <c r="Q216" s="245">
        <f>ROUND(E216*P216,2)</f>
        <v>0</v>
      </c>
      <c r="R216" s="247"/>
      <c r="S216" s="247" t="s">
        <v>527</v>
      </c>
      <c r="T216" s="248" t="s">
        <v>512</v>
      </c>
      <c r="U216" s="224">
        <v>0</v>
      </c>
      <c r="V216" s="224">
        <f>ROUND(E216*U216,2)</f>
        <v>0</v>
      </c>
      <c r="W216" s="224"/>
      <c r="X216" s="224" t="s">
        <v>557</v>
      </c>
      <c r="Y216" s="224" t="s">
        <v>513</v>
      </c>
      <c r="Z216" s="213"/>
      <c r="AA216" s="213"/>
      <c r="AB216" s="213"/>
      <c r="AC216" s="213"/>
      <c r="AD216" s="213"/>
      <c r="AE216" s="213"/>
      <c r="AF216" s="213"/>
      <c r="AG216" s="213" t="s">
        <v>3478</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55"/>
      <c r="D217" s="251"/>
      <c r="E217" s="251"/>
      <c r="F217" s="251"/>
      <c r="G217" s="251"/>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515</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42">
        <v>95</v>
      </c>
      <c r="B218" s="243" t="s">
        <v>3858</v>
      </c>
      <c r="C218" s="254" t="s">
        <v>3859</v>
      </c>
      <c r="D218" s="244" t="s">
        <v>582</v>
      </c>
      <c r="E218" s="245">
        <v>3</v>
      </c>
      <c r="F218" s="246"/>
      <c r="G218" s="247">
        <f>ROUND(E218*F218,2)</f>
        <v>0</v>
      </c>
      <c r="H218" s="246"/>
      <c r="I218" s="247">
        <f>ROUND(E218*H218,2)</f>
        <v>0</v>
      </c>
      <c r="J218" s="246"/>
      <c r="K218" s="247">
        <f>ROUND(E218*J218,2)</f>
        <v>0</v>
      </c>
      <c r="L218" s="247">
        <v>21</v>
      </c>
      <c r="M218" s="247">
        <f>G218*(1+L218/100)</f>
        <v>0</v>
      </c>
      <c r="N218" s="245">
        <v>1.8000000000000001E-4</v>
      </c>
      <c r="O218" s="245">
        <f>ROUND(E218*N218,2)</f>
        <v>0</v>
      </c>
      <c r="P218" s="245">
        <v>0</v>
      </c>
      <c r="Q218" s="245">
        <f>ROUND(E218*P218,2)</f>
        <v>0</v>
      </c>
      <c r="R218" s="247"/>
      <c r="S218" s="247" t="s">
        <v>527</v>
      </c>
      <c r="T218" s="248" t="s">
        <v>512</v>
      </c>
      <c r="U218" s="224">
        <v>0</v>
      </c>
      <c r="V218" s="224">
        <f>ROUND(E218*U218,2)</f>
        <v>0</v>
      </c>
      <c r="W218" s="224"/>
      <c r="X218" s="224" t="s">
        <v>531</v>
      </c>
      <c r="Y218" s="224" t="s">
        <v>513</v>
      </c>
      <c r="Z218" s="213"/>
      <c r="AA218" s="213"/>
      <c r="AB218" s="213"/>
      <c r="AC218" s="213"/>
      <c r="AD218" s="213"/>
      <c r="AE218" s="213"/>
      <c r="AF218" s="213"/>
      <c r="AG218" s="213" t="s">
        <v>532</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55"/>
      <c r="D219" s="251"/>
      <c r="E219" s="251"/>
      <c r="F219" s="251"/>
      <c r="G219" s="251"/>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515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42">
        <v>96</v>
      </c>
      <c r="B220" s="243" t="s">
        <v>3860</v>
      </c>
      <c r="C220" s="254" t="s">
        <v>3861</v>
      </c>
      <c r="D220" s="244" t="s">
        <v>582</v>
      </c>
      <c r="E220" s="245">
        <v>1</v>
      </c>
      <c r="F220" s="246"/>
      <c r="G220" s="247">
        <f>ROUND(E220*F220,2)</f>
        <v>0</v>
      </c>
      <c r="H220" s="246"/>
      <c r="I220" s="247">
        <f>ROUND(E220*H220,2)</f>
        <v>0</v>
      </c>
      <c r="J220" s="246"/>
      <c r="K220" s="247">
        <f>ROUND(E220*J220,2)</f>
        <v>0</v>
      </c>
      <c r="L220" s="247">
        <v>21</v>
      </c>
      <c r="M220" s="247">
        <f>G220*(1+L220/100)</f>
        <v>0</v>
      </c>
      <c r="N220" s="245">
        <v>1.1E-4</v>
      </c>
      <c r="O220" s="245">
        <f>ROUND(E220*N220,2)</f>
        <v>0</v>
      </c>
      <c r="P220" s="245">
        <v>0</v>
      </c>
      <c r="Q220" s="245">
        <f>ROUND(E220*P220,2)</f>
        <v>0</v>
      </c>
      <c r="R220" s="247"/>
      <c r="S220" s="247" t="s">
        <v>527</v>
      </c>
      <c r="T220" s="248" t="s">
        <v>512</v>
      </c>
      <c r="U220" s="224">
        <v>0</v>
      </c>
      <c r="V220" s="224">
        <f>ROUND(E220*U220,2)</f>
        <v>0</v>
      </c>
      <c r="W220" s="224"/>
      <c r="X220" s="224" t="s">
        <v>531</v>
      </c>
      <c r="Y220" s="224" t="s">
        <v>513</v>
      </c>
      <c r="Z220" s="213"/>
      <c r="AA220" s="213"/>
      <c r="AB220" s="213"/>
      <c r="AC220" s="213"/>
      <c r="AD220" s="213"/>
      <c r="AE220" s="213"/>
      <c r="AF220" s="213"/>
      <c r="AG220" s="213" t="s">
        <v>532</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55"/>
      <c r="D221" s="251"/>
      <c r="E221" s="251"/>
      <c r="F221" s="251"/>
      <c r="G221" s="251"/>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515</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2">
        <v>97</v>
      </c>
      <c r="B222" s="243" t="s">
        <v>3862</v>
      </c>
      <c r="C222" s="254" t="s">
        <v>3863</v>
      </c>
      <c r="D222" s="244" t="s">
        <v>582</v>
      </c>
      <c r="E222" s="245">
        <v>1</v>
      </c>
      <c r="F222" s="246"/>
      <c r="G222" s="247">
        <f>ROUND(E222*F222,2)</f>
        <v>0</v>
      </c>
      <c r="H222" s="246"/>
      <c r="I222" s="247">
        <f>ROUND(E222*H222,2)</f>
        <v>0</v>
      </c>
      <c r="J222" s="246"/>
      <c r="K222" s="247">
        <f>ROUND(E222*J222,2)</f>
        <v>0</v>
      </c>
      <c r="L222" s="247">
        <v>21</v>
      </c>
      <c r="M222" s="247">
        <f>G222*(1+L222/100)</f>
        <v>0</v>
      </c>
      <c r="N222" s="245">
        <v>7.1000000000000002E-4</v>
      </c>
      <c r="O222" s="245">
        <f>ROUND(E222*N222,2)</f>
        <v>0</v>
      </c>
      <c r="P222" s="245">
        <v>0</v>
      </c>
      <c r="Q222" s="245">
        <f>ROUND(E222*P222,2)</f>
        <v>0</v>
      </c>
      <c r="R222" s="247"/>
      <c r="S222" s="247" t="s">
        <v>527</v>
      </c>
      <c r="T222" s="248" t="s">
        <v>512</v>
      </c>
      <c r="U222" s="224">
        <v>0</v>
      </c>
      <c r="V222" s="224">
        <f>ROUND(E222*U222,2)</f>
        <v>0</v>
      </c>
      <c r="W222" s="224"/>
      <c r="X222" s="224" t="s">
        <v>531</v>
      </c>
      <c r="Y222" s="224" t="s">
        <v>513</v>
      </c>
      <c r="Z222" s="213"/>
      <c r="AA222" s="213"/>
      <c r="AB222" s="213"/>
      <c r="AC222" s="213"/>
      <c r="AD222" s="213"/>
      <c r="AE222" s="213"/>
      <c r="AF222" s="213"/>
      <c r="AG222" s="213" t="s">
        <v>532</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55"/>
      <c r="D223" s="251"/>
      <c r="E223" s="251"/>
      <c r="F223" s="251"/>
      <c r="G223" s="251"/>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515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x14ac:dyDescent="0.2">
      <c r="A224" s="232" t="s">
        <v>506</v>
      </c>
      <c r="B224" s="233" t="s">
        <v>369</v>
      </c>
      <c r="C224" s="253" t="s">
        <v>370</v>
      </c>
      <c r="D224" s="234"/>
      <c r="E224" s="235"/>
      <c r="F224" s="236"/>
      <c r="G224" s="236">
        <f>SUMIF(AG225:AG231,"&lt;&gt;NOR",G225:G231)</f>
        <v>0</v>
      </c>
      <c r="H224" s="236"/>
      <c r="I224" s="236">
        <f>SUM(I225:I231)</f>
        <v>0</v>
      </c>
      <c r="J224" s="236"/>
      <c r="K224" s="236">
        <f>SUM(K225:K231)</f>
        <v>0</v>
      </c>
      <c r="L224" s="236"/>
      <c r="M224" s="236">
        <f>SUM(M225:M231)</f>
        <v>0</v>
      </c>
      <c r="N224" s="235"/>
      <c r="O224" s="235">
        <f>SUM(O225:O231)</f>
        <v>0</v>
      </c>
      <c r="P224" s="235"/>
      <c r="Q224" s="235">
        <f>SUM(Q225:Q231)</f>
        <v>0</v>
      </c>
      <c r="R224" s="236"/>
      <c r="S224" s="236"/>
      <c r="T224" s="237"/>
      <c r="U224" s="231"/>
      <c r="V224" s="231">
        <f>SUM(V225:V231)</f>
        <v>0.97</v>
      </c>
      <c r="W224" s="231"/>
      <c r="X224" s="231"/>
      <c r="Y224" s="231"/>
      <c r="AG224" t="s">
        <v>507</v>
      </c>
    </row>
    <row r="225" spans="1:60" outlineLevel="1" x14ac:dyDescent="0.2">
      <c r="A225" s="242">
        <v>98</v>
      </c>
      <c r="B225" s="243" t="s">
        <v>3864</v>
      </c>
      <c r="C225" s="254" t="s">
        <v>3865</v>
      </c>
      <c r="D225" s="244" t="s">
        <v>3499</v>
      </c>
      <c r="E225" s="245">
        <v>1</v>
      </c>
      <c r="F225" s="246"/>
      <c r="G225" s="247">
        <f>ROUND(E225*F225,2)</f>
        <v>0</v>
      </c>
      <c r="H225" s="246"/>
      <c r="I225" s="247">
        <f>ROUND(E225*H225,2)</f>
        <v>0</v>
      </c>
      <c r="J225" s="246"/>
      <c r="K225" s="247">
        <f>ROUND(E225*J225,2)</f>
        <v>0</v>
      </c>
      <c r="L225" s="247">
        <v>21</v>
      </c>
      <c r="M225" s="247">
        <f>G225*(1+L225/100)</f>
        <v>0</v>
      </c>
      <c r="N225" s="245">
        <v>1.6000000000000001E-3</v>
      </c>
      <c r="O225" s="245">
        <f>ROUND(E225*N225,2)</f>
        <v>0</v>
      </c>
      <c r="P225" s="245">
        <v>0</v>
      </c>
      <c r="Q225" s="245">
        <f>ROUND(E225*P225,2)</f>
        <v>0</v>
      </c>
      <c r="R225" s="247" t="s">
        <v>3735</v>
      </c>
      <c r="S225" s="247" t="s">
        <v>511</v>
      </c>
      <c r="T225" s="248" t="s">
        <v>512</v>
      </c>
      <c r="U225" s="224">
        <v>0.95799999999999996</v>
      </c>
      <c r="V225" s="224">
        <f>ROUND(E225*U225,2)</f>
        <v>0.96</v>
      </c>
      <c r="W225" s="224"/>
      <c r="X225" s="224" t="s">
        <v>557</v>
      </c>
      <c r="Y225" s="224" t="s">
        <v>513</v>
      </c>
      <c r="Z225" s="213"/>
      <c r="AA225" s="213"/>
      <c r="AB225" s="213"/>
      <c r="AC225" s="213"/>
      <c r="AD225" s="213"/>
      <c r="AE225" s="213"/>
      <c r="AF225" s="213"/>
      <c r="AG225" s="213" t="s">
        <v>3478</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5"/>
      <c r="D226" s="251"/>
      <c r="E226" s="251"/>
      <c r="F226" s="251"/>
      <c r="G226" s="251"/>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515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x14ac:dyDescent="0.2">
      <c r="A227" s="242">
        <v>99</v>
      </c>
      <c r="B227" s="243" t="s">
        <v>3866</v>
      </c>
      <c r="C227" s="254" t="s">
        <v>3867</v>
      </c>
      <c r="D227" s="244" t="s">
        <v>969</v>
      </c>
      <c r="E227" s="245">
        <v>4.0000000000000001E-3</v>
      </c>
      <c r="F227" s="246"/>
      <c r="G227" s="247">
        <f>ROUND(E227*F227,2)</f>
        <v>0</v>
      </c>
      <c r="H227" s="246"/>
      <c r="I227" s="247">
        <f>ROUND(E227*H227,2)</f>
        <v>0</v>
      </c>
      <c r="J227" s="246"/>
      <c r="K227" s="247">
        <f>ROUND(E227*J227,2)</f>
        <v>0</v>
      </c>
      <c r="L227" s="247">
        <v>21</v>
      </c>
      <c r="M227" s="247">
        <f>G227*(1+L227/100)</f>
        <v>0</v>
      </c>
      <c r="N227" s="245">
        <v>0</v>
      </c>
      <c r="O227" s="245">
        <f>ROUND(E227*N227,2)</f>
        <v>0</v>
      </c>
      <c r="P227" s="245">
        <v>0</v>
      </c>
      <c r="Q227" s="245">
        <f>ROUND(E227*P227,2)</f>
        <v>0</v>
      </c>
      <c r="R227" s="247" t="s">
        <v>3735</v>
      </c>
      <c r="S227" s="247" t="s">
        <v>511</v>
      </c>
      <c r="T227" s="248" t="s">
        <v>512</v>
      </c>
      <c r="U227" s="224">
        <v>2.4060000000000001</v>
      </c>
      <c r="V227" s="224">
        <f>ROUND(E227*U227,2)</f>
        <v>0.01</v>
      </c>
      <c r="W227" s="224"/>
      <c r="X227" s="224" t="s">
        <v>557</v>
      </c>
      <c r="Y227" s="224" t="s">
        <v>513</v>
      </c>
      <c r="Z227" s="213"/>
      <c r="AA227" s="213"/>
      <c r="AB227" s="213"/>
      <c r="AC227" s="213"/>
      <c r="AD227" s="213"/>
      <c r="AE227" s="213"/>
      <c r="AF227" s="213"/>
      <c r="AG227" s="213" t="s">
        <v>3478</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2" x14ac:dyDescent="0.2">
      <c r="A228" s="220"/>
      <c r="B228" s="221"/>
      <c r="C228" s="274" t="s">
        <v>2675</v>
      </c>
      <c r="D228" s="272"/>
      <c r="E228" s="272"/>
      <c r="F228" s="272"/>
      <c r="G228" s="272"/>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921</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7"/>
      <c r="D229" s="250"/>
      <c r="E229" s="250"/>
      <c r="F229" s="250"/>
      <c r="G229" s="250"/>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515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2">
        <v>100</v>
      </c>
      <c r="B230" s="243" t="s">
        <v>3868</v>
      </c>
      <c r="C230" s="254" t="s">
        <v>3869</v>
      </c>
      <c r="D230" s="244" t="s">
        <v>582</v>
      </c>
      <c r="E230" s="245">
        <v>1</v>
      </c>
      <c r="F230" s="246"/>
      <c r="G230" s="247">
        <f>ROUND(E230*F230,2)</f>
        <v>0</v>
      </c>
      <c r="H230" s="246"/>
      <c r="I230" s="247">
        <f>ROUND(E230*H230,2)</f>
        <v>0</v>
      </c>
      <c r="J230" s="246"/>
      <c r="K230" s="247">
        <f>ROUND(E230*J230,2)</f>
        <v>0</v>
      </c>
      <c r="L230" s="247">
        <v>21</v>
      </c>
      <c r="M230" s="247">
        <f>G230*(1+L230/100)</f>
        <v>0</v>
      </c>
      <c r="N230" s="245">
        <v>2.5999999999999999E-3</v>
      </c>
      <c r="O230" s="245">
        <f>ROUND(E230*N230,2)</f>
        <v>0</v>
      </c>
      <c r="P230" s="245">
        <v>0</v>
      </c>
      <c r="Q230" s="245">
        <f>ROUND(E230*P230,2)</f>
        <v>0</v>
      </c>
      <c r="R230" s="247"/>
      <c r="S230" s="247" t="s">
        <v>527</v>
      </c>
      <c r="T230" s="248" t="s">
        <v>512</v>
      </c>
      <c r="U230" s="224">
        <v>0</v>
      </c>
      <c r="V230" s="224">
        <f>ROUND(E230*U230,2)</f>
        <v>0</v>
      </c>
      <c r="W230" s="224"/>
      <c r="X230" s="224" t="s">
        <v>531</v>
      </c>
      <c r="Y230" s="224" t="s">
        <v>513</v>
      </c>
      <c r="Z230" s="213"/>
      <c r="AA230" s="213"/>
      <c r="AB230" s="213"/>
      <c r="AC230" s="213"/>
      <c r="AD230" s="213"/>
      <c r="AE230" s="213"/>
      <c r="AF230" s="213"/>
      <c r="AG230" s="213" t="s">
        <v>532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5"/>
      <c r="D231" s="251"/>
      <c r="E231" s="251"/>
      <c r="F231" s="251"/>
      <c r="G231" s="251"/>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515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x14ac:dyDescent="0.2">
      <c r="A232" s="232" t="s">
        <v>506</v>
      </c>
      <c r="B232" s="233" t="s">
        <v>371</v>
      </c>
      <c r="C232" s="253" t="s">
        <v>373</v>
      </c>
      <c r="D232" s="234"/>
      <c r="E232" s="235"/>
      <c r="F232" s="236"/>
      <c r="G232" s="236">
        <f>SUMIF(AG233:AG265,"&lt;&gt;NOR",G233:G265)</f>
        <v>0</v>
      </c>
      <c r="H232" s="236"/>
      <c r="I232" s="236">
        <f>SUM(I233:I265)</f>
        <v>0</v>
      </c>
      <c r="J232" s="236"/>
      <c r="K232" s="236">
        <f>SUM(K233:K265)</f>
        <v>0</v>
      </c>
      <c r="L232" s="236"/>
      <c r="M232" s="236">
        <f>SUM(M233:M265)</f>
        <v>0</v>
      </c>
      <c r="N232" s="235"/>
      <c r="O232" s="235">
        <f>SUM(O233:O265)</f>
        <v>0.50000000000000011</v>
      </c>
      <c r="P232" s="235"/>
      <c r="Q232" s="235">
        <f>SUM(Q233:Q265)</f>
        <v>0</v>
      </c>
      <c r="R232" s="236"/>
      <c r="S232" s="236"/>
      <c r="T232" s="237"/>
      <c r="U232" s="231"/>
      <c r="V232" s="231">
        <f>SUM(V233:V265)</f>
        <v>0.79</v>
      </c>
      <c r="W232" s="231"/>
      <c r="X232" s="231"/>
      <c r="Y232" s="231"/>
      <c r="AG232" t="s">
        <v>507</v>
      </c>
    </row>
    <row r="233" spans="1:60" ht="22.5" outlineLevel="1" x14ac:dyDescent="0.2">
      <c r="A233" s="242">
        <v>101</v>
      </c>
      <c r="B233" s="243" t="s">
        <v>3870</v>
      </c>
      <c r="C233" s="254" t="s">
        <v>3871</v>
      </c>
      <c r="D233" s="244" t="s">
        <v>969</v>
      </c>
      <c r="E233" s="245">
        <v>0.501</v>
      </c>
      <c r="F233" s="246"/>
      <c r="G233" s="247">
        <f>ROUND(E233*F233,2)</f>
        <v>0</v>
      </c>
      <c r="H233" s="246"/>
      <c r="I233" s="247">
        <f>ROUND(E233*H233,2)</f>
        <v>0</v>
      </c>
      <c r="J233" s="246"/>
      <c r="K233" s="247">
        <f>ROUND(E233*J233,2)</f>
        <v>0</v>
      </c>
      <c r="L233" s="247">
        <v>21</v>
      </c>
      <c r="M233" s="247">
        <f>G233*(1+L233/100)</f>
        <v>0</v>
      </c>
      <c r="N233" s="245">
        <v>0</v>
      </c>
      <c r="O233" s="245">
        <f>ROUND(E233*N233,2)</f>
        <v>0</v>
      </c>
      <c r="P233" s="245">
        <v>0</v>
      </c>
      <c r="Q233" s="245">
        <f>ROUND(E233*P233,2)</f>
        <v>0</v>
      </c>
      <c r="R233" s="247" t="s">
        <v>3735</v>
      </c>
      <c r="S233" s="247" t="s">
        <v>511</v>
      </c>
      <c r="T233" s="248" t="s">
        <v>512</v>
      </c>
      <c r="U233" s="224">
        <v>1.573</v>
      </c>
      <c r="V233" s="224">
        <f>ROUND(E233*U233,2)</f>
        <v>0.79</v>
      </c>
      <c r="W233" s="224"/>
      <c r="X233" s="224" t="s">
        <v>557</v>
      </c>
      <c r="Y233" s="224" t="s">
        <v>513</v>
      </c>
      <c r="Z233" s="213"/>
      <c r="AA233" s="213"/>
      <c r="AB233" s="213"/>
      <c r="AC233" s="213"/>
      <c r="AD233" s="213"/>
      <c r="AE233" s="213"/>
      <c r="AF233" s="213"/>
      <c r="AG233" s="213" t="s">
        <v>3478</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74" t="s">
        <v>2675</v>
      </c>
      <c r="D234" s="272"/>
      <c r="E234" s="272"/>
      <c r="F234" s="272"/>
      <c r="G234" s="272"/>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921</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2" x14ac:dyDescent="0.2">
      <c r="A235" s="220"/>
      <c r="B235" s="221"/>
      <c r="C235" s="257"/>
      <c r="D235" s="250"/>
      <c r="E235" s="250"/>
      <c r="F235" s="250"/>
      <c r="G235" s="250"/>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515</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2">
        <v>102</v>
      </c>
      <c r="B236" s="243" t="s">
        <v>3872</v>
      </c>
      <c r="C236" s="254" t="s">
        <v>3873</v>
      </c>
      <c r="D236" s="244" t="s">
        <v>3499</v>
      </c>
      <c r="E236" s="245">
        <v>12</v>
      </c>
      <c r="F236" s="246"/>
      <c r="G236" s="247">
        <f>ROUND(E236*F236,2)</f>
        <v>0</v>
      </c>
      <c r="H236" s="246"/>
      <c r="I236" s="247">
        <f>ROUND(E236*H236,2)</f>
        <v>0</v>
      </c>
      <c r="J236" s="246"/>
      <c r="K236" s="247">
        <f>ROUND(E236*J236,2)</f>
        <v>0</v>
      </c>
      <c r="L236" s="247">
        <v>21</v>
      </c>
      <c r="M236" s="247">
        <f>G236*(1+L236/100)</f>
        <v>0</v>
      </c>
      <c r="N236" s="245">
        <v>3.7599999999999999E-3</v>
      </c>
      <c r="O236" s="245">
        <f>ROUND(E236*N236,2)</f>
        <v>0.05</v>
      </c>
      <c r="P236" s="245">
        <v>0</v>
      </c>
      <c r="Q236" s="245">
        <f>ROUND(E236*P236,2)</f>
        <v>0</v>
      </c>
      <c r="R236" s="247"/>
      <c r="S236" s="247" t="s">
        <v>527</v>
      </c>
      <c r="T236" s="248" t="s">
        <v>512</v>
      </c>
      <c r="U236" s="224">
        <v>0</v>
      </c>
      <c r="V236" s="224">
        <f>ROUND(E236*U236,2)</f>
        <v>0</v>
      </c>
      <c r="W236" s="224"/>
      <c r="X236" s="224" t="s">
        <v>557</v>
      </c>
      <c r="Y236" s="224" t="s">
        <v>513</v>
      </c>
      <c r="Z236" s="213"/>
      <c r="AA236" s="213"/>
      <c r="AB236" s="213"/>
      <c r="AC236" s="213"/>
      <c r="AD236" s="213"/>
      <c r="AE236" s="213"/>
      <c r="AF236" s="213"/>
      <c r="AG236" s="213" t="s">
        <v>3478</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55"/>
      <c r="D237" s="251"/>
      <c r="E237" s="251"/>
      <c r="F237" s="251"/>
      <c r="G237" s="251"/>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515</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
      <c r="A238" s="242">
        <v>103</v>
      </c>
      <c r="B238" s="243" t="s">
        <v>3874</v>
      </c>
      <c r="C238" s="254" t="s">
        <v>3875</v>
      </c>
      <c r="D238" s="244" t="s">
        <v>3499</v>
      </c>
      <c r="E238" s="245">
        <v>10</v>
      </c>
      <c r="F238" s="246"/>
      <c r="G238" s="247">
        <f>ROUND(E238*F238,2)</f>
        <v>0</v>
      </c>
      <c r="H238" s="246"/>
      <c r="I238" s="247">
        <f>ROUND(E238*H238,2)</f>
        <v>0</v>
      </c>
      <c r="J238" s="246"/>
      <c r="K238" s="247">
        <f>ROUND(E238*J238,2)</f>
        <v>0</v>
      </c>
      <c r="L238" s="247">
        <v>21</v>
      </c>
      <c r="M238" s="247">
        <f>G238*(1+L238/100)</f>
        <v>0</v>
      </c>
      <c r="N238" s="245">
        <v>1.374E-2</v>
      </c>
      <c r="O238" s="245">
        <f>ROUND(E238*N238,2)</f>
        <v>0.14000000000000001</v>
      </c>
      <c r="P238" s="245">
        <v>0</v>
      </c>
      <c r="Q238" s="245">
        <f>ROUND(E238*P238,2)</f>
        <v>0</v>
      </c>
      <c r="R238" s="247"/>
      <c r="S238" s="247" t="s">
        <v>527</v>
      </c>
      <c r="T238" s="248" t="s">
        <v>512</v>
      </c>
      <c r="U238" s="224">
        <v>0</v>
      </c>
      <c r="V238" s="224">
        <f>ROUND(E238*U238,2)</f>
        <v>0</v>
      </c>
      <c r="W238" s="224"/>
      <c r="X238" s="224" t="s">
        <v>557</v>
      </c>
      <c r="Y238" s="224" t="s">
        <v>513</v>
      </c>
      <c r="Z238" s="213"/>
      <c r="AA238" s="213"/>
      <c r="AB238" s="213"/>
      <c r="AC238" s="213"/>
      <c r="AD238" s="213"/>
      <c r="AE238" s="213"/>
      <c r="AF238" s="213"/>
      <c r="AG238" s="213" t="s">
        <v>3478</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55"/>
      <c r="D239" s="251"/>
      <c r="E239" s="251"/>
      <c r="F239" s="251"/>
      <c r="G239" s="251"/>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515</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x14ac:dyDescent="0.2">
      <c r="A240" s="242">
        <v>104</v>
      </c>
      <c r="B240" s="243" t="s">
        <v>3876</v>
      </c>
      <c r="C240" s="254" t="s">
        <v>3877</v>
      </c>
      <c r="D240" s="244" t="s">
        <v>3499</v>
      </c>
      <c r="E240" s="245">
        <v>2</v>
      </c>
      <c r="F240" s="246"/>
      <c r="G240" s="247">
        <f>ROUND(E240*F240,2)</f>
        <v>0</v>
      </c>
      <c r="H240" s="246"/>
      <c r="I240" s="247">
        <f>ROUND(E240*H240,2)</f>
        <v>0</v>
      </c>
      <c r="J240" s="246"/>
      <c r="K240" s="247">
        <f>ROUND(E240*J240,2)</f>
        <v>0</v>
      </c>
      <c r="L240" s="247">
        <v>21</v>
      </c>
      <c r="M240" s="247">
        <f>G240*(1+L240/100)</f>
        <v>0</v>
      </c>
      <c r="N240" s="245">
        <v>1.6969999999999999E-2</v>
      </c>
      <c r="O240" s="245">
        <f>ROUND(E240*N240,2)</f>
        <v>0.03</v>
      </c>
      <c r="P240" s="245">
        <v>0</v>
      </c>
      <c r="Q240" s="245">
        <f>ROUND(E240*P240,2)</f>
        <v>0</v>
      </c>
      <c r="R240" s="247"/>
      <c r="S240" s="247" t="s">
        <v>527</v>
      </c>
      <c r="T240" s="248" t="s">
        <v>512</v>
      </c>
      <c r="U240" s="224">
        <v>0</v>
      </c>
      <c r="V240" s="224">
        <f>ROUND(E240*U240,2)</f>
        <v>0</v>
      </c>
      <c r="W240" s="224"/>
      <c r="X240" s="224" t="s">
        <v>557</v>
      </c>
      <c r="Y240" s="224" t="s">
        <v>513</v>
      </c>
      <c r="Z240" s="213"/>
      <c r="AA240" s="213"/>
      <c r="AB240" s="213"/>
      <c r="AC240" s="213"/>
      <c r="AD240" s="213"/>
      <c r="AE240" s="213"/>
      <c r="AF240" s="213"/>
      <c r="AG240" s="213" t="s">
        <v>3478</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55"/>
      <c r="D241" s="251"/>
      <c r="E241" s="251"/>
      <c r="F241" s="251"/>
      <c r="G241" s="251"/>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515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x14ac:dyDescent="0.2">
      <c r="A242" s="242">
        <v>105</v>
      </c>
      <c r="B242" s="243" t="s">
        <v>3878</v>
      </c>
      <c r="C242" s="254" t="s">
        <v>3879</v>
      </c>
      <c r="D242" s="244" t="s">
        <v>3499</v>
      </c>
      <c r="E242" s="245">
        <v>11</v>
      </c>
      <c r="F242" s="246"/>
      <c r="G242" s="247">
        <f>ROUND(E242*F242,2)</f>
        <v>0</v>
      </c>
      <c r="H242" s="246"/>
      <c r="I242" s="247">
        <f>ROUND(E242*H242,2)</f>
        <v>0</v>
      </c>
      <c r="J242" s="246"/>
      <c r="K242" s="247">
        <f>ROUND(E242*J242,2)</f>
        <v>0</v>
      </c>
      <c r="L242" s="247">
        <v>21</v>
      </c>
      <c r="M242" s="247">
        <f>G242*(1+L242/100)</f>
        <v>0</v>
      </c>
      <c r="N242" s="245">
        <v>1.4970000000000001E-2</v>
      </c>
      <c r="O242" s="245">
        <f>ROUND(E242*N242,2)</f>
        <v>0.16</v>
      </c>
      <c r="P242" s="245">
        <v>0</v>
      </c>
      <c r="Q242" s="245">
        <f>ROUND(E242*P242,2)</f>
        <v>0</v>
      </c>
      <c r="R242" s="247"/>
      <c r="S242" s="247" t="s">
        <v>527</v>
      </c>
      <c r="T242" s="248" t="s">
        <v>512</v>
      </c>
      <c r="U242" s="224">
        <v>0</v>
      </c>
      <c r="V242" s="224">
        <f>ROUND(E242*U242,2)</f>
        <v>0</v>
      </c>
      <c r="W242" s="224"/>
      <c r="X242" s="224" t="s">
        <v>557</v>
      </c>
      <c r="Y242" s="224" t="s">
        <v>513</v>
      </c>
      <c r="Z242" s="213"/>
      <c r="AA242" s="213"/>
      <c r="AB242" s="213"/>
      <c r="AC242" s="213"/>
      <c r="AD242" s="213"/>
      <c r="AE242" s="213"/>
      <c r="AF242" s="213"/>
      <c r="AG242" s="213" t="s">
        <v>3478</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55"/>
      <c r="D243" s="251"/>
      <c r="E243" s="251"/>
      <c r="F243" s="251"/>
      <c r="G243" s="251"/>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515</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2">
        <v>106</v>
      </c>
      <c r="B244" s="243" t="s">
        <v>3880</v>
      </c>
      <c r="C244" s="254" t="s">
        <v>3881</v>
      </c>
      <c r="D244" s="244" t="s">
        <v>3499</v>
      </c>
      <c r="E244" s="245">
        <v>3</v>
      </c>
      <c r="F244" s="246"/>
      <c r="G244" s="247">
        <f>ROUND(E244*F244,2)</f>
        <v>0</v>
      </c>
      <c r="H244" s="246"/>
      <c r="I244" s="247">
        <f>ROUND(E244*H244,2)</f>
        <v>0</v>
      </c>
      <c r="J244" s="246"/>
      <c r="K244" s="247">
        <f>ROUND(E244*J244,2)</f>
        <v>0</v>
      </c>
      <c r="L244" s="247">
        <v>21</v>
      </c>
      <c r="M244" s="247">
        <f>G244*(1+L244/100)</f>
        <v>0</v>
      </c>
      <c r="N244" s="245">
        <v>9.4599999999999997E-3</v>
      </c>
      <c r="O244" s="245">
        <f>ROUND(E244*N244,2)</f>
        <v>0.03</v>
      </c>
      <c r="P244" s="245">
        <v>0</v>
      </c>
      <c r="Q244" s="245">
        <f>ROUND(E244*P244,2)</f>
        <v>0</v>
      </c>
      <c r="R244" s="247"/>
      <c r="S244" s="247" t="s">
        <v>527</v>
      </c>
      <c r="T244" s="248" t="s">
        <v>512</v>
      </c>
      <c r="U244" s="224">
        <v>0</v>
      </c>
      <c r="V244" s="224">
        <f>ROUND(E244*U244,2)</f>
        <v>0</v>
      </c>
      <c r="W244" s="224"/>
      <c r="X244" s="224" t="s">
        <v>557</v>
      </c>
      <c r="Y244" s="224" t="s">
        <v>513</v>
      </c>
      <c r="Z244" s="213"/>
      <c r="AA244" s="213"/>
      <c r="AB244" s="213"/>
      <c r="AC244" s="213"/>
      <c r="AD244" s="213"/>
      <c r="AE244" s="213"/>
      <c r="AF244" s="213"/>
      <c r="AG244" s="213" t="s">
        <v>3478</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55"/>
      <c r="D245" s="251"/>
      <c r="E245" s="251"/>
      <c r="F245" s="251"/>
      <c r="G245" s="251"/>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515</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2">
        <v>107</v>
      </c>
      <c r="B246" s="243" t="s">
        <v>3882</v>
      </c>
      <c r="C246" s="254" t="s">
        <v>3883</v>
      </c>
      <c r="D246" s="244" t="s">
        <v>3499</v>
      </c>
      <c r="E246" s="245">
        <v>2</v>
      </c>
      <c r="F246" s="246"/>
      <c r="G246" s="247">
        <f>ROUND(E246*F246,2)</f>
        <v>0</v>
      </c>
      <c r="H246" s="246"/>
      <c r="I246" s="247">
        <f>ROUND(E246*H246,2)</f>
        <v>0</v>
      </c>
      <c r="J246" s="246"/>
      <c r="K246" s="247">
        <f>ROUND(E246*J246,2)</f>
        <v>0</v>
      </c>
      <c r="L246" s="247">
        <v>21</v>
      </c>
      <c r="M246" s="247">
        <f>G246*(1+L246/100)</f>
        <v>0</v>
      </c>
      <c r="N246" s="245">
        <v>1.47E-2</v>
      </c>
      <c r="O246" s="245">
        <f>ROUND(E246*N246,2)</f>
        <v>0.03</v>
      </c>
      <c r="P246" s="245">
        <v>0</v>
      </c>
      <c r="Q246" s="245">
        <f>ROUND(E246*P246,2)</f>
        <v>0</v>
      </c>
      <c r="R246" s="247"/>
      <c r="S246" s="247" t="s">
        <v>527</v>
      </c>
      <c r="T246" s="248" t="s">
        <v>512</v>
      </c>
      <c r="U246" s="224">
        <v>0</v>
      </c>
      <c r="V246" s="224">
        <f>ROUND(E246*U246,2)</f>
        <v>0</v>
      </c>
      <c r="W246" s="224"/>
      <c r="X246" s="224" t="s">
        <v>557</v>
      </c>
      <c r="Y246" s="224" t="s">
        <v>513</v>
      </c>
      <c r="Z246" s="213"/>
      <c r="AA246" s="213"/>
      <c r="AB246" s="213"/>
      <c r="AC246" s="213"/>
      <c r="AD246" s="213"/>
      <c r="AE246" s="213"/>
      <c r="AF246" s="213"/>
      <c r="AG246" s="213" t="s">
        <v>3478</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55"/>
      <c r="D247" s="251"/>
      <c r="E247" s="251"/>
      <c r="F247" s="251"/>
      <c r="G247" s="251"/>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515</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x14ac:dyDescent="0.2">
      <c r="A248" s="242">
        <v>108</v>
      </c>
      <c r="B248" s="243" t="s">
        <v>3884</v>
      </c>
      <c r="C248" s="254" t="s">
        <v>3885</v>
      </c>
      <c r="D248" s="244" t="s">
        <v>3499</v>
      </c>
      <c r="E248" s="245">
        <v>40</v>
      </c>
      <c r="F248" s="246"/>
      <c r="G248" s="247">
        <f>ROUND(E248*F248,2)</f>
        <v>0</v>
      </c>
      <c r="H248" s="246"/>
      <c r="I248" s="247">
        <f>ROUND(E248*H248,2)</f>
        <v>0</v>
      </c>
      <c r="J248" s="246"/>
      <c r="K248" s="247">
        <f>ROUND(E248*J248,2)</f>
        <v>0</v>
      </c>
      <c r="L248" s="247">
        <v>21</v>
      </c>
      <c r="M248" s="247">
        <f>G248*(1+L248/100)</f>
        <v>0</v>
      </c>
      <c r="N248" s="245">
        <v>2.4000000000000001E-4</v>
      </c>
      <c r="O248" s="245">
        <f>ROUND(E248*N248,2)</f>
        <v>0.01</v>
      </c>
      <c r="P248" s="245">
        <v>0</v>
      </c>
      <c r="Q248" s="245">
        <f>ROUND(E248*P248,2)</f>
        <v>0</v>
      </c>
      <c r="R248" s="247"/>
      <c r="S248" s="247" t="s">
        <v>527</v>
      </c>
      <c r="T248" s="248" t="s">
        <v>512</v>
      </c>
      <c r="U248" s="224">
        <v>0</v>
      </c>
      <c r="V248" s="224">
        <f>ROUND(E248*U248,2)</f>
        <v>0</v>
      </c>
      <c r="W248" s="224"/>
      <c r="X248" s="224" t="s">
        <v>557</v>
      </c>
      <c r="Y248" s="224" t="s">
        <v>513</v>
      </c>
      <c r="Z248" s="213"/>
      <c r="AA248" s="213"/>
      <c r="AB248" s="213"/>
      <c r="AC248" s="213"/>
      <c r="AD248" s="213"/>
      <c r="AE248" s="213"/>
      <c r="AF248" s="213"/>
      <c r="AG248" s="213" t="s">
        <v>3478</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55"/>
      <c r="D249" s="251"/>
      <c r="E249" s="251"/>
      <c r="F249" s="251"/>
      <c r="G249" s="251"/>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515</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
      <c r="A250" s="242">
        <v>109</v>
      </c>
      <c r="B250" s="243" t="s">
        <v>3886</v>
      </c>
      <c r="C250" s="254" t="s">
        <v>3887</v>
      </c>
      <c r="D250" s="244" t="s">
        <v>3499</v>
      </c>
      <c r="E250" s="245">
        <v>2</v>
      </c>
      <c r="F250" s="246"/>
      <c r="G250" s="247">
        <f>ROUND(E250*F250,2)</f>
        <v>0</v>
      </c>
      <c r="H250" s="246"/>
      <c r="I250" s="247">
        <f>ROUND(E250*H250,2)</f>
        <v>0</v>
      </c>
      <c r="J250" s="246"/>
      <c r="K250" s="247">
        <f>ROUND(E250*J250,2)</f>
        <v>0</v>
      </c>
      <c r="L250" s="247">
        <v>21</v>
      </c>
      <c r="M250" s="247">
        <f>G250*(1+L250/100)</f>
        <v>0</v>
      </c>
      <c r="N250" s="245">
        <v>1.9599999999999999E-3</v>
      </c>
      <c r="O250" s="245">
        <f>ROUND(E250*N250,2)</f>
        <v>0</v>
      </c>
      <c r="P250" s="245">
        <v>0</v>
      </c>
      <c r="Q250" s="245">
        <f>ROUND(E250*P250,2)</f>
        <v>0</v>
      </c>
      <c r="R250" s="247"/>
      <c r="S250" s="247" t="s">
        <v>527</v>
      </c>
      <c r="T250" s="248" t="s">
        <v>512</v>
      </c>
      <c r="U250" s="224">
        <v>0</v>
      </c>
      <c r="V250" s="224">
        <f>ROUND(E250*U250,2)</f>
        <v>0</v>
      </c>
      <c r="W250" s="224"/>
      <c r="X250" s="224" t="s">
        <v>557</v>
      </c>
      <c r="Y250" s="224" t="s">
        <v>513</v>
      </c>
      <c r="Z250" s="213"/>
      <c r="AA250" s="213"/>
      <c r="AB250" s="213"/>
      <c r="AC250" s="213"/>
      <c r="AD250" s="213"/>
      <c r="AE250" s="213"/>
      <c r="AF250" s="213"/>
      <c r="AG250" s="213" t="s">
        <v>3478</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5"/>
      <c r="D251" s="251"/>
      <c r="E251" s="251"/>
      <c r="F251" s="251"/>
      <c r="G251" s="251"/>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515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
      <c r="A252" s="242">
        <v>110</v>
      </c>
      <c r="B252" s="243" t="s">
        <v>3888</v>
      </c>
      <c r="C252" s="254" t="s">
        <v>3889</v>
      </c>
      <c r="D252" s="244" t="s">
        <v>3499</v>
      </c>
      <c r="E252" s="245">
        <v>2</v>
      </c>
      <c r="F252" s="246"/>
      <c r="G252" s="247">
        <f>ROUND(E252*F252,2)</f>
        <v>0</v>
      </c>
      <c r="H252" s="246"/>
      <c r="I252" s="247">
        <f>ROUND(E252*H252,2)</f>
        <v>0</v>
      </c>
      <c r="J252" s="246"/>
      <c r="K252" s="247">
        <f>ROUND(E252*J252,2)</f>
        <v>0</v>
      </c>
      <c r="L252" s="247">
        <v>21</v>
      </c>
      <c r="M252" s="247">
        <f>G252*(1+L252/100)</f>
        <v>0</v>
      </c>
      <c r="N252" s="245">
        <v>1.8E-3</v>
      </c>
      <c r="O252" s="245">
        <f>ROUND(E252*N252,2)</f>
        <v>0</v>
      </c>
      <c r="P252" s="245">
        <v>0</v>
      </c>
      <c r="Q252" s="245">
        <f>ROUND(E252*P252,2)</f>
        <v>0</v>
      </c>
      <c r="R252" s="247"/>
      <c r="S252" s="247" t="s">
        <v>527</v>
      </c>
      <c r="T252" s="248" t="s">
        <v>512</v>
      </c>
      <c r="U252" s="224">
        <v>0</v>
      </c>
      <c r="V252" s="224">
        <f>ROUND(E252*U252,2)</f>
        <v>0</v>
      </c>
      <c r="W252" s="224"/>
      <c r="X252" s="224" t="s">
        <v>557</v>
      </c>
      <c r="Y252" s="224" t="s">
        <v>513</v>
      </c>
      <c r="Z252" s="213"/>
      <c r="AA252" s="213"/>
      <c r="AB252" s="213"/>
      <c r="AC252" s="213"/>
      <c r="AD252" s="213"/>
      <c r="AE252" s="213"/>
      <c r="AF252" s="213"/>
      <c r="AG252" s="213" t="s">
        <v>3478</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5"/>
      <c r="D253" s="251"/>
      <c r="E253" s="251"/>
      <c r="F253" s="251"/>
      <c r="G253" s="251"/>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515</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x14ac:dyDescent="0.2">
      <c r="A254" s="242">
        <v>111</v>
      </c>
      <c r="B254" s="243" t="s">
        <v>3890</v>
      </c>
      <c r="C254" s="254" t="s">
        <v>3891</v>
      </c>
      <c r="D254" s="244" t="s">
        <v>3499</v>
      </c>
      <c r="E254" s="245">
        <v>2</v>
      </c>
      <c r="F254" s="246"/>
      <c r="G254" s="247">
        <f>ROUND(E254*F254,2)</f>
        <v>0</v>
      </c>
      <c r="H254" s="246"/>
      <c r="I254" s="247">
        <f>ROUND(E254*H254,2)</f>
        <v>0</v>
      </c>
      <c r="J254" s="246"/>
      <c r="K254" s="247">
        <f>ROUND(E254*J254,2)</f>
        <v>0</v>
      </c>
      <c r="L254" s="247">
        <v>21</v>
      </c>
      <c r="M254" s="247">
        <f>G254*(1+L254/100)</f>
        <v>0</v>
      </c>
      <c r="N254" s="245">
        <v>1.8E-3</v>
      </c>
      <c r="O254" s="245">
        <f>ROUND(E254*N254,2)</f>
        <v>0</v>
      </c>
      <c r="P254" s="245">
        <v>0</v>
      </c>
      <c r="Q254" s="245">
        <f>ROUND(E254*P254,2)</f>
        <v>0</v>
      </c>
      <c r="R254" s="247"/>
      <c r="S254" s="247" t="s">
        <v>527</v>
      </c>
      <c r="T254" s="248" t="s">
        <v>512</v>
      </c>
      <c r="U254" s="224">
        <v>0</v>
      </c>
      <c r="V254" s="224">
        <f>ROUND(E254*U254,2)</f>
        <v>0</v>
      </c>
      <c r="W254" s="224"/>
      <c r="X254" s="224" t="s">
        <v>557</v>
      </c>
      <c r="Y254" s="224" t="s">
        <v>513</v>
      </c>
      <c r="Z254" s="213"/>
      <c r="AA254" s="213"/>
      <c r="AB254" s="213"/>
      <c r="AC254" s="213"/>
      <c r="AD254" s="213"/>
      <c r="AE254" s="213"/>
      <c r="AF254" s="213"/>
      <c r="AG254" s="213" t="s">
        <v>3478</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55"/>
      <c r="D255" s="251"/>
      <c r="E255" s="251"/>
      <c r="F255" s="251"/>
      <c r="G255" s="251"/>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515</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x14ac:dyDescent="0.2">
      <c r="A256" s="242">
        <v>112</v>
      </c>
      <c r="B256" s="243" t="s">
        <v>3892</v>
      </c>
      <c r="C256" s="254" t="s">
        <v>3893</v>
      </c>
      <c r="D256" s="244" t="s">
        <v>3499</v>
      </c>
      <c r="E256" s="245">
        <v>14</v>
      </c>
      <c r="F256" s="246"/>
      <c r="G256" s="247">
        <f>ROUND(E256*F256,2)</f>
        <v>0</v>
      </c>
      <c r="H256" s="246"/>
      <c r="I256" s="247">
        <f>ROUND(E256*H256,2)</f>
        <v>0</v>
      </c>
      <c r="J256" s="246"/>
      <c r="K256" s="247">
        <f>ROUND(E256*J256,2)</f>
        <v>0</v>
      </c>
      <c r="L256" s="247">
        <v>21</v>
      </c>
      <c r="M256" s="247">
        <f>G256*(1+L256/100)</f>
        <v>0</v>
      </c>
      <c r="N256" s="245">
        <v>1.8E-3</v>
      </c>
      <c r="O256" s="245">
        <f>ROUND(E256*N256,2)</f>
        <v>0.03</v>
      </c>
      <c r="P256" s="245">
        <v>0</v>
      </c>
      <c r="Q256" s="245">
        <f>ROUND(E256*P256,2)</f>
        <v>0</v>
      </c>
      <c r="R256" s="247"/>
      <c r="S256" s="247" t="s">
        <v>527</v>
      </c>
      <c r="T256" s="248" t="s">
        <v>512</v>
      </c>
      <c r="U256" s="224">
        <v>0</v>
      </c>
      <c r="V256" s="224">
        <f>ROUND(E256*U256,2)</f>
        <v>0</v>
      </c>
      <c r="W256" s="224"/>
      <c r="X256" s="224" t="s">
        <v>557</v>
      </c>
      <c r="Y256" s="224" t="s">
        <v>513</v>
      </c>
      <c r="Z256" s="213"/>
      <c r="AA256" s="213"/>
      <c r="AB256" s="213"/>
      <c r="AC256" s="213"/>
      <c r="AD256" s="213"/>
      <c r="AE256" s="213"/>
      <c r="AF256" s="213"/>
      <c r="AG256" s="213" t="s">
        <v>3478</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5"/>
      <c r="D257" s="251"/>
      <c r="E257" s="251"/>
      <c r="F257" s="251"/>
      <c r="G257" s="251"/>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515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42">
        <v>113</v>
      </c>
      <c r="B258" s="243" t="s">
        <v>3894</v>
      </c>
      <c r="C258" s="254" t="s">
        <v>3895</v>
      </c>
      <c r="D258" s="244" t="s">
        <v>3499</v>
      </c>
      <c r="E258" s="245">
        <v>3</v>
      </c>
      <c r="F258" s="246"/>
      <c r="G258" s="247">
        <f>ROUND(E258*F258,2)</f>
        <v>0</v>
      </c>
      <c r="H258" s="246"/>
      <c r="I258" s="247">
        <f>ROUND(E258*H258,2)</f>
        <v>0</v>
      </c>
      <c r="J258" s="246"/>
      <c r="K258" s="247">
        <f>ROUND(E258*J258,2)</f>
        <v>0</v>
      </c>
      <c r="L258" s="247">
        <v>21</v>
      </c>
      <c r="M258" s="247">
        <f>G258*(1+L258/100)</f>
        <v>0</v>
      </c>
      <c r="N258" s="245">
        <v>1.8400000000000001E-3</v>
      </c>
      <c r="O258" s="245">
        <f>ROUND(E258*N258,2)</f>
        <v>0.01</v>
      </c>
      <c r="P258" s="245">
        <v>0</v>
      </c>
      <c r="Q258" s="245">
        <f>ROUND(E258*P258,2)</f>
        <v>0</v>
      </c>
      <c r="R258" s="247"/>
      <c r="S258" s="247" t="s">
        <v>527</v>
      </c>
      <c r="T258" s="248" t="s">
        <v>512</v>
      </c>
      <c r="U258" s="224">
        <v>0</v>
      </c>
      <c r="V258" s="224">
        <f>ROUND(E258*U258,2)</f>
        <v>0</v>
      </c>
      <c r="W258" s="224"/>
      <c r="X258" s="224" t="s">
        <v>557</v>
      </c>
      <c r="Y258" s="224" t="s">
        <v>513</v>
      </c>
      <c r="Z258" s="213"/>
      <c r="AA258" s="213"/>
      <c r="AB258" s="213"/>
      <c r="AC258" s="213"/>
      <c r="AD258" s="213"/>
      <c r="AE258" s="213"/>
      <c r="AF258" s="213"/>
      <c r="AG258" s="213" t="s">
        <v>3478</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5"/>
      <c r="D259" s="251"/>
      <c r="E259" s="251"/>
      <c r="F259" s="251"/>
      <c r="G259" s="251"/>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515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42">
        <v>114</v>
      </c>
      <c r="B260" s="243" t="s">
        <v>3896</v>
      </c>
      <c r="C260" s="254" t="s">
        <v>3897</v>
      </c>
      <c r="D260" s="244" t="s">
        <v>582</v>
      </c>
      <c r="E260" s="245">
        <v>14</v>
      </c>
      <c r="F260" s="246"/>
      <c r="G260" s="247">
        <f>ROUND(E260*F260,2)</f>
        <v>0</v>
      </c>
      <c r="H260" s="246"/>
      <c r="I260" s="247">
        <f>ROUND(E260*H260,2)</f>
        <v>0</v>
      </c>
      <c r="J260" s="246"/>
      <c r="K260" s="247">
        <f>ROUND(E260*J260,2)</f>
        <v>0</v>
      </c>
      <c r="L260" s="247">
        <v>21</v>
      </c>
      <c r="M260" s="247">
        <f>G260*(1+L260/100)</f>
        <v>0</v>
      </c>
      <c r="N260" s="245">
        <v>2.4000000000000001E-4</v>
      </c>
      <c r="O260" s="245">
        <f>ROUND(E260*N260,2)</f>
        <v>0</v>
      </c>
      <c r="P260" s="245">
        <v>0</v>
      </c>
      <c r="Q260" s="245">
        <f>ROUND(E260*P260,2)</f>
        <v>0</v>
      </c>
      <c r="R260" s="247"/>
      <c r="S260" s="247" t="s">
        <v>527</v>
      </c>
      <c r="T260" s="248" t="s">
        <v>512</v>
      </c>
      <c r="U260" s="224">
        <v>0</v>
      </c>
      <c r="V260" s="224">
        <f>ROUND(E260*U260,2)</f>
        <v>0</v>
      </c>
      <c r="W260" s="224"/>
      <c r="X260" s="224" t="s">
        <v>557</v>
      </c>
      <c r="Y260" s="224" t="s">
        <v>513</v>
      </c>
      <c r="Z260" s="213"/>
      <c r="AA260" s="213"/>
      <c r="AB260" s="213"/>
      <c r="AC260" s="213"/>
      <c r="AD260" s="213"/>
      <c r="AE260" s="213"/>
      <c r="AF260" s="213"/>
      <c r="AG260" s="213" t="s">
        <v>3478</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5"/>
      <c r="D261" s="251"/>
      <c r="E261" s="251"/>
      <c r="F261" s="251"/>
      <c r="G261" s="251"/>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515</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2">
        <v>115</v>
      </c>
      <c r="B262" s="243" t="s">
        <v>3898</v>
      </c>
      <c r="C262" s="254" t="s">
        <v>3899</v>
      </c>
      <c r="D262" s="244" t="s">
        <v>582</v>
      </c>
      <c r="E262" s="245">
        <v>4</v>
      </c>
      <c r="F262" s="246"/>
      <c r="G262" s="247">
        <f>ROUND(E262*F262,2)</f>
        <v>0</v>
      </c>
      <c r="H262" s="246"/>
      <c r="I262" s="247">
        <f>ROUND(E262*H262,2)</f>
        <v>0</v>
      </c>
      <c r="J262" s="246"/>
      <c r="K262" s="247">
        <f>ROUND(E262*J262,2)</f>
        <v>0</v>
      </c>
      <c r="L262" s="247">
        <v>21</v>
      </c>
      <c r="M262" s="247">
        <f>G262*(1+L262/100)</f>
        <v>0</v>
      </c>
      <c r="N262" s="245">
        <v>2.7999999999999998E-4</v>
      </c>
      <c r="O262" s="245">
        <f>ROUND(E262*N262,2)</f>
        <v>0</v>
      </c>
      <c r="P262" s="245">
        <v>0</v>
      </c>
      <c r="Q262" s="245">
        <f>ROUND(E262*P262,2)</f>
        <v>0</v>
      </c>
      <c r="R262" s="247"/>
      <c r="S262" s="247" t="s">
        <v>527</v>
      </c>
      <c r="T262" s="248" t="s">
        <v>512</v>
      </c>
      <c r="U262" s="224">
        <v>0</v>
      </c>
      <c r="V262" s="224">
        <f>ROUND(E262*U262,2)</f>
        <v>0</v>
      </c>
      <c r="W262" s="224"/>
      <c r="X262" s="224" t="s">
        <v>557</v>
      </c>
      <c r="Y262" s="224" t="s">
        <v>513</v>
      </c>
      <c r="Z262" s="213"/>
      <c r="AA262" s="213"/>
      <c r="AB262" s="213"/>
      <c r="AC262" s="213"/>
      <c r="AD262" s="213"/>
      <c r="AE262" s="213"/>
      <c r="AF262" s="213"/>
      <c r="AG262" s="213" t="s">
        <v>3478</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55"/>
      <c r="D263" s="251"/>
      <c r="E263" s="251"/>
      <c r="F263" s="251"/>
      <c r="G263" s="251"/>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515</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2">
        <v>116</v>
      </c>
      <c r="B264" s="243" t="s">
        <v>3900</v>
      </c>
      <c r="C264" s="254" t="s">
        <v>3901</v>
      </c>
      <c r="D264" s="244" t="s">
        <v>582</v>
      </c>
      <c r="E264" s="245">
        <v>2</v>
      </c>
      <c r="F264" s="246"/>
      <c r="G264" s="247">
        <f>ROUND(E264*F264,2)</f>
        <v>0</v>
      </c>
      <c r="H264" s="246"/>
      <c r="I264" s="247">
        <f>ROUND(E264*H264,2)</f>
        <v>0</v>
      </c>
      <c r="J264" s="246"/>
      <c r="K264" s="247">
        <f>ROUND(E264*J264,2)</f>
        <v>0</v>
      </c>
      <c r="L264" s="247">
        <v>21</v>
      </c>
      <c r="M264" s="247">
        <f>G264*(1+L264/100)</f>
        <v>0</v>
      </c>
      <c r="N264" s="245">
        <v>2.8500000000000001E-3</v>
      </c>
      <c r="O264" s="245">
        <f>ROUND(E264*N264,2)</f>
        <v>0.01</v>
      </c>
      <c r="P264" s="245">
        <v>0</v>
      </c>
      <c r="Q264" s="245">
        <f>ROUND(E264*P264,2)</f>
        <v>0</v>
      </c>
      <c r="R264" s="247"/>
      <c r="S264" s="247" t="s">
        <v>527</v>
      </c>
      <c r="T264" s="248" t="s">
        <v>512</v>
      </c>
      <c r="U264" s="224">
        <v>0</v>
      </c>
      <c r="V264" s="224">
        <f>ROUND(E264*U264,2)</f>
        <v>0</v>
      </c>
      <c r="W264" s="224"/>
      <c r="X264" s="224" t="s">
        <v>557</v>
      </c>
      <c r="Y264" s="224" t="s">
        <v>513</v>
      </c>
      <c r="Z264" s="213"/>
      <c r="AA264" s="213"/>
      <c r="AB264" s="213"/>
      <c r="AC264" s="213"/>
      <c r="AD264" s="213"/>
      <c r="AE264" s="213"/>
      <c r="AF264" s="213"/>
      <c r="AG264" s="213" t="s">
        <v>3478</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55"/>
      <c r="D265" s="251"/>
      <c r="E265" s="251"/>
      <c r="F265" s="251"/>
      <c r="G265" s="251"/>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515</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x14ac:dyDescent="0.2">
      <c r="A266" s="232" t="s">
        <v>506</v>
      </c>
      <c r="B266" s="233" t="s">
        <v>374</v>
      </c>
      <c r="C266" s="253" t="s">
        <v>375</v>
      </c>
      <c r="D266" s="234"/>
      <c r="E266" s="235"/>
      <c r="F266" s="236"/>
      <c r="G266" s="236">
        <f>SUMIF(AG267:AG272,"&lt;&gt;NOR",G267:G272)</f>
        <v>0</v>
      </c>
      <c r="H266" s="236"/>
      <c r="I266" s="236">
        <f>SUM(I267:I272)</f>
        <v>0</v>
      </c>
      <c r="J266" s="236"/>
      <c r="K266" s="236">
        <f>SUM(K267:K272)</f>
        <v>0</v>
      </c>
      <c r="L266" s="236"/>
      <c r="M266" s="236">
        <f>SUM(M267:M272)</f>
        <v>0</v>
      </c>
      <c r="N266" s="235"/>
      <c r="O266" s="235">
        <f>SUM(O267:O272)</f>
        <v>0.03</v>
      </c>
      <c r="P266" s="235"/>
      <c r="Q266" s="235">
        <f>SUM(Q267:Q272)</f>
        <v>0</v>
      </c>
      <c r="R266" s="236"/>
      <c r="S266" s="236"/>
      <c r="T266" s="237"/>
      <c r="U266" s="231"/>
      <c r="V266" s="231">
        <f>SUM(V267:V272)</f>
        <v>0</v>
      </c>
      <c r="W266" s="231"/>
      <c r="X266" s="231"/>
      <c r="Y266" s="231"/>
      <c r="AG266" t="s">
        <v>507</v>
      </c>
    </row>
    <row r="267" spans="1:60" ht="22.5" outlineLevel="1" x14ac:dyDescent="0.2">
      <c r="A267" s="242">
        <v>117</v>
      </c>
      <c r="B267" s="243" t="s">
        <v>3902</v>
      </c>
      <c r="C267" s="254" t="s">
        <v>3903</v>
      </c>
      <c r="D267" s="244" t="s">
        <v>3499</v>
      </c>
      <c r="E267" s="245">
        <v>2</v>
      </c>
      <c r="F267" s="246"/>
      <c r="G267" s="247">
        <f>ROUND(E267*F267,2)</f>
        <v>0</v>
      </c>
      <c r="H267" s="246"/>
      <c r="I267" s="247">
        <f>ROUND(E267*H267,2)</f>
        <v>0</v>
      </c>
      <c r="J267" s="246"/>
      <c r="K267" s="247">
        <f>ROUND(E267*J267,2)</f>
        <v>0</v>
      </c>
      <c r="L267" s="247">
        <v>21</v>
      </c>
      <c r="M267" s="247">
        <f>G267*(1+L267/100)</f>
        <v>0</v>
      </c>
      <c r="N267" s="245">
        <v>1.6650000000000002E-2</v>
      </c>
      <c r="O267" s="245">
        <f>ROUND(E267*N267,2)</f>
        <v>0.03</v>
      </c>
      <c r="P267" s="245">
        <v>0</v>
      </c>
      <c r="Q267" s="245">
        <f>ROUND(E267*P267,2)</f>
        <v>0</v>
      </c>
      <c r="R267" s="247"/>
      <c r="S267" s="247" t="s">
        <v>527</v>
      </c>
      <c r="T267" s="248" t="s">
        <v>512</v>
      </c>
      <c r="U267" s="224">
        <v>0</v>
      </c>
      <c r="V267" s="224">
        <f>ROUND(E267*U267,2)</f>
        <v>0</v>
      </c>
      <c r="W267" s="224"/>
      <c r="X267" s="224" t="s">
        <v>557</v>
      </c>
      <c r="Y267" s="224" t="s">
        <v>513</v>
      </c>
      <c r="Z267" s="213"/>
      <c r="AA267" s="213"/>
      <c r="AB267" s="213"/>
      <c r="AC267" s="213"/>
      <c r="AD267" s="213"/>
      <c r="AE267" s="213"/>
      <c r="AF267" s="213"/>
      <c r="AG267" s="213" t="s">
        <v>3478</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5"/>
      <c r="D268" s="251"/>
      <c r="E268" s="251"/>
      <c r="F268" s="251"/>
      <c r="G268" s="251"/>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515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2">
        <v>118</v>
      </c>
      <c r="B269" s="243" t="s">
        <v>3904</v>
      </c>
      <c r="C269" s="254" t="s">
        <v>3905</v>
      </c>
      <c r="D269" s="244" t="s">
        <v>3499</v>
      </c>
      <c r="E269" s="245">
        <v>2</v>
      </c>
      <c r="F269" s="246"/>
      <c r="G269" s="247">
        <f>ROUND(E269*F269,2)</f>
        <v>0</v>
      </c>
      <c r="H269" s="246"/>
      <c r="I269" s="247">
        <f>ROUND(E269*H269,2)</f>
        <v>0</v>
      </c>
      <c r="J269" s="246"/>
      <c r="K269" s="247">
        <f>ROUND(E269*J269,2)</f>
        <v>0</v>
      </c>
      <c r="L269" s="247">
        <v>21</v>
      </c>
      <c r="M269" s="247">
        <f>G269*(1+L269/100)</f>
        <v>0</v>
      </c>
      <c r="N269" s="245">
        <v>5.0000000000000001E-4</v>
      </c>
      <c r="O269" s="245">
        <f>ROUND(E269*N269,2)</f>
        <v>0</v>
      </c>
      <c r="P269" s="245">
        <v>0</v>
      </c>
      <c r="Q269" s="245">
        <f>ROUND(E269*P269,2)</f>
        <v>0</v>
      </c>
      <c r="R269" s="247"/>
      <c r="S269" s="247" t="s">
        <v>527</v>
      </c>
      <c r="T269" s="248" t="s">
        <v>512</v>
      </c>
      <c r="U269" s="224">
        <v>0</v>
      </c>
      <c r="V269" s="224">
        <f>ROUND(E269*U269,2)</f>
        <v>0</v>
      </c>
      <c r="W269" s="224"/>
      <c r="X269" s="224" t="s">
        <v>557</v>
      </c>
      <c r="Y269" s="224" t="s">
        <v>513</v>
      </c>
      <c r="Z269" s="213"/>
      <c r="AA269" s="213"/>
      <c r="AB269" s="213"/>
      <c r="AC269" s="213"/>
      <c r="AD269" s="213"/>
      <c r="AE269" s="213"/>
      <c r="AF269" s="213"/>
      <c r="AG269" s="213" t="s">
        <v>3478</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5"/>
      <c r="D270" s="251"/>
      <c r="E270" s="251"/>
      <c r="F270" s="251"/>
      <c r="G270" s="251"/>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515</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x14ac:dyDescent="0.2">
      <c r="A271" s="242">
        <v>119</v>
      </c>
      <c r="B271" s="243" t="s">
        <v>3906</v>
      </c>
      <c r="C271" s="254" t="s">
        <v>3907</v>
      </c>
      <c r="D271" s="244" t="s">
        <v>969</v>
      </c>
      <c r="E271" s="245">
        <v>3.4000000000000002E-2</v>
      </c>
      <c r="F271" s="246"/>
      <c r="G271" s="247">
        <f>ROUND(E271*F271,2)</f>
        <v>0</v>
      </c>
      <c r="H271" s="246"/>
      <c r="I271" s="247">
        <f>ROUND(E271*H271,2)</f>
        <v>0</v>
      </c>
      <c r="J271" s="246"/>
      <c r="K271" s="247">
        <f>ROUND(E271*J271,2)</f>
        <v>0</v>
      </c>
      <c r="L271" s="247">
        <v>21</v>
      </c>
      <c r="M271" s="247">
        <f>G271*(1+L271/100)</f>
        <v>0</v>
      </c>
      <c r="N271" s="245">
        <v>0</v>
      </c>
      <c r="O271" s="245">
        <f>ROUND(E271*N271,2)</f>
        <v>0</v>
      </c>
      <c r="P271" s="245">
        <v>0</v>
      </c>
      <c r="Q271" s="245">
        <f>ROUND(E271*P271,2)</f>
        <v>0</v>
      </c>
      <c r="R271" s="247"/>
      <c r="S271" s="247" t="s">
        <v>527</v>
      </c>
      <c r="T271" s="248" t="s">
        <v>512</v>
      </c>
      <c r="U271" s="224">
        <v>0</v>
      </c>
      <c r="V271" s="224">
        <f>ROUND(E271*U271,2)</f>
        <v>0</v>
      </c>
      <c r="W271" s="224"/>
      <c r="X271" s="224" t="s">
        <v>557</v>
      </c>
      <c r="Y271" s="224" t="s">
        <v>513</v>
      </c>
      <c r="Z271" s="213"/>
      <c r="AA271" s="213"/>
      <c r="AB271" s="213"/>
      <c r="AC271" s="213"/>
      <c r="AD271" s="213"/>
      <c r="AE271" s="213"/>
      <c r="AF271" s="213"/>
      <c r="AG271" s="213" t="s">
        <v>3478</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2" x14ac:dyDescent="0.2">
      <c r="A272" s="220"/>
      <c r="B272" s="221"/>
      <c r="C272" s="255"/>
      <c r="D272" s="251"/>
      <c r="E272" s="251"/>
      <c r="F272" s="251"/>
      <c r="G272" s="251"/>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515</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2" t="s">
        <v>506</v>
      </c>
      <c r="B273" s="233" t="s">
        <v>376</v>
      </c>
      <c r="C273" s="253" t="s">
        <v>377</v>
      </c>
      <c r="D273" s="234"/>
      <c r="E273" s="235"/>
      <c r="F273" s="236"/>
      <c r="G273" s="236">
        <f>SUMIF(AG274:AG277,"&lt;&gt;NOR",G274:G277)</f>
        <v>0</v>
      </c>
      <c r="H273" s="236"/>
      <c r="I273" s="236">
        <f>SUM(I274:I277)</f>
        <v>0</v>
      </c>
      <c r="J273" s="236"/>
      <c r="K273" s="236">
        <f>SUM(K274:K277)</f>
        <v>0</v>
      </c>
      <c r="L273" s="236"/>
      <c r="M273" s="236">
        <f>SUM(M274:M277)</f>
        <v>0</v>
      </c>
      <c r="N273" s="235"/>
      <c r="O273" s="235">
        <f>SUM(O274:O277)</f>
        <v>0</v>
      </c>
      <c r="P273" s="235"/>
      <c r="Q273" s="235">
        <f>SUM(Q274:Q277)</f>
        <v>0</v>
      </c>
      <c r="R273" s="236"/>
      <c r="S273" s="236"/>
      <c r="T273" s="237"/>
      <c r="U273" s="231"/>
      <c r="V273" s="231">
        <f>SUM(V274:V277)</f>
        <v>0</v>
      </c>
      <c r="W273" s="231"/>
      <c r="X273" s="231"/>
      <c r="Y273" s="231"/>
      <c r="AG273" t="s">
        <v>507</v>
      </c>
    </row>
    <row r="274" spans="1:60" outlineLevel="1" x14ac:dyDescent="0.2">
      <c r="A274" s="242">
        <v>120</v>
      </c>
      <c r="B274" s="243" t="s">
        <v>3908</v>
      </c>
      <c r="C274" s="254" t="s">
        <v>3909</v>
      </c>
      <c r="D274" s="244" t="s">
        <v>582</v>
      </c>
      <c r="E274" s="245">
        <v>4</v>
      </c>
      <c r="F274" s="246"/>
      <c r="G274" s="247">
        <f>ROUND(E274*F274,2)</f>
        <v>0</v>
      </c>
      <c r="H274" s="246"/>
      <c r="I274" s="247">
        <f>ROUND(E274*H274,2)</f>
        <v>0</v>
      </c>
      <c r="J274" s="246"/>
      <c r="K274" s="247">
        <f>ROUND(E274*J274,2)</f>
        <v>0</v>
      </c>
      <c r="L274" s="247">
        <v>21</v>
      </c>
      <c r="M274" s="247">
        <f>G274*(1+L274/100)</f>
        <v>0</v>
      </c>
      <c r="N274" s="245">
        <v>3.5E-4</v>
      </c>
      <c r="O274" s="245">
        <f>ROUND(E274*N274,2)</f>
        <v>0</v>
      </c>
      <c r="P274" s="245">
        <v>0</v>
      </c>
      <c r="Q274" s="245">
        <f>ROUND(E274*P274,2)</f>
        <v>0</v>
      </c>
      <c r="R274" s="247"/>
      <c r="S274" s="247" t="s">
        <v>527</v>
      </c>
      <c r="T274" s="248" t="s">
        <v>512</v>
      </c>
      <c r="U274" s="224">
        <v>0</v>
      </c>
      <c r="V274" s="224">
        <f>ROUND(E274*U274,2)</f>
        <v>0</v>
      </c>
      <c r="W274" s="224"/>
      <c r="X274" s="224" t="s">
        <v>557</v>
      </c>
      <c r="Y274" s="224" t="s">
        <v>513</v>
      </c>
      <c r="Z274" s="213"/>
      <c r="AA274" s="213"/>
      <c r="AB274" s="213"/>
      <c r="AC274" s="213"/>
      <c r="AD274" s="213"/>
      <c r="AE274" s="213"/>
      <c r="AF274" s="213"/>
      <c r="AG274" s="213" t="s">
        <v>3478</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55"/>
      <c r="D275" s="251"/>
      <c r="E275" s="251"/>
      <c r="F275" s="251"/>
      <c r="G275" s="251"/>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515</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ht="22.5" outlineLevel="1" x14ac:dyDescent="0.2">
      <c r="A276" s="242">
        <v>121</v>
      </c>
      <c r="B276" s="243" t="s">
        <v>3910</v>
      </c>
      <c r="C276" s="254" t="s">
        <v>3911</v>
      </c>
      <c r="D276" s="244" t="s">
        <v>582</v>
      </c>
      <c r="E276" s="245">
        <v>2</v>
      </c>
      <c r="F276" s="246"/>
      <c r="G276" s="247">
        <f>ROUND(E276*F276,2)</f>
        <v>0</v>
      </c>
      <c r="H276" s="246"/>
      <c r="I276" s="247">
        <f>ROUND(E276*H276,2)</f>
        <v>0</v>
      </c>
      <c r="J276" s="246"/>
      <c r="K276" s="247">
        <f>ROUND(E276*J276,2)</f>
        <v>0</v>
      </c>
      <c r="L276" s="247">
        <v>21</v>
      </c>
      <c r="M276" s="247">
        <f>G276*(1+L276/100)</f>
        <v>0</v>
      </c>
      <c r="N276" s="245">
        <v>5.9999999999999995E-4</v>
      </c>
      <c r="O276" s="245">
        <f>ROUND(E276*N276,2)</f>
        <v>0</v>
      </c>
      <c r="P276" s="245">
        <v>0</v>
      </c>
      <c r="Q276" s="245">
        <f>ROUND(E276*P276,2)</f>
        <v>0</v>
      </c>
      <c r="R276" s="247"/>
      <c r="S276" s="247" t="s">
        <v>527</v>
      </c>
      <c r="T276" s="248" t="s">
        <v>512</v>
      </c>
      <c r="U276" s="224">
        <v>0</v>
      </c>
      <c r="V276" s="224">
        <f>ROUND(E276*U276,2)</f>
        <v>0</v>
      </c>
      <c r="W276" s="224"/>
      <c r="X276" s="224" t="s">
        <v>557</v>
      </c>
      <c r="Y276" s="224" t="s">
        <v>513</v>
      </c>
      <c r="Z276" s="213"/>
      <c r="AA276" s="213"/>
      <c r="AB276" s="213"/>
      <c r="AC276" s="213"/>
      <c r="AD276" s="213"/>
      <c r="AE276" s="213"/>
      <c r="AF276" s="213"/>
      <c r="AG276" s="213" t="s">
        <v>3478</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5"/>
      <c r="D277" s="251"/>
      <c r="E277" s="251"/>
      <c r="F277" s="251"/>
      <c r="G277" s="251"/>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515</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x14ac:dyDescent="0.2">
      <c r="A278" s="232" t="s">
        <v>506</v>
      </c>
      <c r="B278" s="233" t="s">
        <v>458</v>
      </c>
      <c r="C278" s="253" t="s">
        <v>459</v>
      </c>
      <c r="D278" s="234"/>
      <c r="E278" s="235"/>
      <c r="F278" s="236"/>
      <c r="G278" s="236">
        <f>SUMIF(AG279:AG280,"&lt;&gt;NOR",G279:G280)</f>
        <v>0</v>
      </c>
      <c r="H278" s="236"/>
      <c r="I278" s="236">
        <f>SUM(I279:I280)</f>
        <v>0</v>
      </c>
      <c r="J278" s="236"/>
      <c r="K278" s="236">
        <f>SUM(K279:K280)</f>
        <v>0</v>
      </c>
      <c r="L278" s="236"/>
      <c r="M278" s="236">
        <f>SUM(M279:M280)</f>
        <v>0</v>
      </c>
      <c r="N278" s="235"/>
      <c r="O278" s="235">
        <f>SUM(O279:O280)</f>
        <v>0</v>
      </c>
      <c r="P278" s="235"/>
      <c r="Q278" s="235">
        <f>SUM(Q279:Q280)</f>
        <v>0</v>
      </c>
      <c r="R278" s="236"/>
      <c r="S278" s="236"/>
      <c r="T278" s="237"/>
      <c r="U278" s="231"/>
      <c r="V278" s="231">
        <f>SUM(V279:V280)</f>
        <v>0</v>
      </c>
      <c r="W278" s="231"/>
      <c r="X278" s="231"/>
      <c r="Y278" s="231"/>
      <c r="AG278" t="s">
        <v>507</v>
      </c>
    </row>
    <row r="279" spans="1:60" ht="22.5" outlineLevel="1" x14ac:dyDescent="0.2">
      <c r="A279" s="242">
        <v>122</v>
      </c>
      <c r="B279" s="243" t="s">
        <v>3912</v>
      </c>
      <c r="C279" s="254" t="s">
        <v>3913</v>
      </c>
      <c r="D279" s="244" t="s">
        <v>556</v>
      </c>
      <c r="E279" s="245">
        <v>1</v>
      </c>
      <c r="F279" s="246"/>
      <c r="G279" s="247">
        <f>ROUND(E279*F279,2)</f>
        <v>0</v>
      </c>
      <c r="H279" s="246"/>
      <c r="I279" s="247">
        <f>ROUND(E279*H279,2)</f>
        <v>0</v>
      </c>
      <c r="J279" s="246"/>
      <c r="K279" s="247">
        <f>ROUND(E279*J279,2)</f>
        <v>0</v>
      </c>
      <c r="L279" s="247">
        <v>21</v>
      </c>
      <c r="M279" s="247">
        <f>G279*(1+L279/100)</f>
        <v>0</v>
      </c>
      <c r="N279" s="245">
        <v>0</v>
      </c>
      <c r="O279" s="245">
        <f>ROUND(E279*N279,2)</f>
        <v>0</v>
      </c>
      <c r="P279" s="245">
        <v>0</v>
      </c>
      <c r="Q279" s="245">
        <f>ROUND(E279*P279,2)</f>
        <v>0</v>
      </c>
      <c r="R279" s="247"/>
      <c r="S279" s="247" t="s">
        <v>527</v>
      </c>
      <c r="T279" s="248" t="s">
        <v>512</v>
      </c>
      <c r="U279" s="224">
        <v>0</v>
      </c>
      <c r="V279" s="224">
        <f>ROUND(E279*U279,2)</f>
        <v>0</v>
      </c>
      <c r="W279" s="224"/>
      <c r="X279" s="224" t="s">
        <v>557</v>
      </c>
      <c r="Y279" s="224" t="s">
        <v>513</v>
      </c>
      <c r="Z279" s="213"/>
      <c r="AA279" s="213"/>
      <c r="AB279" s="213"/>
      <c r="AC279" s="213"/>
      <c r="AD279" s="213"/>
      <c r="AE279" s="213"/>
      <c r="AF279" s="213"/>
      <c r="AG279" s="213" t="s">
        <v>558</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55"/>
      <c r="D280" s="251"/>
      <c r="E280" s="251"/>
      <c r="F280" s="251"/>
      <c r="G280" s="251"/>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515</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x14ac:dyDescent="0.2">
      <c r="A281" s="3"/>
      <c r="B281" s="4"/>
      <c r="C281" s="259"/>
      <c r="D281" s="6"/>
      <c r="E281" s="3"/>
      <c r="F281" s="3"/>
      <c r="G281" s="3"/>
      <c r="H281" s="3"/>
      <c r="I281" s="3"/>
      <c r="J281" s="3"/>
      <c r="K281" s="3"/>
      <c r="L281" s="3"/>
      <c r="M281" s="3"/>
      <c r="N281" s="3"/>
      <c r="O281" s="3"/>
      <c r="P281" s="3"/>
      <c r="Q281" s="3"/>
      <c r="R281" s="3"/>
      <c r="S281" s="3"/>
      <c r="T281" s="3"/>
      <c r="U281" s="3"/>
      <c r="V281" s="3"/>
      <c r="W281" s="3"/>
      <c r="X281" s="3"/>
      <c r="Y281" s="3"/>
      <c r="AE281">
        <v>12</v>
      </c>
      <c r="AF281">
        <v>21</v>
      </c>
      <c r="AG281" t="s">
        <v>492</v>
      </c>
    </row>
    <row r="282" spans="1:60" x14ac:dyDescent="0.2">
      <c r="A282" s="216"/>
      <c r="B282" s="217" t="s">
        <v>29</v>
      </c>
      <c r="C282" s="260"/>
      <c r="D282" s="218"/>
      <c r="E282" s="219"/>
      <c r="F282" s="219"/>
      <c r="G282" s="241">
        <f>G8+G29+G32+G41+G85+G89+G148+G224+G232+G266+G273+G278</f>
        <v>0</v>
      </c>
      <c r="H282" s="3"/>
      <c r="I282" s="3"/>
      <c r="J282" s="3"/>
      <c r="K282" s="3"/>
      <c r="L282" s="3"/>
      <c r="M282" s="3"/>
      <c r="N282" s="3"/>
      <c r="O282" s="3"/>
      <c r="P282" s="3"/>
      <c r="Q282" s="3"/>
      <c r="R282" s="3"/>
      <c r="S282" s="3"/>
      <c r="T282" s="3"/>
      <c r="U282" s="3"/>
      <c r="V282" s="3"/>
      <c r="W282" s="3"/>
      <c r="X282" s="3"/>
      <c r="Y282" s="3"/>
      <c r="AE282">
        <f>SUMIF(L7:L280,AE281,G7:G280)</f>
        <v>0</v>
      </c>
      <c r="AF282">
        <f>SUMIF(L7:L280,AF281,G7:G280)</f>
        <v>0</v>
      </c>
      <c r="AG282" t="s">
        <v>576</v>
      </c>
    </row>
    <row r="283" spans="1:60" x14ac:dyDescent="0.2">
      <c r="C283" s="261"/>
      <c r="D283" s="10"/>
      <c r="AG283" t="s">
        <v>577</v>
      </c>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JAIealknYpbuabZcWAxV9dzI243YkhIZEnlSvHdG5vkxLa6nbQdUEpQGdE9231ES4EEzFBEc+VhuOBzDf/MlQ==" saltValue="GOc9ZRqEh18Ugv3/R9XiBg==" spinCount="100000" sheet="1" formatRows="0"/>
  <mergeCells count="143">
    <mergeCell ref="C270:G270"/>
    <mergeCell ref="C272:G272"/>
    <mergeCell ref="C275:G275"/>
    <mergeCell ref="C277:G277"/>
    <mergeCell ref="C280:G280"/>
    <mergeCell ref="C257:G257"/>
    <mergeCell ref="C259:G259"/>
    <mergeCell ref="C261:G261"/>
    <mergeCell ref="C263:G263"/>
    <mergeCell ref="C265:G265"/>
    <mergeCell ref="C268:G268"/>
    <mergeCell ref="C245:G245"/>
    <mergeCell ref="C247:G247"/>
    <mergeCell ref="C249:G249"/>
    <mergeCell ref="C251:G251"/>
    <mergeCell ref="C253:G253"/>
    <mergeCell ref="C255:G255"/>
    <mergeCell ref="C234:G234"/>
    <mergeCell ref="C235:G235"/>
    <mergeCell ref="C237:G237"/>
    <mergeCell ref="C239:G239"/>
    <mergeCell ref="C241:G241"/>
    <mergeCell ref="C243:G243"/>
    <mergeCell ref="C221:G221"/>
    <mergeCell ref="C223:G223"/>
    <mergeCell ref="C226:G226"/>
    <mergeCell ref="C228:G228"/>
    <mergeCell ref="C229:G229"/>
    <mergeCell ref="C231:G231"/>
    <mergeCell ref="C209:G209"/>
    <mergeCell ref="C211:G211"/>
    <mergeCell ref="C213:G213"/>
    <mergeCell ref="C215:G215"/>
    <mergeCell ref="C217:G217"/>
    <mergeCell ref="C219:G219"/>
    <mergeCell ref="C197:G197"/>
    <mergeCell ref="C199:G199"/>
    <mergeCell ref="C201:G201"/>
    <mergeCell ref="C203:G203"/>
    <mergeCell ref="C205:G205"/>
    <mergeCell ref="C207:G207"/>
    <mergeCell ref="C185:G185"/>
    <mergeCell ref="C187:G187"/>
    <mergeCell ref="C189:G189"/>
    <mergeCell ref="C191:G191"/>
    <mergeCell ref="C193:G193"/>
    <mergeCell ref="C195:G195"/>
    <mergeCell ref="C174:G174"/>
    <mergeCell ref="C176:G176"/>
    <mergeCell ref="C178:G178"/>
    <mergeCell ref="C179:G179"/>
    <mergeCell ref="C181:G181"/>
    <mergeCell ref="C183:G183"/>
    <mergeCell ref="C162:G162"/>
    <mergeCell ref="C164:G164"/>
    <mergeCell ref="C166:G166"/>
    <mergeCell ref="C168:G168"/>
    <mergeCell ref="C170:G170"/>
    <mergeCell ref="C172:G172"/>
    <mergeCell ref="C150:G150"/>
    <mergeCell ref="C152:G152"/>
    <mergeCell ref="C154:G154"/>
    <mergeCell ref="C156:G156"/>
    <mergeCell ref="C158:G158"/>
    <mergeCell ref="C160:G160"/>
    <mergeCell ref="C137:G137"/>
    <mergeCell ref="C139:G139"/>
    <mergeCell ref="C141:G141"/>
    <mergeCell ref="C143:G143"/>
    <mergeCell ref="C145:G145"/>
    <mergeCell ref="C147:G147"/>
    <mergeCell ref="C125:G125"/>
    <mergeCell ref="C127:G127"/>
    <mergeCell ref="C129:G129"/>
    <mergeCell ref="C131:G131"/>
    <mergeCell ref="C133:G133"/>
    <mergeCell ref="C135:G135"/>
    <mergeCell ref="C113:G113"/>
    <mergeCell ref="C115:G115"/>
    <mergeCell ref="C117:G117"/>
    <mergeCell ref="C119:G119"/>
    <mergeCell ref="C121:G121"/>
    <mergeCell ref="C123:G123"/>
    <mergeCell ref="C103:G103"/>
    <mergeCell ref="C104:G104"/>
    <mergeCell ref="C106:G106"/>
    <mergeCell ref="C108:G108"/>
    <mergeCell ref="C110:G110"/>
    <mergeCell ref="C111:G111"/>
    <mergeCell ref="C94:G94"/>
    <mergeCell ref="C95:G95"/>
    <mergeCell ref="C97:G97"/>
    <mergeCell ref="C98:G98"/>
    <mergeCell ref="C100:G100"/>
    <mergeCell ref="C101:G101"/>
    <mergeCell ref="C82:G82"/>
    <mergeCell ref="C84:G84"/>
    <mergeCell ref="C87:G87"/>
    <mergeCell ref="C88:G88"/>
    <mergeCell ref="C91:G91"/>
    <mergeCell ref="C92:G92"/>
    <mergeCell ref="C70:G70"/>
    <mergeCell ref="C72:G72"/>
    <mergeCell ref="C74:G74"/>
    <mergeCell ref="C76:G76"/>
    <mergeCell ref="C78:G78"/>
    <mergeCell ref="C80:G80"/>
    <mergeCell ref="C58:G58"/>
    <mergeCell ref="C60:G60"/>
    <mergeCell ref="C62:G62"/>
    <mergeCell ref="C64:G64"/>
    <mergeCell ref="C66:G66"/>
    <mergeCell ref="C68:G68"/>
    <mergeCell ref="C46:G46"/>
    <mergeCell ref="C48:G48"/>
    <mergeCell ref="C50:G50"/>
    <mergeCell ref="C52:G52"/>
    <mergeCell ref="C54:G54"/>
    <mergeCell ref="C56:G56"/>
    <mergeCell ref="C35:G35"/>
    <mergeCell ref="C37:G37"/>
    <mergeCell ref="C38:G38"/>
    <mergeCell ref="C40:G40"/>
    <mergeCell ref="C43:G43"/>
    <mergeCell ref="C44:G44"/>
    <mergeCell ref="C22:G22"/>
    <mergeCell ref="C24:G24"/>
    <mergeCell ref="C26:G26"/>
    <mergeCell ref="C28:G28"/>
    <mergeCell ref="C31:G31"/>
    <mergeCell ref="C34:G34"/>
    <mergeCell ref="C13:G13"/>
    <mergeCell ref="C14:G14"/>
    <mergeCell ref="C16:G16"/>
    <mergeCell ref="C18:G18"/>
    <mergeCell ref="C19:G19"/>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72</v>
      </c>
      <c r="C4" s="205" t="s">
        <v>73</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16" t="s">
        <v>506</v>
      </c>
      <c r="B8" s="217" t="s">
        <v>208</v>
      </c>
      <c r="C8" s="260" t="s">
        <v>216</v>
      </c>
      <c r="D8" s="238"/>
      <c r="E8" s="239"/>
      <c r="F8" s="240"/>
      <c r="G8" s="240">
        <f>SUMIF(AG9:AG146,"&lt;&gt;NOR",G9:G146)</f>
        <v>0</v>
      </c>
      <c r="H8" s="240"/>
      <c r="I8" s="240">
        <f>SUM(I9:I146)</f>
        <v>0</v>
      </c>
      <c r="J8" s="240"/>
      <c r="K8" s="240">
        <f>SUM(K9:K146)</f>
        <v>0</v>
      </c>
      <c r="L8" s="240"/>
      <c r="M8" s="240">
        <f>SUM(M9:M146)</f>
        <v>0</v>
      </c>
      <c r="N8" s="239"/>
      <c r="O8" s="239">
        <f>SUM(O9:O146)</f>
        <v>3435.5</v>
      </c>
      <c r="P8" s="239"/>
      <c r="Q8" s="239">
        <f>SUM(Q9:Q146)</f>
        <v>0</v>
      </c>
      <c r="R8" s="240"/>
      <c r="S8" s="240"/>
      <c r="T8" s="241"/>
      <c r="U8" s="231"/>
      <c r="V8" s="231">
        <f>SUM(V9:V146)</f>
        <v>0</v>
      </c>
      <c r="W8" s="231"/>
      <c r="X8" s="231"/>
      <c r="Y8" s="231"/>
      <c r="AG8" t="s">
        <v>507</v>
      </c>
    </row>
    <row r="9" spans="1:60" outlineLevel="1" x14ac:dyDescent="0.2">
      <c r="A9" s="220"/>
      <c r="B9" s="221"/>
      <c r="C9" s="256" t="s">
        <v>3914</v>
      </c>
      <c r="D9" s="252"/>
      <c r="E9" s="252"/>
      <c r="F9" s="252"/>
      <c r="G9" s="252"/>
      <c r="H9" s="224"/>
      <c r="I9" s="224"/>
      <c r="J9" s="224"/>
      <c r="K9" s="224"/>
      <c r="L9" s="224"/>
      <c r="M9" s="224"/>
      <c r="N9" s="223"/>
      <c r="O9" s="223"/>
      <c r="P9" s="223"/>
      <c r="Q9" s="223"/>
      <c r="R9" s="224"/>
      <c r="S9" s="224"/>
      <c r="T9" s="224"/>
      <c r="U9" s="224"/>
      <c r="V9" s="224"/>
      <c r="W9" s="224"/>
      <c r="X9" s="224"/>
      <c r="Y9" s="224"/>
      <c r="Z9" s="213"/>
      <c r="AA9" s="213"/>
      <c r="AB9" s="213"/>
      <c r="AC9" s="213"/>
      <c r="AD9" s="213"/>
      <c r="AE9" s="213"/>
      <c r="AF9" s="213"/>
      <c r="AG9" s="213" t="s">
        <v>553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5" t="s">
        <v>3915</v>
      </c>
      <c r="D10" s="263"/>
      <c r="E10" s="263"/>
      <c r="F10" s="263"/>
      <c r="G10" s="263"/>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2">
        <v>1</v>
      </c>
      <c r="B11" s="243" t="s">
        <v>3916</v>
      </c>
      <c r="C11" s="254" t="s">
        <v>3917</v>
      </c>
      <c r="D11" s="244" t="s">
        <v>530</v>
      </c>
      <c r="E11" s="245">
        <v>1</v>
      </c>
      <c r="F11" s="246"/>
      <c r="G11" s="247">
        <f>ROUND(E11*F11,2)</f>
        <v>0</v>
      </c>
      <c r="H11" s="246"/>
      <c r="I11" s="247">
        <f>ROUND(E11*H11,2)</f>
        <v>0</v>
      </c>
      <c r="J11" s="246"/>
      <c r="K11" s="247">
        <f>ROUND(E11*J11,2)</f>
        <v>0</v>
      </c>
      <c r="L11" s="247">
        <v>21</v>
      </c>
      <c r="M11" s="247">
        <f>G11*(1+L11/100)</f>
        <v>0</v>
      </c>
      <c r="N11" s="245">
        <v>490</v>
      </c>
      <c r="O11" s="245">
        <f>ROUND(E11*N11,2)</f>
        <v>490</v>
      </c>
      <c r="P11" s="245">
        <v>0</v>
      </c>
      <c r="Q11" s="245">
        <f>ROUND(E11*P11,2)</f>
        <v>0</v>
      </c>
      <c r="R11" s="247"/>
      <c r="S11" s="247" t="s">
        <v>527</v>
      </c>
      <c r="T11" s="248" t="s">
        <v>512</v>
      </c>
      <c r="U11" s="224">
        <v>0</v>
      </c>
      <c r="V11" s="224">
        <f>ROUND(E11*U11,2)</f>
        <v>0</v>
      </c>
      <c r="W11" s="224"/>
      <c r="X11" s="224" t="s">
        <v>557</v>
      </c>
      <c r="Y11" s="224" t="s">
        <v>513</v>
      </c>
      <c r="Z11" s="213"/>
      <c r="AA11" s="213"/>
      <c r="AB11" s="213"/>
      <c r="AC11" s="213"/>
      <c r="AD11" s="213"/>
      <c r="AE11" s="213"/>
      <c r="AF11" s="213"/>
      <c r="AG11" s="213" t="s">
        <v>558</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8" t="s">
        <v>3918</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8" t="s">
        <v>3919</v>
      </c>
      <c r="D13" s="229"/>
      <c r="E13" s="230"/>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8" t="s">
        <v>3920</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573</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58" t="s">
        <v>3921</v>
      </c>
      <c r="D15" s="229"/>
      <c r="E15" s="230"/>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573</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58" t="s">
        <v>3922</v>
      </c>
      <c r="D16" s="229"/>
      <c r="E16" s="230"/>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573</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8" t="s">
        <v>3923</v>
      </c>
      <c r="D17" s="229"/>
      <c r="E17" s="230"/>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573</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58" t="s">
        <v>3922</v>
      </c>
      <c r="D18" s="229"/>
      <c r="E18" s="230"/>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573</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58" t="s">
        <v>3924</v>
      </c>
      <c r="D19" s="229"/>
      <c r="E19" s="230"/>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573</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58" t="s">
        <v>3925</v>
      </c>
      <c r="D20" s="229"/>
      <c r="E20" s="230"/>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573</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58" t="s">
        <v>3926</v>
      </c>
      <c r="D21" s="229"/>
      <c r="E21" s="230"/>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573</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58" t="s">
        <v>3927</v>
      </c>
      <c r="D22" s="229"/>
      <c r="E22" s="230"/>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573</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58" t="s">
        <v>3928</v>
      </c>
      <c r="D23" s="229"/>
      <c r="E23" s="230"/>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573</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8" t="s">
        <v>3929</v>
      </c>
      <c r="D24" s="229"/>
      <c r="E24" s="230"/>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573</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58" t="s">
        <v>3930</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573</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58" t="s">
        <v>3931</v>
      </c>
      <c r="D26" s="229"/>
      <c r="E26" s="230"/>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573</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8" t="s">
        <v>3932</v>
      </c>
      <c r="D27" s="229"/>
      <c r="E27" s="230"/>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573</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58" t="s">
        <v>3933</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573</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58" t="s">
        <v>3934</v>
      </c>
      <c r="D29" s="229"/>
      <c r="E29" s="230"/>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573</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8" t="s">
        <v>3935</v>
      </c>
      <c r="D30" s="229"/>
      <c r="E30" s="230"/>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573</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8" t="s">
        <v>3936</v>
      </c>
      <c r="D31" s="229"/>
      <c r="E31" s="230"/>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573</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58" t="s">
        <v>3937</v>
      </c>
      <c r="D32" s="229"/>
      <c r="E32" s="230"/>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573</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58" t="s">
        <v>654</v>
      </c>
      <c r="D33" s="229"/>
      <c r="E33" s="230"/>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573</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8" t="s">
        <v>3938</v>
      </c>
      <c r="D34" s="229"/>
      <c r="E34" s="230"/>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573</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58" t="s">
        <v>3939</v>
      </c>
      <c r="D35" s="229"/>
      <c r="E35" s="230"/>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573</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58" t="s">
        <v>3940</v>
      </c>
      <c r="D36" s="229"/>
      <c r="E36" s="230"/>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573</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58" t="s">
        <v>3941</v>
      </c>
      <c r="D37" s="229"/>
      <c r="E37" s="230"/>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573</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8" t="s">
        <v>3942</v>
      </c>
      <c r="D38" s="229"/>
      <c r="E38" s="230"/>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573</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8" t="s">
        <v>3943</v>
      </c>
      <c r="D39" s="229"/>
      <c r="E39" s="230"/>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573</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8" t="s">
        <v>317</v>
      </c>
      <c r="D40" s="229"/>
      <c r="E40" s="230">
        <v>1</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573</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7"/>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515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2">
        <v>2</v>
      </c>
      <c r="B42" s="243" t="s">
        <v>3944</v>
      </c>
      <c r="C42" s="254" t="s">
        <v>3945</v>
      </c>
      <c r="D42" s="244" t="s">
        <v>530</v>
      </c>
      <c r="E42" s="245">
        <v>1</v>
      </c>
      <c r="F42" s="246"/>
      <c r="G42" s="247">
        <f>ROUND(E42*F42,2)</f>
        <v>0</v>
      </c>
      <c r="H42" s="246"/>
      <c r="I42" s="247">
        <f>ROUND(E42*H42,2)</f>
        <v>0</v>
      </c>
      <c r="J42" s="246"/>
      <c r="K42" s="247">
        <f>ROUND(E42*J42,2)</f>
        <v>0</v>
      </c>
      <c r="L42" s="247">
        <v>21</v>
      </c>
      <c r="M42" s="247">
        <f>G42*(1+L42/100)</f>
        <v>0</v>
      </c>
      <c r="N42" s="245">
        <v>12</v>
      </c>
      <c r="O42" s="245">
        <f>ROUND(E42*N42,2)</f>
        <v>12</v>
      </c>
      <c r="P42" s="245">
        <v>0</v>
      </c>
      <c r="Q42" s="245">
        <f>ROUND(E42*P42,2)</f>
        <v>0</v>
      </c>
      <c r="R42" s="247"/>
      <c r="S42" s="247" t="s">
        <v>527</v>
      </c>
      <c r="T42" s="248" t="s">
        <v>512</v>
      </c>
      <c r="U42" s="224">
        <v>0</v>
      </c>
      <c r="V42" s="224">
        <f>ROUND(E42*U42,2)</f>
        <v>0</v>
      </c>
      <c r="W42" s="224"/>
      <c r="X42" s="224" t="s">
        <v>557</v>
      </c>
      <c r="Y42" s="224" t="s">
        <v>513</v>
      </c>
      <c r="Z42" s="213"/>
      <c r="AA42" s="213"/>
      <c r="AB42" s="213"/>
      <c r="AC42" s="213"/>
      <c r="AD42" s="213"/>
      <c r="AE42" s="213"/>
      <c r="AF42" s="213"/>
      <c r="AG42" s="213" t="s">
        <v>558</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8" t="s">
        <v>3946</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573</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8" t="s">
        <v>317</v>
      </c>
      <c r="D44" s="229"/>
      <c r="E44" s="230">
        <v>1</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573</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57"/>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515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42">
        <v>3</v>
      </c>
      <c r="B46" s="243" t="s">
        <v>3947</v>
      </c>
      <c r="C46" s="254" t="s">
        <v>3948</v>
      </c>
      <c r="D46" s="244" t="s">
        <v>530</v>
      </c>
      <c r="E46" s="245">
        <v>9</v>
      </c>
      <c r="F46" s="246"/>
      <c r="G46" s="247">
        <f>ROUND(E46*F46,2)</f>
        <v>0</v>
      </c>
      <c r="H46" s="246"/>
      <c r="I46" s="247">
        <f>ROUND(E46*H46,2)</f>
        <v>0</v>
      </c>
      <c r="J46" s="246"/>
      <c r="K46" s="247">
        <f>ROUND(E46*J46,2)</f>
        <v>0</v>
      </c>
      <c r="L46" s="247">
        <v>21</v>
      </c>
      <c r="M46" s="247">
        <f>G46*(1+L46/100)</f>
        <v>0</v>
      </c>
      <c r="N46" s="245">
        <v>14</v>
      </c>
      <c r="O46" s="245">
        <f>ROUND(E46*N46,2)</f>
        <v>126</v>
      </c>
      <c r="P46" s="245">
        <v>0</v>
      </c>
      <c r="Q46" s="245">
        <f>ROUND(E46*P46,2)</f>
        <v>0</v>
      </c>
      <c r="R46" s="247"/>
      <c r="S46" s="247" t="s">
        <v>527</v>
      </c>
      <c r="T46" s="248" t="s">
        <v>512</v>
      </c>
      <c r="U46" s="224">
        <v>0</v>
      </c>
      <c r="V46" s="224">
        <f>ROUND(E46*U46,2)</f>
        <v>0</v>
      </c>
      <c r="W46" s="224"/>
      <c r="X46" s="224" t="s">
        <v>557</v>
      </c>
      <c r="Y46" s="224" t="s">
        <v>513</v>
      </c>
      <c r="Z46" s="213"/>
      <c r="AA46" s="213"/>
      <c r="AB46" s="213"/>
      <c r="AC46" s="213"/>
      <c r="AD46" s="213"/>
      <c r="AE46" s="213"/>
      <c r="AF46" s="213"/>
      <c r="AG46" s="213" t="s">
        <v>558</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5"/>
      <c r="D47" s="251"/>
      <c r="E47" s="251"/>
      <c r="F47" s="251"/>
      <c r="G47" s="251"/>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2">
        <v>4</v>
      </c>
      <c r="B48" s="243" t="s">
        <v>3949</v>
      </c>
      <c r="C48" s="254" t="s">
        <v>3950</v>
      </c>
      <c r="D48" s="244" t="s">
        <v>530</v>
      </c>
      <c r="E48" s="245">
        <v>3</v>
      </c>
      <c r="F48" s="246"/>
      <c r="G48" s="247">
        <f>ROUND(E48*F48,2)</f>
        <v>0</v>
      </c>
      <c r="H48" s="246"/>
      <c r="I48" s="247">
        <f>ROUND(E48*H48,2)</f>
        <v>0</v>
      </c>
      <c r="J48" s="246"/>
      <c r="K48" s="247">
        <f>ROUND(E48*J48,2)</f>
        <v>0</v>
      </c>
      <c r="L48" s="247">
        <v>21</v>
      </c>
      <c r="M48" s="247">
        <f>G48*(1+L48/100)</f>
        <v>0</v>
      </c>
      <c r="N48" s="245">
        <v>21</v>
      </c>
      <c r="O48" s="245">
        <f>ROUND(E48*N48,2)</f>
        <v>63</v>
      </c>
      <c r="P48" s="245">
        <v>0</v>
      </c>
      <c r="Q48" s="245">
        <f>ROUND(E48*P48,2)</f>
        <v>0</v>
      </c>
      <c r="R48" s="247"/>
      <c r="S48" s="247" t="s">
        <v>527</v>
      </c>
      <c r="T48" s="248" t="s">
        <v>512</v>
      </c>
      <c r="U48" s="224">
        <v>0</v>
      </c>
      <c r="V48" s="224">
        <f>ROUND(E48*U48,2)</f>
        <v>0</v>
      </c>
      <c r="W48" s="224"/>
      <c r="X48" s="224" t="s">
        <v>557</v>
      </c>
      <c r="Y48" s="224" t="s">
        <v>513</v>
      </c>
      <c r="Z48" s="213"/>
      <c r="AA48" s="213"/>
      <c r="AB48" s="213"/>
      <c r="AC48" s="213"/>
      <c r="AD48" s="213"/>
      <c r="AE48" s="213"/>
      <c r="AF48" s="213"/>
      <c r="AG48" s="213" t="s">
        <v>558</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55"/>
      <c r="D49" s="251"/>
      <c r="E49" s="251"/>
      <c r="F49" s="251"/>
      <c r="G49" s="251"/>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515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2">
        <v>5</v>
      </c>
      <c r="B50" s="243" t="s">
        <v>3951</v>
      </c>
      <c r="C50" s="254" t="s">
        <v>3952</v>
      </c>
      <c r="D50" s="244" t="s">
        <v>530</v>
      </c>
      <c r="E50" s="245">
        <v>3</v>
      </c>
      <c r="F50" s="246"/>
      <c r="G50" s="247">
        <f>ROUND(E50*F50,2)</f>
        <v>0</v>
      </c>
      <c r="H50" s="246"/>
      <c r="I50" s="247">
        <f>ROUND(E50*H50,2)</f>
        <v>0</v>
      </c>
      <c r="J50" s="246"/>
      <c r="K50" s="247">
        <f>ROUND(E50*J50,2)</f>
        <v>0</v>
      </c>
      <c r="L50" s="247">
        <v>21</v>
      </c>
      <c r="M50" s="247">
        <f>G50*(1+L50/100)</f>
        <v>0</v>
      </c>
      <c r="N50" s="245">
        <v>28</v>
      </c>
      <c r="O50" s="245">
        <f>ROUND(E50*N50,2)</f>
        <v>84</v>
      </c>
      <c r="P50" s="245">
        <v>0</v>
      </c>
      <c r="Q50" s="245">
        <f>ROUND(E50*P50,2)</f>
        <v>0</v>
      </c>
      <c r="R50" s="247"/>
      <c r="S50" s="247" t="s">
        <v>527</v>
      </c>
      <c r="T50" s="248" t="s">
        <v>512</v>
      </c>
      <c r="U50" s="224">
        <v>0</v>
      </c>
      <c r="V50" s="224">
        <f>ROUND(E50*U50,2)</f>
        <v>0</v>
      </c>
      <c r="W50" s="224"/>
      <c r="X50" s="224" t="s">
        <v>557</v>
      </c>
      <c r="Y50" s="224" t="s">
        <v>513</v>
      </c>
      <c r="Z50" s="213"/>
      <c r="AA50" s="213"/>
      <c r="AB50" s="213"/>
      <c r="AC50" s="213"/>
      <c r="AD50" s="213"/>
      <c r="AE50" s="213"/>
      <c r="AF50" s="213"/>
      <c r="AG50" s="213" t="s">
        <v>558</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5"/>
      <c r="D51" s="251"/>
      <c r="E51" s="251"/>
      <c r="F51" s="251"/>
      <c r="G51" s="251"/>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515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2">
        <v>6</v>
      </c>
      <c r="B52" s="243" t="s">
        <v>3953</v>
      </c>
      <c r="C52" s="254" t="s">
        <v>3954</v>
      </c>
      <c r="D52" s="244" t="s">
        <v>530</v>
      </c>
      <c r="E52" s="245">
        <v>1</v>
      </c>
      <c r="F52" s="246"/>
      <c r="G52" s="247">
        <f>ROUND(E52*F52,2)</f>
        <v>0</v>
      </c>
      <c r="H52" s="246"/>
      <c r="I52" s="247">
        <f>ROUND(E52*H52,2)</f>
        <v>0</v>
      </c>
      <c r="J52" s="246"/>
      <c r="K52" s="247">
        <f>ROUND(E52*J52,2)</f>
        <v>0</v>
      </c>
      <c r="L52" s="247">
        <v>21</v>
      </c>
      <c r="M52" s="247">
        <f>G52*(1+L52/100)</f>
        <v>0</v>
      </c>
      <c r="N52" s="245">
        <v>14</v>
      </c>
      <c r="O52" s="245">
        <f>ROUND(E52*N52,2)</f>
        <v>14</v>
      </c>
      <c r="P52" s="245">
        <v>0</v>
      </c>
      <c r="Q52" s="245">
        <f>ROUND(E52*P52,2)</f>
        <v>0</v>
      </c>
      <c r="R52" s="247"/>
      <c r="S52" s="247" t="s">
        <v>527</v>
      </c>
      <c r="T52" s="248" t="s">
        <v>512</v>
      </c>
      <c r="U52" s="224">
        <v>0</v>
      </c>
      <c r="V52" s="224">
        <f>ROUND(E52*U52,2)</f>
        <v>0</v>
      </c>
      <c r="W52" s="224"/>
      <c r="X52" s="224" t="s">
        <v>557</v>
      </c>
      <c r="Y52" s="224" t="s">
        <v>513</v>
      </c>
      <c r="Z52" s="213"/>
      <c r="AA52" s="213"/>
      <c r="AB52" s="213"/>
      <c r="AC52" s="213"/>
      <c r="AD52" s="213"/>
      <c r="AE52" s="213"/>
      <c r="AF52" s="213"/>
      <c r="AG52" s="213" t="s">
        <v>558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5"/>
      <c r="D53" s="251"/>
      <c r="E53" s="251"/>
      <c r="F53" s="251"/>
      <c r="G53" s="251"/>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2">
        <v>7</v>
      </c>
      <c r="B54" s="243" t="s">
        <v>3955</v>
      </c>
      <c r="C54" s="254" t="s">
        <v>3956</v>
      </c>
      <c r="D54" s="244" t="s">
        <v>530</v>
      </c>
      <c r="E54" s="245">
        <v>1</v>
      </c>
      <c r="F54" s="246"/>
      <c r="G54" s="247">
        <f>ROUND(E54*F54,2)</f>
        <v>0</v>
      </c>
      <c r="H54" s="246"/>
      <c r="I54" s="247">
        <f>ROUND(E54*H54,2)</f>
        <v>0</v>
      </c>
      <c r="J54" s="246"/>
      <c r="K54" s="247">
        <f>ROUND(E54*J54,2)</f>
        <v>0</v>
      </c>
      <c r="L54" s="247">
        <v>21</v>
      </c>
      <c r="M54" s="247">
        <f>G54*(1+L54/100)</f>
        <v>0</v>
      </c>
      <c r="N54" s="245">
        <v>14</v>
      </c>
      <c r="O54" s="245">
        <f>ROUND(E54*N54,2)</f>
        <v>14</v>
      </c>
      <c r="P54" s="245">
        <v>0</v>
      </c>
      <c r="Q54" s="245">
        <f>ROUND(E54*P54,2)</f>
        <v>0</v>
      </c>
      <c r="R54" s="247"/>
      <c r="S54" s="247" t="s">
        <v>527</v>
      </c>
      <c r="T54" s="248" t="s">
        <v>512</v>
      </c>
      <c r="U54" s="224">
        <v>0</v>
      </c>
      <c r="V54" s="224">
        <f>ROUND(E54*U54,2)</f>
        <v>0</v>
      </c>
      <c r="W54" s="224"/>
      <c r="X54" s="224" t="s">
        <v>557</v>
      </c>
      <c r="Y54" s="224" t="s">
        <v>513</v>
      </c>
      <c r="Z54" s="213"/>
      <c r="AA54" s="213"/>
      <c r="AB54" s="213"/>
      <c r="AC54" s="213"/>
      <c r="AD54" s="213"/>
      <c r="AE54" s="213"/>
      <c r="AF54" s="213"/>
      <c r="AG54" s="213" t="s">
        <v>558</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5"/>
      <c r="D55" s="251"/>
      <c r="E55" s="251"/>
      <c r="F55" s="251"/>
      <c r="G55" s="251"/>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515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x14ac:dyDescent="0.2">
      <c r="A56" s="242">
        <v>8</v>
      </c>
      <c r="B56" s="243" t="s">
        <v>3957</v>
      </c>
      <c r="C56" s="254" t="s">
        <v>3958</v>
      </c>
      <c r="D56" s="244" t="s">
        <v>530</v>
      </c>
      <c r="E56" s="245">
        <v>4</v>
      </c>
      <c r="F56" s="246"/>
      <c r="G56" s="247">
        <f>ROUND(E56*F56,2)</f>
        <v>0</v>
      </c>
      <c r="H56" s="246"/>
      <c r="I56" s="247">
        <f>ROUND(E56*H56,2)</f>
        <v>0</v>
      </c>
      <c r="J56" s="246"/>
      <c r="K56" s="247">
        <f>ROUND(E56*J56,2)</f>
        <v>0</v>
      </c>
      <c r="L56" s="247">
        <v>21</v>
      </c>
      <c r="M56" s="247">
        <f>G56*(1+L56/100)</f>
        <v>0</v>
      </c>
      <c r="N56" s="245">
        <v>6</v>
      </c>
      <c r="O56" s="245">
        <f>ROUND(E56*N56,2)</f>
        <v>24</v>
      </c>
      <c r="P56" s="245">
        <v>0</v>
      </c>
      <c r="Q56" s="245">
        <f>ROUND(E56*P56,2)</f>
        <v>0</v>
      </c>
      <c r="R56" s="247"/>
      <c r="S56" s="247" t="s">
        <v>527</v>
      </c>
      <c r="T56" s="248" t="s">
        <v>512</v>
      </c>
      <c r="U56" s="224">
        <v>0</v>
      </c>
      <c r="V56" s="224">
        <f>ROUND(E56*U56,2)</f>
        <v>0</v>
      </c>
      <c r="W56" s="224"/>
      <c r="X56" s="224" t="s">
        <v>557</v>
      </c>
      <c r="Y56" s="224" t="s">
        <v>513</v>
      </c>
      <c r="Z56" s="213"/>
      <c r="AA56" s="213"/>
      <c r="AB56" s="213"/>
      <c r="AC56" s="213"/>
      <c r="AD56" s="213"/>
      <c r="AE56" s="213"/>
      <c r="AF56" s="213"/>
      <c r="AG56" s="213" t="s">
        <v>558</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8" t="s">
        <v>3959</v>
      </c>
      <c r="D57" s="229"/>
      <c r="E57" s="230"/>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573</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58" t="s">
        <v>3960</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573</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8" t="s">
        <v>3961</v>
      </c>
      <c r="D59" s="229"/>
      <c r="E59" s="230"/>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58" t="s">
        <v>3962</v>
      </c>
      <c r="D60" s="229"/>
      <c r="E60" s="230"/>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573</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58" t="s">
        <v>3963</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573</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58" t="s">
        <v>3964</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573</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8" t="s">
        <v>3965</v>
      </c>
      <c r="D63" s="229"/>
      <c r="E63" s="230"/>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573</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58" t="s">
        <v>323</v>
      </c>
      <c r="D64" s="229"/>
      <c r="E64" s="230">
        <v>4</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573</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7"/>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x14ac:dyDescent="0.2">
      <c r="A66" s="242">
        <v>9</v>
      </c>
      <c r="B66" s="243" t="s">
        <v>3966</v>
      </c>
      <c r="C66" s="254" t="s">
        <v>3967</v>
      </c>
      <c r="D66" s="244" t="s">
        <v>530</v>
      </c>
      <c r="E66" s="245">
        <v>4</v>
      </c>
      <c r="F66" s="246"/>
      <c r="G66" s="247">
        <f>ROUND(E66*F66,2)</f>
        <v>0</v>
      </c>
      <c r="H66" s="246"/>
      <c r="I66" s="247">
        <f>ROUND(E66*H66,2)</f>
        <v>0</v>
      </c>
      <c r="J66" s="246"/>
      <c r="K66" s="247">
        <f>ROUND(E66*J66,2)</f>
        <v>0</v>
      </c>
      <c r="L66" s="247">
        <v>21</v>
      </c>
      <c r="M66" s="247">
        <f>G66*(1+L66/100)</f>
        <v>0</v>
      </c>
      <c r="N66" s="245">
        <v>4</v>
      </c>
      <c r="O66" s="245">
        <f>ROUND(E66*N66,2)</f>
        <v>16</v>
      </c>
      <c r="P66" s="245">
        <v>0</v>
      </c>
      <c r="Q66" s="245">
        <f>ROUND(E66*P66,2)</f>
        <v>0</v>
      </c>
      <c r="R66" s="247"/>
      <c r="S66" s="247" t="s">
        <v>527</v>
      </c>
      <c r="T66" s="248" t="s">
        <v>512</v>
      </c>
      <c r="U66" s="224">
        <v>0</v>
      </c>
      <c r="V66" s="224">
        <f>ROUND(E66*U66,2)</f>
        <v>0</v>
      </c>
      <c r="W66" s="224"/>
      <c r="X66" s="224" t="s">
        <v>557</v>
      </c>
      <c r="Y66" s="224" t="s">
        <v>513</v>
      </c>
      <c r="Z66" s="213"/>
      <c r="AA66" s="213"/>
      <c r="AB66" s="213"/>
      <c r="AC66" s="213"/>
      <c r="AD66" s="213"/>
      <c r="AE66" s="213"/>
      <c r="AF66" s="213"/>
      <c r="AG66" s="213" t="s">
        <v>558</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8" t="s">
        <v>3968</v>
      </c>
      <c r="D67" s="229"/>
      <c r="E67" s="230"/>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573</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58" t="s">
        <v>3969</v>
      </c>
      <c r="D68" s="229"/>
      <c r="E68" s="230"/>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573</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58" t="s">
        <v>3970</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573</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58" t="s">
        <v>3971</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573</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58" t="s">
        <v>3972</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573</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58" t="s">
        <v>323</v>
      </c>
      <c r="D72" s="229"/>
      <c r="E72" s="230">
        <v>4</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573</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7"/>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10</v>
      </c>
      <c r="B74" s="243" t="s">
        <v>3973</v>
      </c>
      <c r="C74" s="254" t="s">
        <v>3974</v>
      </c>
      <c r="D74" s="244" t="s">
        <v>530</v>
      </c>
      <c r="E74" s="245">
        <v>4</v>
      </c>
      <c r="F74" s="246"/>
      <c r="G74" s="247">
        <f>ROUND(E74*F74,2)</f>
        <v>0</v>
      </c>
      <c r="H74" s="246"/>
      <c r="I74" s="247">
        <f>ROUND(E74*H74,2)</f>
        <v>0</v>
      </c>
      <c r="J74" s="246"/>
      <c r="K74" s="247">
        <f>ROUND(E74*J74,2)</f>
        <v>0</v>
      </c>
      <c r="L74" s="247">
        <v>21</v>
      </c>
      <c r="M74" s="247">
        <f>G74*(1+L74/100)</f>
        <v>0</v>
      </c>
      <c r="N74" s="245">
        <v>52</v>
      </c>
      <c r="O74" s="245">
        <f>ROUND(E74*N74,2)</f>
        <v>208</v>
      </c>
      <c r="P74" s="245">
        <v>0</v>
      </c>
      <c r="Q74" s="245">
        <f>ROUND(E74*P74,2)</f>
        <v>0</v>
      </c>
      <c r="R74" s="247"/>
      <c r="S74" s="247" t="s">
        <v>527</v>
      </c>
      <c r="T74" s="248" t="s">
        <v>512</v>
      </c>
      <c r="U74" s="224">
        <v>0</v>
      </c>
      <c r="V74" s="224">
        <f>ROUND(E74*U74,2)</f>
        <v>0</v>
      </c>
      <c r="W74" s="224"/>
      <c r="X74" s="224" t="s">
        <v>557</v>
      </c>
      <c r="Y74" s="224" t="s">
        <v>513</v>
      </c>
      <c r="Z74" s="213"/>
      <c r="AA74" s="213"/>
      <c r="AB74" s="213"/>
      <c r="AC74" s="213"/>
      <c r="AD74" s="213"/>
      <c r="AE74" s="213"/>
      <c r="AF74" s="213"/>
      <c r="AG74" s="213" t="s">
        <v>558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8" t="s">
        <v>3975</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573</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58" t="s">
        <v>323</v>
      </c>
      <c r="D76" s="229"/>
      <c r="E76" s="230">
        <v>4</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573</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7"/>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2">
        <v>11</v>
      </c>
      <c r="B78" s="243" t="s">
        <v>3976</v>
      </c>
      <c r="C78" s="254" t="s">
        <v>3977</v>
      </c>
      <c r="D78" s="244" t="s">
        <v>530</v>
      </c>
      <c r="E78" s="245">
        <v>4</v>
      </c>
      <c r="F78" s="246"/>
      <c r="G78" s="247">
        <f>ROUND(E78*F78,2)</f>
        <v>0</v>
      </c>
      <c r="H78" s="246"/>
      <c r="I78" s="247">
        <f>ROUND(E78*H78,2)</f>
        <v>0</v>
      </c>
      <c r="J78" s="246"/>
      <c r="K78" s="247">
        <f>ROUND(E78*J78,2)</f>
        <v>0</v>
      </c>
      <c r="L78" s="247">
        <v>21</v>
      </c>
      <c r="M78" s="247">
        <f>G78*(1+L78/100)</f>
        <v>0</v>
      </c>
      <c r="N78" s="245">
        <v>32</v>
      </c>
      <c r="O78" s="245">
        <f>ROUND(E78*N78,2)</f>
        <v>128</v>
      </c>
      <c r="P78" s="245">
        <v>0</v>
      </c>
      <c r="Q78" s="245">
        <f>ROUND(E78*P78,2)</f>
        <v>0</v>
      </c>
      <c r="R78" s="247"/>
      <c r="S78" s="247" t="s">
        <v>527</v>
      </c>
      <c r="T78" s="248" t="s">
        <v>512</v>
      </c>
      <c r="U78" s="224">
        <v>0</v>
      </c>
      <c r="V78" s="224">
        <f>ROUND(E78*U78,2)</f>
        <v>0</v>
      </c>
      <c r="W78" s="224"/>
      <c r="X78" s="224" t="s">
        <v>557</v>
      </c>
      <c r="Y78" s="224" t="s">
        <v>513</v>
      </c>
      <c r="Z78" s="213"/>
      <c r="AA78" s="213"/>
      <c r="AB78" s="213"/>
      <c r="AC78" s="213"/>
      <c r="AD78" s="213"/>
      <c r="AE78" s="213"/>
      <c r="AF78" s="213"/>
      <c r="AG78" s="213" t="s">
        <v>558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8" t="s">
        <v>3975</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573</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58" t="s">
        <v>323</v>
      </c>
      <c r="D80" s="229"/>
      <c r="E80" s="230">
        <v>4</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573</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7"/>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42">
        <v>12</v>
      </c>
      <c r="B82" s="243" t="s">
        <v>3978</v>
      </c>
      <c r="C82" s="254" t="s">
        <v>3979</v>
      </c>
      <c r="D82" s="244" t="s">
        <v>530</v>
      </c>
      <c r="E82" s="245">
        <v>12</v>
      </c>
      <c r="F82" s="246"/>
      <c r="G82" s="247">
        <f>ROUND(E82*F82,2)</f>
        <v>0</v>
      </c>
      <c r="H82" s="246"/>
      <c r="I82" s="247">
        <f>ROUND(E82*H82,2)</f>
        <v>0</v>
      </c>
      <c r="J82" s="246"/>
      <c r="K82" s="247">
        <f>ROUND(E82*J82,2)</f>
        <v>0</v>
      </c>
      <c r="L82" s="247">
        <v>21</v>
      </c>
      <c r="M82" s="247">
        <f>G82*(1+L82/100)</f>
        <v>0</v>
      </c>
      <c r="N82" s="245">
        <v>2</v>
      </c>
      <c r="O82" s="245">
        <f>ROUND(E82*N82,2)</f>
        <v>24</v>
      </c>
      <c r="P82" s="245">
        <v>0</v>
      </c>
      <c r="Q82" s="245">
        <f>ROUND(E82*P82,2)</f>
        <v>0</v>
      </c>
      <c r="R82" s="247"/>
      <c r="S82" s="247" t="s">
        <v>527</v>
      </c>
      <c r="T82" s="248" t="s">
        <v>512</v>
      </c>
      <c r="U82" s="224">
        <v>0</v>
      </c>
      <c r="V82" s="224">
        <f>ROUND(E82*U82,2)</f>
        <v>0</v>
      </c>
      <c r="W82" s="224"/>
      <c r="X82" s="224" t="s">
        <v>557</v>
      </c>
      <c r="Y82" s="224" t="s">
        <v>513</v>
      </c>
      <c r="Z82" s="213"/>
      <c r="AA82" s="213"/>
      <c r="AB82" s="213"/>
      <c r="AC82" s="213"/>
      <c r="AD82" s="213"/>
      <c r="AE82" s="213"/>
      <c r="AF82" s="213"/>
      <c r="AG82" s="213" t="s">
        <v>558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8" t="s">
        <v>3980</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573</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8" t="s">
        <v>3981</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58" t="s">
        <v>892</v>
      </c>
      <c r="D85" s="229"/>
      <c r="E85" s="230">
        <v>12</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573</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7"/>
      <c r="D86" s="250"/>
      <c r="E86" s="250"/>
      <c r="F86" s="250"/>
      <c r="G86" s="250"/>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515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2">
        <v>13</v>
      </c>
      <c r="B87" s="243" t="s">
        <v>3982</v>
      </c>
      <c r="C87" s="254" t="s">
        <v>3983</v>
      </c>
      <c r="D87" s="244" t="s">
        <v>530</v>
      </c>
      <c r="E87" s="245">
        <v>12</v>
      </c>
      <c r="F87" s="246"/>
      <c r="G87" s="247">
        <f>ROUND(E87*F87,2)</f>
        <v>0</v>
      </c>
      <c r="H87" s="246"/>
      <c r="I87" s="247">
        <f>ROUND(E87*H87,2)</f>
        <v>0</v>
      </c>
      <c r="J87" s="246"/>
      <c r="K87" s="247">
        <f>ROUND(E87*J87,2)</f>
        <v>0</v>
      </c>
      <c r="L87" s="247">
        <v>21</v>
      </c>
      <c r="M87" s="247">
        <f>G87*(1+L87/100)</f>
        <v>0</v>
      </c>
      <c r="N87" s="245">
        <v>8</v>
      </c>
      <c r="O87" s="245">
        <f>ROUND(E87*N87,2)</f>
        <v>96</v>
      </c>
      <c r="P87" s="245">
        <v>0</v>
      </c>
      <c r="Q87" s="245">
        <f>ROUND(E87*P87,2)</f>
        <v>0</v>
      </c>
      <c r="R87" s="247"/>
      <c r="S87" s="247" t="s">
        <v>527</v>
      </c>
      <c r="T87" s="248" t="s">
        <v>512</v>
      </c>
      <c r="U87" s="224">
        <v>0</v>
      </c>
      <c r="V87" s="224">
        <f>ROUND(E87*U87,2)</f>
        <v>0</v>
      </c>
      <c r="W87" s="224"/>
      <c r="X87" s="224" t="s">
        <v>557</v>
      </c>
      <c r="Y87" s="224" t="s">
        <v>513</v>
      </c>
      <c r="Z87" s="213"/>
      <c r="AA87" s="213"/>
      <c r="AB87" s="213"/>
      <c r="AC87" s="213"/>
      <c r="AD87" s="213"/>
      <c r="AE87" s="213"/>
      <c r="AF87" s="213"/>
      <c r="AG87" s="213" t="s">
        <v>558</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5"/>
      <c r="D88" s="251"/>
      <c r="E88" s="251"/>
      <c r="F88" s="251"/>
      <c r="G88" s="251"/>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2">
        <v>14</v>
      </c>
      <c r="B89" s="243" t="s">
        <v>3984</v>
      </c>
      <c r="C89" s="254" t="s">
        <v>3985</v>
      </c>
      <c r="D89" s="244" t="s">
        <v>530</v>
      </c>
      <c r="E89" s="245">
        <v>4</v>
      </c>
      <c r="F89" s="246"/>
      <c r="G89" s="247">
        <f>ROUND(E89*F89,2)</f>
        <v>0</v>
      </c>
      <c r="H89" s="246"/>
      <c r="I89" s="247">
        <f>ROUND(E89*H89,2)</f>
        <v>0</v>
      </c>
      <c r="J89" s="246"/>
      <c r="K89" s="247">
        <f>ROUND(E89*J89,2)</f>
        <v>0</v>
      </c>
      <c r="L89" s="247">
        <v>21</v>
      </c>
      <c r="M89" s="247">
        <f>G89*(1+L89/100)</f>
        <v>0</v>
      </c>
      <c r="N89" s="245">
        <v>2</v>
      </c>
      <c r="O89" s="245">
        <f>ROUND(E89*N89,2)</f>
        <v>8</v>
      </c>
      <c r="P89" s="245">
        <v>0</v>
      </c>
      <c r="Q89" s="245">
        <f>ROUND(E89*P89,2)</f>
        <v>0</v>
      </c>
      <c r="R89" s="247"/>
      <c r="S89" s="247" t="s">
        <v>527</v>
      </c>
      <c r="T89" s="248" t="s">
        <v>512</v>
      </c>
      <c r="U89" s="224">
        <v>0</v>
      </c>
      <c r="V89" s="224">
        <f>ROUND(E89*U89,2)</f>
        <v>0</v>
      </c>
      <c r="W89" s="224"/>
      <c r="X89" s="224" t="s">
        <v>557</v>
      </c>
      <c r="Y89" s="224" t="s">
        <v>513</v>
      </c>
      <c r="Z89" s="213"/>
      <c r="AA89" s="213"/>
      <c r="AB89" s="213"/>
      <c r="AC89" s="213"/>
      <c r="AD89" s="213"/>
      <c r="AE89" s="213"/>
      <c r="AF89" s="213"/>
      <c r="AG89" s="213" t="s">
        <v>558</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8" t="s">
        <v>3986</v>
      </c>
      <c r="D90" s="229"/>
      <c r="E90" s="230"/>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573</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58" t="s">
        <v>323</v>
      </c>
      <c r="D91" s="229"/>
      <c r="E91" s="230">
        <v>4</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573</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7"/>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515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2">
        <v>15</v>
      </c>
      <c r="B93" s="243" t="s">
        <v>3987</v>
      </c>
      <c r="C93" s="254" t="s">
        <v>3983</v>
      </c>
      <c r="D93" s="244" t="s">
        <v>530</v>
      </c>
      <c r="E93" s="245">
        <v>4</v>
      </c>
      <c r="F93" s="246"/>
      <c r="G93" s="247">
        <f>ROUND(E93*F93,2)</f>
        <v>0</v>
      </c>
      <c r="H93" s="246"/>
      <c r="I93" s="247">
        <f>ROUND(E93*H93,2)</f>
        <v>0</v>
      </c>
      <c r="J93" s="246"/>
      <c r="K93" s="247">
        <f>ROUND(E93*J93,2)</f>
        <v>0</v>
      </c>
      <c r="L93" s="247">
        <v>21</v>
      </c>
      <c r="M93" s="247">
        <f>G93*(1+L93/100)</f>
        <v>0</v>
      </c>
      <c r="N93" s="245">
        <v>8</v>
      </c>
      <c r="O93" s="245">
        <f>ROUND(E93*N93,2)</f>
        <v>32</v>
      </c>
      <c r="P93" s="245">
        <v>0</v>
      </c>
      <c r="Q93" s="245">
        <f>ROUND(E93*P93,2)</f>
        <v>0</v>
      </c>
      <c r="R93" s="247"/>
      <c r="S93" s="247" t="s">
        <v>527</v>
      </c>
      <c r="T93" s="248" t="s">
        <v>512</v>
      </c>
      <c r="U93" s="224">
        <v>0</v>
      </c>
      <c r="V93" s="224">
        <f>ROUND(E93*U93,2)</f>
        <v>0</v>
      </c>
      <c r="W93" s="224"/>
      <c r="X93" s="224" t="s">
        <v>557</v>
      </c>
      <c r="Y93" s="224" t="s">
        <v>513</v>
      </c>
      <c r="Z93" s="213"/>
      <c r="AA93" s="213"/>
      <c r="AB93" s="213"/>
      <c r="AC93" s="213"/>
      <c r="AD93" s="213"/>
      <c r="AE93" s="213"/>
      <c r="AF93" s="213"/>
      <c r="AG93" s="213" t="s">
        <v>558</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5"/>
      <c r="D94" s="251"/>
      <c r="E94" s="251"/>
      <c r="F94" s="251"/>
      <c r="G94" s="251"/>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515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2">
        <v>16</v>
      </c>
      <c r="B95" s="243" t="s">
        <v>3988</v>
      </c>
      <c r="C95" s="254" t="s">
        <v>3989</v>
      </c>
      <c r="D95" s="244" t="s">
        <v>530</v>
      </c>
      <c r="E95" s="245">
        <v>4</v>
      </c>
      <c r="F95" s="246"/>
      <c r="G95" s="247">
        <f>ROUND(E95*F95,2)</f>
        <v>0</v>
      </c>
      <c r="H95" s="246"/>
      <c r="I95" s="247">
        <f>ROUND(E95*H95,2)</f>
        <v>0</v>
      </c>
      <c r="J95" s="246"/>
      <c r="K95" s="247">
        <f>ROUND(E95*J95,2)</f>
        <v>0</v>
      </c>
      <c r="L95" s="247">
        <v>21</v>
      </c>
      <c r="M95" s="247">
        <f>G95*(1+L95/100)</f>
        <v>0</v>
      </c>
      <c r="N95" s="245">
        <v>2</v>
      </c>
      <c r="O95" s="245">
        <f>ROUND(E95*N95,2)</f>
        <v>8</v>
      </c>
      <c r="P95" s="245">
        <v>0</v>
      </c>
      <c r="Q95" s="245">
        <f>ROUND(E95*P95,2)</f>
        <v>0</v>
      </c>
      <c r="R95" s="247"/>
      <c r="S95" s="247" t="s">
        <v>527</v>
      </c>
      <c r="T95" s="248" t="s">
        <v>512</v>
      </c>
      <c r="U95" s="224">
        <v>0</v>
      </c>
      <c r="V95" s="224">
        <f>ROUND(E95*U95,2)</f>
        <v>0</v>
      </c>
      <c r="W95" s="224"/>
      <c r="X95" s="224" t="s">
        <v>557</v>
      </c>
      <c r="Y95" s="224" t="s">
        <v>513</v>
      </c>
      <c r="Z95" s="213"/>
      <c r="AA95" s="213"/>
      <c r="AB95" s="213"/>
      <c r="AC95" s="213"/>
      <c r="AD95" s="213"/>
      <c r="AE95" s="213"/>
      <c r="AF95" s="213"/>
      <c r="AG95" s="213" t="s">
        <v>558</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8" t="s">
        <v>3990</v>
      </c>
      <c r="D96" s="229"/>
      <c r="E96" s="230"/>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573</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58" t="s">
        <v>323</v>
      </c>
      <c r="D97" s="229"/>
      <c r="E97" s="230">
        <v>4</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573</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7"/>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515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2">
        <v>17</v>
      </c>
      <c r="B99" s="243" t="s">
        <v>3991</v>
      </c>
      <c r="C99" s="254" t="s">
        <v>3992</v>
      </c>
      <c r="D99" s="244" t="s">
        <v>530</v>
      </c>
      <c r="E99" s="245">
        <v>4</v>
      </c>
      <c r="F99" s="246"/>
      <c r="G99" s="247">
        <f>ROUND(E99*F99,2)</f>
        <v>0</v>
      </c>
      <c r="H99" s="246"/>
      <c r="I99" s="247">
        <f>ROUND(E99*H99,2)</f>
        <v>0</v>
      </c>
      <c r="J99" s="246"/>
      <c r="K99" s="247">
        <f>ROUND(E99*J99,2)</f>
        <v>0</v>
      </c>
      <c r="L99" s="247">
        <v>21</v>
      </c>
      <c r="M99" s="247">
        <f>G99*(1+L99/100)</f>
        <v>0</v>
      </c>
      <c r="N99" s="245">
        <v>8</v>
      </c>
      <c r="O99" s="245">
        <f>ROUND(E99*N99,2)</f>
        <v>32</v>
      </c>
      <c r="P99" s="245">
        <v>0</v>
      </c>
      <c r="Q99" s="245">
        <f>ROUND(E99*P99,2)</f>
        <v>0</v>
      </c>
      <c r="R99" s="247"/>
      <c r="S99" s="247" t="s">
        <v>527</v>
      </c>
      <c r="T99" s="248" t="s">
        <v>512</v>
      </c>
      <c r="U99" s="224">
        <v>0</v>
      </c>
      <c r="V99" s="224">
        <f>ROUND(E99*U99,2)</f>
        <v>0</v>
      </c>
      <c r="W99" s="224"/>
      <c r="X99" s="224" t="s">
        <v>557</v>
      </c>
      <c r="Y99" s="224" t="s">
        <v>513</v>
      </c>
      <c r="Z99" s="213"/>
      <c r="AA99" s="213"/>
      <c r="AB99" s="213"/>
      <c r="AC99" s="213"/>
      <c r="AD99" s="213"/>
      <c r="AE99" s="213"/>
      <c r="AF99" s="213"/>
      <c r="AG99" s="213" t="s">
        <v>558</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5"/>
      <c r="D100" s="251"/>
      <c r="E100" s="251"/>
      <c r="F100" s="251"/>
      <c r="G100" s="251"/>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515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2">
        <v>18</v>
      </c>
      <c r="B101" s="243" t="s">
        <v>3993</v>
      </c>
      <c r="C101" s="254" t="s">
        <v>3994</v>
      </c>
      <c r="D101" s="244" t="s">
        <v>530</v>
      </c>
      <c r="E101" s="245">
        <v>12</v>
      </c>
      <c r="F101" s="246"/>
      <c r="G101" s="247">
        <f>ROUND(E101*F101,2)</f>
        <v>0</v>
      </c>
      <c r="H101" s="246"/>
      <c r="I101" s="247">
        <f>ROUND(E101*H101,2)</f>
        <v>0</v>
      </c>
      <c r="J101" s="246"/>
      <c r="K101" s="247">
        <f>ROUND(E101*J101,2)</f>
        <v>0</v>
      </c>
      <c r="L101" s="247">
        <v>21</v>
      </c>
      <c r="M101" s="247">
        <f>G101*(1+L101/100)</f>
        <v>0</v>
      </c>
      <c r="N101" s="245">
        <v>1</v>
      </c>
      <c r="O101" s="245">
        <f>ROUND(E101*N101,2)</f>
        <v>12</v>
      </c>
      <c r="P101" s="245">
        <v>0</v>
      </c>
      <c r="Q101" s="245">
        <f>ROUND(E101*P101,2)</f>
        <v>0</v>
      </c>
      <c r="R101" s="247"/>
      <c r="S101" s="247" t="s">
        <v>527</v>
      </c>
      <c r="T101" s="248" t="s">
        <v>512</v>
      </c>
      <c r="U101" s="224">
        <v>0</v>
      </c>
      <c r="V101" s="224">
        <f>ROUND(E101*U101,2)</f>
        <v>0</v>
      </c>
      <c r="W101" s="224"/>
      <c r="X101" s="224" t="s">
        <v>557</v>
      </c>
      <c r="Y101" s="224" t="s">
        <v>513</v>
      </c>
      <c r="Z101" s="213"/>
      <c r="AA101" s="213"/>
      <c r="AB101" s="213"/>
      <c r="AC101" s="213"/>
      <c r="AD101" s="213"/>
      <c r="AE101" s="213"/>
      <c r="AF101" s="213"/>
      <c r="AG101" s="213" t="s">
        <v>558</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8" t="s">
        <v>3995</v>
      </c>
      <c r="D102" s="229"/>
      <c r="E102" s="230"/>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573</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58" t="s">
        <v>892</v>
      </c>
      <c r="D103" s="229"/>
      <c r="E103" s="230">
        <v>12</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573</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7"/>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515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2">
        <v>19</v>
      </c>
      <c r="B105" s="243" t="s">
        <v>3996</v>
      </c>
      <c r="C105" s="254" t="s">
        <v>3997</v>
      </c>
      <c r="D105" s="244" t="s">
        <v>530</v>
      </c>
      <c r="E105" s="245">
        <v>1</v>
      </c>
      <c r="F105" s="246"/>
      <c r="G105" s="247">
        <f>ROUND(E105*F105,2)</f>
        <v>0</v>
      </c>
      <c r="H105" s="246"/>
      <c r="I105" s="247">
        <f>ROUND(E105*H105,2)</f>
        <v>0</v>
      </c>
      <c r="J105" s="246"/>
      <c r="K105" s="247">
        <f>ROUND(E105*J105,2)</f>
        <v>0</v>
      </c>
      <c r="L105" s="247">
        <v>21</v>
      </c>
      <c r="M105" s="247">
        <f>G105*(1+L105/100)</f>
        <v>0</v>
      </c>
      <c r="N105" s="245">
        <v>12</v>
      </c>
      <c r="O105" s="245">
        <f>ROUND(E105*N105,2)</f>
        <v>12</v>
      </c>
      <c r="P105" s="245">
        <v>0</v>
      </c>
      <c r="Q105" s="245">
        <f>ROUND(E105*P105,2)</f>
        <v>0</v>
      </c>
      <c r="R105" s="247"/>
      <c r="S105" s="247" t="s">
        <v>527</v>
      </c>
      <c r="T105" s="248" t="s">
        <v>512</v>
      </c>
      <c r="U105" s="224">
        <v>0</v>
      </c>
      <c r="V105" s="224">
        <f>ROUND(E105*U105,2)</f>
        <v>0</v>
      </c>
      <c r="W105" s="224"/>
      <c r="X105" s="224" t="s">
        <v>557</v>
      </c>
      <c r="Y105" s="224" t="s">
        <v>513</v>
      </c>
      <c r="Z105" s="213"/>
      <c r="AA105" s="213"/>
      <c r="AB105" s="213"/>
      <c r="AC105" s="213"/>
      <c r="AD105" s="213"/>
      <c r="AE105" s="213"/>
      <c r="AF105" s="213"/>
      <c r="AG105" s="213" t="s">
        <v>558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5"/>
      <c r="D106" s="251"/>
      <c r="E106" s="251"/>
      <c r="F106" s="251"/>
      <c r="G106" s="251"/>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2">
        <v>20</v>
      </c>
      <c r="B107" s="243" t="s">
        <v>3998</v>
      </c>
      <c r="C107" s="254" t="s">
        <v>3999</v>
      </c>
      <c r="D107" s="244" t="s">
        <v>1356</v>
      </c>
      <c r="E107" s="245">
        <v>10</v>
      </c>
      <c r="F107" s="246"/>
      <c r="G107" s="247">
        <f>ROUND(E107*F107,2)</f>
        <v>0</v>
      </c>
      <c r="H107" s="246"/>
      <c r="I107" s="247">
        <f>ROUND(E107*H107,2)</f>
        <v>0</v>
      </c>
      <c r="J107" s="246"/>
      <c r="K107" s="247">
        <f>ROUND(E107*J107,2)</f>
        <v>0</v>
      </c>
      <c r="L107" s="247">
        <v>21</v>
      </c>
      <c r="M107" s="247">
        <f>G107*(1+L107/100)</f>
        <v>0</v>
      </c>
      <c r="N107" s="245">
        <v>7</v>
      </c>
      <c r="O107" s="245">
        <f>ROUND(E107*N107,2)</f>
        <v>70</v>
      </c>
      <c r="P107" s="245">
        <v>0</v>
      </c>
      <c r="Q107" s="245">
        <f>ROUND(E107*P107,2)</f>
        <v>0</v>
      </c>
      <c r="R107" s="247"/>
      <c r="S107" s="247" t="s">
        <v>527</v>
      </c>
      <c r="T107" s="248" t="s">
        <v>512</v>
      </c>
      <c r="U107" s="224">
        <v>0</v>
      </c>
      <c r="V107" s="224">
        <f>ROUND(E107*U107,2)</f>
        <v>0</v>
      </c>
      <c r="W107" s="224"/>
      <c r="X107" s="224" t="s">
        <v>557</v>
      </c>
      <c r="Y107" s="224" t="s">
        <v>513</v>
      </c>
      <c r="Z107" s="213"/>
      <c r="AA107" s="213"/>
      <c r="AB107" s="213"/>
      <c r="AC107" s="213"/>
      <c r="AD107" s="213"/>
      <c r="AE107" s="213"/>
      <c r="AF107" s="213"/>
      <c r="AG107" s="213" t="s">
        <v>558</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5"/>
      <c r="D108" s="251"/>
      <c r="E108" s="251"/>
      <c r="F108" s="251"/>
      <c r="G108" s="251"/>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515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2">
        <v>21</v>
      </c>
      <c r="B109" s="243" t="s">
        <v>4000</v>
      </c>
      <c r="C109" s="254" t="s">
        <v>4001</v>
      </c>
      <c r="D109" s="244" t="s">
        <v>1356</v>
      </c>
      <c r="E109" s="245">
        <v>30</v>
      </c>
      <c r="F109" s="246"/>
      <c r="G109" s="247">
        <f>ROUND(E109*F109,2)</f>
        <v>0</v>
      </c>
      <c r="H109" s="246"/>
      <c r="I109" s="247">
        <f>ROUND(E109*H109,2)</f>
        <v>0</v>
      </c>
      <c r="J109" s="246"/>
      <c r="K109" s="247">
        <f>ROUND(E109*J109,2)</f>
        <v>0</v>
      </c>
      <c r="L109" s="247">
        <v>21</v>
      </c>
      <c r="M109" s="247">
        <f>G109*(1+L109/100)</f>
        <v>0</v>
      </c>
      <c r="N109" s="245">
        <v>5</v>
      </c>
      <c r="O109" s="245">
        <f>ROUND(E109*N109,2)</f>
        <v>150</v>
      </c>
      <c r="P109" s="245">
        <v>0</v>
      </c>
      <c r="Q109" s="245">
        <f>ROUND(E109*P109,2)</f>
        <v>0</v>
      </c>
      <c r="R109" s="247"/>
      <c r="S109" s="247" t="s">
        <v>527</v>
      </c>
      <c r="T109" s="248" t="s">
        <v>512</v>
      </c>
      <c r="U109" s="224">
        <v>0</v>
      </c>
      <c r="V109" s="224">
        <f>ROUND(E109*U109,2)</f>
        <v>0</v>
      </c>
      <c r="W109" s="224"/>
      <c r="X109" s="224" t="s">
        <v>557</v>
      </c>
      <c r="Y109" s="224" t="s">
        <v>513</v>
      </c>
      <c r="Z109" s="213"/>
      <c r="AA109" s="213"/>
      <c r="AB109" s="213"/>
      <c r="AC109" s="213"/>
      <c r="AD109" s="213"/>
      <c r="AE109" s="213"/>
      <c r="AF109" s="213"/>
      <c r="AG109" s="213" t="s">
        <v>558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55"/>
      <c r="D110" s="251"/>
      <c r="E110" s="251"/>
      <c r="F110" s="251"/>
      <c r="G110" s="251"/>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515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2">
        <v>22</v>
      </c>
      <c r="B111" s="243" t="s">
        <v>4002</v>
      </c>
      <c r="C111" s="254" t="s">
        <v>4003</v>
      </c>
      <c r="D111" s="244" t="s">
        <v>1356</v>
      </c>
      <c r="E111" s="245">
        <v>30</v>
      </c>
      <c r="F111" s="246"/>
      <c r="G111" s="247">
        <f>ROUND(E111*F111,2)</f>
        <v>0</v>
      </c>
      <c r="H111" s="246"/>
      <c r="I111" s="247">
        <f>ROUND(E111*H111,2)</f>
        <v>0</v>
      </c>
      <c r="J111" s="246"/>
      <c r="K111" s="247">
        <f>ROUND(E111*J111,2)</f>
        <v>0</v>
      </c>
      <c r="L111" s="247">
        <v>21</v>
      </c>
      <c r="M111" s="247">
        <f>G111*(1+L111/100)</f>
        <v>0</v>
      </c>
      <c r="N111" s="245">
        <v>4</v>
      </c>
      <c r="O111" s="245">
        <f>ROUND(E111*N111,2)</f>
        <v>120</v>
      </c>
      <c r="P111" s="245">
        <v>0</v>
      </c>
      <c r="Q111" s="245">
        <f>ROUND(E111*P111,2)</f>
        <v>0</v>
      </c>
      <c r="R111" s="247"/>
      <c r="S111" s="247" t="s">
        <v>527</v>
      </c>
      <c r="T111" s="248" t="s">
        <v>512</v>
      </c>
      <c r="U111" s="224">
        <v>0</v>
      </c>
      <c r="V111" s="224">
        <f>ROUND(E111*U111,2)</f>
        <v>0</v>
      </c>
      <c r="W111" s="224"/>
      <c r="X111" s="224" t="s">
        <v>557</v>
      </c>
      <c r="Y111" s="224" t="s">
        <v>513</v>
      </c>
      <c r="Z111" s="213"/>
      <c r="AA111" s="213"/>
      <c r="AB111" s="213"/>
      <c r="AC111" s="213"/>
      <c r="AD111" s="213"/>
      <c r="AE111" s="213"/>
      <c r="AF111" s="213"/>
      <c r="AG111" s="213" t="s">
        <v>558</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56" t="s">
        <v>4004</v>
      </c>
      <c r="D112" s="252"/>
      <c r="E112" s="252"/>
      <c r="F112" s="252"/>
      <c r="G112" s="252"/>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553</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7"/>
      <c r="D113" s="250"/>
      <c r="E113" s="250"/>
      <c r="F113" s="250"/>
      <c r="G113" s="250"/>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515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42">
        <v>23</v>
      </c>
      <c r="B114" s="243" t="s">
        <v>4005</v>
      </c>
      <c r="C114" s="254" t="s">
        <v>4006</v>
      </c>
      <c r="D114" s="244" t="s">
        <v>530</v>
      </c>
      <c r="E114" s="245">
        <v>4</v>
      </c>
      <c r="F114" s="246"/>
      <c r="G114" s="247">
        <f>ROUND(E114*F114,2)</f>
        <v>0</v>
      </c>
      <c r="H114" s="246"/>
      <c r="I114" s="247">
        <f>ROUND(E114*H114,2)</f>
        <v>0</v>
      </c>
      <c r="J114" s="246"/>
      <c r="K114" s="247">
        <f>ROUND(E114*J114,2)</f>
        <v>0</v>
      </c>
      <c r="L114" s="247">
        <v>21</v>
      </c>
      <c r="M114" s="247">
        <f>G114*(1+L114/100)</f>
        <v>0</v>
      </c>
      <c r="N114" s="245">
        <v>2</v>
      </c>
      <c r="O114" s="245">
        <f>ROUND(E114*N114,2)</f>
        <v>8</v>
      </c>
      <c r="P114" s="245">
        <v>0</v>
      </c>
      <c r="Q114" s="245">
        <f>ROUND(E114*P114,2)</f>
        <v>0</v>
      </c>
      <c r="R114" s="247"/>
      <c r="S114" s="247" t="s">
        <v>527</v>
      </c>
      <c r="T114" s="248" t="s">
        <v>512</v>
      </c>
      <c r="U114" s="224">
        <v>0</v>
      </c>
      <c r="V114" s="224">
        <f>ROUND(E114*U114,2)</f>
        <v>0</v>
      </c>
      <c r="W114" s="224"/>
      <c r="X114" s="224" t="s">
        <v>557</v>
      </c>
      <c r="Y114" s="224" t="s">
        <v>513</v>
      </c>
      <c r="Z114" s="213"/>
      <c r="AA114" s="213"/>
      <c r="AB114" s="213"/>
      <c r="AC114" s="213"/>
      <c r="AD114" s="213"/>
      <c r="AE114" s="213"/>
      <c r="AF114" s="213"/>
      <c r="AG114" s="213" t="s">
        <v>558</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5"/>
      <c r="D115" s="251"/>
      <c r="E115" s="251"/>
      <c r="F115" s="251"/>
      <c r="G115" s="251"/>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1" x14ac:dyDescent="0.2">
      <c r="A116" s="242">
        <v>24</v>
      </c>
      <c r="B116" s="243" t="s">
        <v>4007</v>
      </c>
      <c r="C116" s="254" t="s">
        <v>4008</v>
      </c>
      <c r="D116" s="244" t="s">
        <v>530</v>
      </c>
      <c r="E116" s="245">
        <v>16</v>
      </c>
      <c r="F116" s="246"/>
      <c r="G116" s="247">
        <f>ROUND(E116*F116,2)</f>
        <v>0</v>
      </c>
      <c r="H116" s="246"/>
      <c r="I116" s="247">
        <f>ROUND(E116*H116,2)</f>
        <v>0</v>
      </c>
      <c r="J116" s="246"/>
      <c r="K116" s="247">
        <f>ROUND(E116*J116,2)</f>
        <v>0</v>
      </c>
      <c r="L116" s="247">
        <v>21</v>
      </c>
      <c r="M116" s="247">
        <f>G116*(1+L116/100)</f>
        <v>0</v>
      </c>
      <c r="N116" s="245">
        <v>2</v>
      </c>
      <c r="O116" s="245">
        <f>ROUND(E116*N116,2)</f>
        <v>32</v>
      </c>
      <c r="P116" s="245">
        <v>0</v>
      </c>
      <c r="Q116" s="245">
        <f>ROUND(E116*P116,2)</f>
        <v>0</v>
      </c>
      <c r="R116" s="247"/>
      <c r="S116" s="247" t="s">
        <v>527</v>
      </c>
      <c r="T116" s="248" t="s">
        <v>512</v>
      </c>
      <c r="U116" s="224">
        <v>0</v>
      </c>
      <c r="V116" s="224">
        <f>ROUND(E116*U116,2)</f>
        <v>0</v>
      </c>
      <c r="W116" s="224"/>
      <c r="X116" s="224" t="s">
        <v>557</v>
      </c>
      <c r="Y116" s="224" t="s">
        <v>513</v>
      </c>
      <c r="Z116" s="213"/>
      <c r="AA116" s="213"/>
      <c r="AB116" s="213"/>
      <c r="AC116" s="213"/>
      <c r="AD116" s="213"/>
      <c r="AE116" s="213"/>
      <c r="AF116" s="213"/>
      <c r="AG116" s="213" t="s">
        <v>558</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5"/>
      <c r="D117" s="251"/>
      <c r="E117" s="251"/>
      <c r="F117" s="251"/>
      <c r="G117" s="251"/>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515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42">
        <v>25</v>
      </c>
      <c r="B118" s="243" t="s">
        <v>4009</v>
      </c>
      <c r="C118" s="254" t="s">
        <v>4010</v>
      </c>
      <c r="D118" s="244" t="s">
        <v>3523</v>
      </c>
      <c r="E118" s="245">
        <v>2</v>
      </c>
      <c r="F118" s="246"/>
      <c r="G118" s="247">
        <f>ROUND(E118*F118,2)</f>
        <v>0</v>
      </c>
      <c r="H118" s="246"/>
      <c r="I118" s="247">
        <f>ROUND(E118*H118,2)</f>
        <v>0</v>
      </c>
      <c r="J118" s="246"/>
      <c r="K118" s="247">
        <f>ROUND(E118*J118,2)</f>
        <v>0</v>
      </c>
      <c r="L118" s="247">
        <v>21</v>
      </c>
      <c r="M118" s="247">
        <f>G118*(1+L118/100)</f>
        <v>0</v>
      </c>
      <c r="N118" s="245">
        <v>29</v>
      </c>
      <c r="O118" s="245">
        <f>ROUND(E118*N118,2)</f>
        <v>58</v>
      </c>
      <c r="P118" s="245">
        <v>0</v>
      </c>
      <c r="Q118" s="245">
        <f>ROUND(E118*P118,2)</f>
        <v>0</v>
      </c>
      <c r="R118" s="247"/>
      <c r="S118" s="247" t="s">
        <v>527</v>
      </c>
      <c r="T118" s="248" t="s">
        <v>512</v>
      </c>
      <c r="U118" s="224">
        <v>0</v>
      </c>
      <c r="V118" s="224">
        <f>ROUND(E118*U118,2)</f>
        <v>0</v>
      </c>
      <c r="W118" s="224"/>
      <c r="X118" s="224" t="s">
        <v>557</v>
      </c>
      <c r="Y118" s="224" t="s">
        <v>513</v>
      </c>
      <c r="Z118" s="213"/>
      <c r="AA118" s="213"/>
      <c r="AB118" s="213"/>
      <c r="AC118" s="213"/>
      <c r="AD118" s="213"/>
      <c r="AE118" s="213"/>
      <c r="AF118" s="213"/>
      <c r="AG118" s="213" t="s">
        <v>558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5"/>
      <c r="D119" s="251"/>
      <c r="E119" s="251"/>
      <c r="F119" s="251"/>
      <c r="G119" s="251"/>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1" x14ac:dyDescent="0.2">
      <c r="A120" s="242">
        <v>26</v>
      </c>
      <c r="B120" s="243" t="s">
        <v>4009</v>
      </c>
      <c r="C120" s="254" t="s">
        <v>4011</v>
      </c>
      <c r="D120" s="244" t="s">
        <v>3523</v>
      </c>
      <c r="E120" s="245">
        <v>19</v>
      </c>
      <c r="F120" s="246"/>
      <c r="G120" s="247">
        <f>ROUND(E120*F120,2)</f>
        <v>0</v>
      </c>
      <c r="H120" s="246"/>
      <c r="I120" s="247">
        <f>ROUND(E120*H120,2)</f>
        <v>0</v>
      </c>
      <c r="J120" s="246"/>
      <c r="K120" s="247">
        <f>ROUND(E120*J120,2)</f>
        <v>0</v>
      </c>
      <c r="L120" s="247">
        <v>21</v>
      </c>
      <c r="M120" s="247">
        <f>G120*(1+L120/100)</f>
        <v>0</v>
      </c>
      <c r="N120" s="245">
        <v>15</v>
      </c>
      <c r="O120" s="245">
        <f>ROUND(E120*N120,2)</f>
        <v>285</v>
      </c>
      <c r="P120" s="245">
        <v>0</v>
      </c>
      <c r="Q120" s="245">
        <f>ROUND(E120*P120,2)</f>
        <v>0</v>
      </c>
      <c r="R120" s="247"/>
      <c r="S120" s="247" t="s">
        <v>527</v>
      </c>
      <c r="T120" s="248" t="s">
        <v>512</v>
      </c>
      <c r="U120" s="224">
        <v>0</v>
      </c>
      <c r="V120" s="224">
        <f>ROUND(E120*U120,2)</f>
        <v>0</v>
      </c>
      <c r="W120" s="224"/>
      <c r="X120" s="224" t="s">
        <v>3483</v>
      </c>
      <c r="Y120" s="224" t="s">
        <v>513</v>
      </c>
      <c r="Z120" s="213"/>
      <c r="AA120" s="213"/>
      <c r="AB120" s="213"/>
      <c r="AC120" s="213"/>
      <c r="AD120" s="213"/>
      <c r="AE120" s="213"/>
      <c r="AF120" s="213"/>
      <c r="AG120" s="213" t="s">
        <v>3506</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5"/>
      <c r="D121" s="251"/>
      <c r="E121" s="251"/>
      <c r="F121" s="251"/>
      <c r="G121" s="251"/>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515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2">
        <v>27</v>
      </c>
      <c r="B122" s="243" t="s">
        <v>4009</v>
      </c>
      <c r="C122" s="254" t="s">
        <v>4012</v>
      </c>
      <c r="D122" s="244" t="s">
        <v>3523</v>
      </c>
      <c r="E122" s="245">
        <v>1</v>
      </c>
      <c r="F122" s="246"/>
      <c r="G122" s="247">
        <f>ROUND(E122*F122,2)</f>
        <v>0</v>
      </c>
      <c r="H122" s="246"/>
      <c r="I122" s="247">
        <f>ROUND(E122*H122,2)</f>
        <v>0</v>
      </c>
      <c r="J122" s="246"/>
      <c r="K122" s="247">
        <f>ROUND(E122*J122,2)</f>
        <v>0</v>
      </c>
      <c r="L122" s="247">
        <v>21</v>
      </c>
      <c r="M122" s="247">
        <f>G122*(1+L122/100)</f>
        <v>0</v>
      </c>
      <c r="N122" s="245">
        <v>10</v>
      </c>
      <c r="O122" s="245">
        <f>ROUND(E122*N122,2)</f>
        <v>10</v>
      </c>
      <c r="P122" s="245">
        <v>0</v>
      </c>
      <c r="Q122" s="245">
        <f>ROUND(E122*P122,2)</f>
        <v>0</v>
      </c>
      <c r="R122" s="247"/>
      <c r="S122" s="247" t="s">
        <v>527</v>
      </c>
      <c r="T122" s="248" t="s">
        <v>512</v>
      </c>
      <c r="U122" s="224">
        <v>0</v>
      </c>
      <c r="V122" s="224">
        <f>ROUND(E122*U122,2)</f>
        <v>0</v>
      </c>
      <c r="W122" s="224"/>
      <c r="X122" s="224" t="s">
        <v>3483</v>
      </c>
      <c r="Y122" s="224" t="s">
        <v>513</v>
      </c>
      <c r="Z122" s="213"/>
      <c r="AA122" s="213"/>
      <c r="AB122" s="213"/>
      <c r="AC122" s="213"/>
      <c r="AD122" s="213"/>
      <c r="AE122" s="213"/>
      <c r="AF122" s="213"/>
      <c r="AG122" s="213" t="s">
        <v>3506</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5"/>
      <c r="D123" s="251"/>
      <c r="E123" s="251"/>
      <c r="F123" s="251"/>
      <c r="G123" s="251"/>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515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2">
        <v>28</v>
      </c>
      <c r="B124" s="243" t="s">
        <v>4013</v>
      </c>
      <c r="C124" s="254" t="s">
        <v>4014</v>
      </c>
      <c r="D124" s="244" t="s">
        <v>3523</v>
      </c>
      <c r="E124" s="245">
        <v>8</v>
      </c>
      <c r="F124" s="246"/>
      <c r="G124" s="247">
        <f>ROUND(E124*F124,2)</f>
        <v>0</v>
      </c>
      <c r="H124" s="246"/>
      <c r="I124" s="247">
        <f>ROUND(E124*H124,2)</f>
        <v>0</v>
      </c>
      <c r="J124" s="246"/>
      <c r="K124" s="247">
        <f>ROUND(E124*J124,2)</f>
        <v>0</v>
      </c>
      <c r="L124" s="247">
        <v>21</v>
      </c>
      <c r="M124" s="247">
        <f>G124*(1+L124/100)</f>
        <v>0</v>
      </c>
      <c r="N124" s="245">
        <v>7</v>
      </c>
      <c r="O124" s="245">
        <f>ROUND(E124*N124,2)</f>
        <v>56</v>
      </c>
      <c r="P124" s="245">
        <v>0</v>
      </c>
      <c r="Q124" s="245">
        <f>ROUND(E124*P124,2)</f>
        <v>0</v>
      </c>
      <c r="R124" s="247"/>
      <c r="S124" s="247" t="s">
        <v>527</v>
      </c>
      <c r="T124" s="248" t="s">
        <v>512</v>
      </c>
      <c r="U124" s="224">
        <v>0</v>
      </c>
      <c r="V124" s="224">
        <f>ROUND(E124*U124,2)</f>
        <v>0</v>
      </c>
      <c r="W124" s="224"/>
      <c r="X124" s="224" t="s">
        <v>557</v>
      </c>
      <c r="Y124" s="224" t="s">
        <v>513</v>
      </c>
      <c r="Z124" s="213"/>
      <c r="AA124" s="213"/>
      <c r="AB124" s="213"/>
      <c r="AC124" s="213"/>
      <c r="AD124" s="213"/>
      <c r="AE124" s="213"/>
      <c r="AF124" s="213"/>
      <c r="AG124" s="213" t="s">
        <v>558</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6" t="s">
        <v>4015</v>
      </c>
      <c r="D125" s="252"/>
      <c r="E125" s="252"/>
      <c r="F125" s="252"/>
      <c r="G125" s="252"/>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553</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5" t="s">
        <v>4016</v>
      </c>
      <c r="D126" s="263"/>
      <c r="E126" s="263"/>
      <c r="F126" s="263"/>
      <c r="G126" s="263"/>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553</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7"/>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515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42">
        <v>29</v>
      </c>
      <c r="B128" s="243" t="s">
        <v>4017</v>
      </c>
      <c r="C128" s="254" t="s">
        <v>4018</v>
      </c>
      <c r="D128" s="244" t="s">
        <v>3523</v>
      </c>
      <c r="E128" s="245">
        <v>34</v>
      </c>
      <c r="F128" s="246"/>
      <c r="G128" s="247">
        <f>ROUND(E128*F128,2)</f>
        <v>0</v>
      </c>
      <c r="H128" s="246"/>
      <c r="I128" s="247">
        <f>ROUND(E128*H128,2)</f>
        <v>0</v>
      </c>
      <c r="J128" s="246"/>
      <c r="K128" s="247">
        <f>ROUND(E128*J128,2)</f>
        <v>0</v>
      </c>
      <c r="L128" s="247">
        <v>21</v>
      </c>
      <c r="M128" s="247">
        <f>G128*(1+L128/100)</f>
        <v>0</v>
      </c>
      <c r="N128" s="245">
        <v>3.7</v>
      </c>
      <c r="O128" s="245">
        <f>ROUND(E128*N128,2)</f>
        <v>125.8</v>
      </c>
      <c r="P128" s="245">
        <v>0</v>
      </c>
      <c r="Q128" s="245">
        <f>ROUND(E128*P128,2)</f>
        <v>0</v>
      </c>
      <c r="R128" s="247"/>
      <c r="S128" s="247" t="s">
        <v>527</v>
      </c>
      <c r="T128" s="248" t="s">
        <v>512</v>
      </c>
      <c r="U128" s="224">
        <v>0</v>
      </c>
      <c r="V128" s="224">
        <f>ROUND(E128*U128,2)</f>
        <v>0</v>
      </c>
      <c r="W128" s="224"/>
      <c r="X128" s="224" t="s">
        <v>557</v>
      </c>
      <c r="Y128" s="224" t="s">
        <v>513</v>
      </c>
      <c r="Z128" s="213"/>
      <c r="AA128" s="213"/>
      <c r="AB128" s="213"/>
      <c r="AC128" s="213"/>
      <c r="AD128" s="213"/>
      <c r="AE128" s="213"/>
      <c r="AF128" s="213"/>
      <c r="AG128" s="213" t="s">
        <v>558</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5"/>
      <c r="D129" s="251"/>
      <c r="E129" s="251"/>
      <c r="F129" s="251"/>
      <c r="G129" s="251"/>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515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42">
        <v>30</v>
      </c>
      <c r="B130" s="243" t="s">
        <v>4017</v>
      </c>
      <c r="C130" s="254" t="s">
        <v>4019</v>
      </c>
      <c r="D130" s="244" t="s">
        <v>3523</v>
      </c>
      <c r="E130" s="245">
        <v>97</v>
      </c>
      <c r="F130" s="246"/>
      <c r="G130" s="247">
        <f>ROUND(E130*F130,2)</f>
        <v>0</v>
      </c>
      <c r="H130" s="246"/>
      <c r="I130" s="247">
        <f>ROUND(E130*H130,2)</f>
        <v>0</v>
      </c>
      <c r="J130" s="246"/>
      <c r="K130" s="247">
        <f>ROUND(E130*J130,2)</f>
        <v>0</v>
      </c>
      <c r="L130" s="247">
        <v>21</v>
      </c>
      <c r="M130" s="247">
        <f>G130*(1+L130/100)</f>
        <v>0</v>
      </c>
      <c r="N130" s="245">
        <v>2.1</v>
      </c>
      <c r="O130" s="245">
        <f>ROUND(E130*N130,2)</f>
        <v>203.7</v>
      </c>
      <c r="P130" s="245">
        <v>0</v>
      </c>
      <c r="Q130" s="245">
        <f>ROUND(E130*P130,2)</f>
        <v>0</v>
      </c>
      <c r="R130" s="247"/>
      <c r="S130" s="247" t="s">
        <v>527</v>
      </c>
      <c r="T130" s="248" t="s">
        <v>512</v>
      </c>
      <c r="U130" s="224">
        <v>0</v>
      </c>
      <c r="V130" s="224">
        <f>ROUND(E130*U130,2)</f>
        <v>0</v>
      </c>
      <c r="W130" s="224"/>
      <c r="X130" s="224" t="s">
        <v>3483</v>
      </c>
      <c r="Y130" s="224" t="s">
        <v>513</v>
      </c>
      <c r="Z130" s="213"/>
      <c r="AA130" s="213"/>
      <c r="AB130" s="213"/>
      <c r="AC130" s="213"/>
      <c r="AD130" s="213"/>
      <c r="AE130" s="213"/>
      <c r="AF130" s="213"/>
      <c r="AG130" s="213" t="s">
        <v>3506</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5"/>
      <c r="D131" s="251"/>
      <c r="E131" s="251"/>
      <c r="F131" s="251"/>
      <c r="G131" s="251"/>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515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42">
        <v>31</v>
      </c>
      <c r="B132" s="243" t="s">
        <v>4017</v>
      </c>
      <c r="C132" s="254" t="s">
        <v>4020</v>
      </c>
      <c r="D132" s="244" t="s">
        <v>3523</v>
      </c>
      <c r="E132" s="245">
        <v>148</v>
      </c>
      <c r="F132" s="246"/>
      <c r="G132" s="247">
        <f>ROUND(E132*F132,2)</f>
        <v>0</v>
      </c>
      <c r="H132" s="246"/>
      <c r="I132" s="247">
        <f>ROUND(E132*H132,2)</f>
        <v>0</v>
      </c>
      <c r="J132" s="246"/>
      <c r="K132" s="247">
        <f>ROUND(E132*J132,2)</f>
        <v>0</v>
      </c>
      <c r="L132" s="247">
        <v>21</v>
      </c>
      <c r="M132" s="247">
        <f>G132*(1+L132/100)</f>
        <v>0</v>
      </c>
      <c r="N132" s="245">
        <v>1.5</v>
      </c>
      <c r="O132" s="245">
        <f>ROUND(E132*N132,2)</f>
        <v>222</v>
      </c>
      <c r="P132" s="245">
        <v>0</v>
      </c>
      <c r="Q132" s="245">
        <f>ROUND(E132*P132,2)</f>
        <v>0</v>
      </c>
      <c r="R132" s="247"/>
      <c r="S132" s="247" t="s">
        <v>527</v>
      </c>
      <c r="T132" s="248" t="s">
        <v>512</v>
      </c>
      <c r="U132" s="224">
        <v>0</v>
      </c>
      <c r="V132" s="224">
        <f>ROUND(E132*U132,2)</f>
        <v>0</v>
      </c>
      <c r="W132" s="224"/>
      <c r="X132" s="224" t="s">
        <v>3483</v>
      </c>
      <c r="Y132" s="224" t="s">
        <v>513</v>
      </c>
      <c r="Z132" s="213"/>
      <c r="AA132" s="213"/>
      <c r="AB132" s="213"/>
      <c r="AC132" s="213"/>
      <c r="AD132" s="213"/>
      <c r="AE132" s="213"/>
      <c r="AF132" s="213"/>
      <c r="AG132" s="213" t="s">
        <v>3506</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5"/>
      <c r="D133" s="251"/>
      <c r="E133" s="251"/>
      <c r="F133" s="251"/>
      <c r="G133" s="251"/>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515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42">
        <v>32</v>
      </c>
      <c r="B134" s="243" t="s">
        <v>4021</v>
      </c>
      <c r="C134" s="254" t="s">
        <v>4022</v>
      </c>
      <c r="D134" s="244" t="s">
        <v>974</v>
      </c>
      <c r="E134" s="245">
        <v>30</v>
      </c>
      <c r="F134" s="246"/>
      <c r="G134" s="247">
        <f>ROUND(E134*F134,2)</f>
        <v>0</v>
      </c>
      <c r="H134" s="246"/>
      <c r="I134" s="247">
        <f>ROUND(E134*H134,2)</f>
        <v>0</v>
      </c>
      <c r="J134" s="246"/>
      <c r="K134" s="247">
        <f>ROUND(E134*J134,2)</f>
        <v>0</v>
      </c>
      <c r="L134" s="247">
        <v>21</v>
      </c>
      <c r="M134" s="247">
        <f>G134*(1+L134/100)</f>
        <v>0</v>
      </c>
      <c r="N134" s="245">
        <v>8</v>
      </c>
      <c r="O134" s="245">
        <f>ROUND(E134*N134,2)</f>
        <v>240</v>
      </c>
      <c r="P134" s="245">
        <v>0</v>
      </c>
      <c r="Q134" s="245">
        <f>ROUND(E134*P134,2)</f>
        <v>0</v>
      </c>
      <c r="R134" s="247"/>
      <c r="S134" s="247" t="s">
        <v>527</v>
      </c>
      <c r="T134" s="248" t="s">
        <v>512</v>
      </c>
      <c r="U134" s="224">
        <v>0</v>
      </c>
      <c r="V134" s="224">
        <f>ROUND(E134*U134,2)</f>
        <v>0</v>
      </c>
      <c r="W134" s="224"/>
      <c r="X134" s="224" t="s">
        <v>557</v>
      </c>
      <c r="Y134" s="224" t="s">
        <v>513</v>
      </c>
      <c r="Z134" s="213"/>
      <c r="AA134" s="213"/>
      <c r="AB134" s="213"/>
      <c r="AC134" s="213"/>
      <c r="AD134" s="213"/>
      <c r="AE134" s="213"/>
      <c r="AF134" s="213"/>
      <c r="AG134" s="213" t="s">
        <v>558</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8" t="s">
        <v>4023</v>
      </c>
      <c r="D135" s="229"/>
      <c r="E135" s="230"/>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573</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58" t="s">
        <v>4024</v>
      </c>
      <c r="D136" s="229"/>
      <c r="E136" s="230">
        <v>30</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573</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7"/>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515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42">
        <v>33</v>
      </c>
      <c r="B138" s="243" t="s">
        <v>4025</v>
      </c>
      <c r="C138" s="254" t="s">
        <v>4026</v>
      </c>
      <c r="D138" s="244" t="s">
        <v>974</v>
      </c>
      <c r="E138" s="245">
        <v>38</v>
      </c>
      <c r="F138" s="246"/>
      <c r="G138" s="247">
        <f>ROUND(E138*F138,2)</f>
        <v>0</v>
      </c>
      <c r="H138" s="246"/>
      <c r="I138" s="247">
        <f>ROUND(E138*H138,2)</f>
        <v>0</v>
      </c>
      <c r="J138" s="246"/>
      <c r="K138" s="247">
        <f>ROUND(E138*J138,2)</f>
        <v>0</v>
      </c>
      <c r="L138" s="247">
        <v>21</v>
      </c>
      <c r="M138" s="247">
        <f>G138*(1+L138/100)</f>
        <v>0</v>
      </c>
      <c r="N138" s="245">
        <v>4</v>
      </c>
      <c r="O138" s="245">
        <f>ROUND(E138*N138,2)</f>
        <v>152</v>
      </c>
      <c r="P138" s="245">
        <v>0</v>
      </c>
      <c r="Q138" s="245">
        <f>ROUND(E138*P138,2)</f>
        <v>0</v>
      </c>
      <c r="R138" s="247"/>
      <c r="S138" s="247" t="s">
        <v>527</v>
      </c>
      <c r="T138" s="248" t="s">
        <v>512</v>
      </c>
      <c r="U138" s="224">
        <v>0</v>
      </c>
      <c r="V138" s="224">
        <f>ROUND(E138*U138,2)</f>
        <v>0</v>
      </c>
      <c r="W138" s="224"/>
      <c r="X138" s="224" t="s">
        <v>557</v>
      </c>
      <c r="Y138" s="224" t="s">
        <v>513</v>
      </c>
      <c r="Z138" s="213"/>
      <c r="AA138" s="213"/>
      <c r="AB138" s="213"/>
      <c r="AC138" s="213"/>
      <c r="AD138" s="213"/>
      <c r="AE138" s="213"/>
      <c r="AF138" s="213"/>
      <c r="AG138" s="213" t="s">
        <v>558</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8" t="s">
        <v>4027</v>
      </c>
      <c r="D139" s="229"/>
      <c r="E139" s="230"/>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573</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8" t="s">
        <v>4028</v>
      </c>
      <c r="D140" s="229"/>
      <c r="E140" s="230"/>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573</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58" t="s">
        <v>4029</v>
      </c>
      <c r="D141" s="229"/>
      <c r="E141" s="230">
        <v>38</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57"/>
      <c r="D142" s="250"/>
      <c r="E142" s="250"/>
      <c r="F142" s="250"/>
      <c r="G142" s="250"/>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515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
      <c r="A143" s="242">
        <v>34</v>
      </c>
      <c r="B143" s="243" t="s">
        <v>4030</v>
      </c>
      <c r="C143" s="254" t="s">
        <v>294</v>
      </c>
      <c r="D143" s="244" t="s">
        <v>1663</v>
      </c>
      <c r="E143" s="245">
        <v>300</v>
      </c>
      <c r="F143" s="246"/>
      <c r="G143" s="247">
        <f>ROUND(E143*F143,2)</f>
        <v>0</v>
      </c>
      <c r="H143" s="246"/>
      <c r="I143" s="247">
        <f>ROUND(E143*H143,2)</f>
        <v>0</v>
      </c>
      <c r="J143" s="246"/>
      <c r="K143" s="247">
        <f>ROUND(E143*J143,2)</f>
        <v>0</v>
      </c>
      <c r="L143" s="247">
        <v>21</v>
      </c>
      <c r="M143" s="247">
        <f>G143*(1+L143/100)</f>
        <v>0</v>
      </c>
      <c r="N143" s="245">
        <v>1</v>
      </c>
      <c r="O143" s="245">
        <f>ROUND(E143*N143,2)</f>
        <v>300</v>
      </c>
      <c r="P143" s="245">
        <v>0</v>
      </c>
      <c r="Q143" s="245">
        <f>ROUND(E143*P143,2)</f>
        <v>0</v>
      </c>
      <c r="R143" s="247"/>
      <c r="S143" s="247" t="s">
        <v>527</v>
      </c>
      <c r="T143" s="248" t="s">
        <v>512</v>
      </c>
      <c r="U143" s="224">
        <v>0</v>
      </c>
      <c r="V143" s="224">
        <f>ROUND(E143*U143,2)</f>
        <v>0</v>
      </c>
      <c r="W143" s="224"/>
      <c r="X143" s="224" t="s">
        <v>557</v>
      </c>
      <c r="Y143" s="224" t="s">
        <v>513</v>
      </c>
      <c r="Z143" s="213"/>
      <c r="AA143" s="213"/>
      <c r="AB143" s="213"/>
      <c r="AC143" s="213"/>
      <c r="AD143" s="213"/>
      <c r="AE143" s="213"/>
      <c r="AF143" s="213"/>
      <c r="AG143" s="213" t="s">
        <v>558</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2" x14ac:dyDescent="0.2">
      <c r="A144" s="220"/>
      <c r="B144" s="221"/>
      <c r="C144" s="258" t="s">
        <v>4031</v>
      </c>
      <c r="D144" s="229"/>
      <c r="E144" s="230"/>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573</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58" t="s">
        <v>4032</v>
      </c>
      <c r="D145" s="229"/>
      <c r="E145" s="230">
        <v>300</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573</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7"/>
      <c r="D146" s="250"/>
      <c r="E146" s="250"/>
      <c r="F146" s="250"/>
      <c r="G146" s="250"/>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515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x14ac:dyDescent="0.2">
      <c r="A147" s="216" t="s">
        <v>506</v>
      </c>
      <c r="B147" s="217" t="s">
        <v>248</v>
      </c>
      <c r="C147" s="260" t="s">
        <v>256</v>
      </c>
      <c r="D147" s="238"/>
      <c r="E147" s="239"/>
      <c r="F147" s="240"/>
      <c r="G147" s="240">
        <f>SUMIF(AG148:AG169,"&lt;&gt;NOR",G148:G169)</f>
        <v>0</v>
      </c>
      <c r="H147" s="240"/>
      <c r="I147" s="240">
        <f>SUM(I148:I169)</f>
        <v>0</v>
      </c>
      <c r="J147" s="240"/>
      <c r="K147" s="240">
        <f>SUM(K148:K169)</f>
        <v>0</v>
      </c>
      <c r="L147" s="240"/>
      <c r="M147" s="240">
        <f>SUM(M148:M169)</f>
        <v>0</v>
      </c>
      <c r="N147" s="239"/>
      <c r="O147" s="239">
        <f>SUM(O148:O169)</f>
        <v>191</v>
      </c>
      <c r="P147" s="239"/>
      <c r="Q147" s="239">
        <f>SUM(Q148:Q169)</f>
        <v>0</v>
      </c>
      <c r="R147" s="240"/>
      <c r="S147" s="240"/>
      <c r="T147" s="241"/>
      <c r="U147" s="231"/>
      <c r="V147" s="231">
        <f>SUM(V148:V169)</f>
        <v>0</v>
      </c>
      <c r="W147" s="231"/>
      <c r="X147" s="231"/>
      <c r="Y147" s="231"/>
      <c r="AG147" t="s">
        <v>507</v>
      </c>
    </row>
    <row r="148" spans="1:60" outlineLevel="1" x14ac:dyDescent="0.2">
      <c r="A148" s="220"/>
      <c r="B148" s="221"/>
      <c r="C148" s="256" t="s">
        <v>4033</v>
      </c>
      <c r="D148" s="252"/>
      <c r="E148" s="252"/>
      <c r="F148" s="252"/>
      <c r="G148" s="252"/>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553</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22.5" outlineLevel="1" x14ac:dyDescent="0.2">
      <c r="A149" s="242">
        <v>35</v>
      </c>
      <c r="B149" s="243" t="s">
        <v>4034</v>
      </c>
      <c r="C149" s="254" t="s">
        <v>4035</v>
      </c>
      <c r="D149" s="244" t="s">
        <v>530</v>
      </c>
      <c r="E149" s="245">
        <v>1</v>
      </c>
      <c r="F149" s="246"/>
      <c r="G149" s="247">
        <f>ROUND(E149*F149,2)</f>
        <v>0</v>
      </c>
      <c r="H149" s="246"/>
      <c r="I149" s="247">
        <f>ROUND(E149*H149,2)</f>
        <v>0</v>
      </c>
      <c r="J149" s="246"/>
      <c r="K149" s="247">
        <f>ROUND(E149*J149,2)</f>
        <v>0</v>
      </c>
      <c r="L149" s="247">
        <v>21</v>
      </c>
      <c r="M149" s="247">
        <f>G149*(1+L149/100)</f>
        <v>0</v>
      </c>
      <c r="N149" s="245">
        <v>104</v>
      </c>
      <c r="O149" s="245">
        <f>ROUND(E149*N149,2)</f>
        <v>104</v>
      </c>
      <c r="P149" s="245">
        <v>0</v>
      </c>
      <c r="Q149" s="245">
        <f>ROUND(E149*P149,2)</f>
        <v>0</v>
      </c>
      <c r="R149" s="247"/>
      <c r="S149" s="247" t="s">
        <v>527</v>
      </c>
      <c r="T149" s="248" t="s">
        <v>512</v>
      </c>
      <c r="U149" s="224">
        <v>0</v>
      </c>
      <c r="V149" s="224">
        <f>ROUND(E149*U149,2)</f>
        <v>0</v>
      </c>
      <c r="W149" s="224"/>
      <c r="X149" s="224" t="s">
        <v>557</v>
      </c>
      <c r="Y149" s="224" t="s">
        <v>513</v>
      </c>
      <c r="Z149" s="213"/>
      <c r="AA149" s="213"/>
      <c r="AB149" s="213"/>
      <c r="AC149" s="213"/>
      <c r="AD149" s="213"/>
      <c r="AE149" s="213"/>
      <c r="AF149" s="213"/>
      <c r="AG149" s="213" t="s">
        <v>558</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8" t="s">
        <v>4036</v>
      </c>
      <c r="D150" s="229"/>
      <c r="E150" s="230"/>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573</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58" t="s">
        <v>4037</v>
      </c>
      <c r="D151" s="229"/>
      <c r="E151" s="230"/>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573</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8" t="s">
        <v>4038</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573</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58" t="s">
        <v>4039</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573</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58" t="s">
        <v>4040</v>
      </c>
      <c r="D154" s="229"/>
      <c r="E154" s="230"/>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573</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58" t="s">
        <v>4041</v>
      </c>
      <c r="D155" s="229"/>
      <c r="E155" s="230"/>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573</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58" t="s">
        <v>317</v>
      </c>
      <c r="D156" s="229"/>
      <c r="E156" s="230">
        <v>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7"/>
      <c r="D157" s="250"/>
      <c r="E157" s="250"/>
      <c r="F157" s="250"/>
      <c r="G157" s="250"/>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515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2">
        <v>36</v>
      </c>
      <c r="B158" s="243" t="s">
        <v>4042</v>
      </c>
      <c r="C158" s="254" t="s">
        <v>4043</v>
      </c>
      <c r="D158" s="244" t="s">
        <v>530</v>
      </c>
      <c r="E158" s="245">
        <v>1</v>
      </c>
      <c r="F158" s="246"/>
      <c r="G158" s="247">
        <f>ROUND(E158*F158,2)</f>
        <v>0</v>
      </c>
      <c r="H158" s="246"/>
      <c r="I158" s="247">
        <f>ROUND(E158*H158,2)</f>
        <v>0</v>
      </c>
      <c r="J158" s="246"/>
      <c r="K158" s="247">
        <f>ROUND(E158*J158,2)</f>
        <v>0</v>
      </c>
      <c r="L158" s="247">
        <v>21</v>
      </c>
      <c r="M158" s="247">
        <f>G158*(1+L158/100)</f>
        <v>0</v>
      </c>
      <c r="N158" s="245">
        <v>2</v>
      </c>
      <c r="O158" s="245">
        <f>ROUND(E158*N158,2)</f>
        <v>2</v>
      </c>
      <c r="P158" s="245">
        <v>0</v>
      </c>
      <c r="Q158" s="245">
        <f>ROUND(E158*P158,2)</f>
        <v>0</v>
      </c>
      <c r="R158" s="247"/>
      <c r="S158" s="247" t="s">
        <v>527</v>
      </c>
      <c r="T158" s="248" t="s">
        <v>512</v>
      </c>
      <c r="U158" s="224">
        <v>0</v>
      </c>
      <c r="V158" s="224">
        <f>ROUND(E158*U158,2)</f>
        <v>0</v>
      </c>
      <c r="W158" s="224"/>
      <c r="X158" s="224" t="s">
        <v>557</v>
      </c>
      <c r="Y158" s="224" t="s">
        <v>513</v>
      </c>
      <c r="Z158" s="213"/>
      <c r="AA158" s="213"/>
      <c r="AB158" s="213"/>
      <c r="AC158" s="213"/>
      <c r="AD158" s="213"/>
      <c r="AE158" s="213"/>
      <c r="AF158" s="213"/>
      <c r="AG158" s="213" t="s">
        <v>558</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55"/>
      <c r="D159" s="251"/>
      <c r="E159" s="251"/>
      <c r="F159" s="251"/>
      <c r="G159" s="251"/>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515</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
      <c r="A160" s="242">
        <v>37</v>
      </c>
      <c r="B160" s="243" t="s">
        <v>4044</v>
      </c>
      <c r="C160" s="254" t="s">
        <v>4045</v>
      </c>
      <c r="D160" s="244" t="s">
        <v>530</v>
      </c>
      <c r="E160" s="245">
        <v>1</v>
      </c>
      <c r="F160" s="246"/>
      <c r="G160" s="247">
        <f>ROUND(E160*F160,2)</f>
        <v>0</v>
      </c>
      <c r="H160" s="246"/>
      <c r="I160" s="247">
        <f>ROUND(E160*H160,2)</f>
        <v>0</v>
      </c>
      <c r="J160" s="246"/>
      <c r="K160" s="247">
        <f>ROUND(E160*J160,2)</f>
        <v>0</v>
      </c>
      <c r="L160" s="247">
        <v>21</v>
      </c>
      <c r="M160" s="247">
        <f>G160*(1+L160/100)</f>
        <v>0</v>
      </c>
      <c r="N160" s="245">
        <v>5</v>
      </c>
      <c r="O160" s="245">
        <f>ROUND(E160*N160,2)</f>
        <v>5</v>
      </c>
      <c r="P160" s="245">
        <v>0</v>
      </c>
      <c r="Q160" s="245">
        <f>ROUND(E160*P160,2)</f>
        <v>0</v>
      </c>
      <c r="R160" s="247"/>
      <c r="S160" s="247" t="s">
        <v>527</v>
      </c>
      <c r="T160" s="248" t="s">
        <v>512</v>
      </c>
      <c r="U160" s="224">
        <v>0</v>
      </c>
      <c r="V160" s="224">
        <f>ROUND(E160*U160,2)</f>
        <v>0</v>
      </c>
      <c r="W160" s="224"/>
      <c r="X160" s="224" t="s">
        <v>557</v>
      </c>
      <c r="Y160" s="224" t="s">
        <v>513</v>
      </c>
      <c r="Z160" s="213"/>
      <c r="AA160" s="213"/>
      <c r="AB160" s="213"/>
      <c r="AC160" s="213"/>
      <c r="AD160" s="213"/>
      <c r="AE160" s="213"/>
      <c r="AF160" s="213"/>
      <c r="AG160" s="213" t="s">
        <v>558</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2" x14ac:dyDescent="0.2">
      <c r="A161" s="220"/>
      <c r="B161" s="221"/>
      <c r="C161" s="255"/>
      <c r="D161" s="251"/>
      <c r="E161" s="251"/>
      <c r="F161" s="251"/>
      <c r="G161" s="251"/>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515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
      <c r="A162" s="242">
        <v>38</v>
      </c>
      <c r="B162" s="243" t="s">
        <v>4046</v>
      </c>
      <c r="C162" s="254" t="s">
        <v>4047</v>
      </c>
      <c r="D162" s="244" t="s">
        <v>3523</v>
      </c>
      <c r="E162" s="245">
        <v>13</v>
      </c>
      <c r="F162" s="246"/>
      <c r="G162" s="247">
        <f>ROUND(E162*F162,2)</f>
        <v>0</v>
      </c>
      <c r="H162" s="246"/>
      <c r="I162" s="247">
        <f>ROUND(E162*H162,2)</f>
        <v>0</v>
      </c>
      <c r="J162" s="246"/>
      <c r="K162" s="247">
        <f>ROUND(E162*J162,2)</f>
        <v>0</v>
      </c>
      <c r="L162" s="247">
        <v>21</v>
      </c>
      <c r="M162" s="247">
        <f>G162*(1+L162/100)</f>
        <v>0</v>
      </c>
      <c r="N162" s="245">
        <v>3</v>
      </c>
      <c r="O162" s="245">
        <f>ROUND(E162*N162,2)</f>
        <v>39</v>
      </c>
      <c r="P162" s="245">
        <v>0</v>
      </c>
      <c r="Q162" s="245">
        <f>ROUND(E162*P162,2)</f>
        <v>0</v>
      </c>
      <c r="R162" s="247"/>
      <c r="S162" s="247" t="s">
        <v>527</v>
      </c>
      <c r="T162" s="248" t="s">
        <v>512</v>
      </c>
      <c r="U162" s="224">
        <v>0</v>
      </c>
      <c r="V162" s="224">
        <f>ROUND(E162*U162,2)</f>
        <v>0</v>
      </c>
      <c r="W162" s="224"/>
      <c r="X162" s="224" t="s">
        <v>557</v>
      </c>
      <c r="Y162" s="224" t="s">
        <v>513</v>
      </c>
      <c r="Z162" s="213"/>
      <c r="AA162" s="213"/>
      <c r="AB162" s="213"/>
      <c r="AC162" s="213"/>
      <c r="AD162" s="213"/>
      <c r="AE162" s="213"/>
      <c r="AF162" s="213"/>
      <c r="AG162" s="213" t="s">
        <v>558</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55"/>
      <c r="D163" s="251"/>
      <c r="E163" s="251"/>
      <c r="F163" s="251"/>
      <c r="G163" s="251"/>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515</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
      <c r="A164" s="242">
        <v>39</v>
      </c>
      <c r="B164" s="243" t="s">
        <v>4048</v>
      </c>
      <c r="C164" s="254" t="s">
        <v>4049</v>
      </c>
      <c r="D164" s="244" t="s">
        <v>1663</v>
      </c>
      <c r="E164" s="245">
        <v>20</v>
      </c>
      <c r="F164" s="246"/>
      <c r="G164" s="247">
        <f>ROUND(E164*F164,2)</f>
        <v>0</v>
      </c>
      <c r="H164" s="246"/>
      <c r="I164" s="247">
        <f>ROUND(E164*H164,2)</f>
        <v>0</v>
      </c>
      <c r="J164" s="246"/>
      <c r="K164" s="247">
        <f>ROUND(E164*J164,2)</f>
        <v>0</v>
      </c>
      <c r="L164" s="247">
        <v>21</v>
      </c>
      <c r="M164" s="247">
        <f>G164*(1+L164/100)</f>
        <v>0</v>
      </c>
      <c r="N164" s="245">
        <v>1</v>
      </c>
      <c r="O164" s="245">
        <f>ROUND(E164*N164,2)</f>
        <v>20</v>
      </c>
      <c r="P164" s="245">
        <v>0</v>
      </c>
      <c r="Q164" s="245">
        <f>ROUND(E164*P164,2)</f>
        <v>0</v>
      </c>
      <c r="R164" s="247"/>
      <c r="S164" s="247" t="s">
        <v>527</v>
      </c>
      <c r="T164" s="248" t="s">
        <v>512</v>
      </c>
      <c r="U164" s="224">
        <v>0</v>
      </c>
      <c r="V164" s="224">
        <f>ROUND(E164*U164,2)</f>
        <v>0</v>
      </c>
      <c r="W164" s="224"/>
      <c r="X164" s="224" t="s">
        <v>557</v>
      </c>
      <c r="Y164" s="224" t="s">
        <v>513</v>
      </c>
      <c r="Z164" s="213"/>
      <c r="AA164" s="213"/>
      <c r="AB164" s="213"/>
      <c r="AC164" s="213"/>
      <c r="AD164" s="213"/>
      <c r="AE164" s="213"/>
      <c r="AF164" s="213"/>
      <c r="AG164" s="213" t="s">
        <v>558</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55"/>
      <c r="D165" s="251"/>
      <c r="E165" s="251"/>
      <c r="F165" s="251"/>
      <c r="G165" s="251"/>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515</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2">
        <v>40</v>
      </c>
      <c r="B166" s="243" t="s">
        <v>4050</v>
      </c>
      <c r="C166" s="254" t="s">
        <v>4051</v>
      </c>
      <c r="D166" s="244" t="s">
        <v>4052</v>
      </c>
      <c r="E166" s="245">
        <v>1</v>
      </c>
      <c r="F166" s="246"/>
      <c r="G166" s="247">
        <f>ROUND(E166*F166,2)</f>
        <v>0</v>
      </c>
      <c r="H166" s="246"/>
      <c r="I166" s="247">
        <f>ROUND(E166*H166,2)</f>
        <v>0</v>
      </c>
      <c r="J166" s="246"/>
      <c r="K166" s="247">
        <f>ROUND(E166*J166,2)</f>
        <v>0</v>
      </c>
      <c r="L166" s="247">
        <v>21</v>
      </c>
      <c r="M166" s="247">
        <f>G166*(1+L166/100)</f>
        <v>0</v>
      </c>
      <c r="N166" s="245">
        <v>20</v>
      </c>
      <c r="O166" s="245">
        <f>ROUND(E166*N166,2)</f>
        <v>20</v>
      </c>
      <c r="P166" s="245">
        <v>0</v>
      </c>
      <c r="Q166" s="245">
        <f>ROUND(E166*P166,2)</f>
        <v>0</v>
      </c>
      <c r="R166" s="247"/>
      <c r="S166" s="247" t="s">
        <v>527</v>
      </c>
      <c r="T166" s="248" t="s">
        <v>512</v>
      </c>
      <c r="U166" s="224">
        <v>0</v>
      </c>
      <c r="V166" s="224">
        <f>ROUND(E166*U166,2)</f>
        <v>0</v>
      </c>
      <c r="W166" s="224"/>
      <c r="X166" s="224" t="s">
        <v>557</v>
      </c>
      <c r="Y166" s="224" t="s">
        <v>513</v>
      </c>
      <c r="Z166" s="213"/>
      <c r="AA166" s="213"/>
      <c r="AB166" s="213"/>
      <c r="AC166" s="213"/>
      <c r="AD166" s="213"/>
      <c r="AE166" s="213"/>
      <c r="AF166" s="213"/>
      <c r="AG166" s="213" t="s">
        <v>558</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2" x14ac:dyDescent="0.2">
      <c r="A167" s="220"/>
      <c r="B167" s="221"/>
      <c r="C167" s="255"/>
      <c r="D167" s="251"/>
      <c r="E167" s="251"/>
      <c r="F167" s="251"/>
      <c r="G167" s="251"/>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515</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
      <c r="A168" s="242">
        <v>41</v>
      </c>
      <c r="B168" s="243" t="s">
        <v>4053</v>
      </c>
      <c r="C168" s="254" t="s">
        <v>4054</v>
      </c>
      <c r="D168" s="244" t="s">
        <v>1663</v>
      </c>
      <c r="E168" s="245">
        <v>1</v>
      </c>
      <c r="F168" s="246"/>
      <c r="G168" s="247">
        <f>ROUND(E168*F168,2)</f>
        <v>0</v>
      </c>
      <c r="H168" s="246"/>
      <c r="I168" s="247">
        <f>ROUND(E168*H168,2)</f>
        <v>0</v>
      </c>
      <c r="J168" s="246"/>
      <c r="K168" s="247">
        <f>ROUND(E168*J168,2)</f>
        <v>0</v>
      </c>
      <c r="L168" s="247">
        <v>21</v>
      </c>
      <c r="M168" s="247">
        <f>G168*(1+L168/100)</f>
        <v>0</v>
      </c>
      <c r="N168" s="245">
        <v>1</v>
      </c>
      <c r="O168" s="245">
        <f>ROUND(E168*N168,2)</f>
        <v>1</v>
      </c>
      <c r="P168" s="245">
        <v>0</v>
      </c>
      <c r="Q168" s="245">
        <f>ROUND(E168*P168,2)</f>
        <v>0</v>
      </c>
      <c r="R168" s="247"/>
      <c r="S168" s="247" t="s">
        <v>527</v>
      </c>
      <c r="T168" s="248" t="s">
        <v>512</v>
      </c>
      <c r="U168" s="224">
        <v>0</v>
      </c>
      <c r="V168" s="224">
        <f>ROUND(E168*U168,2)</f>
        <v>0</v>
      </c>
      <c r="W168" s="224"/>
      <c r="X168" s="224" t="s">
        <v>531</v>
      </c>
      <c r="Y168" s="224" t="s">
        <v>513</v>
      </c>
      <c r="Z168" s="213"/>
      <c r="AA168" s="213"/>
      <c r="AB168" s="213"/>
      <c r="AC168" s="213"/>
      <c r="AD168" s="213"/>
      <c r="AE168" s="213"/>
      <c r="AF168" s="213"/>
      <c r="AG168" s="213" t="s">
        <v>532</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2" x14ac:dyDescent="0.2">
      <c r="A169" s="220"/>
      <c r="B169" s="221"/>
      <c r="C169" s="255"/>
      <c r="D169" s="251"/>
      <c r="E169" s="251"/>
      <c r="F169" s="251"/>
      <c r="G169" s="251"/>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515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x14ac:dyDescent="0.2">
      <c r="A170" s="216" t="s">
        <v>506</v>
      </c>
      <c r="B170" s="217" t="s">
        <v>279</v>
      </c>
      <c r="C170" s="260" t="s">
        <v>286</v>
      </c>
      <c r="D170" s="238"/>
      <c r="E170" s="239"/>
      <c r="F170" s="240"/>
      <c r="G170" s="240">
        <f>SUMIF(AG171:AG194,"&lt;&gt;NOR",G171:G194)</f>
        <v>0</v>
      </c>
      <c r="H170" s="240"/>
      <c r="I170" s="240">
        <f>SUM(I171:I194)</f>
        <v>0</v>
      </c>
      <c r="J170" s="240"/>
      <c r="K170" s="240">
        <f>SUM(K171:K194)</f>
        <v>0</v>
      </c>
      <c r="L170" s="240"/>
      <c r="M170" s="240">
        <f>SUM(M171:M194)</f>
        <v>0</v>
      </c>
      <c r="N170" s="239"/>
      <c r="O170" s="239">
        <f>SUM(O171:O194)</f>
        <v>52</v>
      </c>
      <c r="P170" s="239"/>
      <c r="Q170" s="239">
        <f>SUM(Q171:Q194)</f>
        <v>0</v>
      </c>
      <c r="R170" s="240"/>
      <c r="S170" s="240"/>
      <c r="T170" s="241"/>
      <c r="U170" s="231"/>
      <c r="V170" s="231">
        <f>SUM(V171:V194)</f>
        <v>0</v>
      </c>
      <c r="W170" s="231"/>
      <c r="X170" s="231"/>
      <c r="Y170" s="231"/>
      <c r="AG170" t="s">
        <v>507</v>
      </c>
    </row>
    <row r="171" spans="1:60" outlineLevel="1" x14ac:dyDescent="0.2">
      <c r="A171" s="220"/>
      <c r="B171" s="221"/>
      <c r="C171" s="256" t="s">
        <v>4055</v>
      </c>
      <c r="D171" s="252"/>
      <c r="E171" s="252"/>
      <c r="F171" s="252"/>
      <c r="G171" s="252"/>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553</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42">
        <v>42</v>
      </c>
      <c r="B172" s="243" t="s">
        <v>4056</v>
      </c>
      <c r="C172" s="254" t="s">
        <v>4057</v>
      </c>
      <c r="D172" s="244" t="s">
        <v>530</v>
      </c>
      <c r="E172" s="245">
        <v>2</v>
      </c>
      <c r="F172" s="246"/>
      <c r="G172" s="247">
        <f>ROUND(E172*F172,2)</f>
        <v>0</v>
      </c>
      <c r="H172" s="246"/>
      <c r="I172" s="247">
        <f>ROUND(E172*H172,2)</f>
        <v>0</v>
      </c>
      <c r="J172" s="246"/>
      <c r="K172" s="247">
        <f>ROUND(E172*J172,2)</f>
        <v>0</v>
      </c>
      <c r="L172" s="247">
        <v>21</v>
      </c>
      <c r="M172" s="247">
        <f>G172*(1+L172/100)</f>
        <v>0</v>
      </c>
      <c r="N172" s="245">
        <v>2</v>
      </c>
      <c r="O172" s="245">
        <f>ROUND(E172*N172,2)</f>
        <v>4</v>
      </c>
      <c r="P172" s="245">
        <v>0</v>
      </c>
      <c r="Q172" s="245">
        <f>ROUND(E172*P172,2)</f>
        <v>0</v>
      </c>
      <c r="R172" s="247"/>
      <c r="S172" s="247" t="s">
        <v>527</v>
      </c>
      <c r="T172" s="248" t="s">
        <v>512</v>
      </c>
      <c r="U172" s="224">
        <v>0</v>
      </c>
      <c r="V172" s="224">
        <f>ROUND(E172*U172,2)</f>
        <v>0</v>
      </c>
      <c r="W172" s="224"/>
      <c r="X172" s="224" t="s">
        <v>557</v>
      </c>
      <c r="Y172" s="224" t="s">
        <v>513</v>
      </c>
      <c r="Z172" s="213"/>
      <c r="AA172" s="213"/>
      <c r="AB172" s="213"/>
      <c r="AC172" s="213"/>
      <c r="AD172" s="213"/>
      <c r="AE172" s="213"/>
      <c r="AF172" s="213"/>
      <c r="AG172" s="213" t="s">
        <v>558</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8" t="s">
        <v>4058</v>
      </c>
      <c r="D173" s="229"/>
      <c r="E173" s="230"/>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573</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8" t="s">
        <v>4059</v>
      </c>
      <c r="D174" s="229"/>
      <c r="E174" s="230"/>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58" t="s">
        <v>319</v>
      </c>
      <c r="D175" s="229"/>
      <c r="E175" s="230">
        <v>2</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573</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7"/>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515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
      <c r="A177" s="242">
        <v>43</v>
      </c>
      <c r="B177" s="243" t="s">
        <v>4060</v>
      </c>
      <c r="C177" s="254" t="s">
        <v>4061</v>
      </c>
      <c r="D177" s="244" t="s">
        <v>530</v>
      </c>
      <c r="E177" s="245">
        <v>2</v>
      </c>
      <c r="F177" s="246"/>
      <c r="G177" s="247">
        <f>ROUND(E177*F177,2)</f>
        <v>0</v>
      </c>
      <c r="H177" s="246"/>
      <c r="I177" s="247">
        <f>ROUND(E177*H177,2)</f>
        <v>0</v>
      </c>
      <c r="J177" s="246"/>
      <c r="K177" s="247">
        <f>ROUND(E177*J177,2)</f>
        <v>0</v>
      </c>
      <c r="L177" s="247">
        <v>21</v>
      </c>
      <c r="M177" s="247">
        <f>G177*(1+L177/100)</f>
        <v>0</v>
      </c>
      <c r="N177" s="245">
        <v>1</v>
      </c>
      <c r="O177" s="245">
        <f>ROUND(E177*N177,2)</f>
        <v>2</v>
      </c>
      <c r="P177" s="245">
        <v>0</v>
      </c>
      <c r="Q177" s="245">
        <f>ROUND(E177*P177,2)</f>
        <v>0</v>
      </c>
      <c r="R177" s="247"/>
      <c r="S177" s="247" t="s">
        <v>527</v>
      </c>
      <c r="T177" s="248" t="s">
        <v>512</v>
      </c>
      <c r="U177" s="224">
        <v>0</v>
      </c>
      <c r="V177" s="224">
        <f>ROUND(E177*U177,2)</f>
        <v>0</v>
      </c>
      <c r="W177" s="224"/>
      <c r="X177" s="224" t="s">
        <v>557</v>
      </c>
      <c r="Y177" s="224" t="s">
        <v>513</v>
      </c>
      <c r="Z177" s="213"/>
      <c r="AA177" s="213"/>
      <c r="AB177" s="213"/>
      <c r="AC177" s="213"/>
      <c r="AD177" s="213"/>
      <c r="AE177" s="213"/>
      <c r="AF177" s="213"/>
      <c r="AG177" s="213" t="s">
        <v>558</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8" t="s">
        <v>4062</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573</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58" t="s">
        <v>319</v>
      </c>
      <c r="D179" s="229"/>
      <c r="E179" s="230">
        <v>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573</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7"/>
      <c r="D180" s="250"/>
      <c r="E180" s="250"/>
      <c r="F180" s="250"/>
      <c r="G180" s="250"/>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515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
      <c r="A181" s="242">
        <v>44</v>
      </c>
      <c r="B181" s="243" t="s">
        <v>4063</v>
      </c>
      <c r="C181" s="254" t="s">
        <v>4064</v>
      </c>
      <c r="D181" s="244" t="s">
        <v>530</v>
      </c>
      <c r="E181" s="245">
        <v>2</v>
      </c>
      <c r="F181" s="246"/>
      <c r="G181" s="247">
        <f>ROUND(E181*F181,2)</f>
        <v>0</v>
      </c>
      <c r="H181" s="246"/>
      <c r="I181" s="247">
        <f>ROUND(E181*H181,2)</f>
        <v>0</v>
      </c>
      <c r="J181" s="246"/>
      <c r="K181" s="247">
        <f>ROUND(E181*J181,2)</f>
        <v>0</v>
      </c>
      <c r="L181" s="247">
        <v>21</v>
      </c>
      <c r="M181" s="247">
        <f>G181*(1+L181/100)</f>
        <v>0</v>
      </c>
      <c r="N181" s="245">
        <v>1</v>
      </c>
      <c r="O181" s="245">
        <f>ROUND(E181*N181,2)</f>
        <v>2</v>
      </c>
      <c r="P181" s="245">
        <v>0</v>
      </c>
      <c r="Q181" s="245">
        <f>ROUND(E181*P181,2)</f>
        <v>0</v>
      </c>
      <c r="R181" s="247"/>
      <c r="S181" s="247" t="s">
        <v>527</v>
      </c>
      <c r="T181" s="248" t="s">
        <v>512</v>
      </c>
      <c r="U181" s="224">
        <v>0</v>
      </c>
      <c r="V181" s="224">
        <f>ROUND(E181*U181,2)</f>
        <v>0</v>
      </c>
      <c r="W181" s="224"/>
      <c r="X181" s="224" t="s">
        <v>557</v>
      </c>
      <c r="Y181" s="224" t="s">
        <v>513</v>
      </c>
      <c r="Z181" s="213"/>
      <c r="AA181" s="213"/>
      <c r="AB181" s="213"/>
      <c r="AC181" s="213"/>
      <c r="AD181" s="213"/>
      <c r="AE181" s="213"/>
      <c r="AF181" s="213"/>
      <c r="AG181" s="213" t="s">
        <v>558</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5"/>
      <c r="D182" s="251"/>
      <c r="E182" s="251"/>
      <c r="F182" s="251"/>
      <c r="G182" s="251"/>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515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
      <c r="A183" s="242">
        <v>45</v>
      </c>
      <c r="B183" s="243" t="s">
        <v>4065</v>
      </c>
      <c r="C183" s="254" t="s">
        <v>4066</v>
      </c>
      <c r="D183" s="244" t="s">
        <v>1356</v>
      </c>
      <c r="E183" s="245">
        <v>6</v>
      </c>
      <c r="F183" s="246"/>
      <c r="G183" s="247">
        <f>ROUND(E183*F183,2)</f>
        <v>0</v>
      </c>
      <c r="H183" s="246"/>
      <c r="I183" s="247">
        <f>ROUND(E183*H183,2)</f>
        <v>0</v>
      </c>
      <c r="J183" s="246"/>
      <c r="K183" s="247">
        <f>ROUND(E183*J183,2)</f>
        <v>0</v>
      </c>
      <c r="L183" s="247">
        <v>21</v>
      </c>
      <c r="M183" s="247">
        <f>G183*(1+L183/100)</f>
        <v>0</v>
      </c>
      <c r="N183" s="245">
        <v>2</v>
      </c>
      <c r="O183" s="245">
        <f>ROUND(E183*N183,2)</f>
        <v>12</v>
      </c>
      <c r="P183" s="245">
        <v>0</v>
      </c>
      <c r="Q183" s="245">
        <f>ROUND(E183*P183,2)</f>
        <v>0</v>
      </c>
      <c r="R183" s="247"/>
      <c r="S183" s="247" t="s">
        <v>527</v>
      </c>
      <c r="T183" s="248" t="s">
        <v>512</v>
      </c>
      <c r="U183" s="224">
        <v>0</v>
      </c>
      <c r="V183" s="224">
        <f>ROUND(E183*U183,2)</f>
        <v>0</v>
      </c>
      <c r="W183" s="224"/>
      <c r="X183" s="224" t="s">
        <v>557</v>
      </c>
      <c r="Y183" s="224" t="s">
        <v>513</v>
      </c>
      <c r="Z183" s="213"/>
      <c r="AA183" s="213"/>
      <c r="AB183" s="213"/>
      <c r="AC183" s="213"/>
      <c r="AD183" s="213"/>
      <c r="AE183" s="213"/>
      <c r="AF183" s="213"/>
      <c r="AG183" s="213" t="s">
        <v>558</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5"/>
      <c r="D184" s="251"/>
      <c r="E184" s="251"/>
      <c r="F184" s="251"/>
      <c r="G184" s="251"/>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515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
      <c r="A185" s="242">
        <v>46</v>
      </c>
      <c r="B185" s="243" t="s">
        <v>4067</v>
      </c>
      <c r="C185" s="254" t="s">
        <v>4068</v>
      </c>
      <c r="D185" s="244" t="s">
        <v>3523</v>
      </c>
      <c r="E185" s="245">
        <v>2</v>
      </c>
      <c r="F185" s="246"/>
      <c r="G185" s="247">
        <f>ROUND(E185*F185,2)</f>
        <v>0</v>
      </c>
      <c r="H185" s="246"/>
      <c r="I185" s="247">
        <f>ROUND(E185*H185,2)</f>
        <v>0</v>
      </c>
      <c r="J185" s="246"/>
      <c r="K185" s="247">
        <f>ROUND(E185*J185,2)</f>
        <v>0</v>
      </c>
      <c r="L185" s="247">
        <v>21</v>
      </c>
      <c r="M185" s="247">
        <f>G185*(1+L185/100)</f>
        <v>0</v>
      </c>
      <c r="N185" s="245">
        <v>2</v>
      </c>
      <c r="O185" s="245">
        <f>ROUND(E185*N185,2)</f>
        <v>4</v>
      </c>
      <c r="P185" s="245">
        <v>0</v>
      </c>
      <c r="Q185" s="245">
        <f>ROUND(E185*P185,2)</f>
        <v>0</v>
      </c>
      <c r="R185" s="247"/>
      <c r="S185" s="247" t="s">
        <v>527</v>
      </c>
      <c r="T185" s="248" t="s">
        <v>512</v>
      </c>
      <c r="U185" s="224">
        <v>0</v>
      </c>
      <c r="V185" s="224">
        <f>ROUND(E185*U185,2)</f>
        <v>0</v>
      </c>
      <c r="W185" s="224"/>
      <c r="X185" s="224" t="s">
        <v>557</v>
      </c>
      <c r="Y185" s="224" t="s">
        <v>513</v>
      </c>
      <c r="Z185" s="213"/>
      <c r="AA185" s="213"/>
      <c r="AB185" s="213"/>
      <c r="AC185" s="213"/>
      <c r="AD185" s="213"/>
      <c r="AE185" s="213"/>
      <c r="AF185" s="213"/>
      <c r="AG185" s="213" t="s">
        <v>558</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55"/>
      <c r="D186" s="251"/>
      <c r="E186" s="251"/>
      <c r="F186" s="251"/>
      <c r="G186" s="251"/>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515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1" x14ac:dyDescent="0.2">
      <c r="A187" s="242">
        <v>47</v>
      </c>
      <c r="B187" s="243" t="s">
        <v>4069</v>
      </c>
      <c r="C187" s="254" t="s">
        <v>4026</v>
      </c>
      <c r="D187" s="244" t="s">
        <v>974</v>
      </c>
      <c r="E187" s="245">
        <v>2</v>
      </c>
      <c r="F187" s="246"/>
      <c r="G187" s="247">
        <f>ROUND(E187*F187,2)</f>
        <v>0</v>
      </c>
      <c r="H187" s="246"/>
      <c r="I187" s="247">
        <f>ROUND(E187*H187,2)</f>
        <v>0</v>
      </c>
      <c r="J187" s="246"/>
      <c r="K187" s="247">
        <f>ROUND(E187*J187,2)</f>
        <v>0</v>
      </c>
      <c r="L187" s="247">
        <v>21</v>
      </c>
      <c r="M187" s="247">
        <f>G187*(1+L187/100)</f>
        <v>0</v>
      </c>
      <c r="N187" s="245">
        <v>4</v>
      </c>
      <c r="O187" s="245">
        <f>ROUND(E187*N187,2)</f>
        <v>8</v>
      </c>
      <c r="P187" s="245">
        <v>0</v>
      </c>
      <c r="Q187" s="245">
        <f>ROUND(E187*P187,2)</f>
        <v>0</v>
      </c>
      <c r="R187" s="247"/>
      <c r="S187" s="247" t="s">
        <v>527</v>
      </c>
      <c r="T187" s="248" t="s">
        <v>512</v>
      </c>
      <c r="U187" s="224">
        <v>0</v>
      </c>
      <c r="V187" s="224">
        <f>ROUND(E187*U187,2)</f>
        <v>0</v>
      </c>
      <c r="W187" s="224"/>
      <c r="X187" s="224" t="s">
        <v>557</v>
      </c>
      <c r="Y187" s="224" t="s">
        <v>513</v>
      </c>
      <c r="Z187" s="213"/>
      <c r="AA187" s="213"/>
      <c r="AB187" s="213"/>
      <c r="AC187" s="213"/>
      <c r="AD187" s="213"/>
      <c r="AE187" s="213"/>
      <c r="AF187" s="213"/>
      <c r="AG187" s="213" t="s">
        <v>558</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8" t="s">
        <v>4070</v>
      </c>
      <c r="D188" s="229"/>
      <c r="E188" s="230"/>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573</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58" t="s">
        <v>319</v>
      </c>
      <c r="D189" s="229"/>
      <c r="E189" s="230">
        <v>2</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573</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57"/>
      <c r="D190" s="250"/>
      <c r="E190" s="250"/>
      <c r="F190" s="250"/>
      <c r="G190" s="250"/>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515</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
      <c r="A191" s="242">
        <v>48</v>
      </c>
      <c r="B191" s="243" t="s">
        <v>4071</v>
      </c>
      <c r="C191" s="254" t="s">
        <v>294</v>
      </c>
      <c r="D191" s="244" t="s">
        <v>1663</v>
      </c>
      <c r="E191" s="245">
        <v>20</v>
      </c>
      <c r="F191" s="246"/>
      <c r="G191" s="247">
        <f>ROUND(E191*F191,2)</f>
        <v>0</v>
      </c>
      <c r="H191" s="246"/>
      <c r="I191" s="247">
        <f>ROUND(E191*H191,2)</f>
        <v>0</v>
      </c>
      <c r="J191" s="246"/>
      <c r="K191" s="247">
        <f>ROUND(E191*J191,2)</f>
        <v>0</v>
      </c>
      <c r="L191" s="247">
        <v>21</v>
      </c>
      <c r="M191" s="247">
        <f>G191*(1+L191/100)</f>
        <v>0</v>
      </c>
      <c r="N191" s="245">
        <v>1</v>
      </c>
      <c r="O191" s="245">
        <f>ROUND(E191*N191,2)</f>
        <v>20</v>
      </c>
      <c r="P191" s="245">
        <v>0</v>
      </c>
      <c r="Q191" s="245">
        <f>ROUND(E191*P191,2)</f>
        <v>0</v>
      </c>
      <c r="R191" s="247"/>
      <c r="S191" s="247" t="s">
        <v>527</v>
      </c>
      <c r="T191" s="248" t="s">
        <v>512</v>
      </c>
      <c r="U191" s="224">
        <v>0</v>
      </c>
      <c r="V191" s="224">
        <f>ROUND(E191*U191,2)</f>
        <v>0</v>
      </c>
      <c r="W191" s="224"/>
      <c r="X191" s="224" t="s">
        <v>557</v>
      </c>
      <c r="Y191" s="224" t="s">
        <v>513</v>
      </c>
      <c r="Z191" s="213"/>
      <c r="AA191" s="213"/>
      <c r="AB191" s="213"/>
      <c r="AC191" s="213"/>
      <c r="AD191" s="213"/>
      <c r="AE191" s="213"/>
      <c r="AF191" s="213"/>
      <c r="AG191" s="213" t="s">
        <v>558</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58" t="s">
        <v>4031</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573</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58" t="s">
        <v>4072</v>
      </c>
      <c r="D193" s="229"/>
      <c r="E193" s="230">
        <v>20</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573</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57"/>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515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x14ac:dyDescent="0.2">
      <c r="A195" s="216" t="s">
        <v>506</v>
      </c>
      <c r="B195" s="217" t="s">
        <v>291</v>
      </c>
      <c r="C195" s="260" t="s">
        <v>297</v>
      </c>
      <c r="D195" s="238"/>
      <c r="E195" s="239"/>
      <c r="F195" s="240"/>
      <c r="G195" s="240">
        <f>SUMIF(AG196:AG227,"&lt;&gt;NOR",G196:G227)</f>
        <v>0</v>
      </c>
      <c r="H195" s="240"/>
      <c r="I195" s="240">
        <f>SUM(I196:I227)</f>
        <v>0</v>
      </c>
      <c r="J195" s="240"/>
      <c r="K195" s="240">
        <f>SUM(K196:K227)</f>
        <v>0</v>
      </c>
      <c r="L195" s="240"/>
      <c r="M195" s="240">
        <f>SUM(M196:M227)</f>
        <v>0</v>
      </c>
      <c r="N195" s="239"/>
      <c r="O195" s="239">
        <f>SUM(O196:O227)</f>
        <v>111</v>
      </c>
      <c r="P195" s="239"/>
      <c r="Q195" s="239">
        <f>SUM(Q196:Q227)</f>
        <v>0</v>
      </c>
      <c r="R195" s="240"/>
      <c r="S195" s="240"/>
      <c r="T195" s="241"/>
      <c r="U195" s="231"/>
      <c r="V195" s="231">
        <f>SUM(V196:V227)</f>
        <v>0</v>
      </c>
      <c r="W195" s="231"/>
      <c r="X195" s="231"/>
      <c r="Y195" s="231"/>
      <c r="AG195" t="s">
        <v>507</v>
      </c>
    </row>
    <row r="196" spans="1:60" outlineLevel="1" x14ac:dyDescent="0.2">
      <c r="A196" s="220"/>
      <c r="B196" s="221"/>
      <c r="C196" s="256" t="s">
        <v>4073</v>
      </c>
      <c r="D196" s="252"/>
      <c r="E196" s="252"/>
      <c r="F196" s="252"/>
      <c r="G196" s="252"/>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553</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
      <c r="A197" s="242">
        <v>49</v>
      </c>
      <c r="B197" s="243" t="s">
        <v>4074</v>
      </c>
      <c r="C197" s="254" t="s">
        <v>4057</v>
      </c>
      <c r="D197" s="244" t="s">
        <v>530</v>
      </c>
      <c r="E197" s="245">
        <v>1</v>
      </c>
      <c r="F197" s="246"/>
      <c r="G197" s="247">
        <f>ROUND(E197*F197,2)</f>
        <v>0</v>
      </c>
      <c r="H197" s="246"/>
      <c r="I197" s="247">
        <f>ROUND(E197*H197,2)</f>
        <v>0</v>
      </c>
      <c r="J197" s="246"/>
      <c r="K197" s="247">
        <f>ROUND(E197*J197,2)</f>
        <v>0</v>
      </c>
      <c r="L197" s="247">
        <v>21</v>
      </c>
      <c r="M197" s="247">
        <f>G197*(1+L197/100)</f>
        <v>0</v>
      </c>
      <c r="N197" s="245">
        <v>2</v>
      </c>
      <c r="O197" s="245">
        <f>ROUND(E197*N197,2)</f>
        <v>2</v>
      </c>
      <c r="P197" s="245">
        <v>0</v>
      </c>
      <c r="Q197" s="245">
        <f>ROUND(E197*P197,2)</f>
        <v>0</v>
      </c>
      <c r="R197" s="247"/>
      <c r="S197" s="247" t="s">
        <v>527</v>
      </c>
      <c r="T197" s="248" t="s">
        <v>512</v>
      </c>
      <c r="U197" s="224">
        <v>0</v>
      </c>
      <c r="V197" s="224">
        <f>ROUND(E197*U197,2)</f>
        <v>0</v>
      </c>
      <c r="W197" s="224"/>
      <c r="X197" s="224" t="s">
        <v>557</v>
      </c>
      <c r="Y197" s="224" t="s">
        <v>513</v>
      </c>
      <c r="Z197" s="213"/>
      <c r="AA197" s="213"/>
      <c r="AB197" s="213"/>
      <c r="AC197" s="213"/>
      <c r="AD197" s="213"/>
      <c r="AE197" s="213"/>
      <c r="AF197" s="213"/>
      <c r="AG197" s="213" t="s">
        <v>558</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2" x14ac:dyDescent="0.2">
      <c r="A198" s="220"/>
      <c r="B198" s="221"/>
      <c r="C198" s="258" t="s">
        <v>4075</v>
      </c>
      <c r="D198" s="229"/>
      <c r="E198" s="230"/>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58" t="s">
        <v>4059</v>
      </c>
      <c r="D199" s="229"/>
      <c r="E199" s="230"/>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58" t="s">
        <v>317</v>
      </c>
      <c r="D200" s="229"/>
      <c r="E200" s="230">
        <v>1</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573</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7"/>
      <c r="D201" s="250"/>
      <c r="E201" s="250"/>
      <c r="F201" s="250"/>
      <c r="G201" s="250"/>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515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2">
        <v>50</v>
      </c>
      <c r="B202" s="243" t="s">
        <v>4076</v>
      </c>
      <c r="C202" s="254" t="s">
        <v>4061</v>
      </c>
      <c r="D202" s="244" t="s">
        <v>530</v>
      </c>
      <c r="E202" s="245">
        <v>1</v>
      </c>
      <c r="F202" s="246"/>
      <c r="G202" s="247">
        <f>ROUND(E202*F202,2)</f>
        <v>0</v>
      </c>
      <c r="H202" s="246"/>
      <c r="I202" s="247">
        <f>ROUND(E202*H202,2)</f>
        <v>0</v>
      </c>
      <c r="J202" s="246"/>
      <c r="K202" s="247">
        <f>ROUND(E202*J202,2)</f>
        <v>0</v>
      </c>
      <c r="L202" s="247">
        <v>21</v>
      </c>
      <c r="M202" s="247">
        <f>G202*(1+L202/100)</f>
        <v>0</v>
      </c>
      <c r="N202" s="245">
        <v>1</v>
      </c>
      <c r="O202" s="245">
        <f>ROUND(E202*N202,2)</f>
        <v>1</v>
      </c>
      <c r="P202" s="245">
        <v>0</v>
      </c>
      <c r="Q202" s="245">
        <f>ROUND(E202*P202,2)</f>
        <v>0</v>
      </c>
      <c r="R202" s="247"/>
      <c r="S202" s="247" t="s">
        <v>527</v>
      </c>
      <c r="T202" s="248" t="s">
        <v>512</v>
      </c>
      <c r="U202" s="224">
        <v>0</v>
      </c>
      <c r="V202" s="224">
        <f>ROUND(E202*U202,2)</f>
        <v>0</v>
      </c>
      <c r="W202" s="224"/>
      <c r="X202" s="224" t="s">
        <v>557</v>
      </c>
      <c r="Y202" s="224" t="s">
        <v>513</v>
      </c>
      <c r="Z202" s="213"/>
      <c r="AA202" s="213"/>
      <c r="AB202" s="213"/>
      <c r="AC202" s="213"/>
      <c r="AD202" s="213"/>
      <c r="AE202" s="213"/>
      <c r="AF202" s="213"/>
      <c r="AG202" s="213" t="s">
        <v>558</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2" x14ac:dyDescent="0.2">
      <c r="A203" s="220"/>
      <c r="B203" s="221"/>
      <c r="C203" s="258" t="s">
        <v>4077</v>
      </c>
      <c r="D203" s="229"/>
      <c r="E203" s="230"/>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573</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58" t="s">
        <v>317</v>
      </c>
      <c r="D204" s="229"/>
      <c r="E204" s="230">
        <v>1</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573</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57"/>
      <c r="D205" s="250"/>
      <c r="E205" s="250"/>
      <c r="F205" s="250"/>
      <c r="G205" s="250"/>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515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42">
        <v>51</v>
      </c>
      <c r="B206" s="243" t="s">
        <v>4078</v>
      </c>
      <c r="C206" s="254" t="s">
        <v>4064</v>
      </c>
      <c r="D206" s="244" t="s">
        <v>530</v>
      </c>
      <c r="E206" s="245">
        <v>1</v>
      </c>
      <c r="F206" s="246"/>
      <c r="G206" s="247">
        <f>ROUND(E206*F206,2)</f>
        <v>0</v>
      </c>
      <c r="H206" s="246"/>
      <c r="I206" s="247">
        <f>ROUND(E206*H206,2)</f>
        <v>0</v>
      </c>
      <c r="J206" s="246"/>
      <c r="K206" s="247">
        <f>ROUND(E206*J206,2)</f>
        <v>0</v>
      </c>
      <c r="L206" s="247">
        <v>21</v>
      </c>
      <c r="M206" s="247">
        <f>G206*(1+L206/100)</f>
        <v>0</v>
      </c>
      <c r="N206" s="245">
        <v>1</v>
      </c>
      <c r="O206" s="245">
        <f>ROUND(E206*N206,2)</f>
        <v>1</v>
      </c>
      <c r="P206" s="245">
        <v>0</v>
      </c>
      <c r="Q206" s="245">
        <f>ROUND(E206*P206,2)</f>
        <v>0</v>
      </c>
      <c r="R206" s="247"/>
      <c r="S206" s="247" t="s">
        <v>527</v>
      </c>
      <c r="T206" s="248" t="s">
        <v>512</v>
      </c>
      <c r="U206" s="224">
        <v>0</v>
      </c>
      <c r="V206" s="224">
        <f>ROUND(E206*U206,2)</f>
        <v>0</v>
      </c>
      <c r="W206" s="224"/>
      <c r="X206" s="224" t="s">
        <v>557</v>
      </c>
      <c r="Y206" s="224" t="s">
        <v>513</v>
      </c>
      <c r="Z206" s="213"/>
      <c r="AA206" s="213"/>
      <c r="AB206" s="213"/>
      <c r="AC206" s="213"/>
      <c r="AD206" s="213"/>
      <c r="AE206" s="213"/>
      <c r="AF206" s="213"/>
      <c r="AG206" s="213" t="s">
        <v>558</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55"/>
      <c r="D207" s="251"/>
      <c r="E207" s="251"/>
      <c r="F207" s="251"/>
      <c r="G207" s="251"/>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515</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2">
        <v>52</v>
      </c>
      <c r="B208" s="243" t="s">
        <v>4079</v>
      </c>
      <c r="C208" s="254" t="s">
        <v>4080</v>
      </c>
      <c r="D208" s="244" t="s">
        <v>530</v>
      </c>
      <c r="E208" s="245">
        <v>1</v>
      </c>
      <c r="F208" s="246"/>
      <c r="G208" s="247">
        <f>ROUND(E208*F208,2)</f>
        <v>0</v>
      </c>
      <c r="H208" s="246"/>
      <c r="I208" s="247">
        <f>ROUND(E208*H208,2)</f>
        <v>0</v>
      </c>
      <c r="J208" s="246"/>
      <c r="K208" s="247">
        <f>ROUND(E208*J208,2)</f>
        <v>0</v>
      </c>
      <c r="L208" s="247">
        <v>21</v>
      </c>
      <c r="M208" s="247">
        <f>G208*(1+L208/100)</f>
        <v>0</v>
      </c>
      <c r="N208" s="245">
        <v>6</v>
      </c>
      <c r="O208" s="245">
        <f>ROUND(E208*N208,2)</f>
        <v>6</v>
      </c>
      <c r="P208" s="245">
        <v>0</v>
      </c>
      <c r="Q208" s="245">
        <f>ROUND(E208*P208,2)</f>
        <v>0</v>
      </c>
      <c r="R208" s="247"/>
      <c r="S208" s="247" t="s">
        <v>527</v>
      </c>
      <c r="T208" s="248" t="s">
        <v>512</v>
      </c>
      <c r="U208" s="224">
        <v>0</v>
      </c>
      <c r="V208" s="224">
        <f>ROUND(E208*U208,2)</f>
        <v>0</v>
      </c>
      <c r="W208" s="224"/>
      <c r="X208" s="224" t="s">
        <v>557</v>
      </c>
      <c r="Y208" s="224" t="s">
        <v>513</v>
      </c>
      <c r="Z208" s="213"/>
      <c r="AA208" s="213"/>
      <c r="AB208" s="213"/>
      <c r="AC208" s="213"/>
      <c r="AD208" s="213"/>
      <c r="AE208" s="213"/>
      <c r="AF208" s="213"/>
      <c r="AG208" s="213" t="s">
        <v>558</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5"/>
      <c r="D209" s="251"/>
      <c r="E209" s="251"/>
      <c r="F209" s="251"/>
      <c r="G209" s="251"/>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515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42">
        <v>53</v>
      </c>
      <c r="B210" s="243" t="s">
        <v>4081</v>
      </c>
      <c r="C210" s="254" t="s">
        <v>4066</v>
      </c>
      <c r="D210" s="244" t="s">
        <v>1356</v>
      </c>
      <c r="E210" s="245">
        <v>4</v>
      </c>
      <c r="F210" s="246"/>
      <c r="G210" s="247">
        <f>ROUND(E210*F210,2)</f>
        <v>0</v>
      </c>
      <c r="H210" s="246"/>
      <c r="I210" s="247">
        <f>ROUND(E210*H210,2)</f>
        <v>0</v>
      </c>
      <c r="J210" s="246"/>
      <c r="K210" s="247">
        <f>ROUND(E210*J210,2)</f>
        <v>0</v>
      </c>
      <c r="L210" s="247">
        <v>21</v>
      </c>
      <c r="M210" s="247">
        <f>G210*(1+L210/100)</f>
        <v>0</v>
      </c>
      <c r="N210" s="245">
        <v>2</v>
      </c>
      <c r="O210" s="245">
        <f>ROUND(E210*N210,2)</f>
        <v>8</v>
      </c>
      <c r="P210" s="245">
        <v>0</v>
      </c>
      <c r="Q210" s="245">
        <f>ROUND(E210*P210,2)</f>
        <v>0</v>
      </c>
      <c r="R210" s="247"/>
      <c r="S210" s="247" t="s">
        <v>527</v>
      </c>
      <c r="T210" s="248" t="s">
        <v>512</v>
      </c>
      <c r="U210" s="224">
        <v>0</v>
      </c>
      <c r="V210" s="224">
        <f>ROUND(E210*U210,2)</f>
        <v>0</v>
      </c>
      <c r="W210" s="224"/>
      <c r="X210" s="224" t="s">
        <v>557</v>
      </c>
      <c r="Y210" s="224" t="s">
        <v>513</v>
      </c>
      <c r="Z210" s="213"/>
      <c r="AA210" s="213"/>
      <c r="AB210" s="213"/>
      <c r="AC210" s="213"/>
      <c r="AD210" s="213"/>
      <c r="AE210" s="213"/>
      <c r="AF210" s="213"/>
      <c r="AG210" s="213" t="s">
        <v>558</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55"/>
      <c r="D211" s="251"/>
      <c r="E211" s="251"/>
      <c r="F211" s="251"/>
      <c r="G211" s="251"/>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515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42">
        <v>54</v>
      </c>
      <c r="B212" s="243" t="s">
        <v>4082</v>
      </c>
      <c r="C212" s="254" t="s">
        <v>4083</v>
      </c>
      <c r="D212" s="244" t="s">
        <v>3523</v>
      </c>
      <c r="E212" s="245">
        <v>11</v>
      </c>
      <c r="F212" s="246"/>
      <c r="G212" s="247">
        <f>ROUND(E212*F212,2)</f>
        <v>0</v>
      </c>
      <c r="H212" s="246"/>
      <c r="I212" s="247">
        <f>ROUND(E212*H212,2)</f>
        <v>0</v>
      </c>
      <c r="J212" s="246"/>
      <c r="K212" s="247">
        <f>ROUND(E212*J212,2)</f>
        <v>0</v>
      </c>
      <c r="L212" s="247">
        <v>21</v>
      </c>
      <c r="M212" s="247">
        <f>G212*(1+L212/100)</f>
        <v>0</v>
      </c>
      <c r="N212" s="245">
        <v>3</v>
      </c>
      <c r="O212" s="245">
        <f>ROUND(E212*N212,2)</f>
        <v>33</v>
      </c>
      <c r="P212" s="245">
        <v>0</v>
      </c>
      <c r="Q212" s="245">
        <f>ROUND(E212*P212,2)</f>
        <v>0</v>
      </c>
      <c r="R212" s="247"/>
      <c r="S212" s="247" t="s">
        <v>527</v>
      </c>
      <c r="T212" s="248" t="s">
        <v>512</v>
      </c>
      <c r="U212" s="224">
        <v>0</v>
      </c>
      <c r="V212" s="224">
        <f>ROUND(E212*U212,2)</f>
        <v>0</v>
      </c>
      <c r="W212" s="224"/>
      <c r="X212" s="224" t="s">
        <v>557</v>
      </c>
      <c r="Y212" s="224" t="s">
        <v>513</v>
      </c>
      <c r="Z212" s="213"/>
      <c r="AA212" s="213"/>
      <c r="AB212" s="213"/>
      <c r="AC212" s="213"/>
      <c r="AD212" s="213"/>
      <c r="AE212" s="213"/>
      <c r="AF212" s="213"/>
      <c r="AG212" s="213" t="s">
        <v>558</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55"/>
      <c r="D213" s="251"/>
      <c r="E213" s="251"/>
      <c r="F213" s="251"/>
      <c r="G213" s="251"/>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515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
      <c r="A214" s="242">
        <v>55</v>
      </c>
      <c r="B214" s="243" t="s">
        <v>4082</v>
      </c>
      <c r="C214" s="254" t="s">
        <v>4084</v>
      </c>
      <c r="D214" s="244" t="s">
        <v>3523</v>
      </c>
      <c r="E214" s="245">
        <v>1</v>
      </c>
      <c r="F214" s="246"/>
      <c r="G214" s="247">
        <f>ROUND(E214*F214,2)</f>
        <v>0</v>
      </c>
      <c r="H214" s="246"/>
      <c r="I214" s="247">
        <f>ROUND(E214*H214,2)</f>
        <v>0</v>
      </c>
      <c r="J214" s="246"/>
      <c r="K214" s="247">
        <f>ROUND(E214*J214,2)</f>
        <v>0</v>
      </c>
      <c r="L214" s="247">
        <v>21</v>
      </c>
      <c r="M214" s="247">
        <f>G214*(1+L214/100)</f>
        <v>0</v>
      </c>
      <c r="N214" s="245">
        <v>2</v>
      </c>
      <c r="O214" s="245">
        <f>ROUND(E214*N214,2)</f>
        <v>2</v>
      </c>
      <c r="P214" s="245">
        <v>0</v>
      </c>
      <c r="Q214" s="245">
        <f>ROUND(E214*P214,2)</f>
        <v>0</v>
      </c>
      <c r="R214" s="247"/>
      <c r="S214" s="247" t="s">
        <v>527</v>
      </c>
      <c r="T214" s="248" t="s">
        <v>512</v>
      </c>
      <c r="U214" s="224">
        <v>0</v>
      </c>
      <c r="V214" s="224">
        <f>ROUND(E214*U214,2)</f>
        <v>0</v>
      </c>
      <c r="W214" s="224"/>
      <c r="X214" s="224" t="s">
        <v>3483</v>
      </c>
      <c r="Y214" s="224" t="s">
        <v>513</v>
      </c>
      <c r="Z214" s="213"/>
      <c r="AA214" s="213"/>
      <c r="AB214" s="213"/>
      <c r="AC214" s="213"/>
      <c r="AD214" s="213"/>
      <c r="AE214" s="213"/>
      <c r="AF214" s="213"/>
      <c r="AG214" s="213" t="s">
        <v>3506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55"/>
      <c r="D215" s="251"/>
      <c r="E215" s="251"/>
      <c r="F215" s="251"/>
      <c r="G215" s="251"/>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515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2">
        <v>56</v>
      </c>
      <c r="B216" s="243" t="s">
        <v>4085</v>
      </c>
      <c r="C216" s="254" t="s">
        <v>4026</v>
      </c>
      <c r="D216" s="244" t="s">
        <v>974</v>
      </c>
      <c r="E216" s="245">
        <v>2</v>
      </c>
      <c r="F216" s="246"/>
      <c r="G216" s="247">
        <f>ROUND(E216*F216,2)</f>
        <v>0</v>
      </c>
      <c r="H216" s="246"/>
      <c r="I216" s="247">
        <f>ROUND(E216*H216,2)</f>
        <v>0</v>
      </c>
      <c r="J216" s="246"/>
      <c r="K216" s="247">
        <f>ROUND(E216*J216,2)</f>
        <v>0</v>
      </c>
      <c r="L216" s="247">
        <v>21</v>
      </c>
      <c r="M216" s="247">
        <f>G216*(1+L216/100)</f>
        <v>0</v>
      </c>
      <c r="N216" s="245">
        <v>4</v>
      </c>
      <c r="O216" s="245">
        <f>ROUND(E216*N216,2)</f>
        <v>8</v>
      </c>
      <c r="P216" s="245">
        <v>0</v>
      </c>
      <c r="Q216" s="245">
        <f>ROUND(E216*P216,2)</f>
        <v>0</v>
      </c>
      <c r="R216" s="247"/>
      <c r="S216" s="247" t="s">
        <v>527</v>
      </c>
      <c r="T216" s="248" t="s">
        <v>512</v>
      </c>
      <c r="U216" s="224">
        <v>0</v>
      </c>
      <c r="V216" s="224">
        <f>ROUND(E216*U216,2)</f>
        <v>0</v>
      </c>
      <c r="W216" s="224"/>
      <c r="X216" s="224" t="s">
        <v>557</v>
      </c>
      <c r="Y216" s="224" t="s">
        <v>513</v>
      </c>
      <c r="Z216" s="213"/>
      <c r="AA216" s="213"/>
      <c r="AB216" s="213"/>
      <c r="AC216" s="213"/>
      <c r="AD216" s="213"/>
      <c r="AE216" s="213"/>
      <c r="AF216" s="213"/>
      <c r="AG216" s="213" t="s">
        <v>558</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58" t="s">
        <v>4070</v>
      </c>
      <c r="D217" s="229"/>
      <c r="E217" s="230"/>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573</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58" t="s">
        <v>319</v>
      </c>
      <c r="D218" s="229"/>
      <c r="E218" s="230">
        <v>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573</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57"/>
      <c r="D219" s="250"/>
      <c r="E219" s="250"/>
      <c r="F219" s="250"/>
      <c r="G219" s="250"/>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515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42">
        <v>57</v>
      </c>
      <c r="B220" s="243" t="s">
        <v>4086</v>
      </c>
      <c r="C220" s="254" t="s">
        <v>4087</v>
      </c>
      <c r="D220" s="244" t="s">
        <v>974</v>
      </c>
      <c r="E220" s="245">
        <v>5</v>
      </c>
      <c r="F220" s="246"/>
      <c r="G220" s="247">
        <f>ROUND(E220*F220,2)</f>
        <v>0</v>
      </c>
      <c r="H220" s="246"/>
      <c r="I220" s="247">
        <f>ROUND(E220*H220,2)</f>
        <v>0</v>
      </c>
      <c r="J220" s="246"/>
      <c r="K220" s="247">
        <f>ROUND(E220*J220,2)</f>
        <v>0</v>
      </c>
      <c r="L220" s="247">
        <v>21</v>
      </c>
      <c r="M220" s="247">
        <f>G220*(1+L220/100)</f>
        <v>0</v>
      </c>
      <c r="N220" s="245">
        <v>6</v>
      </c>
      <c r="O220" s="245">
        <f>ROUND(E220*N220,2)</f>
        <v>30</v>
      </c>
      <c r="P220" s="245">
        <v>0</v>
      </c>
      <c r="Q220" s="245">
        <f>ROUND(E220*P220,2)</f>
        <v>0</v>
      </c>
      <c r="R220" s="247"/>
      <c r="S220" s="247" t="s">
        <v>527</v>
      </c>
      <c r="T220" s="248" t="s">
        <v>512</v>
      </c>
      <c r="U220" s="224">
        <v>0</v>
      </c>
      <c r="V220" s="224">
        <f>ROUND(E220*U220,2)</f>
        <v>0</v>
      </c>
      <c r="W220" s="224"/>
      <c r="X220" s="224" t="s">
        <v>557</v>
      </c>
      <c r="Y220" s="224" t="s">
        <v>513</v>
      </c>
      <c r="Z220" s="213"/>
      <c r="AA220" s="213"/>
      <c r="AB220" s="213"/>
      <c r="AC220" s="213"/>
      <c r="AD220" s="213"/>
      <c r="AE220" s="213"/>
      <c r="AF220" s="213"/>
      <c r="AG220" s="213" t="s">
        <v>558</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58" t="s">
        <v>4088</v>
      </c>
      <c r="D221" s="229"/>
      <c r="E221" s="230"/>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573</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58" t="s">
        <v>325</v>
      </c>
      <c r="D222" s="229"/>
      <c r="E222" s="230">
        <v>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573</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57"/>
      <c r="D223" s="250"/>
      <c r="E223" s="250"/>
      <c r="F223" s="250"/>
      <c r="G223" s="250"/>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515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x14ac:dyDescent="0.2">
      <c r="A224" s="242">
        <v>58</v>
      </c>
      <c r="B224" s="243" t="s">
        <v>4089</v>
      </c>
      <c r="C224" s="254" t="s">
        <v>294</v>
      </c>
      <c r="D224" s="244" t="s">
        <v>1663</v>
      </c>
      <c r="E224" s="245">
        <v>20</v>
      </c>
      <c r="F224" s="246"/>
      <c r="G224" s="247">
        <f>ROUND(E224*F224,2)</f>
        <v>0</v>
      </c>
      <c r="H224" s="246"/>
      <c r="I224" s="247">
        <f>ROUND(E224*H224,2)</f>
        <v>0</v>
      </c>
      <c r="J224" s="246"/>
      <c r="K224" s="247">
        <f>ROUND(E224*J224,2)</f>
        <v>0</v>
      </c>
      <c r="L224" s="247">
        <v>21</v>
      </c>
      <c r="M224" s="247">
        <f>G224*(1+L224/100)</f>
        <v>0</v>
      </c>
      <c r="N224" s="245">
        <v>1</v>
      </c>
      <c r="O224" s="245">
        <f>ROUND(E224*N224,2)</f>
        <v>20</v>
      </c>
      <c r="P224" s="245">
        <v>0</v>
      </c>
      <c r="Q224" s="245">
        <f>ROUND(E224*P224,2)</f>
        <v>0</v>
      </c>
      <c r="R224" s="247"/>
      <c r="S224" s="247" t="s">
        <v>527</v>
      </c>
      <c r="T224" s="248" t="s">
        <v>512</v>
      </c>
      <c r="U224" s="224">
        <v>0</v>
      </c>
      <c r="V224" s="224">
        <f>ROUND(E224*U224,2)</f>
        <v>0</v>
      </c>
      <c r="W224" s="224"/>
      <c r="X224" s="224" t="s">
        <v>557</v>
      </c>
      <c r="Y224" s="224" t="s">
        <v>513</v>
      </c>
      <c r="Z224" s="213"/>
      <c r="AA224" s="213"/>
      <c r="AB224" s="213"/>
      <c r="AC224" s="213"/>
      <c r="AD224" s="213"/>
      <c r="AE224" s="213"/>
      <c r="AF224" s="213"/>
      <c r="AG224" s="213" t="s">
        <v>558</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2" x14ac:dyDescent="0.2">
      <c r="A225" s="220"/>
      <c r="B225" s="221"/>
      <c r="C225" s="258" t="s">
        <v>4031</v>
      </c>
      <c r="D225" s="229"/>
      <c r="E225" s="230"/>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573</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58" t="s">
        <v>4072</v>
      </c>
      <c r="D226" s="229"/>
      <c r="E226" s="230">
        <v>20</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573</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57"/>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515</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x14ac:dyDescent="0.2">
      <c r="A228" s="216" t="s">
        <v>506</v>
      </c>
      <c r="B228" s="217" t="s">
        <v>298</v>
      </c>
      <c r="C228" s="260" t="s">
        <v>304</v>
      </c>
      <c r="D228" s="238"/>
      <c r="E228" s="239"/>
      <c r="F228" s="240"/>
      <c r="G228" s="240">
        <f>SUMIF(AG229:AG267,"&lt;&gt;NOR",G229:G267)</f>
        <v>0</v>
      </c>
      <c r="H228" s="240"/>
      <c r="I228" s="240">
        <f>SUM(I229:I267)</f>
        <v>0</v>
      </c>
      <c r="J228" s="240"/>
      <c r="K228" s="240">
        <f>SUM(K229:K267)</f>
        <v>0</v>
      </c>
      <c r="L228" s="240"/>
      <c r="M228" s="240">
        <f>SUM(M229:M267)</f>
        <v>0</v>
      </c>
      <c r="N228" s="239"/>
      <c r="O228" s="239">
        <f>SUM(O229:O267)</f>
        <v>181</v>
      </c>
      <c r="P228" s="239"/>
      <c r="Q228" s="239">
        <f>SUM(Q229:Q267)</f>
        <v>0</v>
      </c>
      <c r="R228" s="240"/>
      <c r="S228" s="240"/>
      <c r="T228" s="241"/>
      <c r="U228" s="231"/>
      <c r="V228" s="231">
        <f>SUM(V229:V267)</f>
        <v>0</v>
      </c>
      <c r="W228" s="231"/>
      <c r="X228" s="231"/>
      <c r="Y228" s="231"/>
      <c r="AG228" t="s">
        <v>507</v>
      </c>
    </row>
    <row r="229" spans="1:60" outlineLevel="1" x14ac:dyDescent="0.2">
      <c r="A229" s="220"/>
      <c r="B229" s="221"/>
      <c r="C229" s="256" t="s">
        <v>4090</v>
      </c>
      <c r="D229" s="252"/>
      <c r="E229" s="252"/>
      <c r="F229" s="252"/>
      <c r="G229" s="252"/>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553</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2">
        <v>59</v>
      </c>
      <c r="B230" s="243" t="s">
        <v>4091</v>
      </c>
      <c r="C230" s="254" t="s">
        <v>4092</v>
      </c>
      <c r="D230" s="244" t="s">
        <v>530</v>
      </c>
      <c r="E230" s="245">
        <v>2</v>
      </c>
      <c r="F230" s="246"/>
      <c r="G230" s="247">
        <f>ROUND(E230*F230,2)</f>
        <v>0</v>
      </c>
      <c r="H230" s="246"/>
      <c r="I230" s="247">
        <f>ROUND(E230*H230,2)</f>
        <v>0</v>
      </c>
      <c r="J230" s="246"/>
      <c r="K230" s="247">
        <f>ROUND(E230*J230,2)</f>
        <v>0</v>
      </c>
      <c r="L230" s="247">
        <v>21</v>
      </c>
      <c r="M230" s="247">
        <f>G230*(1+L230/100)</f>
        <v>0</v>
      </c>
      <c r="N230" s="245">
        <v>2</v>
      </c>
      <c r="O230" s="245">
        <f>ROUND(E230*N230,2)</f>
        <v>4</v>
      </c>
      <c r="P230" s="245">
        <v>0</v>
      </c>
      <c r="Q230" s="245">
        <f>ROUND(E230*P230,2)</f>
        <v>0</v>
      </c>
      <c r="R230" s="247"/>
      <c r="S230" s="247" t="s">
        <v>527</v>
      </c>
      <c r="T230" s="248" t="s">
        <v>512</v>
      </c>
      <c r="U230" s="224">
        <v>0</v>
      </c>
      <c r="V230" s="224">
        <f>ROUND(E230*U230,2)</f>
        <v>0</v>
      </c>
      <c r="W230" s="224"/>
      <c r="X230" s="224" t="s">
        <v>557</v>
      </c>
      <c r="Y230" s="224" t="s">
        <v>513</v>
      </c>
      <c r="Z230" s="213"/>
      <c r="AA230" s="213"/>
      <c r="AB230" s="213"/>
      <c r="AC230" s="213"/>
      <c r="AD230" s="213"/>
      <c r="AE230" s="213"/>
      <c r="AF230" s="213"/>
      <c r="AG230" s="213" t="s">
        <v>558</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8" t="s">
        <v>4093</v>
      </c>
      <c r="D231" s="229"/>
      <c r="E231" s="230"/>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573</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58" t="s">
        <v>4094</v>
      </c>
      <c r="D232" s="229"/>
      <c r="E232" s="230"/>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573</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58" t="s">
        <v>319</v>
      </c>
      <c r="D233" s="229"/>
      <c r="E233" s="230">
        <v>2</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573</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7"/>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515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42">
        <v>60</v>
      </c>
      <c r="B235" s="243" t="s">
        <v>4095</v>
      </c>
      <c r="C235" s="254" t="s">
        <v>4096</v>
      </c>
      <c r="D235" s="244" t="s">
        <v>530</v>
      </c>
      <c r="E235" s="245">
        <v>4</v>
      </c>
      <c r="F235" s="246"/>
      <c r="G235" s="247">
        <f>ROUND(E235*F235,2)</f>
        <v>0</v>
      </c>
      <c r="H235" s="246"/>
      <c r="I235" s="247">
        <f>ROUND(E235*H235,2)</f>
        <v>0</v>
      </c>
      <c r="J235" s="246"/>
      <c r="K235" s="247">
        <f>ROUND(E235*J235,2)</f>
        <v>0</v>
      </c>
      <c r="L235" s="247">
        <v>21</v>
      </c>
      <c r="M235" s="247">
        <f>G235*(1+L235/100)</f>
        <v>0</v>
      </c>
      <c r="N235" s="245">
        <v>1</v>
      </c>
      <c r="O235" s="245">
        <f>ROUND(E235*N235,2)</f>
        <v>4</v>
      </c>
      <c r="P235" s="245">
        <v>0</v>
      </c>
      <c r="Q235" s="245">
        <f>ROUND(E235*P235,2)</f>
        <v>0</v>
      </c>
      <c r="R235" s="247"/>
      <c r="S235" s="247" t="s">
        <v>527</v>
      </c>
      <c r="T235" s="248" t="s">
        <v>512</v>
      </c>
      <c r="U235" s="224">
        <v>0</v>
      </c>
      <c r="V235" s="224">
        <f>ROUND(E235*U235,2)</f>
        <v>0</v>
      </c>
      <c r="W235" s="224"/>
      <c r="X235" s="224" t="s">
        <v>557</v>
      </c>
      <c r="Y235" s="224" t="s">
        <v>513</v>
      </c>
      <c r="Z235" s="213"/>
      <c r="AA235" s="213"/>
      <c r="AB235" s="213"/>
      <c r="AC235" s="213"/>
      <c r="AD235" s="213"/>
      <c r="AE235" s="213"/>
      <c r="AF235" s="213"/>
      <c r="AG235" s="213" t="s">
        <v>558</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8" t="s">
        <v>4097</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573</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58" t="s">
        <v>323</v>
      </c>
      <c r="D237" s="229"/>
      <c r="E237" s="230">
        <v>4</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573</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57"/>
      <c r="D238" s="250"/>
      <c r="E238" s="250"/>
      <c r="F238" s="250"/>
      <c r="G238" s="250"/>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515</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42">
        <v>61</v>
      </c>
      <c r="B239" s="243" t="s">
        <v>4098</v>
      </c>
      <c r="C239" s="254" t="s">
        <v>4099</v>
      </c>
      <c r="D239" s="244" t="s">
        <v>530</v>
      </c>
      <c r="E239" s="245">
        <v>2</v>
      </c>
      <c r="F239" s="246"/>
      <c r="G239" s="247">
        <f>ROUND(E239*F239,2)</f>
        <v>0</v>
      </c>
      <c r="H239" s="246"/>
      <c r="I239" s="247">
        <f>ROUND(E239*H239,2)</f>
        <v>0</v>
      </c>
      <c r="J239" s="246"/>
      <c r="K239" s="247">
        <f>ROUND(E239*J239,2)</f>
        <v>0</v>
      </c>
      <c r="L239" s="247">
        <v>21</v>
      </c>
      <c r="M239" s="247">
        <f>G239*(1+L239/100)</f>
        <v>0</v>
      </c>
      <c r="N239" s="245">
        <v>1</v>
      </c>
      <c r="O239" s="245">
        <f>ROUND(E239*N239,2)</f>
        <v>2</v>
      </c>
      <c r="P239" s="245">
        <v>0</v>
      </c>
      <c r="Q239" s="245">
        <f>ROUND(E239*P239,2)</f>
        <v>0</v>
      </c>
      <c r="R239" s="247"/>
      <c r="S239" s="247" t="s">
        <v>527</v>
      </c>
      <c r="T239" s="248" t="s">
        <v>512</v>
      </c>
      <c r="U239" s="224">
        <v>0</v>
      </c>
      <c r="V239" s="224">
        <f>ROUND(E239*U239,2)</f>
        <v>0</v>
      </c>
      <c r="W239" s="224"/>
      <c r="X239" s="224" t="s">
        <v>557</v>
      </c>
      <c r="Y239" s="224" t="s">
        <v>513</v>
      </c>
      <c r="Z239" s="213"/>
      <c r="AA239" s="213"/>
      <c r="AB239" s="213"/>
      <c r="AC239" s="213"/>
      <c r="AD239" s="213"/>
      <c r="AE239" s="213"/>
      <c r="AF239" s="213"/>
      <c r="AG239" s="213" t="s">
        <v>558</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55"/>
      <c r="D240" s="251"/>
      <c r="E240" s="251"/>
      <c r="F240" s="251"/>
      <c r="G240" s="251"/>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515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
      <c r="A241" s="242">
        <v>62</v>
      </c>
      <c r="B241" s="243" t="s">
        <v>4100</v>
      </c>
      <c r="C241" s="254" t="s">
        <v>4080</v>
      </c>
      <c r="D241" s="244" t="s">
        <v>530</v>
      </c>
      <c r="E241" s="245">
        <v>2</v>
      </c>
      <c r="F241" s="246"/>
      <c r="G241" s="247">
        <f>ROUND(E241*F241,2)</f>
        <v>0</v>
      </c>
      <c r="H241" s="246"/>
      <c r="I241" s="247">
        <f>ROUND(E241*H241,2)</f>
        <v>0</v>
      </c>
      <c r="J241" s="246"/>
      <c r="K241" s="247">
        <f>ROUND(E241*J241,2)</f>
        <v>0</v>
      </c>
      <c r="L241" s="247">
        <v>21</v>
      </c>
      <c r="M241" s="247">
        <f>G241*(1+L241/100)</f>
        <v>0</v>
      </c>
      <c r="N241" s="245">
        <v>6</v>
      </c>
      <c r="O241" s="245">
        <f>ROUND(E241*N241,2)</f>
        <v>12</v>
      </c>
      <c r="P241" s="245">
        <v>0</v>
      </c>
      <c r="Q241" s="245">
        <f>ROUND(E241*P241,2)</f>
        <v>0</v>
      </c>
      <c r="R241" s="247"/>
      <c r="S241" s="247" t="s">
        <v>527</v>
      </c>
      <c r="T241" s="248" t="s">
        <v>512</v>
      </c>
      <c r="U241" s="224">
        <v>0</v>
      </c>
      <c r="V241" s="224">
        <f>ROUND(E241*U241,2)</f>
        <v>0</v>
      </c>
      <c r="W241" s="224"/>
      <c r="X241" s="224" t="s">
        <v>557</v>
      </c>
      <c r="Y241" s="224" t="s">
        <v>513</v>
      </c>
      <c r="Z241" s="213"/>
      <c r="AA241" s="213"/>
      <c r="AB241" s="213"/>
      <c r="AC241" s="213"/>
      <c r="AD241" s="213"/>
      <c r="AE241" s="213"/>
      <c r="AF241" s="213"/>
      <c r="AG241" s="213" t="s">
        <v>558</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2" x14ac:dyDescent="0.2">
      <c r="A242" s="220"/>
      <c r="B242" s="221"/>
      <c r="C242" s="255"/>
      <c r="D242" s="251"/>
      <c r="E242" s="251"/>
      <c r="F242" s="251"/>
      <c r="G242" s="251"/>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515</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
      <c r="A243" s="242">
        <v>63</v>
      </c>
      <c r="B243" s="243" t="s">
        <v>4101</v>
      </c>
      <c r="C243" s="254" t="s">
        <v>4102</v>
      </c>
      <c r="D243" s="244" t="s">
        <v>1356</v>
      </c>
      <c r="E243" s="245">
        <v>12</v>
      </c>
      <c r="F243" s="246"/>
      <c r="G243" s="247">
        <f>ROUND(E243*F243,2)</f>
        <v>0</v>
      </c>
      <c r="H243" s="246"/>
      <c r="I243" s="247">
        <f>ROUND(E243*H243,2)</f>
        <v>0</v>
      </c>
      <c r="J243" s="246"/>
      <c r="K243" s="247">
        <f>ROUND(E243*J243,2)</f>
        <v>0</v>
      </c>
      <c r="L243" s="247">
        <v>21</v>
      </c>
      <c r="M243" s="247">
        <f>G243*(1+L243/100)</f>
        <v>0</v>
      </c>
      <c r="N243" s="245">
        <v>3</v>
      </c>
      <c r="O243" s="245">
        <f>ROUND(E243*N243,2)</f>
        <v>36</v>
      </c>
      <c r="P243" s="245">
        <v>0</v>
      </c>
      <c r="Q243" s="245">
        <f>ROUND(E243*P243,2)</f>
        <v>0</v>
      </c>
      <c r="R243" s="247"/>
      <c r="S243" s="247" t="s">
        <v>527</v>
      </c>
      <c r="T243" s="248" t="s">
        <v>512</v>
      </c>
      <c r="U243" s="224">
        <v>0</v>
      </c>
      <c r="V243" s="224">
        <f>ROUND(E243*U243,2)</f>
        <v>0</v>
      </c>
      <c r="W243" s="224"/>
      <c r="X243" s="224" t="s">
        <v>557</v>
      </c>
      <c r="Y243" s="224" t="s">
        <v>513</v>
      </c>
      <c r="Z243" s="213"/>
      <c r="AA243" s="213"/>
      <c r="AB243" s="213"/>
      <c r="AC243" s="213"/>
      <c r="AD243" s="213"/>
      <c r="AE243" s="213"/>
      <c r="AF243" s="213"/>
      <c r="AG243" s="213" t="s">
        <v>558</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56" t="s">
        <v>4103</v>
      </c>
      <c r="D244" s="252"/>
      <c r="E244" s="252"/>
      <c r="F244" s="252"/>
      <c r="G244" s="252"/>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553</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57"/>
      <c r="D245" s="250"/>
      <c r="E245" s="250"/>
      <c r="F245" s="250"/>
      <c r="G245" s="250"/>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515</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2">
        <v>64</v>
      </c>
      <c r="B246" s="243" t="s">
        <v>4104</v>
      </c>
      <c r="C246" s="254" t="s">
        <v>4083</v>
      </c>
      <c r="D246" s="244" t="s">
        <v>3523</v>
      </c>
      <c r="E246" s="245">
        <v>13</v>
      </c>
      <c r="F246" s="246"/>
      <c r="G246" s="247">
        <f>ROUND(E246*F246,2)</f>
        <v>0</v>
      </c>
      <c r="H246" s="246"/>
      <c r="I246" s="247">
        <f>ROUND(E246*H246,2)</f>
        <v>0</v>
      </c>
      <c r="J246" s="246"/>
      <c r="K246" s="247">
        <f>ROUND(E246*J246,2)</f>
        <v>0</v>
      </c>
      <c r="L246" s="247">
        <v>21</v>
      </c>
      <c r="M246" s="247">
        <f>G246*(1+L246/100)</f>
        <v>0</v>
      </c>
      <c r="N246" s="245">
        <v>3</v>
      </c>
      <c r="O246" s="245">
        <f>ROUND(E246*N246,2)</f>
        <v>39</v>
      </c>
      <c r="P246" s="245">
        <v>0</v>
      </c>
      <c r="Q246" s="245">
        <f>ROUND(E246*P246,2)</f>
        <v>0</v>
      </c>
      <c r="R246" s="247"/>
      <c r="S246" s="247" t="s">
        <v>527</v>
      </c>
      <c r="T246" s="248" t="s">
        <v>512</v>
      </c>
      <c r="U246" s="224">
        <v>0</v>
      </c>
      <c r="V246" s="224">
        <f>ROUND(E246*U246,2)</f>
        <v>0</v>
      </c>
      <c r="W246" s="224"/>
      <c r="X246" s="224" t="s">
        <v>557</v>
      </c>
      <c r="Y246" s="224" t="s">
        <v>513</v>
      </c>
      <c r="Z246" s="213"/>
      <c r="AA246" s="213"/>
      <c r="AB246" s="213"/>
      <c r="AC246" s="213"/>
      <c r="AD246" s="213"/>
      <c r="AE246" s="213"/>
      <c r="AF246" s="213"/>
      <c r="AG246" s="213" t="s">
        <v>558</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55"/>
      <c r="D247" s="251"/>
      <c r="E247" s="251"/>
      <c r="F247" s="251"/>
      <c r="G247" s="251"/>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515</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x14ac:dyDescent="0.2">
      <c r="A248" s="242">
        <v>65</v>
      </c>
      <c r="B248" s="243" t="s">
        <v>4105</v>
      </c>
      <c r="C248" s="254" t="s">
        <v>4026</v>
      </c>
      <c r="D248" s="244" t="s">
        <v>974</v>
      </c>
      <c r="E248" s="245">
        <v>6</v>
      </c>
      <c r="F248" s="246"/>
      <c r="G248" s="247">
        <f>ROUND(E248*F248,2)</f>
        <v>0</v>
      </c>
      <c r="H248" s="246"/>
      <c r="I248" s="247">
        <f>ROUND(E248*H248,2)</f>
        <v>0</v>
      </c>
      <c r="J248" s="246"/>
      <c r="K248" s="247">
        <f>ROUND(E248*J248,2)</f>
        <v>0</v>
      </c>
      <c r="L248" s="247">
        <v>21</v>
      </c>
      <c r="M248" s="247">
        <f>G248*(1+L248/100)</f>
        <v>0</v>
      </c>
      <c r="N248" s="245">
        <v>4</v>
      </c>
      <c r="O248" s="245">
        <f>ROUND(E248*N248,2)</f>
        <v>24</v>
      </c>
      <c r="P248" s="245">
        <v>0</v>
      </c>
      <c r="Q248" s="245">
        <f>ROUND(E248*P248,2)</f>
        <v>0</v>
      </c>
      <c r="R248" s="247"/>
      <c r="S248" s="247" t="s">
        <v>527</v>
      </c>
      <c r="T248" s="248" t="s">
        <v>512</v>
      </c>
      <c r="U248" s="224">
        <v>0</v>
      </c>
      <c r="V248" s="224">
        <f>ROUND(E248*U248,2)</f>
        <v>0</v>
      </c>
      <c r="W248" s="224"/>
      <c r="X248" s="224" t="s">
        <v>557</v>
      </c>
      <c r="Y248" s="224" t="s">
        <v>513</v>
      </c>
      <c r="Z248" s="213"/>
      <c r="AA248" s="213"/>
      <c r="AB248" s="213"/>
      <c r="AC248" s="213"/>
      <c r="AD248" s="213"/>
      <c r="AE248" s="213"/>
      <c r="AF248" s="213"/>
      <c r="AG248" s="213" t="s">
        <v>558</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58" t="s">
        <v>4070</v>
      </c>
      <c r="D249" s="229"/>
      <c r="E249" s="230"/>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573</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58" t="s">
        <v>585</v>
      </c>
      <c r="D250" s="229"/>
      <c r="E250" s="230">
        <v>6</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573</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7"/>
      <c r="D251" s="250"/>
      <c r="E251" s="250"/>
      <c r="F251" s="250"/>
      <c r="G251" s="250"/>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515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x14ac:dyDescent="0.2">
      <c r="A252" s="242">
        <v>66</v>
      </c>
      <c r="B252" s="243" t="s">
        <v>4106</v>
      </c>
      <c r="C252" s="254" t="s">
        <v>4107</v>
      </c>
      <c r="D252" s="244" t="s">
        <v>974</v>
      </c>
      <c r="E252" s="245">
        <v>2</v>
      </c>
      <c r="F252" s="246"/>
      <c r="G252" s="247">
        <f>ROUND(E252*F252,2)</f>
        <v>0</v>
      </c>
      <c r="H252" s="246"/>
      <c r="I252" s="247">
        <f>ROUND(E252*H252,2)</f>
        <v>0</v>
      </c>
      <c r="J252" s="246"/>
      <c r="K252" s="247">
        <f>ROUND(E252*J252,2)</f>
        <v>0</v>
      </c>
      <c r="L252" s="247">
        <v>21</v>
      </c>
      <c r="M252" s="247">
        <f>G252*(1+L252/100)</f>
        <v>0</v>
      </c>
      <c r="N252" s="245">
        <v>0</v>
      </c>
      <c r="O252" s="245">
        <f>ROUND(E252*N252,2)</f>
        <v>0</v>
      </c>
      <c r="P252" s="245">
        <v>0</v>
      </c>
      <c r="Q252" s="245">
        <f>ROUND(E252*P252,2)</f>
        <v>0</v>
      </c>
      <c r="R252" s="247"/>
      <c r="S252" s="247" t="s">
        <v>527</v>
      </c>
      <c r="T252" s="248" t="s">
        <v>512</v>
      </c>
      <c r="U252" s="224">
        <v>0</v>
      </c>
      <c r="V252" s="224">
        <f>ROUND(E252*U252,2)</f>
        <v>0</v>
      </c>
      <c r="W252" s="224"/>
      <c r="X252" s="224" t="s">
        <v>557</v>
      </c>
      <c r="Y252" s="224" t="s">
        <v>513</v>
      </c>
      <c r="Z252" s="213"/>
      <c r="AA252" s="213"/>
      <c r="AB252" s="213"/>
      <c r="AC252" s="213"/>
      <c r="AD252" s="213"/>
      <c r="AE252" s="213"/>
      <c r="AF252" s="213"/>
      <c r="AG252" s="213" t="s">
        <v>558</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8" t="s">
        <v>4108</v>
      </c>
      <c r="D253" s="229"/>
      <c r="E253" s="230"/>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573</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58" t="s">
        <v>319</v>
      </c>
      <c r="D254" s="229"/>
      <c r="E254" s="230">
        <v>2</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573</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57"/>
      <c r="D255" s="250"/>
      <c r="E255" s="250"/>
      <c r="F255" s="250"/>
      <c r="G255" s="250"/>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515</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1" x14ac:dyDescent="0.2">
      <c r="A256" s="242">
        <v>67</v>
      </c>
      <c r="B256" s="243" t="s">
        <v>4109</v>
      </c>
      <c r="C256" s="254" t="s">
        <v>4087</v>
      </c>
      <c r="D256" s="244" t="s">
        <v>974</v>
      </c>
      <c r="E256" s="245">
        <v>6</v>
      </c>
      <c r="F256" s="246"/>
      <c r="G256" s="247">
        <f>ROUND(E256*F256,2)</f>
        <v>0</v>
      </c>
      <c r="H256" s="246"/>
      <c r="I256" s="247">
        <f>ROUND(E256*H256,2)</f>
        <v>0</v>
      </c>
      <c r="J256" s="246"/>
      <c r="K256" s="247">
        <f>ROUND(E256*J256,2)</f>
        <v>0</v>
      </c>
      <c r="L256" s="247">
        <v>21</v>
      </c>
      <c r="M256" s="247">
        <f>G256*(1+L256/100)</f>
        <v>0</v>
      </c>
      <c r="N256" s="245">
        <v>6</v>
      </c>
      <c r="O256" s="245">
        <f>ROUND(E256*N256,2)</f>
        <v>36</v>
      </c>
      <c r="P256" s="245">
        <v>0</v>
      </c>
      <c r="Q256" s="245">
        <f>ROUND(E256*P256,2)</f>
        <v>0</v>
      </c>
      <c r="R256" s="247"/>
      <c r="S256" s="247" t="s">
        <v>527</v>
      </c>
      <c r="T256" s="248" t="s">
        <v>512</v>
      </c>
      <c r="U256" s="224">
        <v>0</v>
      </c>
      <c r="V256" s="224">
        <f>ROUND(E256*U256,2)</f>
        <v>0</v>
      </c>
      <c r="W256" s="224"/>
      <c r="X256" s="224" t="s">
        <v>557</v>
      </c>
      <c r="Y256" s="224" t="s">
        <v>513</v>
      </c>
      <c r="Z256" s="213"/>
      <c r="AA256" s="213"/>
      <c r="AB256" s="213"/>
      <c r="AC256" s="213"/>
      <c r="AD256" s="213"/>
      <c r="AE256" s="213"/>
      <c r="AF256" s="213"/>
      <c r="AG256" s="213" t="s">
        <v>558</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8" t="s">
        <v>4088</v>
      </c>
      <c r="D257" s="229"/>
      <c r="E257" s="230"/>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573</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58" t="s">
        <v>585</v>
      </c>
      <c r="D258" s="229"/>
      <c r="E258" s="230">
        <v>6</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573</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7"/>
      <c r="D259" s="250"/>
      <c r="E259" s="250"/>
      <c r="F259" s="250"/>
      <c r="G259" s="250"/>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515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42">
        <v>68</v>
      </c>
      <c r="B260" s="243" t="s">
        <v>4110</v>
      </c>
      <c r="C260" s="254" t="s">
        <v>4111</v>
      </c>
      <c r="D260" s="244" t="s">
        <v>3523</v>
      </c>
      <c r="E260" s="245">
        <v>4</v>
      </c>
      <c r="F260" s="246"/>
      <c r="G260" s="247">
        <f>ROUND(E260*F260,2)</f>
        <v>0</v>
      </c>
      <c r="H260" s="246"/>
      <c r="I260" s="247">
        <f>ROUND(E260*H260,2)</f>
        <v>0</v>
      </c>
      <c r="J260" s="246"/>
      <c r="K260" s="247">
        <f>ROUND(E260*J260,2)</f>
        <v>0</v>
      </c>
      <c r="L260" s="247">
        <v>21</v>
      </c>
      <c r="M260" s="247">
        <f>G260*(1+L260/100)</f>
        <v>0</v>
      </c>
      <c r="N260" s="245">
        <v>1</v>
      </c>
      <c r="O260" s="245">
        <f>ROUND(E260*N260,2)</f>
        <v>4</v>
      </c>
      <c r="P260" s="245">
        <v>0</v>
      </c>
      <c r="Q260" s="245">
        <f>ROUND(E260*P260,2)</f>
        <v>0</v>
      </c>
      <c r="R260" s="247"/>
      <c r="S260" s="247" t="s">
        <v>527</v>
      </c>
      <c r="T260" s="248" t="s">
        <v>512</v>
      </c>
      <c r="U260" s="224">
        <v>0</v>
      </c>
      <c r="V260" s="224">
        <f>ROUND(E260*U260,2)</f>
        <v>0</v>
      </c>
      <c r="W260" s="224"/>
      <c r="X260" s="224" t="s">
        <v>557</v>
      </c>
      <c r="Y260" s="224" t="s">
        <v>513</v>
      </c>
      <c r="Z260" s="213"/>
      <c r="AA260" s="213"/>
      <c r="AB260" s="213"/>
      <c r="AC260" s="213"/>
      <c r="AD260" s="213"/>
      <c r="AE260" s="213"/>
      <c r="AF260" s="213"/>
      <c r="AG260" s="213" t="s">
        <v>558</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8" t="s">
        <v>4112</v>
      </c>
      <c r="D261" s="229"/>
      <c r="E261" s="230"/>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573</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58" t="s">
        <v>323</v>
      </c>
      <c r="D262" s="229"/>
      <c r="E262" s="230">
        <v>4</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573</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57"/>
      <c r="D263" s="250"/>
      <c r="E263" s="250"/>
      <c r="F263" s="250"/>
      <c r="G263" s="250"/>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515</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2">
        <v>69</v>
      </c>
      <c r="B264" s="243" t="s">
        <v>4113</v>
      </c>
      <c r="C264" s="254" t="s">
        <v>294</v>
      </c>
      <c r="D264" s="244" t="s">
        <v>1663</v>
      </c>
      <c r="E264" s="245">
        <v>20</v>
      </c>
      <c r="F264" s="246"/>
      <c r="G264" s="247">
        <f>ROUND(E264*F264,2)</f>
        <v>0</v>
      </c>
      <c r="H264" s="246"/>
      <c r="I264" s="247">
        <f>ROUND(E264*H264,2)</f>
        <v>0</v>
      </c>
      <c r="J264" s="246"/>
      <c r="K264" s="247">
        <f>ROUND(E264*J264,2)</f>
        <v>0</v>
      </c>
      <c r="L264" s="247">
        <v>21</v>
      </c>
      <c r="M264" s="247">
        <f>G264*(1+L264/100)</f>
        <v>0</v>
      </c>
      <c r="N264" s="245">
        <v>1</v>
      </c>
      <c r="O264" s="245">
        <f>ROUND(E264*N264,2)</f>
        <v>20</v>
      </c>
      <c r="P264" s="245">
        <v>0</v>
      </c>
      <c r="Q264" s="245">
        <f>ROUND(E264*P264,2)</f>
        <v>0</v>
      </c>
      <c r="R264" s="247"/>
      <c r="S264" s="247" t="s">
        <v>527</v>
      </c>
      <c r="T264" s="248" t="s">
        <v>512</v>
      </c>
      <c r="U264" s="224">
        <v>0</v>
      </c>
      <c r="V264" s="224">
        <f>ROUND(E264*U264,2)</f>
        <v>0</v>
      </c>
      <c r="W264" s="224"/>
      <c r="X264" s="224" t="s">
        <v>557</v>
      </c>
      <c r="Y264" s="224" t="s">
        <v>513</v>
      </c>
      <c r="Z264" s="213"/>
      <c r="AA264" s="213"/>
      <c r="AB264" s="213"/>
      <c r="AC264" s="213"/>
      <c r="AD264" s="213"/>
      <c r="AE264" s="213"/>
      <c r="AF264" s="213"/>
      <c r="AG264" s="213" t="s">
        <v>558</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58" t="s">
        <v>4031</v>
      </c>
      <c r="D265" s="229"/>
      <c r="E265" s="230"/>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573</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58" t="s">
        <v>4072</v>
      </c>
      <c r="D266" s="229"/>
      <c r="E266" s="230">
        <v>20</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573</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2" x14ac:dyDescent="0.2">
      <c r="A267" s="220"/>
      <c r="B267" s="221"/>
      <c r="C267" s="257"/>
      <c r="D267" s="250"/>
      <c r="E267" s="250"/>
      <c r="F267" s="250"/>
      <c r="G267" s="250"/>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515</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x14ac:dyDescent="0.2">
      <c r="A268" s="216" t="s">
        <v>506</v>
      </c>
      <c r="B268" s="217" t="s">
        <v>305</v>
      </c>
      <c r="C268" s="260" t="s">
        <v>310</v>
      </c>
      <c r="D268" s="238"/>
      <c r="E268" s="239"/>
      <c r="F268" s="240"/>
      <c r="G268" s="240">
        <f>SUMIF(AG269:AG305,"&lt;&gt;NOR",G269:G305)</f>
        <v>0</v>
      </c>
      <c r="H268" s="240"/>
      <c r="I268" s="240">
        <f>SUM(I269:I305)</f>
        <v>0</v>
      </c>
      <c r="J268" s="240"/>
      <c r="K268" s="240">
        <f>SUM(K269:K305)</f>
        <v>0</v>
      </c>
      <c r="L268" s="240"/>
      <c r="M268" s="240">
        <f>SUM(M269:M305)</f>
        <v>0</v>
      </c>
      <c r="N268" s="239"/>
      <c r="O268" s="239">
        <f>SUM(O269:O305)</f>
        <v>73</v>
      </c>
      <c r="P268" s="239"/>
      <c r="Q268" s="239">
        <f>SUM(Q269:Q305)</f>
        <v>0</v>
      </c>
      <c r="R268" s="240"/>
      <c r="S268" s="240"/>
      <c r="T268" s="241"/>
      <c r="U268" s="231"/>
      <c r="V268" s="231">
        <f>SUM(V269:V305)</f>
        <v>0</v>
      </c>
      <c r="W268" s="231"/>
      <c r="X268" s="231"/>
      <c r="Y268" s="231"/>
      <c r="AG268" t="s">
        <v>507</v>
      </c>
    </row>
    <row r="269" spans="1:60" outlineLevel="1" x14ac:dyDescent="0.2">
      <c r="A269" s="220"/>
      <c r="B269" s="221"/>
      <c r="C269" s="256" t="s">
        <v>4114</v>
      </c>
      <c r="D269" s="252"/>
      <c r="E269" s="252"/>
      <c r="F269" s="252"/>
      <c r="G269" s="252"/>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553</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x14ac:dyDescent="0.2">
      <c r="A270" s="242">
        <v>70</v>
      </c>
      <c r="B270" s="243" t="s">
        <v>4115</v>
      </c>
      <c r="C270" s="254" t="s">
        <v>4092</v>
      </c>
      <c r="D270" s="244" t="s">
        <v>530</v>
      </c>
      <c r="E270" s="245">
        <v>1</v>
      </c>
      <c r="F270" s="246"/>
      <c r="G270" s="247">
        <f>ROUND(E270*F270,2)</f>
        <v>0</v>
      </c>
      <c r="H270" s="246"/>
      <c r="I270" s="247">
        <f>ROUND(E270*H270,2)</f>
        <v>0</v>
      </c>
      <c r="J270" s="246"/>
      <c r="K270" s="247">
        <f>ROUND(E270*J270,2)</f>
        <v>0</v>
      </c>
      <c r="L270" s="247">
        <v>21</v>
      </c>
      <c r="M270" s="247">
        <f>G270*(1+L270/100)</f>
        <v>0</v>
      </c>
      <c r="N270" s="245">
        <v>2</v>
      </c>
      <c r="O270" s="245">
        <f>ROUND(E270*N270,2)</f>
        <v>2</v>
      </c>
      <c r="P270" s="245">
        <v>0</v>
      </c>
      <c r="Q270" s="245">
        <f>ROUND(E270*P270,2)</f>
        <v>0</v>
      </c>
      <c r="R270" s="247"/>
      <c r="S270" s="247" t="s">
        <v>527</v>
      </c>
      <c r="T270" s="248" t="s">
        <v>512</v>
      </c>
      <c r="U270" s="224">
        <v>0</v>
      </c>
      <c r="V270" s="224">
        <f>ROUND(E270*U270,2)</f>
        <v>0</v>
      </c>
      <c r="W270" s="224"/>
      <c r="X270" s="224" t="s">
        <v>557</v>
      </c>
      <c r="Y270" s="224" t="s">
        <v>513</v>
      </c>
      <c r="Z270" s="213"/>
      <c r="AA270" s="213"/>
      <c r="AB270" s="213"/>
      <c r="AC270" s="213"/>
      <c r="AD270" s="213"/>
      <c r="AE270" s="213"/>
      <c r="AF270" s="213"/>
      <c r="AG270" s="213" t="s">
        <v>558</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8" t="s">
        <v>4093</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58" t="s">
        <v>4094</v>
      </c>
      <c r="D272" s="229"/>
      <c r="E272" s="230"/>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573</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58" t="s">
        <v>317</v>
      </c>
      <c r="D273" s="229"/>
      <c r="E273" s="230">
        <v>1</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573</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7"/>
      <c r="D274" s="250"/>
      <c r="E274" s="250"/>
      <c r="F274" s="250"/>
      <c r="G274" s="250"/>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515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x14ac:dyDescent="0.2">
      <c r="A275" s="242">
        <v>71</v>
      </c>
      <c r="B275" s="243" t="s">
        <v>4116</v>
      </c>
      <c r="C275" s="254" t="s">
        <v>3994</v>
      </c>
      <c r="D275" s="244" t="s">
        <v>530</v>
      </c>
      <c r="E275" s="245">
        <v>1</v>
      </c>
      <c r="F275" s="246"/>
      <c r="G275" s="247">
        <f>ROUND(E275*F275,2)</f>
        <v>0</v>
      </c>
      <c r="H275" s="246"/>
      <c r="I275" s="247">
        <f>ROUND(E275*H275,2)</f>
        <v>0</v>
      </c>
      <c r="J275" s="246"/>
      <c r="K275" s="247">
        <f>ROUND(E275*J275,2)</f>
        <v>0</v>
      </c>
      <c r="L275" s="247">
        <v>21</v>
      </c>
      <c r="M275" s="247">
        <f>G275*(1+L275/100)</f>
        <v>0</v>
      </c>
      <c r="N275" s="245">
        <v>1</v>
      </c>
      <c r="O275" s="245">
        <f>ROUND(E275*N275,2)</f>
        <v>1</v>
      </c>
      <c r="P275" s="245">
        <v>0</v>
      </c>
      <c r="Q275" s="245">
        <f>ROUND(E275*P275,2)</f>
        <v>0</v>
      </c>
      <c r="R275" s="247"/>
      <c r="S275" s="247" t="s">
        <v>527</v>
      </c>
      <c r="T275" s="248" t="s">
        <v>512</v>
      </c>
      <c r="U275" s="224">
        <v>0</v>
      </c>
      <c r="V275" s="224">
        <f>ROUND(E275*U275,2)</f>
        <v>0</v>
      </c>
      <c r="W275" s="224"/>
      <c r="X275" s="224" t="s">
        <v>557</v>
      </c>
      <c r="Y275" s="224" t="s">
        <v>513</v>
      </c>
      <c r="Z275" s="213"/>
      <c r="AA275" s="213"/>
      <c r="AB275" s="213"/>
      <c r="AC275" s="213"/>
      <c r="AD275" s="213"/>
      <c r="AE275" s="213"/>
      <c r="AF275" s="213"/>
      <c r="AG275" s="213" t="s">
        <v>558</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58" t="s">
        <v>4117</v>
      </c>
      <c r="D276" s="229"/>
      <c r="E276" s="230"/>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573</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58" t="s">
        <v>317</v>
      </c>
      <c r="D277" s="229"/>
      <c r="E277" s="230">
        <v>1</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573</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57"/>
      <c r="D278" s="250"/>
      <c r="E278" s="250"/>
      <c r="F278" s="250"/>
      <c r="G278" s="250"/>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515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x14ac:dyDescent="0.2">
      <c r="A279" s="242">
        <v>72</v>
      </c>
      <c r="B279" s="243" t="s">
        <v>4118</v>
      </c>
      <c r="C279" s="254" t="s">
        <v>4099</v>
      </c>
      <c r="D279" s="244" t="s">
        <v>530</v>
      </c>
      <c r="E279" s="245">
        <v>1</v>
      </c>
      <c r="F279" s="246"/>
      <c r="G279" s="247">
        <f>ROUND(E279*F279,2)</f>
        <v>0</v>
      </c>
      <c r="H279" s="246"/>
      <c r="I279" s="247">
        <f>ROUND(E279*H279,2)</f>
        <v>0</v>
      </c>
      <c r="J279" s="246"/>
      <c r="K279" s="247">
        <f>ROUND(E279*J279,2)</f>
        <v>0</v>
      </c>
      <c r="L279" s="247">
        <v>21</v>
      </c>
      <c r="M279" s="247">
        <f>G279*(1+L279/100)</f>
        <v>0</v>
      </c>
      <c r="N279" s="245">
        <v>1</v>
      </c>
      <c r="O279" s="245">
        <f>ROUND(E279*N279,2)</f>
        <v>1</v>
      </c>
      <c r="P279" s="245">
        <v>0</v>
      </c>
      <c r="Q279" s="245">
        <f>ROUND(E279*P279,2)</f>
        <v>0</v>
      </c>
      <c r="R279" s="247"/>
      <c r="S279" s="247" t="s">
        <v>527</v>
      </c>
      <c r="T279" s="248" t="s">
        <v>512</v>
      </c>
      <c r="U279" s="224">
        <v>0</v>
      </c>
      <c r="V279" s="224">
        <f>ROUND(E279*U279,2)</f>
        <v>0</v>
      </c>
      <c r="W279" s="224"/>
      <c r="X279" s="224" t="s">
        <v>557</v>
      </c>
      <c r="Y279" s="224" t="s">
        <v>513</v>
      </c>
      <c r="Z279" s="213"/>
      <c r="AA279" s="213"/>
      <c r="AB279" s="213"/>
      <c r="AC279" s="213"/>
      <c r="AD279" s="213"/>
      <c r="AE279" s="213"/>
      <c r="AF279" s="213"/>
      <c r="AG279" s="213" t="s">
        <v>558</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55"/>
      <c r="D280" s="251"/>
      <c r="E280" s="251"/>
      <c r="F280" s="251"/>
      <c r="G280" s="251"/>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515</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
      <c r="A281" s="242">
        <v>73</v>
      </c>
      <c r="B281" s="243" t="s">
        <v>4119</v>
      </c>
      <c r="C281" s="254" t="s">
        <v>4120</v>
      </c>
      <c r="D281" s="244" t="s">
        <v>530</v>
      </c>
      <c r="E281" s="245">
        <v>1</v>
      </c>
      <c r="F281" s="246"/>
      <c r="G281" s="247">
        <f>ROUND(E281*F281,2)</f>
        <v>0</v>
      </c>
      <c r="H281" s="246"/>
      <c r="I281" s="247">
        <f>ROUND(E281*H281,2)</f>
        <v>0</v>
      </c>
      <c r="J281" s="246"/>
      <c r="K281" s="247">
        <f>ROUND(E281*J281,2)</f>
        <v>0</v>
      </c>
      <c r="L281" s="247">
        <v>21</v>
      </c>
      <c r="M281" s="247">
        <f>G281*(1+L281/100)</f>
        <v>0</v>
      </c>
      <c r="N281" s="245">
        <v>8</v>
      </c>
      <c r="O281" s="245">
        <f>ROUND(E281*N281,2)</f>
        <v>8</v>
      </c>
      <c r="P281" s="245">
        <v>0</v>
      </c>
      <c r="Q281" s="245">
        <f>ROUND(E281*P281,2)</f>
        <v>0</v>
      </c>
      <c r="R281" s="247"/>
      <c r="S281" s="247" t="s">
        <v>527</v>
      </c>
      <c r="T281" s="248" t="s">
        <v>512</v>
      </c>
      <c r="U281" s="224">
        <v>0</v>
      </c>
      <c r="V281" s="224">
        <f>ROUND(E281*U281,2)</f>
        <v>0</v>
      </c>
      <c r="W281" s="224"/>
      <c r="X281" s="224" t="s">
        <v>557</v>
      </c>
      <c r="Y281" s="224" t="s">
        <v>513</v>
      </c>
      <c r="Z281" s="213"/>
      <c r="AA281" s="213"/>
      <c r="AB281" s="213"/>
      <c r="AC281" s="213"/>
      <c r="AD281" s="213"/>
      <c r="AE281" s="213"/>
      <c r="AF281" s="213"/>
      <c r="AG281" s="213" t="s">
        <v>558</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55"/>
      <c r="D282" s="251"/>
      <c r="E282" s="251"/>
      <c r="F282" s="251"/>
      <c r="G282" s="251"/>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515</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x14ac:dyDescent="0.2">
      <c r="A283" s="242">
        <v>74</v>
      </c>
      <c r="B283" s="243" t="s">
        <v>4121</v>
      </c>
      <c r="C283" s="254" t="s">
        <v>4102</v>
      </c>
      <c r="D283" s="244" t="s">
        <v>1356</v>
      </c>
      <c r="E283" s="245">
        <v>3</v>
      </c>
      <c r="F283" s="246"/>
      <c r="G283" s="247">
        <f>ROUND(E283*F283,2)</f>
        <v>0</v>
      </c>
      <c r="H283" s="246"/>
      <c r="I283" s="247">
        <f>ROUND(E283*H283,2)</f>
        <v>0</v>
      </c>
      <c r="J283" s="246"/>
      <c r="K283" s="247">
        <f>ROUND(E283*J283,2)</f>
        <v>0</v>
      </c>
      <c r="L283" s="247">
        <v>21</v>
      </c>
      <c r="M283" s="247">
        <f>G283*(1+L283/100)</f>
        <v>0</v>
      </c>
      <c r="N283" s="245">
        <v>3</v>
      </c>
      <c r="O283" s="245">
        <f>ROUND(E283*N283,2)</f>
        <v>9</v>
      </c>
      <c r="P283" s="245">
        <v>0</v>
      </c>
      <c r="Q283" s="245">
        <f>ROUND(E283*P283,2)</f>
        <v>0</v>
      </c>
      <c r="R283" s="247"/>
      <c r="S283" s="247" t="s">
        <v>527</v>
      </c>
      <c r="T283" s="248" t="s">
        <v>512</v>
      </c>
      <c r="U283" s="224">
        <v>0</v>
      </c>
      <c r="V283" s="224">
        <f>ROUND(E283*U283,2)</f>
        <v>0</v>
      </c>
      <c r="W283" s="224"/>
      <c r="X283" s="224" t="s">
        <v>557</v>
      </c>
      <c r="Y283" s="224" t="s">
        <v>513</v>
      </c>
      <c r="Z283" s="213"/>
      <c r="AA283" s="213"/>
      <c r="AB283" s="213"/>
      <c r="AC283" s="213"/>
      <c r="AD283" s="213"/>
      <c r="AE283" s="213"/>
      <c r="AF283" s="213"/>
      <c r="AG283" s="213" t="s">
        <v>558</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55"/>
      <c r="D284" s="251"/>
      <c r="E284" s="251"/>
      <c r="F284" s="251"/>
      <c r="G284" s="251"/>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515</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42">
        <v>75</v>
      </c>
      <c r="B285" s="243" t="s">
        <v>4122</v>
      </c>
      <c r="C285" s="254" t="s">
        <v>4003</v>
      </c>
      <c r="D285" s="244" t="s">
        <v>1356</v>
      </c>
      <c r="E285" s="245">
        <v>2</v>
      </c>
      <c r="F285" s="246"/>
      <c r="G285" s="247">
        <f>ROUND(E285*F285,2)</f>
        <v>0</v>
      </c>
      <c r="H285" s="246"/>
      <c r="I285" s="247">
        <f>ROUND(E285*H285,2)</f>
        <v>0</v>
      </c>
      <c r="J285" s="246"/>
      <c r="K285" s="247">
        <f>ROUND(E285*J285,2)</f>
        <v>0</v>
      </c>
      <c r="L285" s="247">
        <v>21</v>
      </c>
      <c r="M285" s="247">
        <f>G285*(1+L285/100)</f>
        <v>0</v>
      </c>
      <c r="N285" s="245">
        <v>4</v>
      </c>
      <c r="O285" s="245">
        <f>ROUND(E285*N285,2)</f>
        <v>8</v>
      </c>
      <c r="P285" s="245">
        <v>0</v>
      </c>
      <c r="Q285" s="245">
        <f>ROUND(E285*P285,2)</f>
        <v>0</v>
      </c>
      <c r="R285" s="247"/>
      <c r="S285" s="247" t="s">
        <v>527</v>
      </c>
      <c r="T285" s="248" t="s">
        <v>512</v>
      </c>
      <c r="U285" s="224">
        <v>0</v>
      </c>
      <c r="V285" s="224">
        <f>ROUND(E285*U285,2)</f>
        <v>0</v>
      </c>
      <c r="W285" s="224"/>
      <c r="X285" s="224" t="s">
        <v>557</v>
      </c>
      <c r="Y285" s="224" t="s">
        <v>513</v>
      </c>
      <c r="Z285" s="213"/>
      <c r="AA285" s="213"/>
      <c r="AB285" s="213"/>
      <c r="AC285" s="213"/>
      <c r="AD285" s="213"/>
      <c r="AE285" s="213"/>
      <c r="AF285" s="213"/>
      <c r="AG285" s="213" t="s">
        <v>558</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56" t="s">
        <v>4103</v>
      </c>
      <c r="D286" s="252"/>
      <c r="E286" s="252"/>
      <c r="F286" s="252"/>
      <c r="G286" s="252"/>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553</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57"/>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515</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x14ac:dyDescent="0.2">
      <c r="A288" s="242">
        <v>76</v>
      </c>
      <c r="B288" s="243" t="s">
        <v>4123</v>
      </c>
      <c r="C288" s="254" t="s">
        <v>4083</v>
      </c>
      <c r="D288" s="244" t="s">
        <v>3523</v>
      </c>
      <c r="E288" s="245">
        <v>7</v>
      </c>
      <c r="F288" s="246"/>
      <c r="G288" s="247">
        <f>ROUND(E288*F288,2)</f>
        <v>0</v>
      </c>
      <c r="H288" s="246"/>
      <c r="I288" s="247">
        <f>ROUND(E288*H288,2)</f>
        <v>0</v>
      </c>
      <c r="J288" s="246"/>
      <c r="K288" s="247">
        <f>ROUND(E288*J288,2)</f>
        <v>0</v>
      </c>
      <c r="L288" s="247">
        <v>21</v>
      </c>
      <c r="M288" s="247">
        <f>G288*(1+L288/100)</f>
        <v>0</v>
      </c>
      <c r="N288" s="245">
        <v>3</v>
      </c>
      <c r="O288" s="245">
        <f>ROUND(E288*N288,2)</f>
        <v>21</v>
      </c>
      <c r="P288" s="245">
        <v>0</v>
      </c>
      <c r="Q288" s="245">
        <f>ROUND(E288*P288,2)</f>
        <v>0</v>
      </c>
      <c r="R288" s="247"/>
      <c r="S288" s="247" t="s">
        <v>527</v>
      </c>
      <c r="T288" s="248" t="s">
        <v>512</v>
      </c>
      <c r="U288" s="224">
        <v>0</v>
      </c>
      <c r="V288" s="224">
        <f>ROUND(E288*U288,2)</f>
        <v>0</v>
      </c>
      <c r="W288" s="224"/>
      <c r="X288" s="224" t="s">
        <v>557</v>
      </c>
      <c r="Y288" s="224" t="s">
        <v>513</v>
      </c>
      <c r="Z288" s="213"/>
      <c r="AA288" s="213"/>
      <c r="AB288" s="213"/>
      <c r="AC288" s="213"/>
      <c r="AD288" s="213"/>
      <c r="AE288" s="213"/>
      <c r="AF288" s="213"/>
      <c r="AG288" s="213" t="s">
        <v>558</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2" x14ac:dyDescent="0.2">
      <c r="A289" s="220"/>
      <c r="B289" s="221"/>
      <c r="C289" s="255"/>
      <c r="D289" s="251"/>
      <c r="E289" s="251"/>
      <c r="F289" s="251"/>
      <c r="G289" s="251"/>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515</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x14ac:dyDescent="0.2">
      <c r="A290" s="242">
        <v>77</v>
      </c>
      <c r="B290" s="243" t="s">
        <v>4124</v>
      </c>
      <c r="C290" s="254" t="s">
        <v>4026</v>
      </c>
      <c r="D290" s="244" t="s">
        <v>974</v>
      </c>
      <c r="E290" s="245">
        <v>3</v>
      </c>
      <c r="F290" s="246"/>
      <c r="G290" s="247">
        <f>ROUND(E290*F290,2)</f>
        <v>0</v>
      </c>
      <c r="H290" s="246"/>
      <c r="I290" s="247">
        <f>ROUND(E290*H290,2)</f>
        <v>0</v>
      </c>
      <c r="J290" s="246"/>
      <c r="K290" s="247">
        <f>ROUND(E290*J290,2)</f>
        <v>0</v>
      </c>
      <c r="L290" s="247">
        <v>21</v>
      </c>
      <c r="M290" s="247">
        <f>G290*(1+L290/100)</f>
        <v>0</v>
      </c>
      <c r="N290" s="245">
        <v>4</v>
      </c>
      <c r="O290" s="245">
        <f>ROUND(E290*N290,2)</f>
        <v>12</v>
      </c>
      <c r="P290" s="245">
        <v>0</v>
      </c>
      <c r="Q290" s="245">
        <f>ROUND(E290*P290,2)</f>
        <v>0</v>
      </c>
      <c r="R290" s="247"/>
      <c r="S290" s="247" t="s">
        <v>527</v>
      </c>
      <c r="T290" s="248" t="s">
        <v>512</v>
      </c>
      <c r="U290" s="224">
        <v>0</v>
      </c>
      <c r="V290" s="224">
        <f>ROUND(E290*U290,2)</f>
        <v>0</v>
      </c>
      <c r="W290" s="224"/>
      <c r="X290" s="224" t="s">
        <v>557</v>
      </c>
      <c r="Y290" s="224" t="s">
        <v>513</v>
      </c>
      <c r="Z290" s="213"/>
      <c r="AA290" s="213"/>
      <c r="AB290" s="213"/>
      <c r="AC290" s="213"/>
      <c r="AD290" s="213"/>
      <c r="AE290" s="213"/>
      <c r="AF290" s="213"/>
      <c r="AG290" s="213" t="s">
        <v>558</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2" x14ac:dyDescent="0.2">
      <c r="A291" s="220"/>
      <c r="B291" s="221"/>
      <c r="C291" s="258" t="s">
        <v>4070</v>
      </c>
      <c r="D291" s="229"/>
      <c r="E291" s="230"/>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573</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58" t="s">
        <v>321</v>
      </c>
      <c r="D292" s="229"/>
      <c r="E292" s="230">
        <v>3</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573</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2" x14ac:dyDescent="0.2">
      <c r="A293" s="220"/>
      <c r="B293" s="221"/>
      <c r="C293" s="257"/>
      <c r="D293" s="250"/>
      <c r="E293" s="250"/>
      <c r="F293" s="250"/>
      <c r="G293" s="250"/>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515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ht="22.5" outlineLevel="1" x14ac:dyDescent="0.2">
      <c r="A294" s="242">
        <v>78</v>
      </c>
      <c r="B294" s="243" t="s">
        <v>4125</v>
      </c>
      <c r="C294" s="254" t="s">
        <v>4107</v>
      </c>
      <c r="D294" s="244" t="s">
        <v>974</v>
      </c>
      <c r="E294" s="245">
        <v>1</v>
      </c>
      <c r="F294" s="246"/>
      <c r="G294" s="247">
        <f>ROUND(E294*F294,2)</f>
        <v>0</v>
      </c>
      <c r="H294" s="246"/>
      <c r="I294" s="247">
        <f>ROUND(E294*H294,2)</f>
        <v>0</v>
      </c>
      <c r="J294" s="246"/>
      <c r="K294" s="247">
        <f>ROUND(E294*J294,2)</f>
        <v>0</v>
      </c>
      <c r="L294" s="247">
        <v>21</v>
      </c>
      <c r="M294" s="247">
        <f>G294*(1+L294/100)</f>
        <v>0</v>
      </c>
      <c r="N294" s="245">
        <v>0</v>
      </c>
      <c r="O294" s="245">
        <f>ROUND(E294*N294,2)</f>
        <v>0</v>
      </c>
      <c r="P294" s="245">
        <v>0</v>
      </c>
      <c r="Q294" s="245">
        <f>ROUND(E294*P294,2)</f>
        <v>0</v>
      </c>
      <c r="R294" s="247"/>
      <c r="S294" s="247" t="s">
        <v>527</v>
      </c>
      <c r="T294" s="248" t="s">
        <v>512</v>
      </c>
      <c r="U294" s="224">
        <v>0</v>
      </c>
      <c r="V294" s="224">
        <f>ROUND(E294*U294,2)</f>
        <v>0</v>
      </c>
      <c r="W294" s="224"/>
      <c r="X294" s="224" t="s">
        <v>557</v>
      </c>
      <c r="Y294" s="224" t="s">
        <v>513</v>
      </c>
      <c r="Z294" s="213"/>
      <c r="AA294" s="213"/>
      <c r="AB294" s="213"/>
      <c r="AC294" s="213"/>
      <c r="AD294" s="213"/>
      <c r="AE294" s="213"/>
      <c r="AF294" s="213"/>
      <c r="AG294" s="213" t="s">
        <v>558</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8" t="s">
        <v>4108</v>
      </c>
      <c r="D295" s="229"/>
      <c r="E295" s="230"/>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573</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58" t="s">
        <v>317</v>
      </c>
      <c r="D296" s="229"/>
      <c r="E296" s="230">
        <v>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573</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57"/>
      <c r="D297" s="250"/>
      <c r="E297" s="250"/>
      <c r="F297" s="250"/>
      <c r="G297" s="250"/>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515</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x14ac:dyDescent="0.2">
      <c r="A298" s="242">
        <v>79</v>
      </c>
      <c r="B298" s="243" t="s">
        <v>4126</v>
      </c>
      <c r="C298" s="254" t="s">
        <v>4111</v>
      </c>
      <c r="D298" s="244" t="s">
        <v>3523</v>
      </c>
      <c r="E298" s="245">
        <v>1</v>
      </c>
      <c r="F298" s="246"/>
      <c r="G298" s="247">
        <f>ROUND(E298*F298,2)</f>
        <v>0</v>
      </c>
      <c r="H298" s="246"/>
      <c r="I298" s="247">
        <f>ROUND(E298*H298,2)</f>
        <v>0</v>
      </c>
      <c r="J298" s="246"/>
      <c r="K298" s="247">
        <f>ROUND(E298*J298,2)</f>
        <v>0</v>
      </c>
      <c r="L298" s="247">
        <v>21</v>
      </c>
      <c r="M298" s="247">
        <f>G298*(1+L298/100)</f>
        <v>0</v>
      </c>
      <c r="N298" s="245">
        <v>1</v>
      </c>
      <c r="O298" s="245">
        <f>ROUND(E298*N298,2)</f>
        <v>1</v>
      </c>
      <c r="P298" s="245">
        <v>0</v>
      </c>
      <c r="Q298" s="245">
        <f>ROUND(E298*P298,2)</f>
        <v>0</v>
      </c>
      <c r="R298" s="247"/>
      <c r="S298" s="247" t="s">
        <v>527</v>
      </c>
      <c r="T298" s="248" t="s">
        <v>512</v>
      </c>
      <c r="U298" s="224">
        <v>0</v>
      </c>
      <c r="V298" s="224">
        <f>ROUND(E298*U298,2)</f>
        <v>0</v>
      </c>
      <c r="W298" s="224"/>
      <c r="X298" s="224" t="s">
        <v>557</v>
      </c>
      <c r="Y298" s="224" t="s">
        <v>513</v>
      </c>
      <c r="Z298" s="213"/>
      <c r="AA298" s="213"/>
      <c r="AB298" s="213"/>
      <c r="AC298" s="213"/>
      <c r="AD298" s="213"/>
      <c r="AE298" s="213"/>
      <c r="AF298" s="213"/>
      <c r="AG298" s="213" t="s">
        <v>558</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2" x14ac:dyDescent="0.2">
      <c r="A299" s="220"/>
      <c r="B299" s="221"/>
      <c r="C299" s="258" t="s">
        <v>4112</v>
      </c>
      <c r="D299" s="229"/>
      <c r="E299" s="230"/>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573</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58" t="s">
        <v>317</v>
      </c>
      <c r="D300" s="229"/>
      <c r="E300" s="230">
        <v>1</v>
      </c>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573</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57"/>
      <c r="D301" s="250"/>
      <c r="E301" s="250"/>
      <c r="F301" s="250"/>
      <c r="G301" s="250"/>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515</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x14ac:dyDescent="0.2">
      <c r="A302" s="242">
        <v>80</v>
      </c>
      <c r="B302" s="243" t="s">
        <v>4127</v>
      </c>
      <c r="C302" s="254" t="s">
        <v>294</v>
      </c>
      <c r="D302" s="244" t="s">
        <v>1663</v>
      </c>
      <c r="E302" s="245">
        <v>10</v>
      </c>
      <c r="F302" s="246"/>
      <c r="G302" s="247">
        <f>ROUND(E302*F302,2)</f>
        <v>0</v>
      </c>
      <c r="H302" s="246"/>
      <c r="I302" s="247">
        <f>ROUND(E302*H302,2)</f>
        <v>0</v>
      </c>
      <c r="J302" s="246"/>
      <c r="K302" s="247">
        <f>ROUND(E302*J302,2)</f>
        <v>0</v>
      </c>
      <c r="L302" s="247">
        <v>21</v>
      </c>
      <c r="M302" s="247">
        <f>G302*(1+L302/100)</f>
        <v>0</v>
      </c>
      <c r="N302" s="245">
        <v>1</v>
      </c>
      <c r="O302" s="245">
        <f>ROUND(E302*N302,2)</f>
        <v>10</v>
      </c>
      <c r="P302" s="245">
        <v>0</v>
      </c>
      <c r="Q302" s="245">
        <f>ROUND(E302*P302,2)</f>
        <v>0</v>
      </c>
      <c r="R302" s="247"/>
      <c r="S302" s="247" t="s">
        <v>527</v>
      </c>
      <c r="T302" s="248" t="s">
        <v>512</v>
      </c>
      <c r="U302" s="224">
        <v>0</v>
      </c>
      <c r="V302" s="224">
        <f>ROUND(E302*U302,2)</f>
        <v>0</v>
      </c>
      <c r="W302" s="224"/>
      <c r="X302" s="224" t="s">
        <v>557</v>
      </c>
      <c r="Y302" s="224" t="s">
        <v>513</v>
      </c>
      <c r="Z302" s="213"/>
      <c r="AA302" s="213"/>
      <c r="AB302" s="213"/>
      <c r="AC302" s="213"/>
      <c r="AD302" s="213"/>
      <c r="AE302" s="213"/>
      <c r="AF302" s="213"/>
      <c r="AG302" s="213" t="s">
        <v>558</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58" t="s">
        <v>4031</v>
      </c>
      <c r="D303" s="229"/>
      <c r="E303" s="230"/>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573</v>
      </c>
      <c r="AH303" s="213">
        <v>0</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58" t="s">
        <v>4128</v>
      </c>
      <c r="D304" s="229"/>
      <c r="E304" s="230">
        <v>10</v>
      </c>
      <c r="F304" s="224"/>
      <c r="G304" s="224"/>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573</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57"/>
      <c r="D305" s="250"/>
      <c r="E305" s="250"/>
      <c r="F305" s="250"/>
      <c r="G305" s="250"/>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515</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16" t="s">
        <v>506</v>
      </c>
      <c r="B306" s="217" t="s">
        <v>312</v>
      </c>
      <c r="C306" s="260" t="s">
        <v>314</v>
      </c>
      <c r="D306" s="238"/>
      <c r="E306" s="239"/>
      <c r="F306" s="240"/>
      <c r="G306" s="240">
        <f>SUMIF(AG307:AG332,"&lt;&gt;NOR",G307:G332)</f>
        <v>0</v>
      </c>
      <c r="H306" s="240"/>
      <c r="I306" s="240">
        <f>SUM(I307:I332)</f>
        <v>0</v>
      </c>
      <c r="J306" s="240"/>
      <c r="K306" s="240">
        <f>SUM(K307:K332)</f>
        <v>0</v>
      </c>
      <c r="L306" s="240"/>
      <c r="M306" s="240">
        <f>SUM(M307:M332)</f>
        <v>0</v>
      </c>
      <c r="N306" s="239"/>
      <c r="O306" s="239">
        <f>SUM(O307:O332)</f>
        <v>212.5</v>
      </c>
      <c r="P306" s="239"/>
      <c r="Q306" s="239">
        <f>SUM(Q307:Q332)</f>
        <v>0</v>
      </c>
      <c r="R306" s="240"/>
      <c r="S306" s="240"/>
      <c r="T306" s="241"/>
      <c r="U306" s="231"/>
      <c r="V306" s="231">
        <f>SUM(V307:V332)</f>
        <v>0</v>
      </c>
      <c r="W306" s="231"/>
      <c r="X306" s="231"/>
      <c r="Y306" s="231"/>
      <c r="AG306" t="s">
        <v>507</v>
      </c>
    </row>
    <row r="307" spans="1:60" outlineLevel="1" x14ac:dyDescent="0.2">
      <c r="A307" s="220"/>
      <c r="B307" s="221"/>
      <c r="C307" s="256" t="s">
        <v>4129</v>
      </c>
      <c r="D307" s="252"/>
      <c r="E307" s="252"/>
      <c r="F307" s="252"/>
      <c r="G307" s="252"/>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553</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x14ac:dyDescent="0.2">
      <c r="A308" s="242">
        <v>81</v>
      </c>
      <c r="B308" s="243" t="s">
        <v>4130</v>
      </c>
      <c r="C308" s="254" t="s">
        <v>4131</v>
      </c>
      <c r="D308" s="244" t="s">
        <v>530</v>
      </c>
      <c r="E308" s="245">
        <v>1</v>
      </c>
      <c r="F308" s="246"/>
      <c r="G308" s="247">
        <f>ROUND(E308*F308,2)</f>
        <v>0</v>
      </c>
      <c r="H308" s="246"/>
      <c r="I308" s="247">
        <f>ROUND(E308*H308,2)</f>
        <v>0</v>
      </c>
      <c r="J308" s="246"/>
      <c r="K308" s="247">
        <f>ROUND(E308*J308,2)</f>
        <v>0</v>
      </c>
      <c r="L308" s="247">
        <v>21</v>
      </c>
      <c r="M308" s="247">
        <f>G308*(1+L308/100)</f>
        <v>0</v>
      </c>
      <c r="N308" s="245">
        <v>34</v>
      </c>
      <c r="O308" s="245">
        <f>ROUND(E308*N308,2)</f>
        <v>34</v>
      </c>
      <c r="P308" s="245">
        <v>0</v>
      </c>
      <c r="Q308" s="245">
        <f>ROUND(E308*P308,2)</f>
        <v>0</v>
      </c>
      <c r="R308" s="247"/>
      <c r="S308" s="247" t="s">
        <v>527</v>
      </c>
      <c r="T308" s="248" t="s">
        <v>512</v>
      </c>
      <c r="U308" s="224">
        <v>0</v>
      </c>
      <c r="V308" s="224">
        <f>ROUND(E308*U308,2)</f>
        <v>0</v>
      </c>
      <c r="W308" s="224"/>
      <c r="X308" s="224" t="s">
        <v>557</v>
      </c>
      <c r="Y308" s="224" t="s">
        <v>513</v>
      </c>
      <c r="Z308" s="213"/>
      <c r="AA308" s="213"/>
      <c r="AB308" s="213"/>
      <c r="AC308" s="213"/>
      <c r="AD308" s="213"/>
      <c r="AE308" s="213"/>
      <c r="AF308" s="213"/>
      <c r="AG308" s="213" t="s">
        <v>558</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58" t="s">
        <v>4132</v>
      </c>
      <c r="D309" s="229"/>
      <c r="E309" s="230"/>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573</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58" t="s">
        <v>4133</v>
      </c>
      <c r="D310" s="229"/>
      <c r="E310" s="230"/>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573</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58" t="s">
        <v>4134</v>
      </c>
      <c r="D311" s="229"/>
      <c r="E311" s="230"/>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573</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58" t="s">
        <v>4135</v>
      </c>
      <c r="D312" s="229"/>
      <c r="E312" s="230"/>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573</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58" t="s">
        <v>4136</v>
      </c>
      <c r="D313" s="229"/>
      <c r="E313" s="230"/>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573</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58" t="s">
        <v>4137</v>
      </c>
      <c r="D314" s="229"/>
      <c r="E314" s="230"/>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573</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58" t="s">
        <v>317</v>
      </c>
      <c r="D315" s="229"/>
      <c r="E315" s="230">
        <v>1</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573</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57"/>
      <c r="D316" s="250"/>
      <c r="E316" s="250"/>
      <c r="F316" s="250"/>
      <c r="G316" s="250"/>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515</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22.5" outlineLevel="1" x14ac:dyDescent="0.2">
      <c r="A317" s="242">
        <v>82</v>
      </c>
      <c r="B317" s="243" t="s">
        <v>4138</v>
      </c>
      <c r="C317" s="254" t="s">
        <v>4139</v>
      </c>
      <c r="D317" s="244" t="s">
        <v>530</v>
      </c>
      <c r="E317" s="245">
        <v>2</v>
      </c>
      <c r="F317" s="246"/>
      <c r="G317" s="247">
        <f>ROUND(E317*F317,2)</f>
        <v>0</v>
      </c>
      <c r="H317" s="246"/>
      <c r="I317" s="247">
        <f>ROUND(E317*H317,2)</f>
        <v>0</v>
      </c>
      <c r="J317" s="246"/>
      <c r="K317" s="247">
        <f>ROUND(E317*J317,2)</f>
        <v>0</v>
      </c>
      <c r="L317" s="247">
        <v>21</v>
      </c>
      <c r="M317" s="247">
        <f>G317*(1+L317/100)</f>
        <v>0</v>
      </c>
      <c r="N317" s="245">
        <v>9</v>
      </c>
      <c r="O317" s="245">
        <f>ROUND(E317*N317,2)</f>
        <v>18</v>
      </c>
      <c r="P317" s="245">
        <v>0</v>
      </c>
      <c r="Q317" s="245">
        <f>ROUND(E317*P317,2)</f>
        <v>0</v>
      </c>
      <c r="R317" s="247"/>
      <c r="S317" s="247" t="s">
        <v>527</v>
      </c>
      <c r="T317" s="248" t="s">
        <v>512</v>
      </c>
      <c r="U317" s="224">
        <v>0</v>
      </c>
      <c r="V317" s="224">
        <f>ROUND(E317*U317,2)</f>
        <v>0</v>
      </c>
      <c r="W317" s="224"/>
      <c r="X317" s="224" t="s">
        <v>557</v>
      </c>
      <c r="Y317" s="224" t="s">
        <v>513</v>
      </c>
      <c r="Z317" s="213"/>
      <c r="AA317" s="213"/>
      <c r="AB317" s="213"/>
      <c r="AC317" s="213"/>
      <c r="AD317" s="213"/>
      <c r="AE317" s="213"/>
      <c r="AF317" s="213"/>
      <c r="AG317" s="213" t="s">
        <v>558</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58" t="s">
        <v>4140</v>
      </c>
      <c r="D318" s="229"/>
      <c r="E318" s="230"/>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573</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58" t="s">
        <v>4141</v>
      </c>
      <c r="D319" s="229"/>
      <c r="E319" s="230"/>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573</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58" t="s">
        <v>4142</v>
      </c>
      <c r="D320" s="229"/>
      <c r="E320" s="230"/>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573</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58" t="s">
        <v>4143</v>
      </c>
      <c r="D321" s="229"/>
      <c r="E321" s="230"/>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573</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58" t="s">
        <v>4144</v>
      </c>
      <c r="D322" s="229"/>
      <c r="E322" s="230"/>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573</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58" t="s">
        <v>319</v>
      </c>
      <c r="D323" s="229"/>
      <c r="E323" s="230">
        <v>2</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573</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2" x14ac:dyDescent="0.2">
      <c r="A324" s="220"/>
      <c r="B324" s="221"/>
      <c r="C324" s="257"/>
      <c r="D324" s="250"/>
      <c r="E324" s="250"/>
      <c r="F324" s="250"/>
      <c r="G324" s="250"/>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515</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42">
        <v>83</v>
      </c>
      <c r="B325" s="243" t="s">
        <v>4145</v>
      </c>
      <c r="C325" s="254" t="s">
        <v>4146</v>
      </c>
      <c r="D325" s="244" t="s">
        <v>3523</v>
      </c>
      <c r="E325" s="245">
        <v>30</v>
      </c>
      <c r="F325" s="246"/>
      <c r="G325" s="247">
        <f>ROUND(E325*F325,2)</f>
        <v>0</v>
      </c>
      <c r="H325" s="246"/>
      <c r="I325" s="247">
        <f>ROUND(E325*H325,2)</f>
        <v>0</v>
      </c>
      <c r="J325" s="246"/>
      <c r="K325" s="247">
        <f>ROUND(E325*J325,2)</f>
        <v>0</v>
      </c>
      <c r="L325" s="247">
        <v>21</v>
      </c>
      <c r="M325" s="247">
        <f>G325*(1+L325/100)</f>
        <v>0</v>
      </c>
      <c r="N325" s="245">
        <v>4</v>
      </c>
      <c r="O325" s="245">
        <f>ROUND(E325*N325,2)</f>
        <v>120</v>
      </c>
      <c r="P325" s="245">
        <v>0</v>
      </c>
      <c r="Q325" s="245">
        <f>ROUND(E325*P325,2)</f>
        <v>0</v>
      </c>
      <c r="R325" s="247"/>
      <c r="S325" s="247" t="s">
        <v>527</v>
      </c>
      <c r="T325" s="248" t="s">
        <v>512</v>
      </c>
      <c r="U325" s="224">
        <v>0</v>
      </c>
      <c r="V325" s="224">
        <f>ROUND(E325*U325,2)</f>
        <v>0</v>
      </c>
      <c r="W325" s="224"/>
      <c r="X325" s="224" t="s">
        <v>557</v>
      </c>
      <c r="Y325" s="224" t="s">
        <v>513</v>
      </c>
      <c r="Z325" s="213"/>
      <c r="AA325" s="213"/>
      <c r="AB325" s="213"/>
      <c r="AC325" s="213"/>
      <c r="AD325" s="213"/>
      <c r="AE325" s="213"/>
      <c r="AF325" s="213"/>
      <c r="AG325" s="213" t="s">
        <v>558</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55"/>
      <c r="D326" s="251"/>
      <c r="E326" s="251"/>
      <c r="F326" s="251"/>
      <c r="G326" s="251"/>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515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x14ac:dyDescent="0.2">
      <c r="A327" s="242">
        <v>84</v>
      </c>
      <c r="B327" s="243" t="s">
        <v>4147</v>
      </c>
      <c r="C327" s="254" t="s">
        <v>294</v>
      </c>
      <c r="D327" s="244" t="s">
        <v>1663</v>
      </c>
      <c r="E327" s="245">
        <v>20</v>
      </c>
      <c r="F327" s="246"/>
      <c r="G327" s="247">
        <f>ROUND(E327*F327,2)</f>
        <v>0</v>
      </c>
      <c r="H327" s="246"/>
      <c r="I327" s="247">
        <f>ROUND(E327*H327,2)</f>
        <v>0</v>
      </c>
      <c r="J327" s="246"/>
      <c r="K327" s="247">
        <f>ROUND(E327*J327,2)</f>
        <v>0</v>
      </c>
      <c r="L327" s="247">
        <v>21</v>
      </c>
      <c r="M327" s="247">
        <f>G327*(1+L327/100)</f>
        <v>0</v>
      </c>
      <c r="N327" s="245">
        <v>1</v>
      </c>
      <c r="O327" s="245">
        <f>ROUND(E327*N327,2)</f>
        <v>20</v>
      </c>
      <c r="P327" s="245">
        <v>0</v>
      </c>
      <c r="Q327" s="245">
        <f>ROUND(E327*P327,2)</f>
        <v>0</v>
      </c>
      <c r="R327" s="247"/>
      <c r="S327" s="247" t="s">
        <v>527</v>
      </c>
      <c r="T327" s="248" t="s">
        <v>512</v>
      </c>
      <c r="U327" s="224">
        <v>0</v>
      </c>
      <c r="V327" s="224">
        <f>ROUND(E327*U327,2)</f>
        <v>0</v>
      </c>
      <c r="W327" s="224"/>
      <c r="X327" s="224" t="s">
        <v>557</v>
      </c>
      <c r="Y327" s="224" t="s">
        <v>513</v>
      </c>
      <c r="Z327" s="213"/>
      <c r="AA327" s="213"/>
      <c r="AB327" s="213"/>
      <c r="AC327" s="213"/>
      <c r="AD327" s="213"/>
      <c r="AE327" s="213"/>
      <c r="AF327" s="213"/>
      <c r="AG327" s="213" t="s">
        <v>558</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2" x14ac:dyDescent="0.2">
      <c r="A328" s="220"/>
      <c r="B328" s="221"/>
      <c r="C328" s="255"/>
      <c r="D328" s="251"/>
      <c r="E328" s="251"/>
      <c r="F328" s="251"/>
      <c r="G328" s="251"/>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515</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x14ac:dyDescent="0.2">
      <c r="A329" s="242">
        <v>85</v>
      </c>
      <c r="B329" s="243" t="s">
        <v>4148</v>
      </c>
      <c r="C329" s="254" t="s">
        <v>4051</v>
      </c>
      <c r="D329" s="244" t="s">
        <v>4052</v>
      </c>
      <c r="E329" s="245">
        <v>1</v>
      </c>
      <c r="F329" s="246"/>
      <c r="G329" s="247">
        <f>ROUND(E329*F329,2)</f>
        <v>0</v>
      </c>
      <c r="H329" s="246"/>
      <c r="I329" s="247">
        <f>ROUND(E329*H329,2)</f>
        <v>0</v>
      </c>
      <c r="J329" s="246"/>
      <c r="K329" s="247">
        <f>ROUND(E329*J329,2)</f>
        <v>0</v>
      </c>
      <c r="L329" s="247">
        <v>21</v>
      </c>
      <c r="M329" s="247">
        <f>G329*(1+L329/100)</f>
        <v>0</v>
      </c>
      <c r="N329" s="245">
        <v>20</v>
      </c>
      <c r="O329" s="245">
        <f>ROUND(E329*N329,2)</f>
        <v>20</v>
      </c>
      <c r="P329" s="245">
        <v>0</v>
      </c>
      <c r="Q329" s="245">
        <f>ROUND(E329*P329,2)</f>
        <v>0</v>
      </c>
      <c r="R329" s="247"/>
      <c r="S329" s="247" t="s">
        <v>527</v>
      </c>
      <c r="T329" s="248" t="s">
        <v>512</v>
      </c>
      <c r="U329" s="224">
        <v>0</v>
      </c>
      <c r="V329" s="224">
        <f>ROUND(E329*U329,2)</f>
        <v>0</v>
      </c>
      <c r="W329" s="224"/>
      <c r="X329" s="224" t="s">
        <v>557</v>
      </c>
      <c r="Y329" s="224" t="s">
        <v>513</v>
      </c>
      <c r="Z329" s="213"/>
      <c r="AA329" s="213"/>
      <c r="AB329" s="213"/>
      <c r="AC329" s="213"/>
      <c r="AD329" s="213"/>
      <c r="AE329" s="213"/>
      <c r="AF329" s="213"/>
      <c r="AG329" s="213" t="s">
        <v>558</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2" x14ac:dyDescent="0.2">
      <c r="A330" s="220"/>
      <c r="B330" s="221"/>
      <c r="C330" s="255"/>
      <c r="D330" s="251"/>
      <c r="E330" s="251"/>
      <c r="F330" s="251"/>
      <c r="G330" s="251"/>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515</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x14ac:dyDescent="0.2">
      <c r="A331" s="242">
        <v>86</v>
      </c>
      <c r="B331" s="243" t="s">
        <v>4149</v>
      </c>
      <c r="C331" s="254" t="s">
        <v>4150</v>
      </c>
      <c r="D331" s="244" t="s">
        <v>1663</v>
      </c>
      <c r="E331" s="245">
        <v>0.5</v>
      </c>
      <c r="F331" s="246"/>
      <c r="G331" s="247">
        <f>ROUND(E331*F331,2)</f>
        <v>0</v>
      </c>
      <c r="H331" s="246"/>
      <c r="I331" s="247">
        <f>ROUND(E331*H331,2)</f>
        <v>0</v>
      </c>
      <c r="J331" s="246"/>
      <c r="K331" s="247">
        <f>ROUND(E331*J331,2)</f>
        <v>0</v>
      </c>
      <c r="L331" s="247">
        <v>21</v>
      </c>
      <c r="M331" s="247">
        <f>G331*(1+L331/100)</f>
        <v>0</v>
      </c>
      <c r="N331" s="245">
        <v>1</v>
      </c>
      <c r="O331" s="245">
        <f>ROUND(E331*N331,2)</f>
        <v>0.5</v>
      </c>
      <c r="P331" s="245">
        <v>0</v>
      </c>
      <c r="Q331" s="245">
        <f>ROUND(E331*P331,2)</f>
        <v>0</v>
      </c>
      <c r="R331" s="247"/>
      <c r="S331" s="247" t="s">
        <v>527</v>
      </c>
      <c r="T331" s="248" t="s">
        <v>512</v>
      </c>
      <c r="U331" s="224">
        <v>0</v>
      </c>
      <c r="V331" s="224">
        <f>ROUND(E331*U331,2)</f>
        <v>0</v>
      </c>
      <c r="W331" s="224"/>
      <c r="X331" s="224" t="s">
        <v>557</v>
      </c>
      <c r="Y331" s="224" t="s">
        <v>513</v>
      </c>
      <c r="Z331" s="213"/>
      <c r="AA331" s="213"/>
      <c r="AB331" s="213"/>
      <c r="AC331" s="213"/>
      <c r="AD331" s="213"/>
      <c r="AE331" s="213"/>
      <c r="AF331" s="213"/>
      <c r="AG331" s="213" t="s">
        <v>558</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2" x14ac:dyDescent="0.2">
      <c r="A332" s="220"/>
      <c r="B332" s="221"/>
      <c r="C332" s="255"/>
      <c r="D332" s="251"/>
      <c r="E332" s="251"/>
      <c r="F332" s="251"/>
      <c r="G332" s="251"/>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515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x14ac:dyDescent="0.2">
      <c r="A333" s="216" t="s">
        <v>506</v>
      </c>
      <c r="B333" s="217" t="s">
        <v>466</v>
      </c>
      <c r="C333" s="260" t="s">
        <v>28</v>
      </c>
      <c r="D333" s="238"/>
      <c r="E333" s="239"/>
      <c r="F333" s="240"/>
      <c r="G333" s="240">
        <f>SUMIF(AG334:AG346,"&lt;&gt;NOR",G334:G346)</f>
        <v>0</v>
      </c>
      <c r="H333" s="240"/>
      <c r="I333" s="240">
        <f>SUM(I334:I346)</f>
        <v>0</v>
      </c>
      <c r="J333" s="240"/>
      <c r="K333" s="240">
        <f>SUM(K334:K346)</f>
        <v>0</v>
      </c>
      <c r="L333" s="240"/>
      <c r="M333" s="240">
        <f>SUM(M334:M346)</f>
        <v>0</v>
      </c>
      <c r="N333" s="239"/>
      <c r="O333" s="239">
        <f>SUM(O334:O346)</f>
        <v>0</v>
      </c>
      <c r="P333" s="239"/>
      <c r="Q333" s="239">
        <f>SUM(Q334:Q346)</f>
        <v>0</v>
      </c>
      <c r="R333" s="240"/>
      <c r="S333" s="240"/>
      <c r="T333" s="241"/>
      <c r="U333" s="231"/>
      <c r="V333" s="231">
        <f>SUM(V334:V346)</f>
        <v>0</v>
      </c>
      <c r="W333" s="231"/>
      <c r="X333" s="231"/>
      <c r="Y333" s="231"/>
      <c r="AG333" t="s">
        <v>507</v>
      </c>
    </row>
    <row r="334" spans="1:60" outlineLevel="1" x14ac:dyDescent="0.2">
      <c r="A334" s="220"/>
      <c r="B334" s="221"/>
      <c r="C334" s="256" t="s">
        <v>4151</v>
      </c>
      <c r="D334" s="252"/>
      <c r="E334" s="252"/>
      <c r="F334" s="252"/>
      <c r="G334" s="252"/>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553</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
      <c r="A335" s="242">
        <v>87</v>
      </c>
      <c r="B335" s="243" t="s">
        <v>4152</v>
      </c>
      <c r="C335" s="254" t="s">
        <v>4153</v>
      </c>
      <c r="D335" s="244" t="s">
        <v>530</v>
      </c>
      <c r="E335" s="245">
        <v>1</v>
      </c>
      <c r="F335" s="246"/>
      <c r="G335" s="247">
        <f>ROUND(E335*F335,2)</f>
        <v>0</v>
      </c>
      <c r="H335" s="246"/>
      <c r="I335" s="247">
        <f>ROUND(E335*H335,2)</f>
        <v>0</v>
      </c>
      <c r="J335" s="246"/>
      <c r="K335" s="247">
        <f>ROUND(E335*J335,2)</f>
        <v>0</v>
      </c>
      <c r="L335" s="247">
        <v>21</v>
      </c>
      <c r="M335" s="247">
        <f>G335*(1+L335/100)</f>
        <v>0</v>
      </c>
      <c r="N335" s="245">
        <v>0</v>
      </c>
      <c r="O335" s="245">
        <f>ROUND(E335*N335,2)</f>
        <v>0</v>
      </c>
      <c r="P335" s="245">
        <v>0</v>
      </c>
      <c r="Q335" s="245">
        <f>ROUND(E335*P335,2)</f>
        <v>0</v>
      </c>
      <c r="R335" s="247"/>
      <c r="S335" s="247" t="s">
        <v>527</v>
      </c>
      <c r="T335" s="248" t="s">
        <v>512</v>
      </c>
      <c r="U335" s="224">
        <v>0</v>
      </c>
      <c r="V335" s="224">
        <f>ROUND(E335*U335,2)</f>
        <v>0</v>
      </c>
      <c r="W335" s="224"/>
      <c r="X335" s="224" t="s">
        <v>531</v>
      </c>
      <c r="Y335" s="224" t="s">
        <v>513</v>
      </c>
      <c r="Z335" s="213"/>
      <c r="AA335" s="213"/>
      <c r="AB335" s="213"/>
      <c r="AC335" s="213"/>
      <c r="AD335" s="213"/>
      <c r="AE335" s="213"/>
      <c r="AF335" s="213"/>
      <c r="AG335" s="213" t="s">
        <v>532</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2" x14ac:dyDescent="0.2">
      <c r="A336" s="220"/>
      <c r="B336" s="221"/>
      <c r="C336" s="255"/>
      <c r="D336" s="251"/>
      <c r="E336" s="251"/>
      <c r="F336" s="251"/>
      <c r="G336" s="251"/>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515</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
      <c r="A337" s="242">
        <v>88</v>
      </c>
      <c r="B337" s="243" t="s">
        <v>4154</v>
      </c>
      <c r="C337" s="254" t="s">
        <v>4155</v>
      </c>
      <c r="D337" s="244" t="s">
        <v>530</v>
      </c>
      <c r="E337" s="245">
        <v>1</v>
      </c>
      <c r="F337" s="246"/>
      <c r="G337" s="247">
        <f>ROUND(E337*F337,2)</f>
        <v>0</v>
      </c>
      <c r="H337" s="246"/>
      <c r="I337" s="247">
        <f>ROUND(E337*H337,2)</f>
        <v>0</v>
      </c>
      <c r="J337" s="246"/>
      <c r="K337" s="247">
        <f>ROUND(E337*J337,2)</f>
        <v>0</v>
      </c>
      <c r="L337" s="247">
        <v>21</v>
      </c>
      <c r="M337" s="247">
        <f>G337*(1+L337/100)</f>
        <v>0</v>
      </c>
      <c r="N337" s="245">
        <v>0</v>
      </c>
      <c r="O337" s="245">
        <f>ROUND(E337*N337,2)</f>
        <v>0</v>
      </c>
      <c r="P337" s="245">
        <v>0</v>
      </c>
      <c r="Q337" s="245">
        <f>ROUND(E337*P337,2)</f>
        <v>0</v>
      </c>
      <c r="R337" s="247"/>
      <c r="S337" s="247" t="s">
        <v>527</v>
      </c>
      <c r="T337" s="248" t="s">
        <v>512</v>
      </c>
      <c r="U337" s="224">
        <v>0</v>
      </c>
      <c r="V337" s="224">
        <f>ROUND(E337*U337,2)</f>
        <v>0</v>
      </c>
      <c r="W337" s="224"/>
      <c r="X337" s="224" t="s">
        <v>531</v>
      </c>
      <c r="Y337" s="224" t="s">
        <v>513</v>
      </c>
      <c r="Z337" s="213"/>
      <c r="AA337" s="213"/>
      <c r="AB337" s="213"/>
      <c r="AC337" s="213"/>
      <c r="AD337" s="213"/>
      <c r="AE337" s="213"/>
      <c r="AF337" s="213"/>
      <c r="AG337" s="213" t="s">
        <v>532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2" x14ac:dyDescent="0.2">
      <c r="A338" s="220"/>
      <c r="B338" s="221"/>
      <c r="C338" s="255"/>
      <c r="D338" s="251"/>
      <c r="E338" s="251"/>
      <c r="F338" s="251"/>
      <c r="G338" s="251"/>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515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x14ac:dyDescent="0.2">
      <c r="A339" s="242">
        <v>89</v>
      </c>
      <c r="B339" s="243" t="s">
        <v>4156</v>
      </c>
      <c r="C339" s="254" t="s">
        <v>4157</v>
      </c>
      <c r="D339" s="244" t="s">
        <v>530</v>
      </c>
      <c r="E339" s="245">
        <v>1</v>
      </c>
      <c r="F339" s="246"/>
      <c r="G339" s="247">
        <f>ROUND(E339*F339,2)</f>
        <v>0</v>
      </c>
      <c r="H339" s="246"/>
      <c r="I339" s="247">
        <f>ROUND(E339*H339,2)</f>
        <v>0</v>
      </c>
      <c r="J339" s="246"/>
      <c r="K339" s="247">
        <f>ROUND(E339*J339,2)</f>
        <v>0</v>
      </c>
      <c r="L339" s="247">
        <v>21</v>
      </c>
      <c r="M339" s="247">
        <f>G339*(1+L339/100)</f>
        <v>0</v>
      </c>
      <c r="N339" s="245">
        <v>0</v>
      </c>
      <c r="O339" s="245">
        <f>ROUND(E339*N339,2)</f>
        <v>0</v>
      </c>
      <c r="P339" s="245">
        <v>0</v>
      </c>
      <c r="Q339" s="245">
        <f>ROUND(E339*P339,2)</f>
        <v>0</v>
      </c>
      <c r="R339" s="247"/>
      <c r="S339" s="247" t="s">
        <v>527</v>
      </c>
      <c r="T339" s="248" t="s">
        <v>512</v>
      </c>
      <c r="U339" s="224">
        <v>0</v>
      </c>
      <c r="V339" s="224">
        <f>ROUND(E339*U339,2)</f>
        <v>0</v>
      </c>
      <c r="W339" s="224"/>
      <c r="X339" s="224" t="s">
        <v>531</v>
      </c>
      <c r="Y339" s="224" t="s">
        <v>513</v>
      </c>
      <c r="Z339" s="213"/>
      <c r="AA339" s="213"/>
      <c r="AB339" s="213"/>
      <c r="AC339" s="213"/>
      <c r="AD339" s="213"/>
      <c r="AE339" s="213"/>
      <c r="AF339" s="213"/>
      <c r="AG339" s="213" t="s">
        <v>532</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2" x14ac:dyDescent="0.2">
      <c r="A340" s="220"/>
      <c r="B340" s="221"/>
      <c r="C340" s="255"/>
      <c r="D340" s="251"/>
      <c r="E340" s="251"/>
      <c r="F340" s="251"/>
      <c r="G340" s="251"/>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515</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x14ac:dyDescent="0.2">
      <c r="A341" s="242">
        <v>90</v>
      </c>
      <c r="B341" s="243" t="s">
        <v>4158</v>
      </c>
      <c r="C341" s="254" t="s">
        <v>4159</v>
      </c>
      <c r="D341" s="244" t="s">
        <v>530</v>
      </c>
      <c r="E341" s="245">
        <v>1</v>
      </c>
      <c r="F341" s="246"/>
      <c r="G341" s="247">
        <f>ROUND(E341*F341,2)</f>
        <v>0</v>
      </c>
      <c r="H341" s="246"/>
      <c r="I341" s="247">
        <f>ROUND(E341*H341,2)</f>
        <v>0</v>
      </c>
      <c r="J341" s="246"/>
      <c r="K341" s="247">
        <f>ROUND(E341*J341,2)</f>
        <v>0</v>
      </c>
      <c r="L341" s="247">
        <v>21</v>
      </c>
      <c r="M341" s="247">
        <f>G341*(1+L341/100)</f>
        <v>0</v>
      </c>
      <c r="N341" s="245">
        <v>0</v>
      </c>
      <c r="O341" s="245">
        <f>ROUND(E341*N341,2)</f>
        <v>0</v>
      </c>
      <c r="P341" s="245">
        <v>0</v>
      </c>
      <c r="Q341" s="245">
        <f>ROUND(E341*P341,2)</f>
        <v>0</v>
      </c>
      <c r="R341" s="247"/>
      <c r="S341" s="247" t="s">
        <v>527</v>
      </c>
      <c r="T341" s="248" t="s">
        <v>512</v>
      </c>
      <c r="U341" s="224">
        <v>0</v>
      </c>
      <c r="V341" s="224">
        <f>ROUND(E341*U341,2)</f>
        <v>0</v>
      </c>
      <c r="W341" s="224"/>
      <c r="X341" s="224" t="s">
        <v>531</v>
      </c>
      <c r="Y341" s="224" t="s">
        <v>513</v>
      </c>
      <c r="Z341" s="213"/>
      <c r="AA341" s="213"/>
      <c r="AB341" s="213"/>
      <c r="AC341" s="213"/>
      <c r="AD341" s="213"/>
      <c r="AE341" s="213"/>
      <c r="AF341" s="213"/>
      <c r="AG341" s="213" t="s">
        <v>532</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2" x14ac:dyDescent="0.2">
      <c r="A342" s="220"/>
      <c r="B342" s="221"/>
      <c r="C342" s="255"/>
      <c r="D342" s="251"/>
      <c r="E342" s="251"/>
      <c r="F342" s="251"/>
      <c r="G342" s="251"/>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515</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22.5" outlineLevel="1" x14ac:dyDescent="0.2">
      <c r="A343" s="242">
        <v>91</v>
      </c>
      <c r="B343" s="243" t="s">
        <v>4160</v>
      </c>
      <c r="C343" s="254" t="s">
        <v>4161</v>
      </c>
      <c r="D343" s="244" t="s">
        <v>530</v>
      </c>
      <c r="E343" s="245">
        <v>1</v>
      </c>
      <c r="F343" s="246"/>
      <c r="G343" s="247">
        <f>ROUND(E343*F343,2)</f>
        <v>0</v>
      </c>
      <c r="H343" s="246"/>
      <c r="I343" s="247">
        <f>ROUND(E343*H343,2)</f>
        <v>0</v>
      </c>
      <c r="J343" s="246"/>
      <c r="K343" s="247">
        <f>ROUND(E343*J343,2)</f>
        <v>0</v>
      </c>
      <c r="L343" s="247">
        <v>21</v>
      </c>
      <c r="M343" s="247">
        <f>G343*(1+L343/100)</f>
        <v>0</v>
      </c>
      <c r="N343" s="245">
        <v>0</v>
      </c>
      <c r="O343" s="245">
        <f>ROUND(E343*N343,2)</f>
        <v>0</v>
      </c>
      <c r="P343" s="245">
        <v>0</v>
      </c>
      <c r="Q343" s="245">
        <f>ROUND(E343*P343,2)</f>
        <v>0</v>
      </c>
      <c r="R343" s="247"/>
      <c r="S343" s="247" t="s">
        <v>527</v>
      </c>
      <c r="T343" s="248" t="s">
        <v>512</v>
      </c>
      <c r="U343" s="224">
        <v>0</v>
      </c>
      <c r="V343" s="224">
        <f>ROUND(E343*U343,2)</f>
        <v>0</v>
      </c>
      <c r="W343" s="224"/>
      <c r="X343" s="224" t="s">
        <v>531</v>
      </c>
      <c r="Y343" s="224" t="s">
        <v>513</v>
      </c>
      <c r="Z343" s="213"/>
      <c r="AA343" s="213"/>
      <c r="AB343" s="213"/>
      <c r="AC343" s="213"/>
      <c r="AD343" s="213"/>
      <c r="AE343" s="213"/>
      <c r="AF343" s="213"/>
      <c r="AG343" s="213" t="s">
        <v>532</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2" x14ac:dyDescent="0.2">
      <c r="A344" s="220"/>
      <c r="B344" s="221"/>
      <c r="C344" s="255"/>
      <c r="D344" s="251"/>
      <c r="E344" s="251"/>
      <c r="F344" s="251"/>
      <c r="G344" s="251"/>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515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
      <c r="A345" s="242">
        <v>92</v>
      </c>
      <c r="B345" s="243" t="s">
        <v>4162</v>
      </c>
      <c r="C345" s="254" t="s">
        <v>4163</v>
      </c>
      <c r="D345" s="244" t="s">
        <v>530</v>
      </c>
      <c r="E345" s="245">
        <v>1</v>
      </c>
      <c r="F345" s="246"/>
      <c r="G345" s="247">
        <f>ROUND(E345*F345,2)</f>
        <v>0</v>
      </c>
      <c r="H345" s="246"/>
      <c r="I345" s="247">
        <f>ROUND(E345*H345,2)</f>
        <v>0</v>
      </c>
      <c r="J345" s="246"/>
      <c r="K345" s="247">
        <f>ROUND(E345*J345,2)</f>
        <v>0</v>
      </c>
      <c r="L345" s="247">
        <v>21</v>
      </c>
      <c r="M345" s="247">
        <f>G345*(1+L345/100)</f>
        <v>0</v>
      </c>
      <c r="N345" s="245">
        <v>0</v>
      </c>
      <c r="O345" s="245">
        <f>ROUND(E345*N345,2)</f>
        <v>0</v>
      </c>
      <c r="P345" s="245">
        <v>0</v>
      </c>
      <c r="Q345" s="245">
        <f>ROUND(E345*P345,2)</f>
        <v>0</v>
      </c>
      <c r="R345" s="247"/>
      <c r="S345" s="247" t="s">
        <v>527</v>
      </c>
      <c r="T345" s="248" t="s">
        <v>512</v>
      </c>
      <c r="U345" s="224">
        <v>0</v>
      </c>
      <c r="V345" s="224">
        <f>ROUND(E345*U345,2)</f>
        <v>0</v>
      </c>
      <c r="W345" s="224"/>
      <c r="X345" s="224" t="s">
        <v>531</v>
      </c>
      <c r="Y345" s="224" t="s">
        <v>513</v>
      </c>
      <c r="Z345" s="213"/>
      <c r="AA345" s="213"/>
      <c r="AB345" s="213"/>
      <c r="AC345" s="213"/>
      <c r="AD345" s="213"/>
      <c r="AE345" s="213"/>
      <c r="AF345" s="213"/>
      <c r="AG345" s="213" t="s">
        <v>532</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2" x14ac:dyDescent="0.2">
      <c r="A346" s="220"/>
      <c r="B346" s="221"/>
      <c r="C346" s="255"/>
      <c r="D346" s="251"/>
      <c r="E346" s="251"/>
      <c r="F346" s="251"/>
      <c r="G346" s="251"/>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515</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x14ac:dyDescent="0.2">
      <c r="A347" s="3"/>
      <c r="B347" s="4"/>
      <c r="C347" s="259"/>
      <c r="D347" s="6"/>
      <c r="E347" s="3"/>
      <c r="F347" s="3"/>
      <c r="G347" s="3"/>
      <c r="H347" s="3"/>
      <c r="I347" s="3"/>
      <c r="J347" s="3"/>
      <c r="K347" s="3"/>
      <c r="L347" s="3"/>
      <c r="M347" s="3"/>
      <c r="N347" s="3"/>
      <c r="O347" s="3"/>
      <c r="P347" s="3"/>
      <c r="Q347" s="3"/>
      <c r="R347" s="3"/>
      <c r="S347" s="3"/>
      <c r="T347" s="3"/>
      <c r="U347" s="3"/>
      <c r="V347" s="3"/>
      <c r="W347" s="3"/>
      <c r="X347" s="3"/>
      <c r="Y347" s="3"/>
      <c r="AE347">
        <v>12</v>
      </c>
      <c r="AF347">
        <v>21</v>
      </c>
      <c r="AG347" t="s">
        <v>492</v>
      </c>
    </row>
    <row r="348" spans="1:60" x14ac:dyDescent="0.2">
      <c r="A348" s="216"/>
      <c r="B348" s="217" t="s">
        <v>29</v>
      </c>
      <c r="C348" s="260"/>
      <c r="D348" s="218"/>
      <c r="E348" s="219"/>
      <c r="F348" s="219"/>
      <c r="G348" s="241">
        <f>G8+G147+G170+G195+G228+G268+G306+G333</f>
        <v>0</v>
      </c>
      <c r="H348" s="3"/>
      <c r="I348" s="3"/>
      <c r="J348" s="3"/>
      <c r="K348" s="3"/>
      <c r="L348" s="3"/>
      <c r="M348" s="3"/>
      <c r="N348" s="3"/>
      <c r="O348" s="3"/>
      <c r="P348" s="3"/>
      <c r="Q348" s="3"/>
      <c r="R348" s="3"/>
      <c r="S348" s="3"/>
      <c r="T348" s="3"/>
      <c r="U348" s="3"/>
      <c r="V348" s="3"/>
      <c r="W348" s="3"/>
      <c r="X348" s="3"/>
      <c r="Y348" s="3"/>
      <c r="AE348">
        <f>SUMIF(L7:L346,AE347,G7:G346)</f>
        <v>0</v>
      </c>
      <c r="AF348">
        <f>SUMIF(L7:L346,AF347,G7:G346)</f>
        <v>0</v>
      </c>
      <c r="AG348" t="s">
        <v>576</v>
      </c>
    </row>
    <row r="349" spans="1:60" x14ac:dyDescent="0.2">
      <c r="C349" s="261"/>
      <c r="D349" s="10"/>
      <c r="AG349" t="s">
        <v>577</v>
      </c>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s/r9WY+E/KvHp+XsX3ziaKIb8kET5RFpMydvnXHU7/O4255hWToByoURrTM1FXiBDvLhstiKTbq/YJ4QP7ftg==" saltValue="bkmOgzQsxn25odnYMO/uuA==" spinCount="100000" sheet="1" formatRows="0"/>
  <mergeCells count="110">
    <mergeCell ref="C344:G344"/>
    <mergeCell ref="C346:G346"/>
    <mergeCell ref="C332:G332"/>
    <mergeCell ref="C334:G334"/>
    <mergeCell ref="C336:G336"/>
    <mergeCell ref="C338:G338"/>
    <mergeCell ref="C340:G340"/>
    <mergeCell ref="C342:G342"/>
    <mergeCell ref="C307:G307"/>
    <mergeCell ref="C316:G316"/>
    <mergeCell ref="C324:G324"/>
    <mergeCell ref="C326:G326"/>
    <mergeCell ref="C328:G328"/>
    <mergeCell ref="C330:G330"/>
    <mergeCell ref="C287:G287"/>
    <mergeCell ref="C289:G289"/>
    <mergeCell ref="C293:G293"/>
    <mergeCell ref="C297:G297"/>
    <mergeCell ref="C301:G301"/>
    <mergeCell ref="C305:G305"/>
    <mergeCell ref="C274:G274"/>
    <mergeCell ref="C278:G278"/>
    <mergeCell ref="C280:G280"/>
    <mergeCell ref="C282:G282"/>
    <mergeCell ref="C284:G284"/>
    <mergeCell ref="C286:G286"/>
    <mergeCell ref="C251:G251"/>
    <mergeCell ref="C255:G255"/>
    <mergeCell ref="C259:G259"/>
    <mergeCell ref="C263:G263"/>
    <mergeCell ref="C267:G267"/>
    <mergeCell ref="C269:G269"/>
    <mergeCell ref="C238:G238"/>
    <mergeCell ref="C240:G240"/>
    <mergeCell ref="C242:G242"/>
    <mergeCell ref="C244:G244"/>
    <mergeCell ref="C245:G245"/>
    <mergeCell ref="C247:G247"/>
    <mergeCell ref="C215:G215"/>
    <mergeCell ref="C219:G219"/>
    <mergeCell ref="C223:G223"/>
    <mergeCell ref="C227:G227"/>
    <mergeCell ref="C229:G229"/>
    <mergeCell ref="C234:G234"/>
    <mergeCell ref="C201:G201"/>
    <mergeCell ref="C205:G205"/>
    <mergeCell ref="C207:G207"/>
    <mergeCell ref="C209:G209"/>
    <mergeCell ref="C211:G211"/>
    <mergeCell ref="C213:G213"/>
    <mergeCell ref="C182:G182"/>
    <mergeCell ref="C184:G184"/>
    <mergeCell ref="C186:G186"/>
    <mergeCell ref="C190:G190"/>
    <mergeCell ref="C194:G194"/>
    <mergeCell ref="C196:G196"/>
    <mergeCell ref="C165:G165"/>
    <mergeCell ref="C167:G167"/>
    <mergeCell ref="C169:G169"/>
    <mergeCell ref="C171:G171"/>
    <mergeCell ref="C176:G176"/>
    <mergeCell ref="C180:G180"/>
    <mergeCell ref="C146:G146"/>
    <mergeCell ref="C148:G148"/>
    <mergeCell ref="C157:G157"/>
    <mergeCell ref="C159:G159"/>
    <mergeCell ref="C161:G161"/>
    <mergeCell ref="C163:G163"/>
    <mergeCell ref="C127:G127"/>
    <mergeCell ref="C129:G129"/>
    <mergeCell ref="C131:G131"/>
    <mergeCell ref="C133:G133"/>
    <mergeCell ref="C137:G137"/>
    <mergeCell ref="C142:G142"/>
    <mergeCell ref="C117:G117"/>
    <mergeCell ref="C119:G119"/>
    <mergeCell ref="C121:G121"/>
    <mergeCell ref="C123:G123"/>
    <mergeCell ref="C125:G125"/>
    <mergeCell ref="C126:G126"/>
    <mergeCell ref="C106:G106"/>
    <mergeCell ref="C108:G108"/>
    <mergeCell ref="C110:G110"/>
    <mergeCell ref="C112:G112"/>
    <mergeCell ref="C113:G113"/>
    <mergeCell ref="C115:G115"/>
    <mergeCell ref="C88:G88"/>
    <mergeCell ref="C92:G92"/>
    <mergeCell ref="C94:G94"/>
    <mergeCell ref="C98:G98"/>
    <mergeCell ref="C100:G100"/>
    <mergeCell ref="C104:G104"/>
    <mergeCell ref="C55:G55"/>
    <mergeCell ref="C65:G65"/>
    <mergeCell ref="C73:G73"/>
    <mergeCell ref="C77:G77"/>
    <mergeCell ref="C81:G81"/>
    <mergeCell ref="C86:G86"/>
    <mergeCell ref="C41:G41"/>
    <mergeCell ref="C45:G45"/>
    <mergeCell ref="C47:G47"/>
    <mergeCell ref="C49:G49"/>
    <mergeCell ref="C51:G51"/>
    <mergeCell ref="C53:G53"/>
    <mergeCell ref="A1:G1"/>
    <mergeCell ref="C2:G2"/>
    <mergeCell ref="C3:G3"/>
    <mergeCell ref="C4:G4"/>
    <mergeCell ref="C9:G9"/>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74</v>
      </c>
      <c r="C4" s="205" t="s">
        <v>75</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430</v>
      </c>
      <c r="C8" s="253" t="s">
        <v>431</v>
      </c>
      <c r="D8" s="234"/>
      <c r="E8" s="235"/>
      <c r="F8" s="236"/>
      <c r="G8" s="236">
        <f>SUMIF(AG9:AG52,"&lt;&gt;NOR",G9:G52)</f>
        <v>0</v>
      </c>
      <c r="H8" s="236"/>
      <c r="I8" s="236">
        <f>SUM(I9:I52)</f>
        <v>0</v>
      </c>
      <c r="J8" s="236"/>
      <c r="K8" s="236">
        <f>SUM(K9:K52)</f>
        <v>0</v>
      </c>
      <c r="L8" s="236"/>
      <c r="M8" s="236">
        <f>SUM(M9:M52)</f>
        <v>0</v>
      </c>
      <c r="N8" s="235"/>
      <c r="O8" s="235">
        <f>SUM(O9:O52)</f>
        <v>1.1400000000000003</v>
      </c>
      <c r="P8" s="235"/>
      <c r="Q8" s="235">
        <f>SUM(Q9:Q52)</f>
        <v>0</v>
      </c>
      <c r="R8" s="236"/>
      <c r="S8" s="236"/>
      <c r="T8" s="237"/>
      <c r="U8" s="231"/>
      <c r="V8" s="231">
        <f>SUM(V9:V52)</f>
        <v>561.95000000000005</v>
      </c>
      <c r="W8" s="231"/>
      <c r="X8" s="231"/>
      <c r="Y8" s="231"/>
      <c r="AG8" t="s">
        <v>507</v>
      </c>
    </row>
    <row r="9" spans="1:60" outlineLevel="1" x14ac:dyDescent="0.2">
      <c r="A9" s="242">
        <v>1</v>
      </c>
      <c r="B9" s="243" t="s">
        <v>4164</v>
      </c>
      <c r="C9" s="254" t="s">
        <v>4165</v>
      </c>
      <c r="D9" s="244" t="s">
        <v>1356</v>
      </c>
      <c r="E9" s="245">
        <v>2150</v>
      </c>
      <c r="F9" s="246"/>
      <c r="G9" s="247">
        <f>ROUND(E9*F9,2)</f>
        <v>0</v>
      </c>
      <c r="H9" s="246"/>
      <c r="I9" s="247">
        <f>ROUND(E9*H9,2)</f>
        <v>0</v>
      </c>
      <c r="J9" s="246"/>
      <c r="K9" s="247">
        <f>ROUND(E9*J9,2)</f>
        <v>0</v>
      </c>
      <c r="L9" s="247">
        <v>21</v>
      </c>
      <c r="M9" s="247">
        <f>G9*(1+L9/100)</f>
        <v>0</v>
      </c>
      <c r="N9" s="245">
        <v>1.6000000000000001E-4</v>
      </c>
      <c r="O9" s="245">
        <f>ROUND(E9*N9,2)</f>
        <v>0.34</v>
      </c>
      <c r="P9" s="245">
        <v>0</v>
      </c>
      <c r="Q9" s="245">
        <f>ROUND(E9*P9,2)</f>
        <v>0</v>
      </c>
      <c r="R9" s="247"/>
      <c r="S9" s="247" t="s">
        <v>511</v>
      </c>
      <c r="T9" s="248" t="s">
        <v>511</v>
      </c>
      <c r="U9" s="224">
        <v>9.955E-2</v>
      </c>
      <c r="V9" s="224">
        <f>ROUND(E9*U9,2)</f>
        <v>214.03</v>
      </c>
      <c r="W9" s="224"/>
      <c r="X9" s="224" t="s">
        <v>557</v>
      </c>
      <c r="Y9" s="224" t="s">
        <v>513</v>
      </c>
      <c r="Z9" s="213"/>
      <c r="AA9" s="213"/>
      <c r="AB9" s="213"/>
      <c r="AC9" s="213"/>
      <c r="AD9" s="213"/>
      <c r="AE9" s="213"/>
      <c r="AF9" s="213"/>
      <c r="AG9" s="213" t="s">
        <v>571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1" x14ac:dyDescent="0.2">
      <c r="A11" s="242">
        <v>2</v>
      </c>
      <c r="B11" s="243" t="s">
        <v>4166</v>
      </c>
      <c r="C11" s="254" t="s">
        <v>4167</v>
      </c>
      <c r="D11" s="244" t="s">
        <v>1356</v>
      </c>
      <c r="E11" s="245">
        <v>1250</v>
      </c>
      <c r="F11" s="246"/>
      <c r="G11" s="247">
        <f>ROUND(E11*F11,2)</f>
        <v>0</v>
      </c>
      <c r="H11" s="246"/>
      <c r="I11" s="247">
        <f>ROUND(E11*H11,2)</f>
        <v>0</v>
      </c>
      <c r="J11" s="246"/>
      <c r="K11" s="247">
        <f>ROUND(E11*J11,2)</f>
        <v>0</v>
      </c>
      <c r="L11" s="247">
        <v>21</v>
      </c>
      <c r="M11" s="247">
        <f>G11*(1+L11/100)</f>
        <v>0</v>
      </c>
      <c r="N11" s="245">
        <v>2.3000000000000001E-4</v>
      </c>
      <c r="O11" s="245">
        <f>ROUND(E11*N11,2)</f>
        <v>0.28999999999999998</v>
      </c>
      <c r="P11" s="245">
        <v>0</v>
      </c>
      <c r="Q11" s="245">
        <f>ROUND(E11*P11,2)</f>
        <v>0</v>
      </c>
      <c r="R11" s="247" t="s">
        <v>4168</v>
      </c>
      <c r="S11" s="247" t="s">
        <v>511</v>
      </c>
      <c r="T11" s="248" t="s">
        <v>511</v>
      </c>
      <c r="U11" s="224">
        <v>9.955E-2</v>
      </c>
      <c r="V11" s="224">
        <f>ROUND(E11*U11,2)</f>
        <v>124.44</v>
      </c>
      <c r="W11" s="224"/>
      <c r="X11" s="224" t="s">
        <v>557</v>
      </c>
      <c r="Y11" s="224" t="s">
        <v>513</v>
      </c>
      <c r="Z11" s="213"/>
      <c r="AA11" s="213"/>
      <c r="AB11" s="213"/>
      <c r="AC11" s="213"/>
      <c r="AD11" s="213"/>
      <c r="AE11" s="213"/>
      <c r="AF11" s="213"/>
      <c r="AG11" s="213" t="s">
        <v>571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5"/>
      <c r="D12" s="251"/>
      <c r="E12" s="251"/>
      <c r="F12" s="251"/>
      <c r="G12" s="251"/>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515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42">
        <v>3</v>
      </c>
      <c r="B13" s="243" t="s">
        <v>4169</v>
      </c>
      <c r="C13" s="254" t="s">
        <v>4170</v>
      </c>
      <c r="D13" s="244" t="s">
        <v>1356</v>
      </c>
      <c r="E13" s="245">
        <v>450</v>
      </c>
      <c r="F13" s="246"/>
      <c r="G13" s="247">
        <f>ROUND(E13*F13,2)</f>
        <v>0</v>
      </c>
      <c r="H13" s="246"/>
      <c r="I13" s="247">
        <f>ROUND(E13*H13,2)</f>
        <v>0</v>
      </c>
      <c r="J13" s="246"/>
      <c r="K13" s="247">
        <f>ROUND(E13*J13,2)</f>
        <v>0</v>
      </c>
      <c r="L13" s="247">
        <v>21</v>
      </c>
      <c r="M13" s="247">
        <f>G13*(1+L13/100)</f>
        <v>0</v>
      </c>
      <c r="N13" s="245">
        <v>2.2000000000000001E-4</v>
      </c>
      <c r="O13" s="245">
        <f>ROUND(E13*N13,2)</f>
        <v>0.1</v>
      </c>
      <c r="P13" s="245">
        <v>0</v>
      </c>
      <c r="Q13" s="245">
        <f>ROUND(E13*P13,2)</f>
        <v>0</v>
      </c>
      <c r="R13" s="247" t="s">
        <v>4168</v>
      </c>
      <c r="S13" s="247" t="s">
        <v>511</v>
      </c>
      <c r="T13" s="248" t="s">
        <v>511</v>
      </c>
      <c r="U13" s="224">
        <v>9.955E-2</v>
      </c>
      <c r="V13" s="224">
        <f>ROUND(E13*U13,2)</f>
        <v>44.8</v>
      </c>
      <c r="W13" s="224"/>
      <c r="X13" s="224" t="s">
        <v>557</v>
      </c>
      <c r="Y13" s="224" t="s">
        <v>513</v>
      </c>
      <c r="Z13" s="213"/>
      <c r="AA13" s="213"/>
      <c r="AB13" s="213"/>
      <c r="AC13" s="213"/>
      <c r="AD13" s="213"/>
      <c r="AE13" s="213"/>
      <c r="AF13" s="213"/>
      <c r="AG13" s="213" t="s">
        <v>571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5"/>
      <c r="D14" s="251"/>
      <c r="E14" s="251"/>
      <c r="F14" s="251"/>
      <c r="G14" s="251"/>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4</v>
      </c>
      <c r="B15" s="243" t="s">
        <v>4171</v>
      </c>
      <c r="C15" s="254" t="s">
        <v>4172</v>
      </c>
      <c r="D15" s="244" t="s">
        <v>1356</v>
      </c>
      <c r="E15" s="245">
        <v>195</v>
      </c>
      <c r="F15" s="246"/>
      <c r="G15" s="247">
        <f>ROUND(E15*F15,2)</f>
        <v>0</v>
      </c>
      <c r="H15" s="246"/>
      <c r="I15" s="247">
        <f>ROUND(E15*H15,2)</f>
        <v>0</v>
      </c>
      <c r="J15" s="246"/>
      <c r="K15" s="247">
        <f>ROUND(E15*J15,2)</f>
        <v>0</v>
      </c>
      <c r="L15" s="247">
        <v>21</v>
      </c>
      <c r="M15" s="247">
        <f>G15*(1+L15/100)</f>
        <v>0</v>
      </c>
      <c r="N15" s="245">
        <v>3.2000000000000003E-4</v>
      </c>
      <c r="O15" s="245">
        <f>ROUND(E15*N15,2)</f>
        <v>0.06</v>
      </c>
      <c r="P15" s="245">
        <v>0</v>
      </c>
      <c r="Q15" s="245">
        <f>ROUND(E15*P15,2)</f>
        <v>0</v>
      </c>
      <c r="R15" s="247"/>
      <c r="S15" s="247" t="s">
        <v>511</v>
      </c>
      <c r="T15" s="248" t="s">
        <v>511</v>
      </c>
      <c r="U15" s="224">
        <v>9.955E-2</v>
      </c>
      <c r="V15" s="224">
        <f>ROUND(E15*U15,2)</f>
        <v>19.41</v>
      </c>
      <c r="W15" s="224"/>
      <c r="X15" s="224" t="s">
        <v>557</v>
      </c>
      <c r="Y15" s="224" t="s">
        <v>513</v>
      </c>
      <c r="Z15" s="213"/>
      <c r="AA15" s="213"/>
      <c r="AB15" s="213"/>
      <c r="AC15" s="213"/>
      <c r="AD15" s="213"/>
      <c r="AE15" s="213"/>
      <c r="AF15" s="213"/>
      <c r="AG15" s="213" t="s">
        <v>571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2">
        <v>5</v>
      </c>
      <c r="B17" s="243" t="s">
        <v>4173</v>
      </c>
      <c r="C17" s="254" t="s">
        <v>4174</v>
      </c>
      <c r="D17" s="244" t="s">
        <v>1356</v>
      </c>
      <c r="E17" s="245">
        <v>30</v>
      </c>
      <c r="F17" s="246"/>
      <c r="G17" s="247">
        <f>ROUND(E17*F17,2)</f>
        <v>0</v>
      </c>
      <c r="H17" s="246"/>
      <c r="I17" s="247">
        <f>ROUND(E17*H17,2)</f>
        <v>0</v>
      </c>
      <c r="J17" s="246"/>
      <c r="K17" s="247">
        <f>ROUND(E17*J17,2)</f>
        <v>0</v>
      </c>
      <c r="L17" s="247">
        <v>21</v>
      </c>
      <c r="M17" s="247">
        <f>G17*(1+L17/100)</f>
        <v>0</v>
      </c>
      <c r="N17" s="245">
        <v>2.9999999999999997E-4</v>
      </c>
      <c r="O17" s="245">
        <f>ROUND(E17*N17,2)</f>
        <v>0.01</v>
      </c>
      <c r="P17" s="245">
        <v>0</v>
      </c>
      <c r="Q17" s="245">
        <f>ROUND(E17*P17,2)</f>
        <v>0</v>
      </c>
      <c r="R17" s="247" t="s">
        <v>4168</v>
      </c>
      <c r="S17" s="247" t="s">
        <v>511</v>
      </c>
      <c r="T17" s="248" t="s">
        <v>511</v>
      </c>
      <c r="U17" s="224">
        <v>9.955E-2</v>
      </c>
      <c r="V17" s="224">
        <f>ROUND(E17*U17,2)</f>
        <v>2.99</v>
      </c>
      <c r="W17" s="224"/>
      <c r="X17" s="224" t="s">
        <v>557</v>
      </c>
      <c r="Y17" s="224" t="s">
        <v>513</v>
      </c>
      <c r="Z17" s="213"/>
      <c r="AA17" s="213"/>
      <c r="AB17" s="213"/>
      <c r="AC17" s="213"/>
      <c r="AD17" s="213"/>
      <c r="AE17" s="213"/>
      <c r="AF17" s="213"/>
      <c r="AG17" s="213" t="s">
        <v>571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5"/>
      <c r="D18" s="251"/>
      <c r="E18" s="251"/>
      <c r="F18" s="251"/>
      <c r="G18" s="251"/>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515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2">
        <v>6</v>
      </c>
      <c r="B19" s="243" t="s">
        <v>4175</v>
      </c>
      <c r="C19" s="254" t="s">
        <v>4176</v>
      </c>
      <c r="D19" s="244" t="s">
        <v>1356</v>
      </c>
      <c r="E19" s="245">
        <v>140</v>
      </c>
      <c r="F19" s="246"/>
      <c r="G19" s="247">
        <f>ROUND(E19*F19,2)</f>
        <v>0</v>
      </c>
      <c r="H19" s="246"/>
      <c r="I19" s="247">
        <f>ROUND(E19*H19,2)</f>
        <v>0</v>
      </c>
      <c r="J19" s="246"/>
      <c r="K19" s="247">
        <f>ROUND(E19*J19,2)</f>
        <v>0</v>
      </c>
      <c r="L19" s="247">
        <v>21</v>
      </c>
      <c r="M19" s="247">
        <f>G19*(1+L19/100)</f>
        <v>0</v>
      </c>
      <c r="N19" s="245">
        <v>1.6000000000000001E-4</v>
      </c>
      <c r="O19" s="245">
        <f>ROUND(E19*N19,2)</f>
        <v>0.02</v>
      </c>
      <c r="P19" s="245">
        <v>0</v>
      </c>
      <c r="Q19" s="245">
        <f>ROUND(E19*P19,2)</f>
        <v>0</v>
      </c>
      <c r="R19" s="247"/>
      <c r="S19" s="247" t="s">
        <v>511</v>
      </c>
      <c r="T19" s="248" t="s">
        <v>511</v>
      </c>
      <c r="U19" s="224">
        <v>9.955E-2</v>
      </c>
      <c r="V19" s="224">
        <f>ROUND(E19*U19,2)</f>
        <v>13.94</v>
      </c>
      <c r="W19" s="224"/>
      <c r="X19" s="224" t="s">
        <v>557</v>
      </c>
      <c r="Y19" s="224" t="s">
        <v>513</v>
      </c>
      <c r="Z19" s="213"/>
      <c r="AA19" s="213"/>
      <c r="AB19" s="213"/>
      <c r="AC19" s="213"/>
      <c r="AD19" s="213"/>
      <c r="AE19" s="213"/>
      <c r="AF19" s="213"/>
      <c r="AG19" s="213" t="s">
        <v>571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5"/>
      <c r="D20" s="251"/>
      <c r="E20" s="251"/>
      <c r="F20" s="251"/>
      <c r="G20" s="251"/>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2">
        <v>7</v>
      </c>
      <c r="B21" s="243" t="s">
        <v>4177</v>
      </c>
      <c r="C21" s="254" t="s">
        <v>4178</v>
      </c>
      <c r="D21" s="244" t="s">
        <v>1356</v>
      </c>
      <c r="E21" s="245">
        <v>125</v>
      </c>
      <c r="F21" s="246"/>
      <c r="G21" s="247">
        <f>ROUND(E21*F21,2)</f>
        <v>0</v>
      </c>
      <c r="H21" s="246"/>
      <c r="I21" s="247">
        <f>ROUND(E21*H21,2)</f>
        <v>0</v>
      </c>
      <c r="J21" s="246"/>
      <c r="K21" s="247">
        <f>ROUND(E21*J21,2)</f>
        <v>0</v>
      </c>
      <c r="L21" s="247">
        <v>21</v>
      </c>
      <c r="M21" s="247">
        <f>G21*(1+L21/100)</f>
        <v>0</v>
      </c>
      <c r="N21" s="245">
        <v>5.5999999999999995E-4</v>
      </c>
      <c r="O21" s="245">
        <f>ROUND(E21*N21,2)</f>
        <v>7.0000000000000007E-2</v>
      </c>
      <c r="P21" s="245">
        <v>0</v>
      </c>
      <c r="Q21" s="245">
        <f>ROUND(E21*P21,2)</f>
        <v>0</v>
      </c>
      <c r="R21" s="247" t="s">
        <v>4168</v>
      </c>
      <c r="S21" s="247" t="s">
        <v>511</v>
      </c>
      <c r="T21" s="248" t="s">
        <v>511</v>
      </c>
      <c r="U21" s="224">
        <v>0.12062</v>
      </c>
      <c r="V21" s="224">
        <f>ROUND(E21*U21,2)</f>
        <v>15.08</v>
      </c>
      <c r="W21" s="224"/>
      <c r="X21" s="224" t="s">
        <v>557</v>
      </c>
      <c r="Y21" s="224" t="s">
        <v>513</v>
      </c>
      <c r="Z21" s="213"/>
      <c r="AA21" s="213"/>
      <c r="AB21" s="213"/>
      <c r="AC21" s="213"/>
      <c r="AD21" s="213"/>
      <c r="AE21" s="213"/>
      <c r="AF21" s="213"/>
      <c r="AG21" s="213" t="s">
        <v>571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5"/>
      <c r="D22" s="251"/>
      <c r="E22" s="251"/>
      <c r="F22" s="251"/>
      <c r="G22" s="251"/>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515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2">
        <v>8</v>
      </c>
      <c r="B23" s="243" t="s">
        <v>4179</v>
      </c>
      <c r="C23" s="254" t="s">
        <v>4180</v>
      </c>
      <c r="D23" s="244" t="s">
        <v>1356</v>
      </c>
      <c r="E23" s="245">
        <v>135</v>
      </c>
      <c r="F23" s="246"/>
      <c r="G23" s="247">
        <f>ROUND(E23*F23,2)</f>
        <v>0</v>
      </c>
      <c r="H23" s="246"/>
      <c r="I23" s="247">
        <f>ROUND(E23*H23,2)</f>
        <v>0</v>
      </c>
      <c r="J23" s="246"/>
      <c r="K23" s="247">
        <f>ROUND(E23*J23,2)</f>
        <v>0</v>
      </c>
      <c r="L23" s="247">
        <v>21</v>
      </c>
      <c r="M23" s="247">
        <f>G23*(1+L23/100)</f>
        <v>0</v>
      </c>
      <c r="N23" s="245">
        <v>4.2999999999999999E-4</v>
      </c>
      <c r="O23" s="245">
        <f>ROUND(E23*N23,2)</f>
        <v>0.06</v>
      </c>
      <c r="P23" s="245">
        <v>0</v>
      </c>
      <c r="Q23" s="245">
        <f>ROUND(E23*P23,2)</f>
        <v>0</v>
      </c>
      <c r="R23" s="247"/>
      <c r="S23" s="247" t="s">
        <v>511</v>
      </c>
      <c r="T23" s="248" t="s">
        <v>511</v>
      </c>
      <c r="U23" s="224">
        <v>0.10431</v>
      </c>
      <c r="V23" s="224">
        <f>ROUND(E23*U23,2)</f>
        <v>14.08</v>
      </c>
      <c r="W23" s="224"/>
      <c r="X23" s="224" t="s">
        <v>557</v>
      </c>
      <c r="Y23" s="224" t="s">
        <v>513</v>
      </c>
      <c r="Z23" s="213"/>
      <c r="AA23" s="213"/>
      <c r="AB23" s="213"/>
      <c r="AC23" s="213"/>
      <c r="AD23" s="213"/>
      <c r="AE23" s="213"/>
      <c r="AF23" s="213"/>
      <c r="AG23" s="213" t="s">
        <v>571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5"/>
      <c r="D24" s="251"/>
      <c r="E24" s="251"/>
      <c r="F24" s="251"/>
      <c r="G24" s="251"/>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515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42">
        <v>9</v>
      </c>
      <c r="B25" s="243" t="s">
        <v>4181</v>
      </c>
      <c r="C25" s="254" t="s">
        <v>4182</v>
      </c>
      <c r="D25" s="244" t="s">
        <v>1356</v>
      </c>
      <c r="E25" s="245">
        <v>30</v>
      </c>
      <c r="F25" s="246"/>
      <c r="G25" s="247">
        <f>ROUND(E25*F25,2)</f>
        <v>0</v>
      </c>
      <c r="H25" s="246"/>
      <c r="I25" s="247">
        <f>ROUND(E25*H25,2)</f>
        <v>0</v>
      </c>
      <c r="J25" s="246"/>
      <c r="K25" s="247">
        <f>ROUND(E25*J25,2)</f>
        <v>0</v>
      </c>
      <c r="L25" s="247">
        <v>21</v>
      </c>
      <c r="M25" s="247">
        <f>G25*(1+L25/100)</f>
        <v>0</v>
      </c>
      <c r="N25" s="245">
        <v>8.0000000000000004E-4</v>
      </c>
      <c r="O25" s="245">
        <f>ROUND(E25*N25,2)</f>
        <v>0.02</v>
      </c>
      <c r="P25" s="245">
        <v>0</v>
      </c>
      <c r="Q25" s="245">
        <f>ROUND(E25*P25,2)</f>
        <v>0</v>
      </c>
      <c r="R25" s="247" t="s">
        <v>4168</v>
      </c>
      <c r="S25" s="247" t="s">
        <v>511</v>
      </c>
      <c r="T25" s="248" t="s">
        <v>511</v>
      </c>
      <c r="U25" s="224">
        <v>0.12062</v>
      </c>
      <c r="V25" s="224">
        <f>ROUND(E25*U25,2)</f>
        <v>3.62</v>
      </c>
      <c r="W25" s="224"/>
      <c r="X25" s="224" t="s">
        <v>557</v>
      </c>
      <c r="Y25" s="224" t="s">
        <v>513</v>
      </c>
      <c r="Z25" s="213"/>
      <c r="AA25" s="213"/>
      <c r="AB25" s="213"/>
      <c r="AC25" s="213"/>
      <c r="AD25" s="213"/>
      <c r="AE25" s="213"/>
      <c r="AF25" s="213"/>
      <c r="AG25" s="213" t="s">
        <v>571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5"/>
      <c r="D26" s="251"/>
      <c r="E26" s="251"/>
      <c r="F26" s="251"/>
      <c r="G26" s="251"/>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2">
        <v>10</v>
      </c>
      <c r="B27" s="243" t="s">
        <v>4183</v>
      </c>
      <c r="C27" s="254" t="s">
        <v>4184</v>
      </c>
      <c r="D27" s="244" t="s">
        <v>1356</v>
      </c>
      <c r="E27" s="245">
        <v>65</v>
      </c>
      <c r="F27" s="246"/>
      <c r="G27" s="247">
        <f>ROUND(E27*F27,2)</f>
        <v>0</v>
      </c>
      <c r="H27" s="246"/>
      <c r="I27" s="247">
        <f>ROUND(E27*H27,2)</f>
        <v>0</v>
      </c>
      <c r="J27" s="246"/>
      <c r="K27" s="247">
        <f>ROUND(E27*J27,2)</f>
        <v>0</v>
      </c>
      <c r="L27" s="247">
        <v>21</v>
      </c>
      <c r="M27" s="247">
        <f>G27*(1+L27/100)</f>
        <v>0</v>
      </c>
      <c r="N27" s="245">
        <v>1.1999999999999999E-3</v>
      </c>
      <c r="O27" s="245">
        <f>ROUND(E27*N27,2)</f>
        <v>0.08</v>
      </c>
      <c r="P27" s="245">
        <v>0</v>
      </c>
      <c r="Q27" s="245">
        <f>ROUND(E27*P27,2)</f>
        <v>0</v>
      </c>
      <c r="R27" s="247" t="s">
        <v>4168</v>
      </c>
      <c r="S27" s="247" t="s">
        <v>511</v>
      </c>
      <c r="T27" s="248" t="s">
        <v>511</v>
      </c>
      <c r="U27" s="224">
        <v>0.14391000000000001</v>
      </c>
      <c r="V27" s="224">
        <f>ROUND(E27*U27,2)</f>
        <v>9.35</v>
      </c>
      <c r="W27" s="224"/>
      <c r="X27" s="224" t="s">
        <v>557</v>
      </c>
      <c r="Y27" s="224" t="s">
        <v>513</v>
      </c>
      <c r="Z27" s="213"/>
      <c r="AA27" s="213"/>
      <c r="AB27" s="213"/>
      <c r="AC27" s="213"/>
      <c r="AD27" s="213"/>
      <c r="AE27" s="213"/>
      <c r="AF27" s="213"/>
      <c r="AG27" s="213" t="s">
        <v>571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5"/>
      <c r="D28" s="251"/>
      <c r="E28" s="251"/>
      <c r="F28" s="251"/>
      <c r="G28" s="251"/>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515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42">
        <v>11</v>
      </c>
      <c r="B29" s="243" t="s">
        <v>4185</v>
      </c>
      <c r="C29" s="254" t="s">
        <v>4186</v>
      </c>
      <c r="D29" s="244" t="s">
        <v>1356</v>
      </c>
      <c r="E29" s="245">
        <v>260</v>
      </c>
      <c r="F29" s="246"/>
      <c r="G29" s="247">
        <f>ROUND(E29*F29,2)</f>
        <v>0</v>
      </c>
      <c r="H29" s="246"/>
      <c r="I29" s="247">
        <f>ROUND(E29*H29,2)</f>
        <v>0</v>
      </c>
      <c r="J29" s="246"/>
      <c r="K29" s="247">
        <f>ROUND(E29*J29,2)</f>
        <v>0</v>
      </c>
      <c r="L29" s="247">
        <v>21</v>
      </c>
      <c r="M29" s="247">
        <f>G29*(1+L29/100)</f>
        <v>0</v>
      </c>
      <c r="N29" s="245">
        <v>6.9999999999999994E-5</v>
      </c>
      <c r="O29" s="245">
        <f>ROUND(E29*N29,2)</f>
        <v>0.02</v>
      </c>
      <c r="P29" s="245">
        <v>0</v>
      </c>
      <c r="Q29" s="245">
        <f>ROUND(E29*P29,2)</f>
        <v>0</v>
      </c>
      <c r="R29" s="247" t="s">
        <v>4168</v>
      </c>
      <c r="S29" s="247" t="s">
        <v>511</v>
      </c>
      <c r="T29" s="248" t="s">
        <v>511</v>
      </c>
      <c r="U29" s="224">
        <v>4.6670000000000003E-2</v>
      </c>
      <c r="V29" s="224">
        <f>ROUND(E29*U29,2)</f>
        <v>12.13</v>
      </c>
      <c r="W29" s="224"/>
      <c r="X29" s="224" t="s">
        <v>557</v>
      </c>
      <c r="Y29" s="224" t="s">
        <v>513</v>
      </c>
      <c r="Z29" s="213"/>
      <c r="AA29" s="213"/>
      <c r="AB29" s="213"/>
      <c r="AC29" s="213"/>
      <c r="AD29" s="213"/>
      <c r="AE29" s="213"/>
      <c r="AF29" s="213"/>
      <c r="AG29" s="213" t="s">
        <v>571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5"/>
      <c r="D30" s="251"/>
      <c r="E30" s="251"/>
      <c r="F30" s="251"/>
      <c r="G30" s="251"/>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515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x14ac:dyDescent="0.2">
      <c r="A31" s="242">
        <v>12</v>
      </c>
      <c r="B31" s="243" t="s">
        <v>4187</v>
      </c>
      <c r="C31" s="254" t="s">
        <v>4188</v>
      </c>
      <c r="D31" s="244" t="s">
        <v>582</v>
      </c>
      <c r="E31" s="245">
        <v>25</v>
      </c>
      <c r="F31" s="246"/>
      <c r="G31" s="247">
        <f>ROUND(E31*F31,2)</f>
        <v>0</v>
      </c>
      <c r="H31" s="246"/>
      <c r="I31" s="247">
        <f>ROUND(E31*H31,2)</f>
        <v>0</v>
      </c>
      <c r="J31" s="246"/>
      <c r="K31" s="247">
        <f>ROUND(E31*J31,2)</f>
        <v>0</v>
      </c>
      <c r="L31" s="247">
        <v>21</v>
      </c>
      <c r="M31" s="247">
        <f>G31*(1+L31/100)</f>
        <v>0</v>
      </c>
      <c r="N31" s="245">
        <v>2.5000000000000001E-4</v>
      </c>
      <c r="O31" s="245">
        <f>ROUND(E31*N31,2)</f>
        <v>0.01</v>
      </c>
      <c r="P31" s="245">
        <v>0</v>
      </c>
      <c r="Q31" s="245">
        <f>ROUND(E31*P31,2)</f>
        <v>0</v>
      </c>
      <c r="R31" s="247" t="s">
        <v>4168</v>
      </c>
      <c r="S31" s="247" t="s">
        <v>511</v>
      </c>
      <c r="T31" s="248" t="s">
        <v>511</v>
      </c>
      <c r="U31" s="224">
        <v>0.26417000000000002</v>
      </c>
      <c r="V31" s="224">
        <f>ROUND(E31*U31,2)</f>
        <v>6.6</v>
      </c>
      <c r="W31" s="224"/>
      <c r="X31" s="224" t="s">
        <v>557</v>
      </c>
      <c r="Y31" s="224" t="s">
        <v>513</v>
      </c>
      <c r="Z31" s="213"/>
      <c r="AA31" s="213"/>
      <c r="AB31" s="213"/>
      <c r="AC31" s="213"/>
      <c r="AD31" s="213"/>
      <c r="AE31" s="213"/>
      <c r="AF31" s="213"/>
      <c r="AG31" s="213" t="s">
        <v>571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x14ac:dyDescent="0.2">
      <c r="A33" s="242">
        <v>13</v>
      </c>
      <c r="B33" s="243" t="s">
        <v>4189</v>
      </c>
      <c r="C33" s="254" t="s">
        <v>4190</v>
      </c>
      <c r="D33" s="244" t="s">
        <v>1356</v>
      </c>
      <c r="E33" s="245">
        <v>145</v>
      </c>
      <c r="F33" s="246"/>
      <c r="G33" s="247">
        <f>ROUND(E33*F33,2)</f>
        <v>0</v>
      </c>
      <c r="H33" s="246"/>
      <c r="I33" s="247">
        <f>ROUND(E33*H33,2)</f>
        <v>0</v>
      </c>
      <c r="J33" s="246"/>
      <c r="K33" s="247">
        <f>ROUND(E33*J33,2)</f>
        <v>0</v>
      </c>
      <c r="L33" s="247">
        <v>21</v>
      </c>
      <c r="M33" s="247">
        <f>G33*(1+L33/100)</f>
        <v>0</v>
      </c>
      <c r="N33" s="245">
        <v>1.7000000000000001E-4</v>
      </c>
      <c r="O33" s="245">
        <f>ROUND(E33*N33,2)</f>
        <v>0.02</v>
      </c>
      <c r="P33" s="245">
        <v>0</v>
      </c>
      <c r="Q33" s="245">
        <f>ROUND(E33*P33,2)</f>
        <v>0</v>
      </c>
      <c r="R33" s="247" t="s">
        <v>4168</v>
      </c>
      <c r="S33" s="247" t="s">
        <v>511</v>
      </c>
      <c r="T33" s="248" t="s">
        <v>511</v>
      </c>
      <c r="U33" s="224">
        <v>9.0499999999999997E-2</v>
      </c>
      <c r="V33" s="224">
        <f>ROUND(E33*U33,2)</f>
        <v>13.12</v>
      </c>
      <c r="W33" s="224"/>
      <c r="X33" s="224" t="s">
        <v>557</v>
      </c>
      <c r="Y33" s="224" t="s">
        <v>513</v>
      </c>
      <c r="Z33" s="213"/>
      <c r="AA33" s="213"/>
      <c r="AB33" s="213"/>
      <c r="AC33" s="213"/>
      <c r="AD33" s="213"/>
      <c r="AE33" s="213"/>
      <c r="AF33" s="213"/>
      <c r="AG33" s="213" t="s">
        <v>571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2">
        <v>14</v>
      </c>
      <c r="B35" s="243" t="s">
        <v>4191</v>
      </c>
      <c r="C35" s="254" t="s">
        <v>4192</v>
      </c>
      <c r="D35" s="244" t="s">
        <v>1356</v>
      </c>
      <c r="E35" s="245">
        <v>40</v>
      </c>
      <c r="F35" s="246"/>
      <c r="G35" s="247">
        <f>ROUND(E35*F35,2)</f>
        <v>0</v>
      </c>
      <c r="H35" s="246"/>
      <c r="I35" s="247">
        <f>ROUND(E35*H35,2)</f>
        <v>0</v>
      </c>
      <c r="J35" s="246"/>
      <c r="K35" s="247">
        <f>ROUND(E35*J35,2)</f>
        <v>0</v>
      </c>
      <c r="L35" s="247">
        <v>21</v>
      </c>
      <c r="M35" s="247">
        <f>G35*(1+L35/100)</f>
        <v>0</v>
      </c>
      <c r="N35" s="245">
        <v>1.2E-4</v>
      </c>
      <c r="O35" s="245">
        <f>ROUND(E35*N35,2)</f>
        <v>0</v>
      </c>
      <c r="P35" s="245">
        <v>0</v>
      </c>
      <c r="Q35" s="245">
        <f>ROUND(E35*P35,2)</f>
        <v>0</v>
      </c>
      <c r="R35" s="247"/>
      <c r="S35" s="247" t="s">
        <v>511</v>
      </c>
      <c r="T35" s="248" t="s">
        <v>511</v>
      </c>
      <c r="U35" s="224">
        <v>9.0499999999999997E-2</v>
      </c>
      <c r="V35" s="224">
        <f>ROUND(E35*U35,2)</f>
        <v>3.62</v>
      </c>
      <c r="W35" s="224"/>
      <c r="X35" s="224" t="s">
        <v>557</v>
      </c>
      <c r="Y35" s="224" t="s">
        <v>513</v>
      </c>
      <c r="Z35" s="213"/>
      <c r="AA35" s="213"/>
      <c r="AB35" s="213"/>
      <c r="AC35" s="213"/>
      <c r="AD35" s="213"/>
      <c r="AE35" s="213"/>
      <c r="AF35" s="213"/>
      <c r="AG35" s="213" t="s">
        <v>571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42">
        <v>15</v>
      </c>
      <c r="B37" s="243" t="s">
        <v>4193</v>
      </c>
      <c r="C37" s="254" t="s">
        <v>4194</v>
      </c>
      <c r="D37" s="244" t="s">
        <v>1356</v>
      </c>
      <c r="E37" s="245">
        <v>130</v>
      </c>
      <c r="F37" s="246"/>
      <c r="G37" s="247">
        <f>ROUND(E37*F37,2)</f>
        <v>0</v>
      </c>
      <c r="H37" s="246"/>
      <c r="I37" s="247">
        <f>ROUND(E37*H37,2)</f>
        <v>0</v>
      </c>
      <c r="J37" s="246"/>
      <c r="K37" s="247">
        <f>ROUND(E37*J37,2)</f>
        <v>0</v>
      </c>
      <c r="L37" s="247">
        <v>21</v>
      </c>
      <c r="M37" s="247">
        <f>G37*(1+L37/100)</f>
        <v>0</v>
      </c>
      <c r="N37" s="245">
        <v>4.0000000000000003E-5</v>
      </c>
      <c r="O37" s="245">
        <f>ROUND(E37*N37,2)</f>
        <v>0.01</v>
      </c>
      <c r="P37" s="245">
        <v>0</v>
      </c>
      <c r="Q37" s="245">
        <f>ROUND(E37*P37,2)</f>
        <v>0</v>
      </c>
      <c r="R37" s="247" t="s">
        <v>4168</v>
      </c>
      <c r="S37" s="247" t="s">
        <v>511</v>
      </c>
      <c r="T37" s="248" t="s">
        <v>511</v>
      </c>
      <c r="U37" s="224">
        <v>9.0499999999999997E-2</v>
      </c>
      <c r="V37" s="224">
        <f>ROUND(E37*U37,2)</f>
        <v>11.77</v>
      </c>
      <c r="W37" s="224"/>
      <c r="X37" s="224" t="s">
        <v>557</v>
      </c>
      <c r="Y37" s="224" t="s">
        <v>513</v>
      </c>
      <c r="Z37" s="213"/>
      <c r="AA37" s="213"/>
      <c r="AB37" s="213"/>
      <c r="AC37" s="213"/>
      <c r="AD37" s="213"/>
      <c r="AE37" s="213"/>
      <c r="AF37" s="213"/>
      <c r="AG37" s="213" t="s">
        <v>571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x14ac:dyDescent="0.2">
      <c r="A39" s="242">
        <v>16</v>
      </c>
      <c r="B39" s="243" t="s">
        <v>4195</v>
      </c>
      <c r="C39" s="254" t="s">
        <v>4196</v>
      </c>
      <c r="D39" s="244" t="s">
        <v>1356</v>
      </c>
      <c r="E39" s="245">
        <v>60</v>
      </c>
      <c r="F39" s="246"/>
      <c r="G39" s="247">
        <f>ROUND(E39*F39,2)</f>
        <v>0</v>
      </c>
      <c r="H39" s="246"/>
      <c r="I39" s="247">
        <f>ROUND(E39*H39,2)</f>
        <v>0</v>
      </c>
      <c r="J39" s="246"/>
      <c r="K39" s="247">
        <f>ROUND(E39*J39,2)</f>
        <v>0</v>
      </c>
      <c r="L39" s="247">
        <v>21</v>
      </c>
      <c r="M39" s="247">
        <f>G39*(1+L39/100)</f>
        <v>0</v>
      </c>
      <c r="N39" s="245">
        <v>2.9E-4</v>
      </c>
      <c r="O39" s="245">
        <f>ROUND(E39*N39,2)</f>
        <v>0.02</v>
      </c>
      <c r="P39" s="245">
        <v>0</v>
      </c>
      <c r="Q39" s="245">
        <f>ROUND(E39*P39,2)</f>
        <v>0</v>
      </c>
      <c r="R39" s="247" t="s">
        <v>4168</v>
      </c>
      <c r="S39" s="247" t="s">
        <v>511</v>
      </c>
      <c r="T39" s="248" t="s">
        <v>511</v>
      </c>
      <c r="U39" s="224">
        <v>9.1219999999999996E-2</v>
      </c>
      <c r="V39" s="224">
        <f>ROUND(E39*U39,2)</f>
        <v>5.47</v>
      </c>
      <c r="W39" s="224"/>
      <c r="X39" s="224" t="s">
        <v>557</v>
      </c>
      <c r="Y39" s="224" t="s">
        <v>513</v>
      </c>
      <c r="Z39" s="213"/>
      <c r="AA39" s="213"/>
      <c r="AB39" s="213"/>
      <c r="AC39" s="213"/>
      <c r="AD39" s="213"/>
      <c r="AE39" s="213"/>
      <c r="AF39" s="213"/>
      <c r="AG39" s="213" t="s">
        <v>571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2">
        <v>17</v>
      </c>
      <c r="B41" s="243" t="s">
        <v>4197</v>
      </c>
      <c r="C41" s="254" t="s">
        <v>4198</v>
      </c>
      <c r="D41" s="244" t="s">
        <v>582</v>
      </c>
      <c r="E41" s="245">
        <v>550</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t="s">
        <v>4168</v>
      </c>
      <c r="S41" s="247" t="s">
        <v>511</v>
      </c>
      <c r="T41" s="248" t="s">
        <v>511</v>
      </c>
      <c r="U41" s="224">
        <v>5.0500000000000003E-2</v>
      </c>
      <c r="V41" s="224">
        <f>ROUND(E41*U41,2)</f>
        <v>27.78</v>
      </c>
      <c r="W41" s="224"/>
      <c r="X41" s="224" t="s">
        <v>557</v>
      </c>
      <c r="Y41" s="224" t="s">
        <v>513</v>
      </c>
      <c r="Z41" s="213"/>
      <c r="AA41" s="213"/>
      <c r="AB41" s="213"/>
      <c r="AC41" s="213"/>
      <c r="AD41" s="213"/>
      <c r="AE41" s="213"/>
      <c r="AF41" s="213"/>
      <c r="AG41" s="213" t="s">
        <v>571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2">
        <v>18</v>
      </c>
      <c r="B43" s="243" t="s">
        <v>4199</v>
      </c>
      <c r="C43" s="254" t="s">
        <v>4200</v>
      </c>
      <c r="D43" s="244" t="s">
        <v>582</v>
      </c>
      <c r="E43" s="245">
        <v>60</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t="s">
        <v>4168</v>
      </c>
      <c r="S43" s="247" t="s">
        <v>511</v>
      </c>
      <c r="T43" s="248" t="s">
        <v>511</v>
      </c>
      <c r="U43" s="224">
        <v>0.06</v>
      </c>
      <c r="V43" s="224">
        <f>ROUND(E43*U43,2)</f>
        <v>3.6</v>
      </c>
      <c r="W43" s="224"/>
      <c r="X43" s="224" t="s">
        <v>557</v>
      </c>
      <c r="Y43" s="224" t="s">
        <v>513</v>
      </c>
      <c r="Z43" s="213"/>
      <c r="AA43" s="213"/>
      <c r="AB43" s="213"/>
      <c r="AC43" s="213"/>
      <c r="AD43" s="213"/>
      <c r="AE43" s="213"/>
      <c r="AF43" s="213"/>
      <c r="AG43" s="213" t="s">
        <v>571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2">
        <v>19</v>
      </c>
      <c r="B45" s="243" t="s">
        <v>4201</v>
      </c>
      <c r="C45" s="254" t="s">
        <v>4202</v>
      </c>
      <c r="D45" s="244" t="s">
        <v>582</v>
      </c>
      <c r="E45" s="245">
        <v>60</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t="s">
        <v>4168</v>
      </c>
      <c r="S45" s="247" t="s">
        <v>511</v>
      </c>
      <c r="T45" s="248" t="s">
        <v>511</v>
      </c>
      <c r="U45" s="224">
        <v>8.2170000000000007E-2</v>
      </c>
      <c r="V45" s="224">
        <f>ROUND(E45*U45,2)</f>
        <v>4.93</v>
      </c>
      <c r="W45" s="224"/>
      <c r="X45" s="224" t="s">
        <v>557</v>
      </c>
      <c r="Y45" s="224" t="s">
        <v>513</v>
      </c>
      <c r="Z45" s="213"/>
      <c r="AA45" s="213"/>
      <c r="AB45" s="213"/>
      <c r="AC45" s="213"/>
      <c r="AD45" s="213"/>
      <c r="AE45" s="213"/>
      <c r="AF45" s="213"/>
      <c r="AG45" s="213" t="s">
        <v>571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5"/>
      <c r="D46" s="251"/>
      <c r="E46" s="251"/>
      <c r="F46" s="251"/>
      <c r="G46" s="251"/>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20</v>
      </c>
      <c r="B47" s="243" t="s">
        <v>4203</v>
      </c>
      <c r="C47" s="254" t="s">
        <v>4204</v>
      </c>
      <c r="D47" s="244" t="s">
        <v>582</v>
      </c>
      <c r="E47" s="245">
        <v>48</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527</v>
      </c>
      <c r="T47" s="248" t="s">
        <v>512</v>
      </c>
      <c r="U47" s="224">
        <v>5.3830000000000003E-2</v>
      </c>
      <c r="V47" s="224">
        <f>ROUND(E47*U47,2)</f>
        <v>2.58</v>
      </c>
      <c r="W47" s="224"/>
      <c r="X47" s="224" t="s">
        <v>557</v>
      </c>
      <c r="Y47" s="224" t="s">
        <v>513</v>
      </c>
      <c r="Z47" s="213"/>
      <c r="AA47" s="213"/>
      <c r="AB47" s="213"/>
      <c r="AC47" s="213"/>
      <c r="AD47" s="213"/>
      <c r="AE47" s="213"/>
      <c r="AF47" s="213"/>
      <c r="AG47" s="213" t="s">
        <v>571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2">
        <v>21</v>
      </c>
      <c r="B49" s="243" t="s">
        <v>4205</v>
      </c>
      <c r="C49" s="254" t="s">
        <v>4206</v>
      </c>
      <c r="D49" s="244" t="s">
        <v>1356</v>
      </c>
      <c r="E49" s="245">
        <v>160</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527</v>
      </c>
      <c r="T49" s="248" t="s">
        <v>512</v>
      </c>
      <c r="U49" s="224">
        <v>5.3830000000000003E-2</v>
      </c>
      <c r="V49" s="224">
        <f>ROUND(E49*U49,2)</f>
        <v>8.61</v>
      </c>
      <c r="W49" s="224"/>
      <c r="X49" s="224" t="s">
        <v>557</v>
      </c>
      <c r="Y49" s="224" t="s">
        <v>513</v>
      </c>
      <c r="Z49" s="213"/>
      <c r="AA49" s="213"/>
      <c r="AB49" s="213"/>
      <c r="AC49" s="213"/>
      <c r="AD49" s="213"/>
      <c r="AE49" s="213"/>
      <c r="AF49" s="213"/>
      <c r="AG49" s="213" t="s">
        <v>571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2">
        <v>22</v>
      </c>
      <c r="B51" s="243" t="s">
        <v>4207</v>
      </c>
      <c r="C51" s="254" t="s">
        <v>4208</v>
      </c>
      <c r="D51" s="244" t="s">
        <v>1356</v>
      </c>
      <c r="E51" s="245">
        <v>50</v>
      </c>
      <c r="F51" s="246"/>
      <c r="G51" s="247">
        <f>ROUND(E51*F51,2)</f>
        <v>0</v>
      </c>
      <c r="H51" s="246"/>
      <c r="I51" s="247">
        <f>ROUND(E51*H51,2)</f>
        <v>0</v>
      </c>
      <c r="J51" s="246"/>
      <c r="K51" s="247">
        <f>ROUND(E51*J51,2)</f>
        <v>0</v>
      </c>
      <c r="L51" s="247">
        <v>21</v>
      </c>
      <c r="M51" s="247">
        <f>G51*(1+L51/100)</f>
        <v>0</v>
      </c>
      <c r="N51" s="245">
        <v>1.6000000000000001E-4</v>
      </c>
      <c r="O51" s="245">
        <f>ROUND(E51*N51,2)</f>
        <v>0.01</v>
      </c>
      <c r="P51" s="245">
        <v>0</v>
      </c>
      <c r="Q51" s="245">
        <f>ROUND(E51*P51,2)</f>
        <v>0</v>
      </c>
      <c r="R51" s="247"/>
      <c r="S51" s="247" t="s">
        <v>527</v>
      </c>
      <c r="T51" s="248" t="s">
        <v>512</v>
      </c>
      <c r="U51" s="224">
        <v>0</v>
      </c>
      <c r="V51" s="224">
        <f>ROUND(E51*U51,2)</f>
        <v>0</v>
      </c>
      <c r="W51" s="224"/>
      <c r="X51" s="224" t="s">
        <v>557</v>
      </c>
      <c r="Y51" s="224" t="s">
        <v>513</v>
      </c>
      <c r="Z51" s="213"/>
      <c r="AA51" s="213"/>
      <c r="AB51" s="213"/>
      <c r="AC51" s="213"/>
      <c r="AD51" s="213"/>
      <c r="AE51" s="213"/>
      <c r="AF51" s="213"/>
      <c r="AG51" s="213" t="s">
        <v>571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5"/>
      <c r="D52" s="251"/>
      <c r="E52" s="251"/>
      <c r="F52" s="251"/>
      <c r="G52" s="251"/>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515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x14ac:dyDescent="0.2">
      <c r="A53" s="216" t="s">
        <v>506</v>
      </c>
      <c r="B53" s="217" t="s">
        <v>432</v>
      </c>
      <c r="C53" s="260" t="s">
        <v>433</v>
      </c>
      <c r="D53" s="238"/>
      <c r="E53" s="239"/>
      <c r="F53" s="240"/>
      <c r="G53" s="240">
        <f>SUMIF(AG54:AG84,"&lt;&gt;NOR",G54:G84)</f>
        <v>0</v>
      </c>
      <c r="H53" s="240"/>
      <c r="I53" s="240">
        <f>SUM(I54:I84)</f>
        <v>0</v>
      </c>
      <c r="J53" s="240"/>
      <c r="K53" s="240">
        <f>SUM(K54:K84)</f>
        <v>0</v>
      </c>
      <c r="L53" s="240"/>
      <c r="M53" s="240">
        <f>SUM(M54:M84)</f>
        <v>0</v>
      </c>
      <c r="N53" s="239"/>
      <c r="O53" s="239">
        <f>SUM(O54:O84)</f>
        <v>0.61</v>
      </c>
      <c r="P53" s="239"/>
      <c r="Q53" s="239">
        <f>SUM(Q54:Q84)</f>
        <v>0</v>
      </c>
      <c r="R53" s="240"/>
      <c r="S53" s="240"/>
      <c r="T53" s="241"/>
      <c r="U53" s="231"/>
      <c r="V53" s="231">
        <f>SUM(V54:V84)</f>
        <v>0</v>
      </c>
      <c r="W53" s="231"/>
      <c r="X53" s="231"/>
      <c r="Y53" s="231"/>
      <c r="AG53" t="s">
        <v>507</v>
      </c>
    </row>
    <row r="54" spans="1:60" outlineLevel="1" x14ac:dyDescent="0.2">
      <c r="A54" s="220"/>
      <c r="B54" s="221"/>
      <c r="C54" s="256" t="s">
        <v>4209</v>
      </c>
      <c r="D54" s="252"/>
      <c r="E54" s="252"/>
      <c r="F54" s="252"/>
      <c r="G54" s="252"/>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553</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2">
        <v>23</v>
      </c>
      <c r="B55" s="243" t="s">
        <v>4210</v>
      </c>
      <c r="C55" s="254" t="s">
        <v>4211</v>
      </c>
      <c r="D55" s="244" t="s">
        <v>582</v>
      </c>
      <c r="E55" s="245">
        <v>21</v>
      </c>
      <c r="F55" s="246"/>
      <c r="G55" s="247">
        <f>ROUND(E55*F55,2)</f>
        <v>0</v>
      </c>
      <c r="H55" s="246"/>
      <c r="I55" s="247">
        <f>ROUND(E55*H55,2)</f>
        <v>0</v>
      </c>
      <c r="J55" s="246"/>
      <c r="K55" s="247">
        <f>ROUND(E55*J55,2)</f>
        <v>0</v>
      </c>
      <c r="L55" s="247">
        <v>21</v>
      </c>
      <c r="M55" s="247">
        <f>G55*(1+L55/100)</f>
        <v>0</v>
      </c>
      <c r="N55" s="245">
        <v>6.0000000000000001E-3</v>
      </c>
      <c r="O55" s="245">
        <f>ROUND(E55*N55,2)</f>
        <v>0.13</v>
      </c>
      <c r="P55" s="245">
        <v>0</v>
      </c>
      <c r="Q55" s="245">
        <f>ROUND(E55*P55,2)</f>
        <v>0</v>
      </c>
      <c r="R55" s="247"/>
      <c r="S55" s="247" t="s">
        <v>527</v>
      </c>
      <c r="T55" s="248" t="s">
        <v>512</v>
      </c>
      <c r="U55" s="224">
        <v>0</v>
      </c>
      <c r="V55" s="224">
        <f>ROUND(E55*U55,2)</f>
        <v>0</v>
      </c>
      <c r="W55" s="224"/>
      <c r="X55" s="224" t="s">
        <v>531</v>
      </c>
      <c r="Y55" s="224" t="s">
        <v>513</v>
      </c>
      <c r="Z55" s="213"/>
      <c r="AA55" s="213"/>
      <c r="AB55" s="213"/>
      <c r="AC55" s="213"/>
      <c r="AD55" s="213"/>
      <c r="AE55" s="213"/>
      <c r="AF55" s="213"/>
      <c r="AG55" s="213" t="s">
        <v>541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5"/>
      <c r="D56" s="251"/>
      <c r="E56" s="251"/>
      <c r="F56" s="251"/>
      <c r="G56" s="251"/>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2">
        <v>24</v>
      </c>
      <c r="B57" s="243" t="s">
        <v>4212</v>
      </c>
      <c r="C57" s="254" t="s">
        <v>4213</v>
      </c>
      <c r="D57" s="244" t="s">
        <v>582</v>
      </c>
      <c r="E57" s="245">
        <v>28</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527</v>
      </c>
      <c r="T57" s="248" t="s">
        <v>512</v>
      </c>
      <c r="U57" s="224">
        <v>0</v>
      </c>
      <c r="V57" s="224">
        <f>ROUND(E57*U57,2)</f>
        <v>0</v>
      </c>
      <c r="W57" s="224"/>
      <c r="X57" s="224" t="s">
        <v>531</v>
      </c>
      <c r="Y57" s="224" t="s">
        <v>513</v>
      </c>
      <c r="Z57" s="213"/>
      <c r="AA57" s="213"/>
      <c r="AB57" s="213"/>
      <c r="AC57" s="213"/>
      <c r="AD57" s="213"/>
      <c r="AE57" s="213"/>
      <c r="AF57" s="213"/>
      <c r="AG57" s="213" t="s">
        <v>541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5"/>
      <c r="D58" s="251"/>
      <c r="E58" s="251"/>
      <c r="F58" s="251"/>
      <c r="G58" s="251"/>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515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2">
        <v>25</v>
      </c>
      <c r="B59" s="243" t="s">
        <v>4214</v>
      </c>
      <c r="C59" s="254" t="s">
        <v>4215</v>
      </c>
      <c r="D59" s="244" t="s">
        <v>582</v>
      </c>
      <c r="E59" s="245">
        <v>4</v>
      </c>
      <c r="F59" s="246"/>
      <c r="G59" s="247">
        <f>ROUND(E59*F59,2)</f>
        <v>0</v>
      </c>
      <c r="H59" s="246"/>
      <c r="I59" s="247">
        <f>ROUND(E59*H59,2)</f>
        <v>0</v>
      </c>
      <c r="J59" s="246"/>
      <c r="K59" s="247">
        <f>ROUND(E59*J59,2)</f>
        <v>0</v>
      </c>
      <c r="L59" s="247">
        <v>21</v>
      </c>
      <c r="M59" s="247">
        <f>G59*(1+L59/100)</f>
        <v>0</v>
      </c>
      <c r="N59" s="245">
        <v>6.0000000000000001E-3</v>
      </c>
      <c r="O59" s="245">
        <f>ROUND(E59*N59,2)</f>
        <v>0.02</v>
      </c>
      <c r="P59" s="245">
        <v>0</v>
      </c>
      <c r="Q59" s="245">
        <f>ROUND(E59*P59,2)</f>
        <v>0</v>
      </c>
      <c r="R59" s="247"/>
      <c r="S59" s="247" t="s">
        <v>527</v>
      </c>
      <c r="T59" s="248" t="s">
        <v>512</v>
      </c>
      <c r="U59" s="224">
        <v>0</v>
      </c>
      <c r="V59" s="224">
        <f>ROUND(E59*U59,2)</f>
        <v>0</v>
      </c>
      <c r="W59" s="224"/>
      <c r="X59" s="224" t="s">
        <v>531</v>
      </c>
      <c r="Y59" s="224" t="s">
        <v>513</v>
      </c>
      <c r="Z59" s="213"/>
      <c r="AA59" s="213"/>
      <c r="AB59" s="213"/>
      <c r="AC59" s="213"/>
      <c r="AD59" s="213"/>
      <c r="AE59" s="213"/>
      <c r="AF59" s="213"/>
      <c r="AG59" s="213" t="s">
        <v>541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5"/>
      <c r="D60" s="251"/>
      <c r="E60" s="251"/>
      <c r="F60" s="251"/>
      <c r="G60" s="251"/>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515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2">
        <v>26</v>
      </c>
      <c r="B61" s="243" t="s">
        <v>4216</v>
      </c>
      <c r="C61" s="254" t="s">
        <v>4217</v>
      </c>
      <c r="D61" s="244" t="s">
        <v>582</v>
      </c>
      <c r="E61" s="245">
        <v>4</v>
      </c>
      <c r="F61" s="246"/>
      <c r="G61" s="247">
        <f>ROUND(E61*F61,2)</f>
        <v>0</v>
      </c>
      <c r="H61" s="246"/>
      <c r="I61" s="247">
        <f>ROUND(E61*H61,2)</f>
        <v>0</v>
      </c>
      <c r="J61" s="246"/>
      <c r="K61" s="247">
        <f>ROUND(E61*J61,2)</f>
        <v>0</v>
      </c>
      <c r="L61" s="247">
        <v>21</v>
      </c>
      <c r="M61" s="247">
        <f>G61*(1+L61/100)</f>
        <v>0</v>
      </c>
      <c r="N61" s="245">
        <v>6.0000000000000001E-3</v>
      </c>
      <c r="O61" s="245">
        <f>ROUND(E61*N61,2)</f>
        <v>0.02</v>
      </c>
      <c r="P61" s="245">
        <v>0</v>
      </c>
      <c r="Q61" s="245">
        <f>ROUND(E61*P61,2)</f>
        <v>0</v>
      </c>
      <c r="R61" s="247"/>
      <c r="S61" s="247" t="s">
        <v>527</v>
      </c>
      <c r="T61" s="248" t="s">
        <v>512</v>
      </c>
      <c r="U61" s="224">
        <v>0</v>
      </c>
      <c r="V61" s="224">
        <f>ROUND(E61*U61,2)</f>
        <v>0</v>
      </c>
      <c r="W61" s="224"/>
      <c r="X61" s="224" t="s">
        <v>531</v>
      </c>
      <c r="Y61" s="224" t="s">
        <v>513</v>
      </c>
      <c r="Z61" s="213"/>
      <c r="AA61" s="213"/>
      <c r="AB61" s="213"/>
      <c r="AC61" s="213"/>
      <c r="AD61" s="213"/>
      <c r="AE61" s="213"/>
      <c r="AF61" s="213"/>
      <c r="AG61" s="213" t="s">
        <v>541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5"/>
      <c r="D62" s="251"/>
      <c r="E62" s="251"/>
      <c r="F62" s="251"/>
      <c r="G62" s="251"/>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515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x14ac:dyDescent="0.2">
      <c r="A63" s="242">
        <v>27</v>
      </c>
      <c r="B63" s="243" t="s">
        <v>4218</v>
      </c>
      <c r="C63" s="254" t="s">
        <v>4219</v>
      </c>
      <c r="D63" s="244" t="s">
        <v>582</v>
      </c>
      <c r="E63" s="245">
        <v>58</v>
      </c>
      <c r="F63" s="246"/>
      <c r="G63" s="247">
        <f>ROUND(E63*F63,2)</f>
        <v>0</v>
      </c>
      <c r="H63" s="246"/>
      <c r="I63" s="247">
        <f>ROUND(E63*H63,2)</f>
        <v>0</v>
      </c>
      <c r="J63" s="246"/>
      <c r="K63" s="247">
        <f>ROUND(E63*J63,2)</f>
        <v>0</v>
      </c>
      <c r="L63" s="247">
        <v>21</v>
      </c>
      <c r="M63" s="247">
        <f>G63*(1+L63/100)</f>
        <v>0</v>
      </c>
      <c r="N63" s="245">
        <v>6.0000000000000001E-3</v>
      </c>
      <c r="O63" s="245">
        <f>ROUND(E63*N63,2)</f>
        <v>0.35</v>
      </c>
      <c r="P63" s="245">
        <v>0</v>
      </c>
      <c r="Q63" s="245">
        <f>ROUND(E63*P63,2)</f>
        <v>0</v>
      </c>
      <c r="R63" s="247"/>
      <c r="S63" s="247" t="s">
        <v>527</v>
      </c>
      <c r="T63" s="248" t="s">
        <v>512</v>
      </c>
      <c r="U63" s="224">
        <v>0</v>
      </c>
      <c r="V63" s="224">
        <f>ROUND(E63*U63,2)</f>
        <v>0</v>
      </c>
      <c r="W63" s="224"/>
      <c r="X63" s="224" t="s">
        <v>531</v>
      </c>
      <c r="Y63" s="224" t="s">
        <v>513</v>
      </c>
      <c r="Z63" s="213"/>
      <c r="AA63" s="213"/>
      <c r="AB63" s="213"/>
      <c r="AC63" s="213"/>
      <c r="AD63" s="213"/>
      <c r="AE63" s="213"/>
      <c r="AF63" s="213"/>
      <c r="AG63" s="213" t="s">
        <v>541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5"/>
      <c r="D64" s="251"/>
      <c r="E64" s="251"/>
      <c r="F64" s="251"/>
      <c r="G64" s="251"/>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515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1" x14ac:dyDescent="0.2">
      <c r="A65" s="242">
        <v>28</v>
      </c>
      <c r="B65" s="243" t="s">
        <v>4220</v>
      </c>
      <c r="C65" s="254" t="s">
        <v>4221</v>
      </c>
      <c r="D65" s="244" t="s">
        <v>582</v>
      </c>
      <c r="E65" s="245">
        <v>4</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527</v>
      </c>
      <c r="T65" s="248" t="s">
        <v>512</v>
      </c>
      <c r="U65" s="224">
        <v>0</v>
      </c>
      <c r="V65" s="224">
        <f>ROUND(E65*U65,2)</f>
        <v>0</v>
      </c>
      <c r="W65" s="224"/>
      <c r="X65" s="224" t="s">
        <v>531</v>
      </c>
      <c r="Y65" s="224" t="s">
        <v>513</v>
      </c>
      <c r="Z65" s="213"/>
      <c r="AA65" s="213"/>
      <c r="AB65" s="213"/>
      <c r="AC65" s="213"/>
      <c r="AD65" s="213"/>
      <c r="AE65" s="213"/>
      <c r="AF65" s="213"/>
      <c r="AG65" s="213" t="s">
        <v>541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5"/>
      <c r="D66" s="251"/>
      <c r="E66" s="251"/>
      <c r="F66" s="251"/>
      <c r="G66" s="251"/>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515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x14ac:dyDescent="0.2">
      <c r="A67" s="242">
        <v>29</v>
      </c>
      <c r="B67" s="243" t="s">
        <v>4222</v>
      </c>
      <c r="C67" s="254" t="s">
        <v>4223</v>
      </c>
      <c r="D67" s="244" t="s">
        <v>582</v>
      </c>
      <c r="E67" s="245">
        <v>13</v>
      </c>
      <c r="F67" s="246"/>
      <c r="G67" s="247">
        <f>ROUND(E67*F67,2)</f>
        <v>0</v>
      </c>
      <c r="H67" s="246"/>
      <c r="I67" s="247">
        <f>ROUND(E67*H67,2)</f>
        <v>0</v>
      </c>
      <c r="J67" s="246"/>
      <c r="K67" s="247">
        <f>ROUND(E67*J67,2)</f>
        <v>0</v>
      </c>
      <c r="L67" s="247">
        <v>21</v>
      </c>
      <c r="M67" s="247">
        <f>G67*(1+L67/100)</f>
        <v>0</v>
      </c>
      <c r="N67" s="245">
        <v>6.0000000000000001E-3</v>
      </c>
      <c r="O67" s="245">
        <f>ROUND(E67*N67,2)</f>
        <v>0.08</v>
      </c>
      <c r="P67" s="245">
        <v>0</v>
      </c>
      <c r="Q67" s="245">
        <f>ROUND(E67*P67,2)</f>
        <v>0</v>
      </c>
      <c r="R67" s="247"/>
      <c r="S67" s="247" t="s">
        <v>527</v>
      </c>
      <c r="T67" s="248" t="s">
        <v>512</v>
      </c>
      <c r="U67" s="224">
        <v>0</v>
      </c>
      <c r="V67" s="224">
        <f>ROUND(E67*U67,2)</f>
        <v>0</v>
      </c>
      <c r="W67" s="224"/>
      <c r="X67" s="224" t="s">
        <v>531</v>
      </c>
      <c r="Y67" s="224" t="s">
        <v>513</v>
      </c>
      <c r="Z67" s="213"/>
      <c r="AA67" s="213"/>
      <c r="AB67" s="213"/>
      <c r="AC67" s="213"/>
      <c r="AD67" s="213"/>
      <c r="AE67" s="213"/>
      <c r="AF67" s="213"/>
      <c r="AG67" s="213" t="s">
        <v>541</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5"/>
      <c r="D68" s="251"/>
      <c r="E68" s="251"/>
      <c r="F68" s="251"/>
      <c r="G68" s="251"/>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2">
        <v>30</v>
      </c>
      <c r="B69" s="243" t="s">
        <v>4224</v>
      </c>
      <c r="C69" s="254" t="s">
        <v>4225</v>
      </c>
      <c r="D69" s="244" t="s">
        <v>582</v>
      </c>
      <c r="E69" s="245">
        <v>1</v>
      </c>
      <c r="F69" s="246"/>
      <c r="G69" s="247">
        <f>ROUND(E69*F69,2)</f>
        <v>0</v>
      </c>
      <c r="H69" s="246"/>
      <c r="I69" s="247">
        <f>ROUND(E69*H69,2)</f>
        <v>0</v>
      </c>
      <c r="J69" s="246"/>
      <c r="K69" s="247">
        <f>ROUND(E69*J69,2)</f>
        <v>0</v>
      </c>
      <c r="L69" s="247">
        <v>21</v>
      </c>
      <c r="M69" s="247">
        <f>G69*(1+L69/100)</f>
        <v>0</v>
      </c>
      <c r="N69" s="245">
        <v>6.0000000000000001E-3</v>
      </c>
      <c r="O69" s="245">
        <f>ROUND(E69*N69,2)</f>
        <v>0.01</v>
      </c>
      <c r="P69" s="245">
        <v>0</v>
      </c>
      <c r="Q69" s="245">
        <f>ROUND(E69*P69,2)</f>
        <v>0</v>
      </c>
      <c r="R69" s="247"/>
      <c r="S69" s="247" t="s">
        <v>527</v>
      </c>
      <c r="T69" s="248" t="s">
        <v>512</v>
      </c>
      <c r="U69" s="224">
        <v>0</v>
      </c>
      <c r="V69" s="224">
        <f>ROUND(E69*U69,2)</f>
        <v>0</v>
      </c>
      <c r="W69" s="224"/>
      <c r="X69" s="224" t="s">
        <v>531</v>
      </c>
      <c r="Y69" s="224" t="s">
        <v>513</v>
      </c>
      <c r="Z69" s="213"/>
      <c r="AA69" s="213"/>
      <c r="AB69" s="213"/>
      <c r="AC69" s="213"/>
      <c r="AD69" s="213"/>
      <c r="AE69" s="213"/>
      <c r="AF69" s="213"/>
      <c r="AG69" s="213" t="s">
        <v>541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5"/>
      <c r="D70" s="251"/>
      <c r="E70" s="251"/>
      <c r="F70" s="251"/>
      <c r="G70" s="251"/>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515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42">
        <v>31</v>
      </c>
      <c r="B71" s="243" t="s">
        <v>4226</v>
      </c>
      <c r="C71" s="254" t="s">
        <v>4227</v>
      </c>
      <c r="D71" s="244" t="s">
        <v>582</v>
      </c>
      <c r="E71" s="245">
        <v>6</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c r="S71" s="247" t="s">
        <v>527</v>
      </c>
      <c r="T71" s="248" t="s">
        <v>512</v>
      </c>
      <c r="U71" s="224">
        <v>0</v>
      </c>
      <c r="V71" s="224">
        <f>ROUND(E71*U71,2)</f>
        <v>0</v>
      </c>
      <c r="W71" s="224"/>
      <c r="X71" s="224" t="s">
        <v>557</v>
      </c>
      <c r="Y71" s="224" t="s">
        <v>513</v>
      </c>
      <c r="Z71" s="213"/>
      <c r="AA71" s="213"/>
      <c r="AB71" s="213"/>
      <c r="AC71" s="213"/>
      <c r="AD71" s="213"/>
      <c r="AE71" s="213"/>
      <c r="AF71" s="213"/>
      <c r="AG71" s="213" t="s">
        <v>571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5"/>
      <c r="D72" s="251"/>
      <c r="E72" s="251"/>
      <c r="F72" s="251"/>
      <c r="G72" s="251"/>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515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2">
        <v>32</v>
      </c>
      <c r="B73" s="243" t="s">
        <v>4228</v>
      </c>
      <c r="C73" s="254" t="s">
        <v>4229</v>
      </c>
      <c r="D73" s="244" t="s">
        <v>582</v>
      </c>
      <c r="E73" s="245">
        <v>13</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527</v>
      </c>
      <c r="T73" s="248" t="s">
        <v>512</v>
      </c>
      <c r="U73" s="224">
        <v>0</v>
      </c>
      <c r="V73" s="224">
        <f>ROUND(E73*U73,2)</f>
        <v>0</v>
      </c>
      <c r="W73" s="224"/>
      <c r="X73" s="224" t="s">
        <v>557</v>
      </c>
      <c r="Y73" s="224" t="s">
        <v>513</v>
      </c>
      <c r="Z73" s="213"/>
      <c r="AA73" s="213"/>
      <c r="AB73" s="213"/>
      <c r="AC73" s="213"/>
      <c r="AD73" s="213"/>
      <c r="AE73" s="213"/>
      <c r="AF73" s="213"/>
      <c r="AG73" s="213" t="s">
        <v>571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6" t="s">
        <v>4230</v>
      </c>
      <c r="D74" s="252"/>
      <c r="E74" s="252"/>
      <c r="F74" s="252"/>
      <c r="G74" s="252"/>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553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5" t="s">
        <v>4231</v>
      </c>
      <c r="D75" s="263"/>
      <c r="E75" s="263"/>
      <c r="F75" s="263"/>
      <c r="G75" s="263"/>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553</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5" t="s">
        <v>4232</v>
      </c>
      <c r="D76" s="263"/>
      <c r="E76" s="263"/>
      <c r="F76" s="263"/>
      <c r="G76" s="263"/>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553</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65" t="s">
        <v>4233</v>
      </c>
      <c r="D77" s="263"/>
      <c r="E77" s="263"/>
      <c r="F77" s="263"/>
      <c r="G77" s="263"/>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553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4" t="s">
        <v>654</v>
      </c>
      <c r="D78" s="226"/>
      <c r="E78" s="227"/>
      <c r="F78" s="228"/>
      <c r="G78" s="22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553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5" t="s">
        <v>4234</v>
      </c>
      <c r="D79" s="263"/>
      <c r="E79" s="263"/>
      <c r="F79" s="263"/>
      <c r="G79" s="263"/>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553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7"/>
      <c r="D80" s="250"/>
      <c r="E80" s="250"/>
      <c r="F80" s="250"/>
      <c r="G80" s="250"/>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515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2">
        <v>33</v>
      </c>
      <c r="B81" s="243" t="s">
        <v>4235</v>
      </c>
      <c r="C81" s="254" t="s">
        <v>4236</v>
      </c>
      <c r="D81" s="244" t="s">
        <v>582</v>
      </c>
      <c r="E81" s="245">
        <v>13</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527</v>
      </c>
      <c r="T81" s="248" t="s">
        <v>512</v>
      </c>
      <c r="U81" s="224">
        <v>0</v>
      </c>
      <c r="V81" s="224">
        <f>ROUND(E81*U81,2)</f>
        <v>0</v>
      </c>
      <c r="W81" s="224"/>
      <c r="X81" s="224" t="s">
        <v>557</v>
      </c>
      <c r="Y81" s="224" t="s">
        <v>513</v>
      </c>
      <c r="Z81" s="213"/>
      <c r="AA81" s="213"/>
      <c r="AB81" s="213"/>
      <c r="AC81" s="213"/>
      <c r="AD81" s="213"/>
      <c r="AE81" s="213"/>
      <c r="AF81" s="213"/>
      <c r="AG81" s="213" t="s">
        <v>571</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5"/>
      <c r="D82" s="251"/>
      <c r="E82" s="251"/>
      <c r="F82" s="251"/>
      <c r="G82" s="251"/>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515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2">
        <v>34</v>
      </c>
      <c r="B83" s="243" t="s">
        <v>4237</v>
      </c>
      <c r="C83" s="254" t="s">
        <v>4238</v>
      </c>
      <c r="D83" s="244" t="s">
        <v>582</v>
      </c>
      <c r="E83" s="245">
        <v>9</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527</v>
      </c>
      <c r="T83" s="248" t="s">
        <v>512</v>
      </c>
      <c r="U83" s="224">
        <v>0</v>
      </c>
      <c r="V83" s="224">
        <f>ROUND(E83*U83,2)</f>
        <v>0</v>
      </c>
      <c r="W83" s="224"/>
      <c r="X83" s="224" t="s">
        <v>557</v>
      </c>
      <c r="Y83" s="224" t="s">
        <v>513</v>
      </c>
      <c r="Z83" s="213"/>
      <c r="AA83" s="213"/>
      <c r="AB83" s="213"/>
      <c r="AC83" s="213"/>
      <c r="AD83" s="213"/>
      <c r="AE83" s="213"/>
      <c r="AF83" s="213"/>
      <c r="AG83" s="213" t="s">
        <v>571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5"/>
      <c r="D84" s="251"/>
      <c r="E84" s="251"/>
      <c r="F84" s="251"/>
      <c r="G84" s="251"/>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515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216" t="s">
        <v>506</v>
      </c>
      <c r="B85" s="217" t="s">
        <v>434</v>
      </c>
      <c r="C85" s="260" t="s">
        <v>435</v>
      </c>
      <c r="D85" s="238"/>
      <c r="E85" s="239"/>
      <c r="F85" s="240"/>
      <c r="G85" s="240">
        <f>SUMIF(AG86:AG137,"&lt;&gt;NOR",G86:G137)</f>
        <v>0</v>
      </c>
      <c r="H85" s="240"/>
      <c r="I85" s="240">
        <f>SUM(I86:I137)</f>
        <v>0</v>
      </c>
      <c r="J85" s="240"/>
      <c r="K85" s="240">
        <f>SUM(K86:K137)</f>
        <v>0</v>
      </c>
      <c r="L85" s="240"/>
      <c r="M85" s="240">
        <f>SUM(M86:M137)</f>
        <v>0</v>
      </c>
      <c r="N85" s="239"/>
      <c r="O85" s="239">
        <f>SUM(O86:O137)</f>
        <v>0.01</v>
      </c>
      <c r="P85" s="239"/>
      <c r="Q85" s="239">
        <f>SUM(Q86:Q137)</f>
        <v>0</v>
      </c>
      <c r="R85" s="240"/>
      <c r="S85" s="240"/>
      <c r="T85" s="241"/>
      <c r="U85" s="231"/>
      <c r="V85" s="231">
        <f>SUM(V86:V137)</f>
        <v>38.370000000000005</v>
      </c>
      <c r="W85" s="231"/>
      <c r="X85" s="231"/>
      <c r="Y85" s="231"/>
      <c r="AG85" t="s">
        <v>507</v>
      </c>
    </row>
    <row r="86" spans="1:60" ht="22.5" outlineLevel="1" x14ac:dyDescent="0.2">
      <c r="A86" s="220"/>
      <c r="B86" s="221"/>
      <c r="C86" s="256" t="s">
        <v>4239</v>
      </c>
      <c r="D86" s="252"/>
      <c r="E86" s="252"/>
      <c r="F86" s="252"/>
      <c r="G86" s="252"/>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553</v>
      </c>
      <c r="AH86" s="213"/>
      <c r="AI86" s="213"/>
      <c r="AJ86" s="213"/>
      <c r="AK86" s="213"/>
      <c r="AL86" s="213"/>
      <c r="AM86" s="213"/>
      <c r="AN86" s="213"/>
      <c r="AO86" s="213"/>
      <c r="AP86" s="213"/>
      <c r="AQ86" s="213"/>
      <c r="AR86" s="213"/>
      <c r="AS86" s="213"/>
      <c r="AT86" s="213"/>
      <c r="AU86" s="213"/>
      <c r="AV86" s="213"/>
      <c r="AW86" s="213"/>
      <c r="AX86" s="213"/>
      <c r="AY86" s="213"/>
      <c r="AZ86" s="213"/>
      <c r="BA86" s="262" t="str">
        <f>C86</f>
        <v>dodržet požadovaný design viz KNIHA STANDARDŮ-SPECIFIKACE VÝROBKŮ A MATERIÁLŮ INTERIÉRU, BUDOVY - VÝROBEK A01 - ELEKTROINSTALACE - POŽADAVKY NA VYPINAČE A ZÁSUVKY</v>
      </c>
      <c r="BB86" s="213"/>
      <c r="BC86" s="213"/>
      <c r="BD86" s="213"/>
      <c r="BE86" s="213"/>
      <c r="BF86" s="213"/>
      <c r="BG86" s="213"/>
      <c r="BH86" s="213"/>
    </row>
    <row r="87" spans="1:60" ht="33.75" outlineLevel="2" x14ac:dyDescent="0.2">
      <c r="A87" s="220"/>
      <c r="B87" s="221"/>
      <c r="C87" s="265" t="s">
        <v>4240</v>
      </c>
      <c r="D87" s="263"/>
      <c r="E87" s="263"/>
      <c r="F87" s="263"/>
      <c r="G87" s="263"/>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553</v>
      </c>
      <c r="AH87" s="213"/>
      <c r="AI87" s="213"/>
      <c r="AJ87" s="213"/>
      <c r="AK87" s="213"/>
      <c r="AL87" s="213"/>
      <c r="AM87" s="213"/>
      <c r="AN87" s="213"/>
      <c r="AO87" s="213"/>
      <c r="AP87" s="213"/>
      <c r="AQ87" s="213"/>
      <c r="AR87" s="213"/>
      <c r="AS87" s="213"/>
      <c r="AT87" s="213"/>
      <c r="AU87" s="213"/>
      <c r="AV87" s="213"/>
      <c r="AW87" s="213"/>
      <c r="AX87" s="213"/>
      <c r="AY87" s="213"/>
      <c r="AZ87" s="213"/>
      <c r="BA87" s="262" t="str">
        <f>C87</f>
        <v>při dodávce a osazování rámečků a vypinačů pro zabudované LED zdroje a MaR dodržovat barevnost dle požadavků KNIHA STANDARDŮ-SPECIFIKACE VÝROBKŮ A MATERIÁLŮ INTERIÉRU, BUDOVY - VÝROBEK A01 - ELEKTROINSTALACE - POŽADAVKY NA VYPINAČE A ZÁSUVKY</v>
      </c>
      <c r="BB87" s="213"/>
      <c r="BC87" s="213"/>
      <c r="BD87" s="213"/>
      <c r="BE87" s="213"/>
      <c r="BF87" s="213"/>
      <c r="BG87" s="213"/>
      <c r="BH87" s="213"/>
    </row>
    <row r="88" spans="1:60" ht="22.5" outlineLevel="1" x14ac:dyDescent="0.2">
      <c r="A88" s="242">
        <v>35</v>
      </c>
      <c r="B88" s="243" t="s">
        <v>4241</v>
      </c>
      <c r="C88" s="254" t="s">
        <v>4242</v>
      </c>
      <c r="D88" s="244" t="s">
        <v>582</v>
      </c>
      <c r="E88" s="245">
        <v>18</v>
      </c>
      <c r="F88" s="246"/>
      <c r="G88" s="247">
        <f>ROUND(E88*F88,2)</f>
        <v>0</v>
      </c>
      <c r="H88" s="246"/>
      <c r="I88" s="247">
        <f>ROUND(E88*H88,2)</f>
        <v>0</v>
      </c>
      <c r="J88" s="246"/>
      <c r="K88" s="247">
        <f>ROUND(E88*J88,2)</f>
        <v>0</v>
      </c>
      <c r="L88" s="247">
        <v>21</v>
      </c>
      <c r="M88" s="247">
        <f>G88*(1+L88/100)</f>
        <v>0</v>
      </c>
      <c r="N88" s="245">
        <v>1.1E-4</v>
      </c>
      <c r="O88" s="245">
        <f>ROUND(E88*N88,2)</f>
        <v>0</v>
      </c>
      <c r="P88" s="245">
        <v>0</v>
      </c>
      <c r="Q88" s="245">
        <f>ROUND(E88*P88,2)</f>
        <v>0</v>
      </c>
      <c r="R88" s="247" t="s">
        <v>4168</v>
      </c>
      <c r="S88" s="247" t="s">
        <v>511</v>
      </c>
      <c r="T88" s="248" t="s">
        <v>511</v>
      </c>
      <c r="U88" s="224">
        <v>0.13</v>
      </c>
      <c r="V88" s="224">
        <f>ROUND(E88*U88,2)</f>
        <v>2.34</v>
      </c>
      <c r="W88" s="224"/>
      <c r="X88" s="224" t="s">
        <v>557</v>
      </c>
      <c r="Y88" s="224" t="s">
        <v>513</v>
      </c>
      <c r="Z88" s="213"/>
      <c r="AA88" s="213"/>
      <c r="AB88" s="213"/>
      <c r="AC88" s="213"/>
      <c r="AD88" s="213"/>
      <c r="AE88" s="213"/>
      <c r="AF88" s="213"/>
      <c r="AG88" s="213" t="s">
        <v>571</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5"/>
      <c r="D89" s="251"/>
      <c r="E89" s="251"/>
      <c r="F89" s="251"/>
      <c r="G89" s="251"/>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515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2">
        <v>36</v>
      </c>
      <c r="B90" s="243" t="s">
        <v>4243</v>
      </c>
      <c r="C90" s="254" t="s">
        <v>4244</v>
      </c>
      <c r="D90" s="244" t="s">
        <v>582</v>
      </c>
      <c r="E90" s="245">
        <v>2</v>
      </c>
      <c r="F90" s="246"/>
      <c r="G90" s="247">
        <f>ROUND(E90*F90,2)</f>
        <v>0</v>
      </c>
      <c r="H90" s="246"/>
      <c r="I90" s="247">
        <f>ROUND(E90*H90,2)</f>
        <v>0</v>
      </c>
      <c r="J90" s="246"/>
      <c r="K90" s="247">
        <f>ROUND(E90*J90,2)</f>
        <v>0</v>
      </c>
      <c r="L90" s="247">
        <v>21</v>
      </c>
      <c r="M90" s="247">
        <f>G90*(1+L90/100)</f>
        <v>0</v>
      </c>
      <c r="N90" s="245">
        <v>1.1E-4</v>
      </c>
      <c r="O90" s="245">
        <f>ROUND(E90*N90,2)</f>
        <v>0</v>
      </c>
      <c r="P90" s="245">
        <v>0</v>
      </c>
      <c r="Q90" s="245">
        <f>ROUND(E90*P90,2)</f>
        <v>0</v>
      </c>
      <c r="R90" s="247"/>
      <c r="S90" s="247" t="s">
        <v>527</v>
      </c>
      <c r="T90" s="248" t="s">
        <v>512</v>
      </c>
      <c r="U90" s="224">
        <v>0</v>
      </c>
      <c r="V90" s="224">
        <f>ROUND(E90*U90,2)</f>
        <v>0</v>
      </c>
      <c r="W90" s="224"/>
      <c r="X90" s="224" t="s">
        <v>557</v>
      </c>
      <c r="Y90" s="224" t="s">
        <v>513</v>
      </c>
      <c r="Z90" s="213"/>
      <c r="AA90" s="213"/>
      <c r="AB90" s="213"/>
      <c r="AC90" s="213"/>
      <c r="AD90" s="213"/>
      <c r="AE90" s="213"/>
      <c r="AF90" s="213"/>
      <c r="AG90" s="213" t="s">
        <v>571</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5"/>
      <c r="D91" s="251"/>
      <c r="E91" s="251"/>
      <c r="F91" s="251"/>
      <c r="G91" s="251"/>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515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2">
        <v>37</v>
      </c>
      <c r="B92" s="243" t="s">
        <v>4245</v>
      </c>
      <c r="C92" s="254" t="s">
        <v>4246</v>
      </c>
      <c r="D92" s="244" t="s">
        <v>582</v>
      </c>
      <c r="E92" s="245">
        <v>2</v>
      </c>
      <c r="F92" s="246"/>
      <c r="G92" s="247">
        <f>ROUND(E92*F92,2)</f>
        <v>0</v>
      </c>
      <c r="H92" s="246"/>
      <c r="I92" s="247">
        <f>ROUND(E92*H92,2)</f>
        <v>0</v>
      </c>
      <c r="J92" s="246"/>
      <c r="K92" s="247">
        <f>ROUND(E92*J92,2)</f>
        <v>0</v>
      </c>
      <c r="L92" s="247">
        <v>21</v>
      </c>
      <c r="M92" s="247">
        <f>G92*(1+L92/100)</f>
        <v>0</v>
      </c>
      <c r="N92" s="245">
        <v>1.1E-4</v>
      </c>
      <c r="O92" s="245">
        <f>ROUND(E92*N92,2)</f>
        <v>0</v>
      </c>
      <c r="P92" s="245">
        <v>0</v>
      </c>
      <c r="Q92" s="245">
        <f>ROUND(E92*P92,2)</f>
        <v>0</v>
      </c>
      <c r="R92" s="247"/>
      <c r="S92" s="247" t="s">
        <v>527</v>
      </c>
      <c r="T92" s="248" t="s">
        <v>512</v>
      </c>
      <c r="U92" s="224">
        <v>0</v>
      </c>
      <c r="V92" s="224">
        <f>ROUND(E92*U92,2)</f>
        <v>0</v>
      </c>
      <c r="W92" s="224"/>
      <c r="X92" s="224" t="s">
        <v>557</v>
      </c>
      <c r="Y92" s="224" t="s">
        <v>513</v>
      </c>
      <c r="Z92" s="213"/>
      <c r="AA92" s="213"/>
      <c r="AB92" s="213"/>
      <c r="AC92" s="213"/>
      <c r="AD92" s="213"/>
      <c r="AE92" s="213"/>
      <c r="AF92" s="213"/>
      <c r="AG92" s="213" t="s">
        <v>571</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5"/>
      <c r="D93" s="251"/>
      <c r="E93" s="251"/>
      <c r="F93" s="251"/>
      <c r="G93" s="251"/>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515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2">
        <v>38</v>
      </c>
      <c r="B94" s="243" t="s">
        <v>4247</v>
      </c>
      <c r="C94" s="254" t="s">
        <v>4248</v>
      </c>
      <c r="D94" s="244" t="s">
        <v>582</v>
      </c>
      <c r="E94" s="245">
        <v>2</v>
      </c>
      <c r="F94" s="246"/>
      <c r="G94" s="247">
        <f>ROUND(E94*F94,2)</f>
        <v>0</v>
      </c>
      <c r="H94" s="246"/>
      <c r="I94" s="247">
        <f>ROUND(E94*H94,2)</f>
        <v>0</v>
      </c>
      <c r="J94" s="246"/>
      <c r="K94" s="247">
        <f>ROUND(E94*J94,2)</f>
        <v>0</v>
      </c>
      <c r="L94" s="247">
        <v>21</v>
      </c>
      <c r="M94" s="247">
        <f>G94*(1+L94/100)</f>
        <v>0</v>
      </c>
      <c r="N94" s="245">
        <v>1.1E-4</v>
      </c>
      <c r="O94" s="245">
        <f>ROUND(E94*N94,2)</f>
        <v>0</v>
      </c>
      <c r="P94" s="245">
        <v>0</v>
      </c>
      <c r="Q94" s="245">
        <f>ROUND(E94*P94,2)</f>
        <v>0</v>
      </c>
      <c r="R94" s="247" t="s">
        <v>4168</v>
      </c>
      <c r="S94" s="247" t="s">
        <v>511</v>
      </c>
      <c r="T94" s="248" t="s">
        <v>511</v>
      </c>
      <c r="U94" s="224">
        <v>0.15620000000000001</v>
      </c>
      <c r="V94" s="224">
        <f>ROUND(E94*U94,2)</f>
        <v>0.31</v>
      </c>
      <c r="W94" s="224"/>
      <c r="X94" s="224" t="s">
        <v>557</v>
      </c>
      <c r="Y94" s="224" t="s">
        <v>513</v>
      </c>
      <c r="Z94" s="213"/>
      <c r="AA94" s="213"/>
      <c r="AB94" s="213"/>
      <c r="AC94" s="213"/>
      <c r="AD94" s="213"/>
      <c r="AE94" s="213"/>
      <c r="AF94" s="213"/>
      <c r="AG94" s="213" t="s">
        <v>571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5"/>
      <c r="D95" s="251"/>
      <c r="E95" s="251"/>
      <c r="F95" s="251"/>
      <c r="G95" s="251"/>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515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2">
        <v>39</v>
      </c>
      <c r="B96" s="243" t="s">
        <v>4249</v>
      </c>
      <c r="C96" s="254" t="s">
        <v>4250</v>
      </c>
      <c r="D96" s="244" t="s">
        <v>582</v>
      </c>
      <c r="E96" s="245">
        <v>20</v>
      </c>
      <c r="F96" s="246"/>
      <c r="G96" s="247">
        <f>ROUND(E96*F96,2)</f>
        <v>0</v>
      </c>
      <c r="H96" s="246"/>
      <c r="I96" s="247">
        <f>ROUND(E96*H96,2)</f>
        <v>0</v>
      </c>
      <c r="J96" s="246"/>
      <c r="K96" s="247">
        <f>ROUND(E96*J96,2)</f>
        <v>0</v>
      </c>
      <c r="L96" s="247">
        <v>21</v>
      </c>
      <c r="M96" s="247">
        <f>G96*(1+L96/100)</f>
        <v>0</v>
      </c>
      <c r="N96" s="245">
        <v>1.1E-4</v>
      </c>
      <c r="O96" s="245">
        <f>ROUND(E96*N96,2)</f>
        <v>0</v>
      </c>
      <c r="P96" s="245">
        <v>0</v>
      </c>
      <c r="Q96" s="245">
        <f>ROUND(E96*P96,2)</f>
        <v>0</v>
      </c>
      <c r="R96" s="247"/>
      <c r="S96" s="247" t="s">
        <v>527</v>
      </c>
      <c r="T96" s="248" t="s">
        <v>512</v>
      </c>
      <c r="U96" s="224">
        <v>0</v>
      </c>
      <c r="V96" s="224">
        <f>ROUND(E96*U96,2)</f>
        <v>0</v>
      </c>
      <c r="W96" s="224"/>
      <c r="X96" s="224" t="s">
        <v>557</v>
      </c>
      <c r="Y96" s="224" t="s">
        <v>513</v>
      </c>
      <c r="Z96" s="213"/>
      <c r="AA96" s="213"/>
      <c r="AB96" s="213"/>
      <c r="AC96" s="213"/>
      <c r="AD96" s="213"/>
      <c r="AE96" s="213"/>
      <c r="AF96" s="213"/>
      <c r="AG96" s="213" t="s">
        <v>571</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55"/>
      <c r="D97" s="251"/>
      <c r="E97" s="251"/>
      <c r="F97" s="251"/>
      <c r="G97" s="251"/>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515</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x14ac:dyDescent="0.2">
      <c r="A98" s="242">
        <v>40</v>
      </c>
      <c r="B98" s="243" t="s">
        <v>4251</v>
      </c>
      <c r="C98" s="254" t="s">
        <v>4252</v>
      </c>
      <c r="D98" s="244" t="s">
        <v>582</v>
      </c>
      <c r="E98" s="245">
        <v>8</v>
      </c>
      <c r="F98" s="246"/>
      <c r="G98" s="247">
        <f>ROUND(E98*F98,2)</f>
        <v>0</v>
      </c>
      <c r="H98" s="246"/>
      <c r="I98" s="247">
        <f>ROUND(E98*H98,2)</f>
        <v>0</v>
      </c>
      <c r="J98" s="246"/>
      <c r="K98" s="247">
        <f>ROUND(E98*J98,2)</f>
        <v>0</v>
      </c>
      <c r="L98" s="247">
        <v>21</v>
      </c>
      <c r="M98" s="247">
        <f>G98*(1+L98/100)</f>
        <v>0</v>
      </c>
      <c r="N98" s="245">
        <v>1.1E-4</v>
      </c>
      <c r="O98" s="245">
        <f>ROUND(E98*N98,2)</f>
        <v>0</v>
      </c>
      <c r="P98" s="245">
        <v>0</v>
      </c>
      <c r="Q98" s="245">
        <f>ROUND(E98*P98,2)</f>
        <v>0</v>
      </c>
      <c r="R98" s="247" t="s">
        <v>4168</v>
      </c>
      <c r="S98" s="247" t="s">
        <v>511</v>
      </c>
      <c r="T98" s="248" t="s">
        <v>511</v>
      </c>
      <c r="U98" s="224">
        <v>0.1772</v>
      </c>
      <c r="V98" s="224">
        <f>ROUND(E98*U98,2)</f>
        <v>1.42</v>
      </c>
      <c r="W98" s="224"/>
      <c r="X98" s="224" t="s">
        <v>557</v>
      </c>
      <c r="Y98" s="224" t="s">
        <v>513</v>
      </c>
      <c r="Z98" s="213"/>
      <c r="AA98" s="213"/>
      <c r="AB98" s="213"/>
      <c r="AC98" s="213"/>
      <c r="AD98" s="213"/>
      <c r="AE98" s="213"/>
      <c r="AF98" s="213"/>
      <c r="AG98" s="213" t="s">
        <v>571</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5"/>
      <c r="D99" s="251"/>
      <c r="E99" s="251"/>
      <c r="F99" s="251"/>
      <c r="G99" s="251"/>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515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42">
        <v>41</v>
      </c>
      <c r="B100" s="243" t="s">
        <v>4253</v>
      </c>
      <c r="C100" s="254" t="s">
        <v>4254</v>
      </c>
      <c r="D100" s="244" t="s">
        <v>582</v>
      </c>
      <c r="E100" s="245">
        <v>8</v>
      </c>
      <c r="F100" s="246"/>
      <c r="G100" s="247">
        <f>ROUND(E100*F100,2)</f>
        <v>0</v>
      </c>
      <c r="H100" s="246"/>
      <c r="I100" s="247">
        <f>ROUND(E100*H100,2)</f>
        <v>0</v>
      </c>
      <c r="J100" s="246"/>
      <c r="K100" s="247">
        <f>ROUND(E100*J100,2)</f>
        <v>0</v>
      </c>
      <c r="L100" s="247">
        <v>21</v>
      </c>
      <c r="M100" s="247">
        <f>G100*(1+L100/100)</f>
        <v>0</v>
      </c>
      <c r="N100" s="245">
        <v>1.1E-4</v>
      </c>
      <c r="O100" s="245">
        <f>ROUND(E100*N100,2)</f>
        <v>0</v>
      </c>
      <c r="P100" s="245">
        <v>0</v>
      </c>
      <c r="Q100" s="245">
        <f>ROUND(E100*P100,2)</f>
        <v>0</v>
      </c>
      <c r="R100" s="247"/>
      <c r="S100" s="247" t="s">
        <v>527</v>
      </c>
      <c r="T100" s="248" t="s">
        <v>512</v>
      </c>
      <c r="U100" s="224">
        <v>0</v>
      </c>
      <c r="V100" s="224">
        <f>ROUND(E100*U100,2)</f>
        <v>0</v>
      </c>
      <c r="W100" s="224"/>
      <c r="X100" s="224" t="s">
        <v>557</v>
      </c>
      <c r="Y100" s="224" t="s">
        <v>513</v>
      </c>
      <c r="Z100" s="213"/>
      <c r="AA100" s="213"/>
      <c r="AB100" s="213"/>
      <c r="AC100" s="213"/>
      <c r="AD100" s="213"/>
      <c r="AE100" s="213"/>
      <c r="AF100" s="213"/>
      <c r="AG100" s="213" t="s">
        <v>571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5"/>
      <c r="D101" s="251"/>
      <c r="E101" s="251"/>
      <c r="F101" s="251"/>
      <c r="G101" s="251"/>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515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2">
        <v>42</v>
      </c>
      <c r="B102" s="243" t="s">
        <v>4255</v>
      </c>
      <c r="C102" s="254" t="s">
        <v>4256</v>
      </c>
      <c r="D102" s="244" t="s">
        <v>582</v>
      </c>
      <c r="E102" s="245">
        <v>2</v>
      </c>
      <c r="F102" s="246"/>
      <c r="G102" s="247">
        <f>ROUND(E102*F102,2)</f>
        <v>0</v>
      </c>
      <c r="H102" s="246"/>
      <c r="I102" s="247">
        <f>ROUND(E102*H102,2)</f>
        <v>0</v>
      </c>
      <c r="J102" s="246"/>
      <c r="K102" s="247">
        <f>ROUND(E102*J102,2)</f>
        <v>0</v>
      </c>
      <c r="L102" s="247">
        <v>21</v>
      </c>
      <c r="M102" s="247">
        <f>G102*(1+L102/100)</f>
        <v>0</v>
      </c>
      <c r="N102" s="245">
        <v>1.1E-4</v>
      </c>
      <c r="O102" s="245">
        <f>ROUND(E102*N102,2)</f>
        <v>0</v>
      </c>
      <c r="P102" s="245">
        <v>0</v>
      </c>
      <c r="Q102" s="245">
        <f>ROUND(E102*P102,2)</f>
        <v>0</v>
      </c>
      <c r="R102" s="247"/>
      <c r="S102" s="247" t="s">
        <v>527</v>
      </c>
      <c r="T102" s="248" t="s">
        <v>512</v>
      </c>
      <c r="U102" s="224">
        <v>0</v>
      </c>
      <c r="V102" s="224">
        <f>ROUND(E102*U102,2)</f>
        <v>0</v>
      </c>
      <c r="W102" s="224"/>
      <c r="X102" s="224" t="s">
        <v>557</v>
      </c>
      <c r="Y102" s="224" t="s">
        <v>513</v>
      </c>
      <c r="Z102" s="213"/>
      <c r="AA102" s="213"/>
      <c r="AB102" s="213"/>
      <c r="AC102" s="213"/>
      <c r="AD102" s="213"/>
      <c r="AE102" s="213"/>
      <c r="AF102" s="213"/>
      <c r="AG102" s="213" t="s">
        <v>571</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5"/>
      <c r="D103" s="251"/>
      <c r="E103" s="251"/>
      <c r="F103" s="251"/>
      <c r="G103" s="251"/>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515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2">
        <v>43</v>
      </c>
      <c r="B104" s="243" t="s">
        <v>4257</v>
      </c>
      <c r="C104" s="254" t="s">
        <v>4258</v>
      </c>
      <c r="D104" s="244" t="s">
        <v>582</v>
      </c>
      <c r="E104" s="245">
        <v>16</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527</v>
      </c>
      <c r="T104" s="248" t="s">
        <v>512</v>
      </c>
      <c r="U104" s="224">
        <v>0</v>
      </c>
      <c r="V104" s="224">
        <f>ROUND(E104*U104,2)</f>
        <v>0</v>
      </c>
      <c r="W104" s="224"/>
      <c r="X104" s="224" t="s">
        <v>557</v>
      </c>
      <c r="Y104" s="224" t="s">
        <v>513</v>
      </c>
      <c r="Z104" s="213"/>
      <c r="AA104" s="213"/>
      <c r="AB104" s="213"/>
      <c r="AC104" s="213"/>
      <c r="AD104" s="213"/>
      <c r="AE104" s="213"/>
      <c r="AF104" s="213"/>
      <c r="AG104" s="213" t="s">
        <v>571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5"/>
      <c r="D105" s="251"/>
      <c r="E105" s="251"/>
      <c r="F105" s="251"/>
      <c r="G105" s="251"/>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515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42">
        <v>44</v>
      </c>
      <c r="B106" s="243" t="s">
        <v>4259</v>
      </c>
      <c r="C106" s="254" t="s">
        <v>4260</v>
      </c>
      <c r="D106" s="244" t="s">
        <v>582</v>
      </c>
      <c r="E106" s="245">
        <v>1</v>
      </c>
      <c r="F106" s="246"/>
      <c r="G106" s="247">
        <f>ROUND(E106*F106,2)</f>
        <v>0</v>
      </c>
      <c r="H106" s="246"/>
      <c r="I106" s="247">
        <f>ROUND(E106*H106,2)</f>
        <v>0</v>
      </c>
      <c r="J106" s="246"/>
      <c r="K106" s="247">
        <f>ROUND(E106*J106,2)</f>
        <v>0</v>
      </c>
      <c r="L106" s="247">
        <v>21</v>
      </c>
      <c r="M106" s="247">
        <f>G106*(1+L106/100)</f>
        <v>0</v>
      </c>
      <c r="N106" s="245">
        <v>1.1E-4</v>
      </c>
      <c r="O106" s="245">
        <f>ROUND(E106*N106,2)</f>
        <v>0</v>
      </c>
      <c r="P106" s="245">
        <v>0</v>
      </c>
      <c r="Q106" s="245">
        <f>ROUND(E106*P106,2)</f>
        <v>0</v>
      </c>
      <c r="R106" s="247"/>
      <c r="S106" s="247" t="s">
        <v>527</v>
      </c>
      <c r="T106" s="248" t="s">
        <v>512</v>
      </c>
      <c r="U106" s="224">
        <v>0</v>
      </c>
      <c r="V106" s="224">
        <f>ROUND(E106*U106,2)</f>
        <v>0</v>
      </c>
      <c r="W106" s="224"/>
      <c r="X106" s="224" t="s">
        <v>557</v>
      </c>
      <c r="Y106" s="224" t="s">
        <v>513</v>
      </c>
      <c r="Z106" s="213"/>
      <c r="AA106" s="213"/>
      <c r="AB106" s="213"/>
      <c r="AC106" s="213"/>
      <c r="AD106" s="213"/>
      <c r="AE106" s="213"/>
      <c r="AF106" s="213"/>
      <c r="AG106" s="213" t="s">
        <v>571</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55"/>
      <c r="D107" s="251"/>
      <c r="E107" s="251"/>
      <c r="F107" s="251"/>
      <c r="G107" s="251"/>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515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x14ac:dyDescent="0.2">
      <c r="A108" s="242">
        <v>45</v>
      </c>
      <c r="B108" s="243" t="s">
        <v>4261</v>
      </c>
      <c r="C108" s="254" t="s">
        <v>4262</v>
      </c>
      <c r="D108" s="244" t="s">
        <v>582</v>
      </c>
      <c r="E108" s="245">
        <v>125</v>
      </c>
      <c r="F108" s="246"/>
      <c r="G108" s="247">
        <f>ROUND(E108*F108,2)</f>
        <v>0</v>
      </c>
      <c r="H108" s="246"/>
      <c r="I108" s="247">
        <f>ROUND(E108*H108,2)</f>
        <v>0</v>
      </c>
      <c r="J108" s="246"/>
      <c r="K108" s="247">
        <f>ROUND(E108*J108,2)</f>
        <v>0</v>
      </c>
      <c r="L108" s="247">
        <v>21</v>
      </c>
      <c r="M108" s="247">
        <f>G108*(1+L108/100)</f>
        <v>0</v>
      </c>
      <c r="N108" s="245">
        <v>9.0000000000000006E-5</v>
      </c>
      <c r="O108" s="245">
        <f>ROUND(E108*N108,2)</f>
        <v>0.01</v>
      </c>
      <c r="P108" s="245">
        <v>0</v>
      </c>
      <c r="Q108" s="245">
        <f>ROUND(E108*P108,2)</f>
        <v>0</v>
      </c>
      <c r="R108" s="247"/>
      <c r="S108" s="247" t="s">
        <v>511</v>
      </c>
      <c r="T108" s="248" t="s">
        <v>511</v>
      </c>
      <c r="U108" s="224">
        <v>0.2475</v>
      </c>
      <c r="V108" s="224">
        <f>ROUND(E108*U108,2)</f>
        <v>30.94</v>
      </c>
      <c r="W108" s="224"/>
      <c r="X108" s="224" t="s">
        <v>557</v>
      </c>
      <c r="Y108" s="224" t="s">
        <v>513</v>
      </c>
      <c r="Z108" s="213"/>
      <c r="AA108" s="213"/>
      <c r="AB108" s="213"/>
      <c r="AC108" s="213"/>
      <c r="AD108" s="213"/>
      <c r="AE108" s="213"/>
      <c r="AF108" s="213"/>
      <c r="AG108" s="213" t="s">
        <v>571</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55"/>
      <c r="D109" s="251"/>
      <c r="E109" s="251"/>
      <c r="F109" s="251"/>
      <c r="G109" s="251"/>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515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42">
        <v>46</v>
      </c>
      <c r="B110" s="243" t="s">
        <v>4263</v>
      </c>
      <c r="C110" s="254" t="s">
        <v>4264</v>
      </c>
      <c r="D110" s="244" t="s">
        <v>582</v>
      </c>
      <c r="E110" s="245">
        <v>6</v>
      </c>
      <c r="F110" s="246"/>
      <c r="G110" s="247">
        <f>ROUND(E110*F110,2)</f>
        <v>0</v>
      </c>
      <c r="H110" s="246"/>
      <c r="I110" s="247">
        <f>ROUND(E110*H110,2)</f>
        <v>0</v>
      </c>
      <c r="J110" s="246"/>
      <c r="K110" s="247">
        <f>ROUND(E110*J110,2)</f>
        <v>0</v>
      </c>
      <c r="L110" s="247">
        <v>21</v>
      </c>
      <c r="M110" s="247">
        <f>G110*(1+L110/100)</f>
        <v>0</v>
      </c>
      <c r="N110" s="245">
        <v>9.0000000000000006E-5</v>
      </c>
      <c r="O110" s="245">
        <f>ROUND(E110*N110,2)</f>
        <v>0</v>
      </c>
      <c r="P110" s="245">
        <v>0</v>
      </c>
      <c r="Q110" s="245">
        <f>ROUND(E110*P110,2)</f>
        <v>0</v>
      </c>
      <c r="R110" s="247"/>
      <c r="S110" s="247" t="s">
        <v>527</v>
      </c>
      <c r="T110" s="248" t="s">
        <v>512</v>
      </c>
      <c r="U110" s="224">
        <v>0</v>
      </c>
      <c r="V110" s="224">
        <f>ROUND(E110*U110,2)</f>
        <v>0</v>
      </c>
      <c r="W110" s="224"/>
      <c r="X110" s="224" t="s">
        <v>557</v>
      </c>
      <c r="Y110" s="224" t="s">
        <v>513</v>
      </c>
      <c r="Z110" s="213"/>
      <c r="AA110" s="213"/>
      <c r="AB110" s="213"/>
      <c r="AC110" s="213"/>
      <c r="AD110" s="213"/>
      <c r="AE110" s="213"/>
      <c r="AF110" s="213"/>
      <c r="AG110" s="213" t="s">
        <v>571</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5"/>
      <c r="D111" s="251"/>
      <c r="E111" s="251"/>
      <c r="F111" s="251"/>
      <c r="G111" s="251"/>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515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2">
        <v>47</v>
      </c>
      <c r="B112" s="243" t="s">
        <v>4265</v>
      </c>
      <c r="C112" s="254" t="s">
        <v>4266</v>
      </c>
      <c r="D112" s="244" t="s">
        <v>582</v>
      </c>
      <c r="E112" s="245">
        <v>2</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527</v>
      </c>
      <c r="T112" s="248" t="s">
        <v>512</v>
      </c>
      <c r="U112" s="224">
        <v>0</v>
      </c>
      <c r="V112" s="224">
        <f>ROUND(E112*U112,2)</f>
        <v>0</v>
      </c>
      <c r="W112" s="224"/>
      <c r="X112" s="224" t="s">
        <v>557</v>
      </c>
      <c r="Y112" s="224" t="s">
        <v>513</v>
      </c>
      <c r="Z112" s="213"/>
      <c r="AA112" s="213"/>
      <c r="AB112" s="213"/>
      <c r="AC112" s="213"/>
      <c r="AD112" s="213"/>
      <c r="AE112" s="213"/>
      <c r="AF112" s="213"/>
      <c r="AG112" s="213" t="s">
        <v>571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5"/>
      <c r="D113" s="251"/>
      <c r="E113" s="251"/>
      <c r="F113" s="251"/>
      <c r="G113" s="251"/>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515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2">
        <v>48</v>
      </c>
      <c r="B114" s="243" t="s">
        <v>4267</v>
      </c>
      <c r="C114" s="254" t="s">
        <v>4268</v>
      </c>
      <c r="D114" s="244" t="s">
        <v>582</v>
      </c>
      <c r="E114" s="245">
        <v>3</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527</v>
      </c>
      <c r="T114" s="248" t="s">
        <v>512</v>
      </c>
      <c r="U114" s="224">
        <v>0</v>
      </c>
      <c r="V114" s="224">
        <f>ROUND(E114*U114,2)</f>
        <v>0</v>
      </c>
      <c r="W114" s="224"/>
      <c r="X114" s="224" t="s">
        <v>557</v>
      </c>
      <c r="Y114" s="224" t="s">
        <v>513</v>
      </c>
      <c r="Z114" s="213"/>
      <c r="AA114" s="213"/>
      <c r="AB114" s="213"/>
      <c r="AC114" s="213"/>
      <c r="AD114" s="213"/>
      <c r="AE114" s="213"/>
      <c r="AF114" s="213"/>
      <c r="AG114" s="213" t="s">
        <v>571</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5"/>
      <c r="D115" s="251"/>
      <c r="E115" s="251"/>
      <c r="F115" s="251"/>
      <c r="G115" s="251"/>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1" x14ac:dyDescent="0.2">
      <c r="A116" s="242">
        <v>49</v>
      </c>
      <c r="B116" s="243" t="s">
        <v>4269</v>
      </c>
      <c r="C116" s="254" t="s">
        <v>4270</v>
      </c>
      <c r="D116" s="244" t="s">
        <v>582</v>
      </c>
      <c r="E116" s="245">
        <v>7</v>
      </c>
      <c r="F116" s="246"/>
      <c r="G116" s="247">
        <f>ROUND(E116*F116,2)</f>
        <v>0</v>
      </c>
      <c r="H116" s="246"/>
      <c r="I116" s="247">
        <f>ROUND(E116*H116,2)</f>
        <v>0</v>
      </c>
      <c r="J116" s="246"/>
      <c r="K116" s="247">
        <f>ROUND(E116*J116,2)</f>
        <v>0</v>
      </c>
      <c r="L116" s="247">
        <v>21</v>
      </c>
      <c r="M116" s="247">
        <f>G116*(1+L116/100)</f>
        <v>0</v>
      </c>
      <c r="N116" s="245">
        <v>1.4999999999999999E-4</v>
      </c>
      <c r="O116" s="245">
        <f>ROUND(E116*N116,2)</f>
        <v>0</v>
      </c>
      <c r="P116" s="245">
        <v>1.4999999999999999E-4</v>
      </c>
      <c r="Q116" s="245">
        <f>ROUND(E116*P116,2)</f>
        <v>0</v>
      </c>
      <c r="R116" s="247" t="s">
        <v>4168</v>
      </c>
      <c r="S116" s="247" t="s">
        <v>511</v>
      </c>
      <c r="T116" s="248" t="s">
        <v>511</v>
      </c>
      <c r="U116" s="224">
        <v>0.48</v>
      </c>
      <c r="V116" s="224">
        <f>ROUND(E116*U116,2)</f>
        <v>3.36</v>
      </c>
      <c r="W116" s="224"/>
      <c r="X116" s="224" t="s">
        <v>557</v>
      </c>
      <c r="Y116" s="224" t="s">
        <v>513</v>
      </c>
      <c r="Z116" s="213"/>
      <c r="AA116" s="213"/>
      <c r="AB116" s="213"/>
      <c r="AC116" s="213"/>
      <c r="AD116" s="213"/>
      <c r="AE116" s="213"/>
      <c r="AF116" s="213"/>
      <c r="AG116" s="213" t="s">
        <v>571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6" t="s">
        <v>4271</v>
      </c>
      <c r="D117" s="252"/>
      <c r="E117" s="252"/>
      <c r="F117" s="252"/>
      <c r="G117" s="252"/>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553</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7"/>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515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2">
        <v>50</v>
      </c>
      <c r="B119" s="243" t="s">
        <v>4272</v>
      </c>
      <c r="C119" s="254" t="s">
        <v>4273</v>
      </c>
      <c r="D119" s="244" t="s">
        <v>582</v>
      </c>
      <c r="E119" s="245">
        <v>2</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527</v>
      </c>
      <c r="T119" s="248" t="s">
        <v>512</v>
      </c>
      <c r="U119" s="224">
        <v>0</v>
      </c>
      <c r="V119" s="224">
        <f>ROUND(E119*U119,2)</f>
        <v>0</v>
      </c>
      <c r="W119" s="224"/>
      <c r="X119" s="224" t="s">
        <v>557</v>
      </c>
      <c r="Y119" s="224" t="s">
        <v>513</v>
      </c>
      <c r="Z119" s="213"/>
      <c r="AA119" s="213"/>
      <c r="AB119" s="213"/>
      <c r="AC119" s="213"/>
      <c r="AD119" s="213"/>
      <c r="AE119" s="213"/>
      <c r="AF119" s="213"/>
      <c r="AG119" s="213" t="s">
        <v>571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5"/>
      <c r="D120" s="251"/>
      <c r="E120" s="251"/>
      <c r="F120" s="251"/>
      <c r="G120" s="251"/>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515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
      <c r="A121" s="242">
        <v>51</v>
      </c>
      <c r="B121" s="243" t="s">
        <v>4274</v>
      </c>
      <c r="C121" s="254" t="s">
        <v>4275</v>
      </c>
      <c r="D121" s="244" t="s">
        <v>582</v>
      </c>
      <c r="E121" s="245">
        <v>2</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527</v>
      </c>
      <c r="T121" s="248" t="s">
        <v>512</v>
      </c>
      <c r="U121" s="224">
        <v>0</v>
      </c>
      <c r="V121" s="224">
        <f>ROUND(E121*U121,2)</f>
        <v>0</v>
      </c>
      <c r="W121" s="224"/>
      <c r="X121" s="224" t="s">
        <v>557</v>
      </c>
      <c r="Y121" s="224" t="s">
        <v>513</v>
      </c>
      <c r="Z121" s="213"/>
      <c r="AA121" s="213"/>
      <c r="AB121" s="213"/>
      <c r="AC121" s="213"/>
      <c r="AD121" s="213"/>
      <c r="AE121" s="213"/>
      <c r="AF121" s="213"/>
      <c r="AG121" s="213" t="s">
        <v>571</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55"/>
      <c r="D122" s="251"/>
      <c r="E122" s="251"/>
      <c r="F122" s="251"/>
      <c r="G122" s="251"/>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515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42">
        <v>52</v>
      </c>
      <c r="B123" s="243" t="s">
        <v>4276</v>
      </c>
      <c r="C123" s="254" t="s">
        <v>4277</v>
      </c>
      <c r="D123" s="244" t="s">
        <v>582</v>
      </c>
      <c r="E123" s="245">
        <v>1</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527</v>
      </c>
      <c r="T123" s="248" t="s">
        <v>512</v>
      </c>
      <c r="U123" s="224">
        <v>0</v>
      </c>
      <c r="V123" s="224">
        <f>ROUND(E123*U123,2)</f>
        <v>0</v>
      </c>
      <c r="W123" s="224"/>
      <c r="X123" s="224" t="s">
        <v>557</v>
      </c>
      <c r="Y123" s="224" t="s">
        <v>513</v>
      </c>
      <c r="Z123" s="213"/>
      <c r="AA123" s="213"/>
      <c r="AB123" s="213"/>
      <c r="AC123" s="213"/>
      <c r="AD123" s="213"/>
      <c r="AE123" s="213"/>
      <c r="AF123" s="213"/>
      <c r="AG123" s="213" t="s">
        <v>571</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2" x14ac:dyDescent="0.2">
      <c r="A124" s="220"/>
      <c r="B124" s="221"/>
      <c r="C124" s="256" t="s">
        <v>4278</v>
      </c>
      <c r="D124" s="252"/>
      <c r="E124" s="252"/>
      <c r="F124" s="252"/>
      <c r="G124" s="252"/>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553</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5" t="s">
        <v>4279</v>
      </c>
      <c r="D125" s="263"/>
      <c r="E125" s="263"/>
      <c r="F125" s="263"/>
      <c r="G125" s="263"/>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553</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5" t="s">
        <v>4280</v>
      </c>
      <c r="D126" s="263"/>
      <c r="E126" s="263"/>
      <c r="F126" s="263"/>
      <c r="G126" s="263"/>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553</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5" t="s">
        <v>4281</v>
      </c>
      <c r="D127" s="263"/>
      <c r="E127" s="263"/>
      <c r="F127" s="263"/>
      <c r="G127" s="263"/>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553</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5" t="s">
        <v>4282</v>
      </c>
      <c r="D128" s="263"/>
      <c r="E128" s="263"/>
      <c r="F128" s="263"/>
      <c r="G128" s="263"/>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553</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5" t="s">
        <v>4283</v>
      </c>
      <c r="D129" s="263"/>
      <c r="E129" s="263"/>
      <c r="F129" s="263"/>
      <c r="G129" s="263"/>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553</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5" t="s">
        <v>4284</v>
      </c>
      <c r="D130" s="263"/>
      <c r="E130" s="263"/>
      <c r="F130" s="263"/>
      <c r="G130" s="263"/>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553</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5" t="s">
        <v>4285</v>
      </c>
      <c r="D131" s="263"/>
      <c r="E131" s="263"/>
      <c r="F131" s="263"/>
      <c r="G131" s="263"/>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553</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5" t="s">
        <v>4286</v>
      </c>
      <c r="D132" s="263"/>
      <c r="E132" s="263"/>
      <c r="F132" s="263"/>
      <c r="G132" s="263"/>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553</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65" t="s">
        <v>4287</v>
      </c>
      <c r="D133" s="263"/>
      <c r="E133" s="263"/>
      <c r="F133" s="263"/>
      <c r="G133" s="263"/>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553</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5" t="s">
        <v>4288</v>
      </c>
      <c r="D134" s="263"/>
      <c r="E134" s="263"/>
      <c r="F134" s="263"/>
      <c r="G134" s="263"/>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553</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4" t="s">
        <v>654</v>
      </c>
      <c r="D135" s="226"/>
      <c r="E135" s="227"/>
      <c r="F135" s="228"/>
      <c r="G135" s="228"/>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553</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5" t="s">
        <v>4289</v>
      </c>
      <c r="D136" s="263"/>
      <c r="E136" s="263"/>
      <c r="F136" s="263"/>
      <c r="G136" s="263"/>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553</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62" t="str">
        <f>C136</f>
        <v>viz KNIHA STANDARDŮ-SPECIFIKACE VÝROBKŮ A MATERIÁLŮ FASÁDY - VÝROBEK - FAS 11 NOČNÍ NASVĚTLENÍ FASÁDY</v>
      </c>
      <c r="BB136" s="213"/>
      <c r="BC136" s="213"/>
      <c r="BD136" s="213"/>
      <c r="BE136" s="213"/>
      <c r="BF136" s="213"/>
      <c r="BG136" s="213"/>
      <c r="BH136" s="213"/>
    </row>
    <row r="137" spans="1:60" outlineLevel="2" x14ac:dyDescent="0.2">
      <c r="A137" s="220"/>
      <c r="B137" s="221"/>
      <c r="C137" s="257"/>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515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x14ac:dyDescent="0.2">
      <c r="A138" s="216" t="s">
        <v>506</v>
      </c>
      <c r="B138" s="217" t="s">
        <v>436</v>
      </c>
      <c r="C138" s="260" t="s">
        <v>437</v>
      </c>
      <c r="D138" s="238"/>
      <c r="E138" s="239"/>
      <c r="F138" s="240"/>
      <c r="G138" s="240">
        <f>SUMIF(AG139:AG182,"&lt;&gt;NOR",G139:G182)</f>
        <v>0</v>
      </c>
      <c r="H138" s="240"/>
      <c r="I138" s="240">
        <f>SUM(I139:I182)</f>
        <v>0</v>
      </c>
      <c r="J138" s="240"/>
      <c r="K138" s="240">
        <f>SUM(K139:K182)</f>
        <v>0</v>
      </c>
      <c r="L138" s="240"/>
      <c r="M138" s="240">
        <f>SUM(M139:M182)</f>
        <v>0</v>
      </c>
      <c r="N138" s="239"/>
      <c r="O138" s="239">
        <f>SUM(O139:O182)</f>
        <v>0.5</v>
      </c>
      <c r="P138" s="239"/>
      <c r="Q138" s="239">
        <f>SUM(Q139:Q182)</f>
        <v>0</v>
      </c>
      <c r="R138" s="240"/>
      <c r="S138" s="240"/>
      <c r="T138" s="241"/>
      <c r="U138" s="231"/>
      <c r="V138" s="231">
        <f>SUM(V139:V182)</f>
        <v>136.31</v>
      </c>
      <c r="W138" s="231"/>
      <c r="X138" s="231"/>
      <c r="Y138" s="231"/>
      <c r="AG138" t="s">
        <v>507</v>
      </c>
    </row>
    <row r="139" spans="1:60" ht="22.5" outlineLevel="1" x14ac:dyDescent="0.2">
      <c r="A139" s="220"/>
      <c r="B139" s="221"/>
      <c r="C139" s="256" t="s">
        <v>4239</v>
      </c>
      <c r="D139" s="252"/>
      <c r="E139" s="252"/>
      <c r="F139" s="252"/>
      <c r="G139" s="252"/>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553</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62" t="str">
        <f>C139</f>
        <v>dodržet požadovaný design viz KNIHA STANDARDŮ-SPECIFIKACE VÝROBKŮ A MATERIÁLŮ INTERIÉRU, BUDOVY - VÝROBEK A01 - ELEKTROINSTALACE - POŽADAVKY NA VYPINAČE A ZÁSUVKY</v>
      </c>
      <c r="BB139" s="213"/>
      <c r="BC139" s="213"/>
      <c r="BD139" s="213"/>
      <c r="BE139" s="213"/>
      <c r="BF139" s="213"/>
      <c r="BG139" s="213"/>
      <c r="BH139" s="213"/>
    </row>
    <row r="140" spans="1:60" ht="33.75" outlineLevel="2" x14ac:dyDescent="0.2">
      <c r="A140" s="220"/>
      <c r="B140" s="221"/>
      <c r="C140" s="265" t="s">
        <v>4240</v>
      </c>
      <c r="D140" s="263"/>
      <c r="E140" s="263"/>
      <c r="F140" s="263"/>
      <c r="G140" s="263"/>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553</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62" t="str">
        <f>C140</f>
        <v>při dodávce a osazování rámečků a vypinačů pro zabudované LED zdroje a MaR dodržovat barevnost dle požadavků KNIHA STANDARDŮ-SPECIFIKACE VÝROBKŮ A MATERIÁLŮ INTERIÉRU, BUDOVY - VÝROBEK A01 - ELEKTROINSTALACE - POŽADAVKY NA VYPINAČE A ZÁSUVKY</v>
      </c>
      <c r="BB140" s="213"/>
      <c r="BC140" s="213"/>
      <c r="BD140" s="213"/>
      <c r="BE140" s="213"/>
      <c r="BF140" s="213"/>
      <c r="BG140" s="213"/>
      <c r="BH140" s="213"/>
    </row>
    <row r="141" spans="1:60" outlineLevel="1" x14ac:dyDescent="0.2">
      <c r="A141" s="242">
        <v>53</v>
      </c>
      <c r="B141" s="243" t="s">
        <v>4290</v>
      </c>
      <c r="C141" s="254" t="s">
        <v>4291</v>
      </c>
      <c r="D141" s="244" t="s">
        <v>582</v>
      </c>
      <c r="E141" s="245">
        <v>2</v>
      </c>
      <c r="F141" s="246"/>
      <c r="G141" s="247">
        <f>ROUND(E141*F141,2)</f>
        <v>0</v>
      </c>
      <c r="H141" s="246"/>
      <c r="I141" s="247">
        <f>ROUND(E141*H141,2)</f>
        <v>0</v>
      </c>
      <c r="J141" s="246"/>
      <c r="K141" s="247">
        <f>ROUND(E141*J141,2)</f>
        <v>0</v>
      </c>
      <c r="L141" s="247">
        <v>21</v>
      </c>
      <c r="M141" s="247">
        <f>G141*(1+L141/100)</f>
        <v>0</v>
      </c>
      <c r="N141" s="245">
        <v>2.2000000000000001E-4</v>
      </c>
      <c r="O141" s="245">
        <f>ROUND(E141*N141,2)</f>
        <v>0</v>
      </c>
      <c r="P141" s="245">
        <v>0</v>
      </c>
      <c r="Q141" s="245">
        <f>ROUND(E141*P141,2)</f>
        <v>0</v>
      </c>
      <c r="R141" s="247"/>
      <c r="S141" s="247" t="s">
        <v>527</v>
      </c>
      <c r="T141" s="248" t="s">
        <v>512</v>
      </c>
      <c r="U141" s="224">
        <v>0</v>
      </c>
      <c r="V141" s="224">
        <f>ROUND(E141*U141,2)</f>
        <v>0</v>
      </c>
      <c r="W141" s="224"/>
      <c r="X141" s="224" t="s">
        <v>557</v>
      </c>
      <c r="Y141" s="224" t="s">
        <v>513</v>
      </c>
      <c r="Z141" s="213"/>
      <c r="AA141" s="213"/>
      <c r="AB141" s="213"/>
      <c r="AC141" s="213"/>
      <c r="AD141" s="213"/>
      <c r="AE141" s="213"/>
      <c r="AF141" s="213"/>
      <c r="AG141" s="213" t="s">
        <v>571</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55"/>
      <c r="D142" s="251"/>
      <c r="E142" s="251"/>
      <c r="F142" s="251"/>
      <c r="G142" s="251"/>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515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1" x14ac:dyDescent="0.2">
      <c r="A143" s="242">
        <v>54</v>
      </c>
      <c r="B143" s="243" t="s">
        <v>4292</v>
      </c>
      <c r="C143" s="254" t="s">
        <v>4293</v>
      </c>
      <c r="D143" s="244" t="s">
        <v>582</v>
      </c>
      <c r="E143" s="245">
        <v>55</v>
      </c>
      <c r="F143" s="246"/>
      <c r="G143" s="247">
        <f>ROUND(E143*F143,2)</f>
        <v>0</v>
      </c>
      <c r="H143" s="246"/>
      <c r="I143" s="247">
        <f>ROUND(E143*H143,2)</f>
        <v>0</v>
      </c>
      <c r="J143" s="246"/>
      <c r="K143" s="247">
        <f>ROUND(E143*J143,2)</f>
        <v>0</v>
      </c>
      <c r="L143" s="247">
        <v>21</v>
      </c>
      <c r="M143" s="247">
        <f>G143*(1+L143/100)</f>
        <v>0</v>
      </c>
      <c r="N143" s="245">
        <v>9.0000000000000006E-5</v>
      </c>
      <c r="O143" s="245">
        <f>ROUND(E143*N143,2)</f>
        <v>0</v>
      </c>
      <c r="P143" s="245">
        <v>0</v>
      </c>
      <c r="Q143" s="245">
        <f>ROUND(E143*P143,2)</f>
        <v>0</v>
      </c>
      <c r="R143" s="247" t="s">
        <v>4168</v>
      </c>
      <c r="S143" s="247" t="s">
        <v>511</v>
      </c>
      <c r="T143" s="248" t="s">
        <v>511</v>
      </c>
      <c r="U143" s="224">
        <v>0.39017000000000002</v>
      </c>
      <c r="V143" s="224">
        <f>ROUND(E143*U143,2)</f>
        <v>21.46</v>
      </c>
      <c r="W143" s="224"/>
      <c r="X143" s="224" t="s">
        <v>557</v>
      </c>
      <c r="Y143" s="224" t="s">
        <v>513</v>
      </c>
      <c r="Z143" s="213"/>
      <c r="AA143" s="213"/>
      <c r="AB143" s="213"/>
      <c r="AC143" s="213"/>
      <c r="AD143" s="213"/>
      <c r="AE143" s="213"/>
      <c r="AF143" s="213"/>
      <c r="AG143" s="213" t="s">
        <v>571</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2" x14ac:dyDescent="0.2">
      <c r="A144" s="220"/>
      <c r="B144" s="221"/>
      <c r="C144" s="255"/>
      <c r="D144" s="251"/>
      <c r="E144" s="251"/>
      <c r="F144" s="251"/>
      <c r="G144" s="251"/>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515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22.5" outlineLevel="1" x14ac:dyDescent="0.2">
      <c r="A145" s="242">
        <v>55</v>
      </c>
      <c r="B145" s="243" t="s">
        <v>4294</v>
      </c>
      <c r="C145" s="254" t="s">
        <v>4295</v>
      </c>
      <c r="D145" s="244" t="s">
        <v>582</v>
      </c>
      <c r="E145" s="245">
        <v>40</v>
      </c>
      <c r="F145" s="246"/>
      <c r="G145" s="247">
        <f>ROUND(E145*F145,2)</f>
        <v>0</v>
      </c>
      <c r="H145" s="246"/>
      <c r="I145" s="247">
        <f>ROUND(E145*H145,2)</f>
        <v>0</v>
      </c>
      <c r="J145" s="246"/>
      <c r="K145" s="247">
        <f>ROUND(E145*J145,2)</f>
        <v>0</v>
      </c>
      <c r="L145" s="247">
        <v>21</v>
      </c>
      <c r="M145" s="247">
        <f>G145*(1+L145/100)</f>
        <v>0</v>
      </c>
      <c r="N145" s="245">
        <v>4.0000000000000003E-5</v>
      </c>
      <c r="O145" s="245">
        <f>ROUND(E145*N145,2)</f>
        <v>0</v>
      </c>
      <c r="P145" s="245">
        <v>0</v>
      </c>
      <c r="Q145" s="245">
        <f>ROUND(E145*P145,2)</f>
        <v>0</v>
      </c>
      <c r="R145" s="247" t="s">
        <v>4168</v>
      </c>
      <c r="S145" s="247" t="s">
        <v>511</v>
      </c>
      <c r="T145" s="248" t="s">
        <v>511</v>
      </c>
      <c r="U145" s="224">
        <v>0.18</v>
      </c>
      <c r="V145" s="224">
        <f>ROUND(E145*U145,2)</f>
        <v>7.2</v>
      </c>
      <c r="W145" s="224"/>
      <c r="X145" s="224" t="s">
        <v>557</v>
      </c>
      <c r="Y145" s="224" t="s">
        <v>513</v>
      </c>
      <c r="Z145" s="213"/>
      <c r="AA145" s="213"/>
      <c r="AB145" s="213"/>
      <c r="AC145" s="213"/>
      <c r="AD145" s="213"/>
      <c r="AE145" s="213"/>
      <c r="AF145" s="213"/>
      <c r="AG145" s="213" t="s">
        <v>571</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5"/>
      <c r="D146" s="251"/>
      <c r="E146" s="251"/>
      <c r="F146" s="251"/>
      <c r="G146" s="251"/>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515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
      <c r="A147" s="242">
        <v>56</v>
      </c>
      <c r="B147" s="243" t="s">
        <v>4296</v>
      </c>
      <c r="C147" s="254" t="s">
        <v>4297</v>
      </c>
      <c r="D147" s="244" t="s">
        <v>582</v>
      </c>
      <c r="E147" s="245">
        <v>15</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c r="S147" s="247" t="s">
        <v>527</v>
      </c>
      <c r="T147" s="248" t="s">
        <v>512</v>
      </c>
      <c r="U147" s="224">
        <v>0</v>
      </c>
      <c r="V147" s="224">
        <f>ROUND(E147*U147,2)</f>
        <v>0</v>
      </c>
      <c r="W147" s="224"/>
      <c r="X147" s="224" t="s">
        <v>557</v>
      </c>
      <c r="Y147" s="224" t="s">
        <v>513</v>
      </c>
      <c r="Z147" s="213"/>
      <c r="AA147" s="213"/>
      <c r="AB147" s="213"/>
      <c r="AC147" s="213"/>
      <c r="AD147" s="213"/>
      <c r="AE147" s="213"/>
      <c r="AF147" s="213"/>
      <c r="AG147" s="213" t="s">
        <v>571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5"/>
      <c r="D148" s="251"/>
      <c r="E148" s="251"/>
      <c r="F148" s="251"/>
      <c r="G148" s="251"/>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515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22.5" outlineLevel="1" x14ac:dyDescent="0.2">
      <c r="A149" s="242">
        <v>57</v>
      </c>
      <c r="B149" s="243" t="s">
        <v>4298</v>
      </c>
      <c r="C149" s="254" t="s">
        <v>4299</v>
      </c>
      <c r="D149" s="244" t="s">
        <v>582</v>
      </c>
      <c r="E149" s="245">
        <v>210</v>
      </c>
      <c r="F149" s="246"/>
      <c r="G149" s="247">
        <f>ROUND(E149*F149,2)</f>
        <v>0</v>
      </c>
      <c r="H149" s="246"/>
      <c r="I149" s="247">
        <f>ROUND(E149*H149,2)</f>
        <v>0</v>
      </c>
      <c r="J149" s="246"/>
      <c r="K149" s="247">
        <f>ROUND(E149*J149,2)</f>
        <v>0</v>
      </c>
      <c r="L149" s="247">
        <v>21</v>
      </c>
      <c r="M149" s="247">
        <f>G149*(1+L149/100)</f>
        <v>0</v>
      </c>
      <c r="N149" s="245">
        <v>2.0000000000000002E-5</v>
      </c>
      <c r="O149" s="245">
        <f>ROUND(E149*N149,2)</f>
        <v>0</v>
      </c>
      <c r="P149" s="245">
        <v>0</v>
      </c>
      <c r="Q149" s="245">
        <f>ROUND(E149*P149,2)</f>
        <v>0</v>
      </c>
      <c r="R149" s="247"/>
      <c r="S149" s="247" t="s">
        <v>511</v>
      </c>
      <c r="T149" s="248" t="s">
        <v>511</v>
      </c>
      <c r="U149" s="224">
        <v>0.14130000000000001</v>
      </c>
      <c r="V149" s="224">
        <f>ROUND(E149*U149,2)</f>
        <v>29.67</v>
      </c>
      <c r="W149" s="224"/>
      <c r="X149" s="224" t="s">
        <v>557</v>
      </c>
      <c r="Y149" s="224" t="s">
        <v>513</v>
      </c>
      <c r="Z149" s="213"/>
      <c r="AA149" s="213"/>
      <c r="AB149" s="213"/>
      <c r="AC149" s="213"/>
      <c r="AD149" s="213"/>
      <c r="AE149" s="213"/>
      <c r="AF149" s="213"/>
      <c r="AG149" s="213" t="s">
        <v>571</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5"/>
      <c r="D150" s="251"/>
      <c r="E150" s="251"/>
      <c r="F150" s="251"/>
      <c r="G150" s="251"/>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515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1" x14ac:dyDescent="0.2">
      <c r="A151" s="242">
        <v>58</v>
      </c>
      <c r="B151" s="243" t="s">
        <v>4300</v>
      </c>
      <c r="C151" s="254" t="s">
        <v>4301</v>
      </c>
      <c r="D151" s="244" t="s">
        <v>582</v>
      </c>
      <c r="E151" s="245">
        <v>300</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t="s">
        <v>970</v>
      </c>
      <c r="S151" s="247" t="s">
        <v>511</v>
      </c>
      <c r="T151" s="248" t="s">
        <v>511</v>
      </c>
      <c r="U151" s="224">
        <v>0</v>
      </c>
      <c r="V151" s="224">
        <f>ROUND(E151*U151,2)</f>
        <v>0</v>
      </c>
      <c r="W151" s="224"/>
      <c r="X151" s="224" t="s">
        <v>531</v>
      </c>
      <c r="Y151" s="224" t="s">
        <v>513</v>
      </c>
      <c r="Z151" s="213"/>
      <c r="AA151" s="213"/>
      <c r="AB151" s="213"/>
      <c r="AC151" s="213"/>
      <c r="AD151" s="213"/>
      <c r="AE151" s="213"/>
      <c r="AF151" s="213"/>
      <c r="AG151" s="213" t="s">
        <v>541</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2" x14ac:dyDescent="0.2">
      <c r="A152" s="220"/>
      <c r="B152" s="221"/>
      <c r="C152" s="255"/>
      <c r="D152" s="251"/>
      <c r="E152" s="251"/>
      <c r="F152" s="251"/>
      <c r="G152" s="251"/>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515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1" x14ac:dyDescent="0.2">
      <c r="A153" s="242">
        <v>59</v>
      </c>
      <c r="B153" s="243" t="s">
        <v>4302</v>
      </c>
      <c r="C153" s="254" t="s">
        <v>4303</v>
      </c>
      <c r="D153" s="244" t="s">
        <v>1356</v>
      </c>
      <c r="E153" s="245">
        <v>50</v>
      </c>
      <c r="F153" s="246"/>
      <c r="G153" s="247">
        <f>ROUND(E153*F153,2)</f>
        <v>0</v>
      </c>
      <c r="H153" s="246"/>
      <c r="I153" s="247">
        <f>ROUND(E153*H153,2)</f>
        <v>0</v>
      </c>
      <c r="J153" s="246"/>
      <c r="K153" s="247">
        <f>ROUND(E153*J153,2)</f>
        <v>0</v>
      </c>
      <c r="L153" s="247">
        <v>21</v>
      </c>
      <c r="M153" s="247">
        <f>G153*(1+L153/100)</f>
        <v>0</v>
      </c>
      <c r="N153" s="245">
        <v>0</v>
      </c>
      <c r="O153" s="245">
        <f>ROUND(E153*N153,2)</f>
        <v>0</v>
      </c>
      <c r="P153" s="245">
        <v>0</v>
      </c>
      <c r="Q153" s="245">
        <f>ROUND(E153*P153,2)</f>
        <v>0</v>
      </c>
      <c r="R153" s="247" t="s">
        <v>970</v>
      </c>
      <c r="S153" s="247" t="s">
        <v>511</v>
      </c>
      <c r="T153" s="248" t="s">
        <v>511</v>
      </c>
      <c r="U153" s="224">
        <v>0</v>
      </c>
      <c r="V153" s="224">
        <f>ROUND(E153*U153,2)</f>
        <v>0</v>
      </c>
      <c r="W153" s="224"/>
      <c r="X153" s="224" t="s">
        <v>531</v>
      </c>
      <c r="Y153" s="224" t="s">
        <v>513</v>
      </c>
      <c r="Z153" s="213"/>
      <c r="AA153" s="213"/>
      <c r="AB153" s="213"/>
      <c r="AC153" s="213"/>
      <c r="AD153" s="213"/>
      <c r="AE153" s="213"/>
      <c r="AF153" s="213"/>
      <c r="AG153" s="213" t="s">
        <v>541</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5"/>
      <c r="D154" s="251"/>
      <c r="E154" s="251"/>
      <c r="F154" s="251"/>
      <c r="G154" s="251"/>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515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2">
        <v>60</v>
      </c>
      <c r="B155" s="243" t="s">
        <v>4304</v>
      </c>
      <c r="C155" s="254" t="s">
        <v>4305</v>
      </c>
      <c r="D155" s="244" t="s">
        <v>1356</v>
      </c>
      <c r="E155" s="245">
        <v>50</v>
      </c>
      <c r="F155" s="246"/>
      <c r="G155" s="247">
        <f>ROUND(E155*F155,2)</f>
        <v>0</v>
      </c>
      <c r="H155" s="246"/>
      <c r="I155" s="247">
        <f>ROUND(E155*H155,2)</f>
        <v>0</v>
      </c>
      <c r="J155" s="246"/>
      <c r="K155" s="247">
        <f>ROUND(E155*J155,2)</f>
        <v>0</v>
      </c>
      <c r="L155" s="247">
        <v>21</v>
      </c>
      <c r="M155" s="247">
        <f>G155*(1+L155/100)</f>
        <v>0</v>
      </c>
      <c r="N155" s="245">
        <v>0</v>
      </c>
      <c r="O155" s="245">
        <f>ROUND(E155*N155,2)</f>
        <v>0</v>
      </c>
      <c r="P155" s="245">
        <v>0</v>
      </c>
      <c r="Q155" s="245">
        <f>ROUND(E155*P155,2)</f>
        <v>0</v>
      </c>
      <c r="R155" s="247"/>
      <c r="S155" s="247" t="s">
        <v>511</v>
      </c>
      <c r="T155" s="248" t="s">
        <v>511</v>
      </c>
      <c r="U155" s="224">
        <v>0.1</v>
      </c>
      <c r="V155" s="224">
        <f>ROUND(E155*U155,2)</f>
        <v>5</v>
      </c>
      <c r="W155" s="224"/>
      <c r="X155" s="224" t="s">
        <v>557</v>
      </c>
      <c r="Y155" s="224" t="s">
        <v>513</v>
      </c>
      <c r="Z155" s="213"/>
      <c r="AA155" s="213"/>
      <c r="AB155" s="213"/>
      <c r="AC155" s="213"/>
      <c r="AD155" s="213"/>
      <c r="AE155" s="213"/>
      <c r="AF155" s="213"/>
      <c r="AG155" s="213" t="s">
        <v>571</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55"/>
      <c r="D156" s="251"/>
      <c r="E156" s="251"/>
      <c r="F156" s="251"/>
      <c r="G156" s="251"/>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515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1" x14ac:dyDescent="0.2">
      <c r="A157" s="242">
        <v>61</v>
      </c>
      <c r="B157" s="243" t="s">
        <v>4306</v>
      </c>
      <c r="C157" s="254" t="s">
        <v>4307</v>
      </c>
      <c r="D157" s="244" t="s">
        <v>1356</v>
      </c>
      <c r="E157" s="245">
        <v>130</v>
      </c>
      <c r="F157" s="246"/>
      <c r="G157" s="247">
        <f>ROUND(E157*F157,2)</f>
        <v>0</v>
      </c>
      <c r="H157" s="246"/>
      <c r="I157" s="247">
        <f>ROUND(E157*H157,2)</f>
        <v>0</v>
      </c>
      <c r="J157" s="246"/>
      <c r="K157" s="247">
        <f>ROUND(E157*J157,2)</f>
        <v>0</v>
      </c>
      <c r="L157" s="247">
        <v>21</v>
      </c>
      <c r="M157" s="247">
        <f>G157*(1+L157/100)</f>
        <v>0</v>
      </c>
      <c r="N157" s="245">
        <v>0</v>
      </c>
      <c r="O157" s="245">
        <f>ROUND(E157*N157,2)</f>
        <v>0</v>
      </c>
      <c r="P157" s="245">
        <v>0</v>
      </c>
      <c r="Q157" s="245">
        <f>ROUND(E157*P157,2)</f>
        <v>0</v>
      </c>
      <c r="R157" s="247" t="s">
        <v>970</v>
      </c>
      <c r="S157" s="247" t="s">
        <v>2202</v>
      </c>
      <c r="T157" s="248" t="s">
        <v>2202</v>
      </c>
      <c r="U157" s="224">
        <v>0</v>
      </c>
      <c r="V157" s="224">
        <f>ROUND(E157*U157,2)</f>
        <v>0</v>
      </c>
      <c r="W157" s="224"/>
      <c r="X157" s="224" t="s">
        <v>531</v>
      </c>
      <c r="Y157" s="224" t="s">
        <v>513</v>
      </c>
      <c r="Z157" s="213"/>
      <c r="AA157" s="213"/>
      <c r="AB157" s="213"/>
      <c r="AC157" s="213"/>
      <c r="AD157" s="213"/>
      <c r="AE157" s="213"/>
      <c r="AF157" s="213"/>
      <c r="AG157" s="213" t="s">
        <v>541</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5"/>
      <c r="D158" s="251"/>
      <c r="E158" s="251"/>
      <c r="F158" s="251"/>
      <c r="G158" s="251"/>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515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
      <c r="A159" s="242">
        <v>62</v>
      </c>
      <c r="B159" s="243" t="s">
        <v>4308</v>
      </c>
      <c r="C159" s="254" t="s">
        <v>4309</v>
      </c>
      <c r="D159" s="244" t="s">
        <v>1356</v>
      </c>
      <c r="E159" s="245">
        <v>130</v>
      </c>
      <c r="F159" s="246"/>
      <c r="G159" s="247">
        <f>ROUND(E159*F159,2)</f>
        <v>0</v>
      </c>
      <c r="H159" s="246"/>
      <c r="I159" s="247">
        <f>ROUND(E159*H159,2)</f>
        <v>0</v>
      </c>
      <c r="J159" s="246"/>
      <c r="K159" s="247">
        <f>ROUND(E159*J159,2)</f>
        <v>0</v>
      </c>
      <c r="L159" s="247">
        <v>21</v>
      </c>
      <c r="M159" s="247">
        <f>G159*(1+L159/100)</f>
        <v>0</v>
      </c>
      <c r="N159" s="245">
        <v>0</v>
      </c>
      <c r="O159" s="245">
        <f>ROUND(E159*N159,2)</f>
        <v>0</v>
      </c>
      <c r="P159" s="245">
        <v>0</v>
      </c>
      <c r="Q159" s="245">
        <f>ROUND(E159*P159,2)</f>
        <v>0</v>
      </c>
      <c r="R159" s="247"/>
      <c r="S159" s="247" t="s">
        <v>511</v>
      </c>
      <c r="T159" s="248" t="s">
        <v>511</v>
      </c>
      <c r="U159" s="224">
        <v>0.1</v>
      </c>
      <c r="V159" s="224">
        <f>ROUND(E159*U159,2)</f>
        <v>13</v>
      </c>
      <c r="W159" s="224"/>
      <c r="X159" s="224" t="s">
        <v>557</v>
      </c>
      <c r="Y159" s="224" t="s">
        <v>513</v>
      </c>
      <c r="Z159" s="213"/>
      <c r="AA159" s="213"/>
      <c r="AB159" s="213"/>
      <c r="AC159" s="213"/>
      <c r="AD159" s="213"/>
      <c r="AE159" s="213"/>
      <c r="AF159" s="213"/>
      <c r="AG159" s="213" t="s">
        <v>571</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5"/>
      <c r="D160" s="251"/>
      <c r="E160" s="251"/>
      <c r="F160" s="251"/>
      <c r="G160" s="251"/>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515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
      <c r="A161" s="242">
        <v>63</v>
      </c>
      <c r="B161" s="243" t="s">
        <v>4310</v>
      </c>
      <c r="C161" s="254" t="s">
        <v>4311</v>
      </c>
      <c r="D161" s="244" t="s">
        <v>1356</v>
      </c>
      <c r="E161" s="245">
        <v>150</v>
      </c>
      <c r="F161" s="246"/>
      <c r="G161" s="247">
        <f>ROUND(E161*F161,2)</f>
        <v>0</v>
      </c>
      <c r="H161" s="246"/>
      <c r="I161" s="247">
        <f>ROUND(E161*H161,2)</f>
        <v>0</v>
      </c>
      <c r="J161" s="246"/>
      <c r="K161" s="247">
        <f>ROUND(E161*J161,2)</f>
        <v>0</v>
      </c>
      <c r="L161" s="247">
        <v>21</v>
      </c>
      <c r="M161" s="247">
        <f>G161*(1+L161/100)</f>
        <v>0</v>
      </c>
      <c r="N161" s="245">
        <v>0</v>
      </c>
      <c r="O161" s="245">
        <f>ROUND(E161*N161,2)</f>
        <v>0</v>
      </c>
      <c r="P161" s="245">
        <v>0</v>
      </c>
      <c r="Q161" s="245">
        <f>ROUND(E161*P161,2)</f>
        <v>0</v>
      </c>
      <c r="R161" s="247"/>
      <c r="S161" s="247" t="s">
        <v>511</v>
      </c>
      <c r="T161" s="248" t="s">
        <v>511</v>
      </c>
      <c r="U161" s="224">
        <v>0.1</v>
      </c>
      <c r="V161" s="224">
        <f>ROUND(E161*U161,2)</f>
        <v>15</v>
      </c>
      <c r="W161" s="224"/>
      <c r="X161" s="224" t="s">
        <v>557</v>
      </c>
      <c r="Y161" s="224" t="s">
        <v>513</v>
      </c>
      <c r="Z161" s="213"/>
      <c r="AA161" s="213"/>
      <c r="AB161" s="213"/>
      <c r="AC161" s="213"/>
      <c r="AD161" s="213"/>
      <c r="AE161" s="213"/>
      <c r="AF161" s="213"/>
      <c r="AG161" s="213" t="s">
        <v>571</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5"/>
      <c r="D162" s="251"/>
      <c r="E162" s="251"/>
      <c r="F162" s="251"/>
      <c r="G162" s="251"/>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515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1" x14ac:dyDescent="0.2">
      <c r="A163" s="242">
        <v>64</v>
      </c>
      <c r="B163" s="243" t="s">
        <v>4312</v>
      </c>
      <c r="C163" s="254" t="s">
        <v>4313</v>
      </c>
      <c r="D163" s="244" t="s">
        <v>1356</v>
      </c>
      <c r="E163" s="245">
        <v>150</v>
      </c>
      <c r="F163" s="246"/>
      <c r="G163" s="247">
        <f>ROUND(E163*F163,2)</f>
        <v>0</v>
      </c>
      <c r="H163" s="246"/>
      <c r="I163" s="247">
        <f>ROUND(E163*H163,2)</f>
        <v>0</v>
      </c>
      <c r="J163" s="246"/>
      <c r="K163" s="247">
        <f>ROUND(E163*J163,2)</f>
        <v>0</v>
      </c>
      <c r="L163" s="247">
        <v>21</v>
      </c>
      <c r="M163" s="247">
        <f>G163*(1+L163/100)</f>
        <v>0</v>
      </c>
      <c r="N163" s="245">
        <v>2.1000000000000001E-4</v>
      </c>
      <c r="O163" s="245">
        <f>ROUND(E163*N163,2)</f>
        <v>0.03</v>
      </c>
      <c r="P163" s="245">
        <v>0</v>
      </c>
      <c r="Q163" s="245">
        <f>ROUND(E163*P163,2)</f>
        <v>0</v>
      </c>
      <c r="R163" s="247" t="s">
        <v>970</v>
      </c>
      <c r="S163" s="247" t="s">
        <v>511</v>
      </c>
      <c r="T163" s="248" t="s">
        <v>511</v>
      </c>
      <c r="U163" s="224">
        <v>0</v>
      </c>
      <c r="V163" s="224">
        <f>ROUND(E163*U163,2)</f>
        <v>0</v>
      </c>
      <c r="W163" s="224"/>
      <c r="X163" s="224" t="s">
        <v>531</v>
      </c>
      <c r="Y163" s="224" t="s">
        <v>513</v>
      </c>
      <c r="Z163" s="213"/>
      <c r="AA163" s="213"/>
      <c r="AB163" s="213"/>
      <c r="AC163" s="213"/>
      <c r="AD163" s="213"/>
      <c r="AE163" s="213"/>
      <c r="AF163" s="213"/>
      <c r="AG163" s="213" t="s">
        <v>541</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5"/>
      <c r="D164" s="251"/>
      <c r="E164" s="251"/>
      <c r="F164" s="251"/>
      <c r="G164" s="251"/>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515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42">
        <v>65</v>
      </c>
      <c r="B165" s="243" t="s">
        <v>4314</v>
      </c>
      <c r="C165" s="254" t="s">
        <v>4315</v>
      </c>
      <c r="D165" s="244" t="s">
        <v>1356</v>
      </c>
      <c r="E165" s="245">
        <v>140</v>
      </c>
      <c r="F165" s="246"/>
      <c r="G165" s="247">
        <f>ROUND(E165*F165,2)</f>
        <v>0</v>
      </c>
      <c r="H165" s="246"/>
      <c r="I165" s="247">
        <f>ROUND(E165*H165,2)</f>
        <v>0</v>
      </c>
      <c r="J165" s="246"/>
      <c r="K165" s="247">
        <f>ROUND(E165*J165,2)</f>
        <v>0</v>
      </c>
      <c r="L165" s="247">
        <v>21</v>
      </c>
      <c r="M165" s="247">
        <f>G165*(1+L165/100)</f>
        <v>0</v>
      </c>
      <c r="N165" s="245">
        <v>1.66E-3</v>
      </c>
      <c r="O165" s="245">
        <f>ROUND(E165*N165,2)</f>
        <v>0.23</v>
      </c>
      <c r="P165" s="245">
        <v>0</v>
      </c>
      <c r="Q165" s="245">
        <f>ROUND(E165*P165,2)</f>
        <v>0</v>
      </c>
      <c r="R165" s="247"/>
      <c r="S165" s="247" t="s">
        <v>527</v>
      </c>
      <c r="T165" s="248" t="s">
        <v>512</v>
      </c>
      <c r="U165" s="224">
        <v>0</v>
      </c>
      <c r="V165" s="224">
        <f>ROUND(E165*U165,2)</f>
        <v>0</v>
      </c>
      <c r="W165" s="224"/>
      <c r="X165" s="224" t="s">
        <v>531</v>
      </c>
      <c r="Y165" s="224" t="s">
        <v>513</v>
      </c>
      <c r="Z165" s="213"/>
      <c r="AA165" s="213"/>
      <c r="AB165" s="213"/>
      <c r="AC165" s="213"/>
      <c r="AD165" s="213"/>
      <c r="AE165" s="213"/>
      <c r="AF165" s="213"/>
      <c r="AG165" s="213" t="s">
        <v>541</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5"/>
      <c r="D166" s="251"/>
      <c r="E166" s="251"/>
      <c r="F166" s="251"/>
      <c r="G166" s="251"/>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515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2">
        <v>66</v>
      </c>
      <c r="B167" s="243" t="s">
        <v>4316</v>
      </c>
      <c r="C167" s="254" t="s">
        <v>4317</v>
      </c>
      <c r="D167" s="244" t="s">
        <v>1356</v>
      </c>
      <c r="E167" s="245">
        <v>140</v>
      </c>
      <c r="F167" s="246"/>
      <c r="G167" s="247">
        <f>ROUND(E167*F167,2)</f>
        <v>0</v>
      </c>
      <c r="H167" s="246"/>
      <c r="I167" s="247">
        <f>ROUND(E167*H167,2)</f>
        <v>0</v>
      </c>
      <c r="J167" s="246"/>
      <c r="K167" s="247">
        <f>ROUND(E167*J167,2)</f>
        <v>0</v>
      </c>
      <c r="L167" s="247">
        <v>21</v>
      </c>
      <c r="M167" s="247">
        <f>G167*(1+L167/100)</f>
        <v>0</v>
      </c>
      <c r="N167" s="245">
        <v>0</v>
      </c>
      <c r="O167" s="245">
        <f>ROUND(E167*N167,2)</f>
        <v>0</v>
      </c>
      <c r="P167" s="245">
        <v>0</v>
      </c>
      <c r="Q167" s="245">
        <f>ROUND(E167*P167,2)</f>
        <v>0</v>
      </c>
      <c r="R167" s="247"/>
      <c r="S167" s="247" t="s">
        <v>527</v>
      </c>
      <c r="T167" s="248" t="s">
        <v>512</v>
      </c>
      <c r="U167" s="224">
        <v>0</v>
      </c>
      <c r="V167" s="224">
        <f>ROUND(E167*U167,2)</f>
        <v>0</v>
      </c>
      <c r="W167" s="224"/>
      <c r="X167" s="224" t="s">
        <v>557</v>
      </c>
      <c r="Y167" s="224" t="s">
        <v>513</v>
      </c>
      <c r="Z167" s="213"/>
      <c r="AA167" s="213"/>
      <c r="AB167" s="213"/>
      <c r="AC167" s="213"/>
      <c r="AD167" s="213"/>
      <c r="AE167" s="213"/>
      <c r="AF167" s="213"/>
      <c r="AG167" s="213" t="s">
        <v>571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6" t="s">
        <v>4318</v>
      </c>
      <c r="D168" s="252"/>
      <c r="E168" s="252"/>
      <c r="F168" s="252"/>
      <c r="G168" s="252"/>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553</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2" x14ac:dyDescent="0.2">
      <c r="A169" s="220"/>
      <c r="B169" s="221"/>
      <c r="C169" s="257"/>
      <c r="D169" s="250"/>
      <c r="E169" s="250"/>
      <c r="F169" s="250"/>
      <c r="G169" s="250"/>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515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x14ac:dyDescent="0.2">
      <c r="A170" s="242">
        <v>67</v>
      </c>
      <c r="B170" s="243" t="s">
        <v>4319</v>
      </c>
      <c r="C170" s="254" t="s">
        <v>4320</v>
      </c>
      <c r="D170" s="244" t="s">
        <v>1356</v>
      </c>
      <c r="E170" s="245">
        <v>60</v>
      </c>
      <c r="F170" s="246"/>
      <c r="G170" s="247">
        <f>ROUND(E170*F170,2)</f>
        <v>0</v>
      </c>
      <c r="H170" s="246"/>
      <c r="I170" s="247">
        <f>ROUND(E170*H170,2)</f>
        <v>0</v>
      </c>
      <c r="J170" s="246"/>
      <c r="K170" s="247">
        <f>ROUND(E170*J170,2)</f>
        <v>0</v>
      </c>
      <c r="L170" s="247">
        <v>21</v>
      </c>
      <c r="M170" s="247">
        <f>G170*(1+L170/100)</f>
        <v>0</v>
      </c>
      <c r="N170" s="245">
        <v>1.66E-3</v>
      </c>
      <c r="O170" s="245">
        <f>ROUND(E170*N170,2)</f>
        <v>0.1</v>
      </c>
      <c r="P170" s="245">
        <v>0</v>
      </c>
      <c r="Q170" s="245">
        <f>ROUND(E170*P170,2)</f>
        <v>0</v>
      </c>
      <c r="R170" s="247"/>
      <c r="S170" s="247" t="s">
        <v>527</v>
      </c>
      <c r="T170" s="248" t="s">
        <v>512</v>
      </c>
      <c r="U170" s="224">
        <v>0</v>
      </c>
      <c r="V170" s="224">
        <f>ROUND(E170*U170,2)</f>
        <v>0</v>
      </c>
      <c r="W170" s="224"/>
      <c r="X170" s="224" t="s">
        <v>531</v>
      </c>
      <c r="Y170" s="224" t="s">
        <v>513</v>
      </c>
      <c r="Z170" s="213"/>
      <c r="AA170" s="213"/>
      <c r="AB170" s="213"/>
      <c r="AC170" s="213"/>
      <c r="AD170" s="213"/>
      <c r="AE170" s="213"/>
      <c r="AF170" s="213"/>
      <c r="AG170" s="213" t="s">
        <v>541</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5"/>
      <c r="D171" s="251"/>
      <c r="E171" s="251"/>
      <c r="F171" s="251"/>
      <c r="G171" s="251"/>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515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42">
        <v>68</v>
      </c>
      <c r="B172" s="243" t="s">
        <v>4321</v>
      </c>
      <c r="C172" s="254" t="s">
        <v>4322</v>
      </c>
      <c r="D172" s="244" t="s">
        <v>1356</v>
      </c>
      <c r="E172" s="245">
        <v>60</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c r="S172" s="247" t="s">
        <v>527</v>
      </c>
      <c r="T172" s="248" t="s">
        <v>512</v>
      </c>
      <c r="U172" s="224">
        <v>0</v>
      </c>
      <c r="V172" s="224">
        <f>ROUND(E172*U172,2)</f>
        <v>0</v>
      </c>
      <c r="W172" s="224"/>
      <c r="X172" s="224" t="s">
        <v>557</v>
      </c>
      <c r="Y172" s="224" t="s">
        <v>513</v>
      </c>
      <c r="Z172" s="213"/>
      <c r="AA172" s="213"/>
      <c r="AB172" s="213"/>
      <c r="AC172" s="213"/>
      <c r="AD172" s="213"/>
      <c r="AE172" s="213"/>
      <c r="AF172" s="213"/>
      <c r="AG172" s="213" t="s">
        <v>571</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6" t="s">
        <v>4318</v>
      </c>
      <c r="D173" s="252"/>
      <c r="E173" s="252"/>
      <c r="F173" s="252"/>
      <c r="G173" s="252"/>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553</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2" x14ac:dyDescent="0.2">
      <c r="A174" s="220"/>
      <c r="B174" s="221"/>
      <c r="C174" s="257"/>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515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33.75" outlineLevel="1" x14ac:dyDescent="0.2">
      <c r="A175" s="242">
        <v>69</v>
      </c>
      <c r="B175" s="243" t="s">
        <v>4323</v>
      </c>
      <c r="C175" s="254" t="s">
        <v>4324</v>
      </c>
      <c r="D175" s="244" t="s">
        <v>1356</v>
      </c>
      <c r="E175" s="245">
        <v>280</v>
      </c>
      <c r="F175" s="246"/>
      <c r="G175" s="247">
        <f>ROUND(E175*F175,2)</f>
        <v>0</v>
      </c>
      <c r="H175" s="246"/>
      <c r="I175" s="247">
        <f>ROUND(E175*H175,2)</f>
        <v>0</v>
      </c>
      <c r="J175" s="246"/>
      <c r="K175" s="247">
        <f>ROUND(E175*J175,2)</f>
        <v>0</v>
      </c>
      <c r="L175" s="247">
        <v>21</v>
      </c>
      <c r="M175" s="247">
        <f>G175*(1+L175/100)</f>
        <v>0</v>
      </c>
      <c r="N175" s="245">
        <v>1.2E-4</v>
      </c>
      <c r="O175" s="245">
        <f>ROUND(E175*N175,2)</f>
        <v>0.03</v>
      </c>
      <c r="P175" s="245">
        <v>0</v>
      </c>
      <c r="Q175" s="245">
        <f>ROUND(E175*P175,2)</f>
        <v>0</v>
      </c>
      <c r="R175" s="247" t="s">
        <v>4168</v>
      </c>
      <c r="S175" s="247" t="s">
        <v>511</v>
      </c>
      <c r="T175" s="248" t="s">
        <v>511</v>
      </c>
      <c r="U175" s="224">
        <v>7.5829999999999995E-2</v>
      </c>
      <c r="V175" s="224">
        <f>ROUND(E175*U175,2)</f>
        <v>21.23</v>
      </c>
      <c r="W175" s="224"/>
      <c r="X175" s="224" t="s">
        <v>557</v>
      </c>
      <c r="Y175" s="224" t="s">
        <v>513</v>
      </c>
      <c r="Z175" s="213"/>
      <c r="AA175" s="213"/>
      <c r="AB175" s="213"/>
      <c r="AC175" s="213"/>
      <c r="AD175" s="213"/>
      <c r="AE175" s="213"/>
      <c r="AF175" s="213"/>
      <c r="AG175" s="213" t="s">
        <v>571</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5"/>
      <c r="D176" s="251"/>
      <c r="E176" s="251"/>
      <c r="F176" s="251"/>
      <c r="G176" s="251"/>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515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33.75" outlineLevel="1" x14ac:dyDescent="0.2">
      <c r="A177" s="242">
        <v>70</v>
      </c>
      <c r="B177" s="243" t="s">
        <v>4325</v>
      </c>
      <c r="C177" s="254" t="s">
        <v>4326</v>
      </c>
      <c r="D177" s="244" t="s">
        <v>1356</v>
      </c>
      <c r="E177" s="245">
        <v>170</v>
      </c>
      <c r="F177" s="246"/>
      <c r="G177" s="247">
        <f>ROUND(E177*F177,2)</f>
        <v>0</v>
      </c>
      <c r="H177" s="246"/>
      <c r="I177" s="247">
        <f>ROUND(E177*H177,2)</f>
        <v>0</v>
      </c>
      <c r="J177" s="246"/>
      <c r="K177" s="247">
        <f>ROUND(E177*J177,2)</f>
        <v>0</v>
      </c>
      <c r="L177" s="247">
        <v>21</v>
      </c>
      <c r="M177" s="247">
        <f>G177*(1+L177/100)</f>
        <v>0</v>
      </c>
      <c r="N177" s="245">
        <v>1.4999999999999999E-4</v>
      </c>
      <c r="O177" s="245">
        <f>ROUND(E177*N177,2)</f>
        <v>0.03</v>
      </c>
      <c r="P177" s="245">
        <v>0</v>
      </c>
      <c r="Q177" s="245">
        <f>ROUND(E177*P177,2)</f>
        <v>0</v>
      </c>
      <c r="R177" s="247" t="s">
        <v>4168</v>
      </c>
      <c r="S177" s="247" t="s">
        <v>511</v>
      </c>
      <c r="T177" s="248" t="s">
        <v>511</v>
      </c>
      <c r="U177" s="224">
        <v>8.0170000000000005E-2</v>
      </c>
      <c r="V177" s="224">
        <f>ROUND(E177*U177,2)</f>
        <v>13.63</v>
      </c>
      <c r="W177" s="224"/>
      <c r="X177" s="224" t="s">
        <v>557</v>
      </c>
      <c r="Y177" s="224" t="s">
        <v>513</v>
      </c>
      <c r="Z177" s="213"/>
      <c r="AA177" s="213"/>
      <c r="AB177" s="213"/>
      <c r="AC177" s="213"/>
      <c r="AD177" s="213"/>
      <c r="AE177" s="213"/>
      <c r="AF177" s="213"/>
      <c r="AG177" s="213" t="s">
        <v>571</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5"/>
      <c r="D178" s="251"/>
      <c r="E178" s="251"/>
      <c r="F178" s="251"/>
      <c r="G178" s="251"/>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515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42">
        <v>71</v>
      </c>
      <c r="B179" s="243" t="s">
        <v>4327</v>
      </c>
      <c r="C179" s="254" t="s">
        <v>4328</v>
      </c>
      <c r="D179" s="244" t="s">
        <v>1356</v>
      </c>
      <c r="E179" s="245">
        <v>80</v>
      </c>
      <c r="F179" s="246"/>
      <c r="G179" s="247">
        <f>ROUND(E179*F179,2)</f>
        <v>0</v>
      </c>
      <c r="H179" s="246"/>
      <c r="I179" s="247">
        <f>ROUND(E179*H179,2)</f>
        <v>0</v>
      </c>
      <c r="J179" s="246"/>
      <c r="K179" s="247">
        <f>ROUND(E179*J179,2)</f>
        <v>0</v>
      </c>
      <c r="L179" s="247">
        <v>21</v>
      </c>
      <c r="M179" s="247">
        <f>G179*(1+L179/100)</f>
        <v>0</v>
      </c>
      <c r="N179" s="245">
        <v>9.5E-4</v>
      </c>
      <c r="O179" s="245">
        <f>ROUND(E179*N179,2)</f>
        <v>0.08</v>
      </c>
      <c r="P179" s="245">
        <v>0</v>
      </c>
      <c r="Q179" s="245">
        <f>ROUND(E179*P179,2)</f>
        <v>0</v>
      </c>
      <c r="R179" s="247"/>
      <c r="S179" s="247" t="s">
        <v>511</v>
      </c>
      <c r="T179" s="248" t="s">
        <v>511</v>
      </c>
      <c r="U179" s="224">
        <v>0.1265</v>
      </c>
      <c r="V179" s="224">
        <f>ROUND(E179*U179,2)</f>
        <v>10.119999999999999</v>
      </c>
      <c r="W179" s="224"/>
      <c r="X179" s="224" t="s">
        <v>557</v>
      </c>
      <c r="Y179" s="224" t="s">
        <v>513</v>
      </c>
      <c r="Z179" s="213"/>
      <c r="AA179" s="213"/>
      <c r="AB179" s="213"/>
      <c r="AC179" s="213"/>
      <c r="AD179" s="213"/>
      <c r="AE179" s="213"/>
      <c r="AF179" s="213"/>
      <c r="AG179" s="213" t="s">
        <v>571</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5"/>
      <c r="D180" s="251"/>
      <c r="E180" s="251"/>
      <c r="F180" s="251"/>
      <c r="G180" s="251"/>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515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
      <c r="A181" s="242">
        <v>72</v>
      </c>
      <c r="B181" s="243" t="s">
        <v>4329</v>
      </c>
      <c r="C181" s="254" t="s">
        <v>4330</v>
      </c>
      <c r="D181" s="244" t="s">
        <v>974</v>
      </c>
      <c r="E181" s="245">
        <v>1</v>
      </c>
      <c r="F181" s="246"/>
      <c r="G181" s="247">
        <f>ROUND(E181*F181,2)</f>
        <v>0</v>
      </c>
      <c r="H181" s="246"/>
      <c r="I181" s="247">
        <f>ROUND(E181*H181,2)</f>
        <v>0</v>
      </c>
      <c r="J181" s="246"/>
      <c r="K181" s="247">
        <f>ROUND(E181*J181,2)</f>
        <v>0</v>
      </c>
      <c r="L181" s="247">
        <v>21</v>
      </c>
      <c r="M181" s="247">
        <f>G181*(1+L181/100)</f>
        <v>0</v>
      </c>
      <c r="N181" s="245">
        <v>0</v>
      </c>
      <c r="O181" s="245">
        <f>ROUND(E181*N181,2)</f>
        <v>0</v>
      </c>
      <c r="P181" s="245">
        <v>0</v>
      </c>
      <c r="Q181" s="245">
        <f>ROUND(E181*P181,2)</f>
        <v>0</v>
      </c>
      <c r="R181" s="247"/>
      <c r="S181" s="247" t="s">
        <v>527</v>
      </c>
      <c r="T181" s="248" t="s">
        <v>512</v>
      </c>
      <c r="U181" s="224">
        <v>0</v>
      </c>
      <c r="V181" s="224">
        <f>ROUND(E181*U181,2)</f>
        <v>0</v>
      </c>
      <c r="W181" s="224"/>
      <c r="X181" s="224" t="s">
        <v>531</v>
      </c>
      <c r="Y181" s="224" t="s">
        <v>513</v>
      </c>
      <c r="Z181" s="213"/>
      <c r="AA181" s="213"/>
      <c r="AB181" s="213"/>
      <c r="AC181" s="213"/>
      <c r="AD181" s="213"/>
      <c r="AE181" s="213"/>
      <c r="AF181" s="213"/>
      <c r="AG181" s="213" t="s">
        <v>541</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5"/>
      <c r="D182" s="251"/>
      <c r="E182" s="251"/>
      <c r="F182" s="251"/>
      <c r="G182" s="251"/>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515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x14ac:dyDescent="0.2">
      <c r="A183" s="232" t="s">
        <v>506</v>
      </c>
      <c r="B183" s="233" t="s">
        <v>438</v>
      </c>
      <c r="C183" s="253" t="s">
        <v>439</v>
      </c>
      <c r="D183" s="234"/>
      <c r="E183" s="235"/>
      <c r="F183" s="236"/>
      <c r="G183" s="236">
        <f>SUMIF(AG184:AG195,"&lt;&gt;NOR",G184:G195)</f>
        <v>0</v>
      </c>
      <c r="H183" s="236"/>
      <c r="I183" s="236">
        <f>SUM(I184:I195)</f>
        <v>0</v>
      </c>
      <c r="J183" s="236"/>
      <c r="K183" s="236">
        <f>SUM(K184:K195)</f>
        <v>0</v>
      </c>
      <c r="L183" s="236"/>
      <c r="M183" s="236">
        <f>SUM(M184:M195)</f>
        <v>0</v>
      </c>
      <c r="N183" s="235"/>
      <c r="O183" s="235">
        <f>SUM(O184:O195)</f>
        <v>0</v>
      </c>
      <c r="P183" s="235"/>
      <c r="Q183" s="235">
        <f>SUM(Q184:Q195)</f>
        <v>0</v>
      </c>
      <c r="R183" s="236"/>
      <c r="S183" s="236"/>
      <c r="T183" s="237"/>
      <c r="U183" s="231"/>
      <c r="V183" s="231">
        <f>SUM(V184:V195)</f>
        <v>40</v>
      </c>
      <c r="W183" s="231"/>
      <c r="X183" s="231"/>
      <c r="Y183" s="231"/>
      <c r="AG183" t="s">
        <v>507</v>
      </c>
    </row>
    <row r="184" spans="1:60" outlineLevel="1" x14ac:dyDescent="0.2">
      <c r="A184" s="242">
        <v>73</v>
      </c>
      <c r="B184" s="243" t="s">
        <v>4331</v>
      </c>
      <c r="C184" s="254" t="s">
        <v>4332</v>
      </c>
      <c r="D184" s="244" t="s">
        <v>4333</v>
      </c>
      <c r="E184" s="245">
        <v>40</v>
      </c>
      <c r="F184" s="246"/>
      <c r="G184" s="247">
        <f>ROUND(E184*F184,2)</f>
        <v>0</v>
      </c>
      <c r="H184" s="246"/>
      <c r="I184" s="247">
        <f>ROUND(E184*H184,2)</f>
        <v>0</v>
      </c>
      <c r="J184" s="246"/>
      <c r="K184" s="247">
        <f>ROUND(E184*J184,2)</f>
        <v>0</v>
      </c>
      <c r="L184" s="247">
        <v>21</v>
      </c>
      <c r="M184" s="247">
        <f>G184*(1+L184/100)</f>
        <v>0</v>
      </c>
      <c r="N184" s="245">
        <v>0</v>
      </c>
      <c r="O184" s="245">
        <f>ROUND(E184*N184,2)</f>
        <v>0</v>
      </c>
      <c r="P184" s="245">
        <v>0</v>
      </c>
      <c r="Q184" s="245">
        <f>ROUND(E184*P184,2)</f>
        <v>0</v>
      </c>
      <c r="R184" s="247" t="s">
        <v>4334</v>
      </c>
      <c r="S184" s="247" t="s">
        <v>511</v>
      </c>
      <c r="T184" s="248" t="s">
        <v>511</v>
      </c>
      <c r="U184" s="224">
        <v>1</v>
      </c>
      <c r="V184" s="224">
        <f>ROUND(E184*U184,2)</f>
        <v>40</v>
      </c>
      <c r="W184" s="224"/>
      <c r="X184" s="224" t="s">
        <v>4335</v>
      </c>
      <c r="Y184" s="224" t="s">
        <v>513</v>
      </c>
      <c r="Z184" s="213"/>
      <c r="AA184" s="213"/>
      <c r="AB184" s="213"/>
      <c r="AC184" s="213"/>
      <c r="AD184" s="213"/>
      <c r="AE184" s="213"/>
      <c r="AF184" s="213"/>
      <c r="AG184" s="213" t="s">
        <v>4336</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5"/>
      <c r="D185" s="251"/>
      <c r="E185" s="251"/>
      <c r="F185" s="251"/>
      <c r="G185" s="251"/>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515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
      <c r="A186" s="242">
        <v>74</v>
      </c>
      <c r="B186" s="243" t="s">
        <v>4337</v>
      </c>
      <c r="C186" s="254" t="s">
        <v>4338</v>
      </c>
      <c r="D186" s="244" t="s">
        <v>4333</v>
      </c>
      <c r="E186" s="245">
        <v>250</v>
      </c>
      <c r="F186" s="246"/>
      <c r="G186" s="247">
        <f>ROUND(E186*F186,2)</f>
        <v>0</v>
      </c>
      <c r="H186" s="246"/>
      <c r="I186" s="247">
        <f>ROUND(E186*H186,2)</f>
        <v>0</v>
      </c>
      <c r="J186" s="246"/>
      <c r="K186" s="247">
        <f>ROUND(E186*J186,2)</f>
        <v>0</v>
      </c>
      <c r="L186" s="247">
        <v>21</v>
      </c>
      <c r="M186" s="247">
        <f>G186*(1+L186/100)</f>
        <v>0</v>
      </c>
      <c r="N186" s="245">
        <v>0</v>
      </c>
      <c r="O186" s="245">
        <f>ROUND(E186*N186,2)</f>
        <v>0</v>
      </c>
      <c r="P186" s="245">
        <v>0</v>
      </c>
      <c r="Q186" s="245">
        <f>ROUND(E186*P186,2)</f>
        <v>0</v>
      </c>
      <c r="R186" s="247"/>
      <c r="S186" s="247" t="s">
        <v>527</v>
      </c>
      <c r="T186" s="248" t="s">
        <v>512</v>
      </c>
      <c r="U186" s="224">
        <v>0</v>
      </c>
      <c r="V186" s="224">
        <f>ROUND(E186*U186,2)</f>
        <v>0</v>
      </c>
      <c r="W186" s="224"/>
      <c r="X186" s="224" t="s">
        <v>557</v>
      </c>
      <c r="Y186" s="224" t="s">
        <v>513</v>
      </c>
      <c r="Z186" s="213"/>
      <c r="AA186" s="213"/>
      <c r="AB186" s="213"/>
      <c r="AC186" s="213"/>
      <c r="AD186" s="213"/>
      <c r="AE186" s="213"/>
      <c r="AF186" s="213"/>
      <c r="AG186" s="213" t="s">
        <v>571</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5"/>
      <c r="D187" s="251"/>
      <c r="E187" s="251"/>
      <c r="F187" s="251"/>
      <c r="G187" s="251"/>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2">
        <v>75</v>
      </c>
      <c r="B188" s="243" t="s">
        <v>4339</v>
      </c>
      <c r="C188" s="254" t="s">
        <v>4340</v>
      </c>
      <c r="D188" s="244" t="s">
        <v>4333</v>
      </c>
      <c r="E188" s="245">
        <v>50</v>
      </c>
      <c r="F188" s="246"/>
      <c r="G188" s="247">
        <f>ROUND(E188*F188,2)</f>
        <v>0</v>
      </c>
      <c r="H188" s="246"/>
      <c r="I188" s="247">
        <f>ROUND(E188*H188,2)</f>
        <v>0</v>
      </c>
      <c r="J188" s="246"/>
      <c r="K188" s="247">
        <f>ROUND(E188*J188,2)</f>
        <v>0</v>
      </c>
      <c r="L188" s="247">
        <v>21</v>
      </c>
      <c r="M188" s="247">
        <f>G188*(1+L188/100)</f>
        <v>0</v>
      </c>
      <c r="N188" s="245">
        <v>0</v>
      </c>
      <c r="O188" s="245">
        <f>ROUND(E188*N188,2)</f>
        <v>0</v>
      </c>
      <c r="P188" s="245">
        <v>0</v>
      </c>
      <c r="Q188" s="245">
        <f>ROUND(E188*P188,2)</f>
        <v>0</v>
      </c>
      <c r="R188" s="247"/>
      <c r="S188" s="247" t="s">
        <v>527</v>
      </c>
      <c r="T188" s="248" t="s">
        <v>512</v>
      </c>
      <c r="U188" s="224">
        <v>0</v>
      </c>
      <c r="V188" s="224">
        <f>ROUND(E188*U188,2)</f>
        <v>0</v>
      </c>
      <c r="W188" s="224"/>
      <c r="X188" s="224" t="s">
        <v>557</v>
      </c>
      <c r="Y188" s="224" t="s">
        <v>513</v>
      </c>
      <c r="Z188" s="213"/>
      <c r="AA188" s="213"/>
      <c r="AB188" s="213"/>
      <c r="AC188" s="213"/>
      <c r="AD188" s="213"/>
      <c r="AE188" s="213"/>
      <c r="AF188" s="213"/>
      <c r="AG188" s="213" t="s">
        <v>571</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5"/>
      <c r="D189" s="251"/>
      <c r="E189" s="251"/>
      <c r="F189" s="251"/>
      <c r="G189" s="251"/>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515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
      <c r="A190" s="242">
        <v>76</v>
      </c>
      <c r="B190" s="243" t="s">
        <v>4341</v>
      </c>
      <c r="C190" s="254" t="s">
        <v>4342</v>
      </c>
      <c r="D190" s="244" t="s">
        <v>4343</v>
      </c>
      <c r="E190" s="245">
        <v>1</v>
      </c>
      <c r="F190" s="246"/>
      <c r="G190" s="247">
        <f>ROUND(E190*F190,2)</f>
        <v>0</v>
      </c>
      <c r="H190" s="246"/>
      <c r="I190" s="247">
        <f>ROUND(E190*H190,2)</f>
        <v>0</v>
      </c>
      <c r="J190" s="246"/>
      <c r="K190" s="247">
        <f>ROUND(E190*J190,2)</f>
        <v>0</v>
      </c>
      <c r="L190" s="247">
        <v>21</v>
      </c>
      <c r="M190" s="247">
        <f>G190*(1+L190/100)</f>
        <v>0</v>
      </c>
      <c r="N190" s="245">
        <v>0</v>
      </c>
      <c r="O190" s="245">
        <f>ROUND(E190*N190,2)</f>
        <v>0</v>
      </c>
      <c r="P190" s="245">
        <v>0</v>
      </c>
      <c r="Q190" s="245">
        <f>ROUND(E190*P190,2)</f>
        <v>0</v>
      </c>
      <c r="R190" s="247"/>
      <c r="S190" s="247" t="s">
        <v>527</v>
      </c>
      <c r="T190" s="248" t="s">
        <v>512</v>
      </c>
      <c r="U190" s="224">
        <v>0</v>
      </c>
      <c r="V190" s="224">
        <f>ROUND(E190*U190,2)</f>
        <v>0</v>
      </c>
      <c r="W190" s="224"/>
      <c r="X190" s="224" t="s">
        <v>557</v>
      </c>
      <c r="Y190" s="224" t="s">
        <v>513</v>
      </c>
      <c r="Z190" s="213"/>
      <c r="AA190" s="213"/>
      <c r="AB190" s="213"/>
      <c r="AC190" s="213"/>
      <c r="AD190" s="213"/>
      <c r="AE190" s="213"/>
      <c r="AF190" s="213"/>
      <c r="AG190" s="213" t="s">
        <v>571</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5"/>
      <c r="D191" s="251"/>
      <c r="E191" s="251"/>
      <c r="F191" s="251"/>
      <c r="G191" s="251"/>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515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
      <c r="A192" s="242">
        <v>77</v>
      </c>
      <c r="B192" s="243" t="s">
        <v>4344</v>
      </c>
      <c r="C192" s="254" t="s">
        <v>4345</v>
      </c>
      <c r="D192" s="244" t="s">
        <v>3510</v>
      </c>
      <c r="E192" s="245">
        <v>40</v>
      </c>
      <c r="F192" s="246"/>
      <c r="G192" s="247">
        <f>ROUND(E192*F192,2)</f>
        <v>0</v>
      </c>
      <c r="H192" s="246"/>
      <c r="I192" s="247">
        <f>ROUND(E192*H192,2)</f>
        <v>0</v>
      </c>
      <c r="J192" s="246"/>
      <c r="K192" s="247">
        <f>ROUND(E192*J192,2)</f>
        <v>0</v>
      </c>
      <c r="L192" s="247">
        <v>21</v>
      </c>
      <c r="M192" s="247">
        <f>G192*(1+L192/100)</f>
        <v>0</v>
      </c>
      <c r="N192" s="245">
        <v>0</v>
      </c>
      <c r="O192" s="245">
        <f>ROUND(E192*N192,2)</f>
        <v>0</v>
      </c>
      <c r="P192" s="245">
        <v>0</v>
      </c>
      <c r="Q192" s="245">
        <f>ROUND(E192*P192,2)</f>
        <v>0</v>
      </c>
      <c r="R192" s="247"/>
      <c r="S192" s="247" t="s">
        <v>527</v>
      </c>
      <c r="T192" s="248" t="s">
        <v>512</v>
      </c>
      <c r="U192" s="224">
        <v>0</v>
      </c>
      <c r="V192" s="224">
        <f>ROUND(E192*U192,2)</f>
        <v>0</v>
      </c>
      <c r="W192" s="224"/>
      <c r="X192" s="224" t="s">
        <v>557</v>
      </c>
      <c r="Y192" s="224" t="s">
        <v>513</v>
      </c>
      <c r="Z192" s="213"/>
      <c r="AA192" s="213"/>
      <c r="AB192" s="213"/>
      <c r="AC192" s="213"/>
      <c r="AD192" s="213"/>
      <c r="AE192" s="213"/>
      <c r="AF192" s="213"/>
      <c r="AG192" s="213" t="s">
        <v>571</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55"/>
      <c r="D193" s="251"/>
      <c r="E193" s="251"/>
      <c r="F193" s="251"/>
      <c r="G193" s="251"/>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515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
      <c r="A194" s="242">
        <v>78</v>
      </c>
      <c r="B194" s="243" t="s">
        <v>4346</v>
      </c>
      <c r="C194" s="254" t="s">
        <v>4347</v>
      </c>
      <c r="D194" s="244" t="s">
        <v>3510</v>
      </c>
      <c r="E194" s="245">
        <v>25</v>
      </c>
      <c r="F194" s="246"/>
      <c r="G194" s="247">
        <f>ROUND(E194*F194,2)</f>
        <v>0</v>
      </c>
      <c r="H194" s="246"/>
      <c r="I194" s="247">
        <f>ROUND(E194*H194,2)</f>
        <v>0</v>
      </c>
      <c r="J194" s="246"/>
      <c r="K194" s="247">
        <f>ROUND(E194*J194,2)</f>
        <v>0</v>
      </c>
      <c r="L194" s="247">
        <v>21</v>
      </c>
      <c r="M194" s="247">
        <f>G194*(1+L194/100)</f>
        <v>0</v>
      </c>
      <c r="N194" s="245">
        <v>0</v>
      </c>
      <c r="O194" s="245">
        <f>ROUND(E194*N194,2)</f>
        <v>0</v>
      </c>
      <c r="P194" s="245">
        <v>0</v>
      </c>
      <c r="Q194" s="245">
        <f>ROUND(E194*P194,2)</f>
        <v>0</v>
      </c>
      <c r="R194" s="247"/>
      <c r="S194" s="247" t="s">
        <v>527</v>
      </c>
      <c r="T194" s="248" t="s">
        <v>512</v>
      </c>
      <c r="U194" s="224">
        <v>0</v>
      </c>
      <c r="V194" s="224">
        <f>ROUND(E194*U194,2)</f>
        <v>0</v>
      </c>
      <c r="W194" s="224"/>
      <c r="X194" s="224" t="s">
        <v>557</v>
      </c>
      <c r="Y194" s="224" t="s">
        <v>513</v>
      </c>
      <c r="Z194" s="213"/>
      <c r="AA194" s="213"/>
      <c r="AB194" s="213"/>
      <c r="AC194" s="213"/>
      <c r="AD194" s="213"/>
      <c r="AE194" s="213"/>
      <c r="AF194" s="213"/>
      <c r="AG194" s="213" t="s">
        <v>571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55"/>
      <c r="D195" s="251"/>
      <c r="E195" s="251"/>
      <c r="F195" s="251"/>
      <c r="G195" s="251"/>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515</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x14ac:dyDescent="0.2">
      <c r="A196" s="232" t="s">
        <v>506</v>
      </c>
      <c r="B196" s="233" t="s">
        <v>440</v>
      </c>
      <c r="C196" s="253" t="s">
        <v>441</v>
      </c>
      <c r="D196" s="234"/>
      <c r="E196" s="235"/>
      <c r="F196" s="236"/>
      <c r="G196" s="236">
        <f>SUMIF(AG197:AG224,"&lt;&gt;NOR",G197:G224)</f>
        <v>0</v>
      </c>
      <c r="H196" s="236"/>
      <c r="I196" s="236">
        <f>SUM(I197:I224)</f>
        <v>0</v>
      </c>
      <c r="J196" s="236"/>
      <c r="K196" s="236">
        <f>SUM(K197:K224)</f>
        <v>0</v>
      </c>
      <c r="L196" s="236"/>
      <c r="M196" s="236">
        <f>SUM(M197:M224)</f>
        <v>0</v>
      </c>
      <c r="N196" s="235"/>
      <c r="O196" s="235">
        <f>SUM(O197:O224)</f>
        <v>2.7099999999999995</v>
      </c>
      <c r="P196" s="235"/>
      <c r="Q196" s="235">
        <f>SUM(Q197:Q224)</f>
        <v>0</v>
      </c>
      <c r="R196" s="236"/>
      <c r="S196" s="236"/>
      <c r="T196" s="237"/>
      <c r="U196" s="231"/>
      <c r="V196" s="231">
        <f>SUM(V197:V224)</f>
        <v>135.11000000000001</v>
      </c>
      <c r="W196" s="231"/>
      <c r="X196" s="231"/>
      <c r="Y196" s="231"/>
      <c r="AG196" t="s">
        <v>507</v>
      </c>
    </row>
    <row r="197" spans="1:60" ht="33.75" outlineLevel="1" x14ac:dyDescent="0.2">
      <c r="A197" s="242">
        <v>79</v>
      </c>
      <c r="B197" s="243" t="s">
        <v>4348</v>
      </c>
      <c r="C197" s="254" t="s">
        <v>4349</v>
      </c>
      <c r="D197" s="244" t="s">
        <v>1356</v>
      </c>
      <c r="E197" s="245">
        <v>115</v>
      </c>
      <c r="F197" s="246"/>
      <c r="G197" s="247">
        <f>ROUND(E197*F197,2)</f>
        <v>0</v>
      </c>
      <c r="H197" s="246"/>
      <c r="I197" s="247">
        <f>ROUND(E197*H197,2)</f>
        <v>0</v>
      </c>
      <c r="J197" s="246"/>
      <c r="K197" s="247">
        <f>ROUND(E197*J197,2)</f>
        <v>0</v>
      </c>
      <c r="L197" s="247">
        <v>21</v>
      </c>
      <c r="M197" s="247">
        <f>G197*(1+L197/100)</f>
        <v>0</v>
      </c>
      <c r="N197" s="245">
        <v>9.8999999999999999E-4</v>
      </c>
      <c r="O197" s="245">
        <f>ROUND(E197*N197,2)</f>
        <v>0.11</v>
      </c>
      <c r="P197" s="245">
        <v>0</v>
      </c>
      <c r="Q197" s="245">
        <f>ROUND(E197*P197,2)</f>
        <v>0</v>
      </c>
      <c r="R197" s="247" t="s">
        <v>4168</v>
      </c>
      <c r="S197" s="247" t="s">
        <v>511</v>
      </c>
      <c r="T197" s="248" t="s">
        <v>511</v>
      </c>
      <c r="U197" s="224">
        <v>0.13</v>
      </c>
      <c r="V197" s="224">
        <f>ROUND(E197*U197,2)</f>
        <v>14.95</v>
      </c>
      <c r="W197" s="224"/>
      <c r="X197" s="224" t="s">
        <v>557</v>
      </c>
      <c r="Y197" s="224" t="s">
        <v>513</v>
      </c>
      <c r="Z197" s="213"/>
      <c r="AA197" s="213"/>
      <c r="AB197" s="213"/>
      <c r="AC197" s="213"/>
      <c r="AD197" s="213"/>
      <c r="AE197" s="213"/>
      <c r="AF197" s="213"/>
      <c r="AG197" s="213" t="s">
        <v>571</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2" x14ac:dyDescent="0.2">
      <c r="A198" s="220"/>
      <c r="B198" s="221"/>
      <c r="C198" s="256" t="s">
        <v>4350</v>
      </c>
      <c r="D198" s="252"/>
      <c r="E198" s="252"/>
      <c r="F198" s="252"/>
      <c r="G198" s="252"/>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553</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7"/>
      <c r="D199" s="250"/>
      <c r="E199" s="250"/>
      <c r="F199" s="250"/>
      <c r="G199" s="250"/>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515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33.75" outlineLevel="1" x14ac:dyDescent="0.2">
      <c r="A200" s="242">
        <v>80</v>
      </c>
      <c r="B200" s="243" t="s">
        <v>4351</v>
      </c>
      <c r="C200" s="254" t="s">
        <v>4352</v>
      </c>
      <c r="D200" s="244" t="s">
        <v>1356</v>
      </c>
      <c r="E200" s="245">
        <v>40</v>
      </c>
      <c r="F200" s="246"/>
      <c r="G200" s="247">
        <f>ROUND(E200*F200,2)</f>
        <v>0</v>
      </c>
      <c r="H200" s="246"/>
      <c r="I200" s="247">
        <f>ROUND(E200*H200,2)</f>
        <v>0</v>
      </c>
      <c r="J200" s="246"/>
      <c r="K200" s="247">
        <f>ROUND(E200*J200,2)</f>
        <v>0</v>
      </c>
      <c r="L200" s="247">
        <v>21</v>
      </c>
      <c r="M200" s="247">
        <f>G200*(1+L200/100)</f>
        <v>0</v>
      </c>
      <c r="N200" s="245">
        <v>1.0499999999999999E-3</v>
      </c>
      <c r="O200" s="245">
        <f>ROUND(E200*N200,2)</f>
        <v>0.04</v>
      </c>
      <c r="P200" s="245">
        <v>0</v>
      </c>
      <c r="Q200" s="245">
        <f>ROUND(E200*P200,2)</f>
        <v>0</v>
      </c>
      <c r="R200" s="247" t="s">
        <v>4168</v>
      </c>
      <c r="S200" s="247" t="s">
        <v>511</v>
      </c>
      <c r="T200" s="248" t="s">
        <v>511</v>
      </c>
      <c r="U200" s="224">
        <v>0.16</v>
      </c>
      <c r="V200" s="224">
        <f>ROUND(E200*U200,2)</f>
        <v>6.4</v>
      </c>
      <c r="W200" s="224"/>
      <c r="X200" s="224" t="s">
        <v>557</v>
      </c>
      <c r="Y200" s="224" t="s">
        <v>513</v>
      </c>
      <c r="Z200" s="213"/>
      <c r="AA200" s="213"/>
      <c r="AB200" s="213"/>
      <c r="AC200" s="213"/>
      <c r="AD200" s="213"/>
      <c r="AE200" s="213"/>
      <c r="AF200" s="213"/>
      <c r="AG200" s="213" t="s">
        <v>571</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6" t="s">
        <v>4350</v>
      </c>
      <c r="D201" s="252"/>
      <c r="E201" s="252"/>
      <c r="F201" s="252"/>
      <c r="G201" s="252"/>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553</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2" x14ac:dyDescent="0.2">
      <c r="A202" s="220"/>
      <c r="B202" s="221"/>
      <c r="C202" s="257"/>
      <c r="D202" s="250"/>
      <c r="E202" s="250"/>
      <c r="F202" s="250"/>
      <c r="G202" s="250"/>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515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42">
        <v>81</v>
      </c>
      <c r="B203" s="243" t="s">
        <v>4353</v>
      </c>
      <c r="C203" s="254" t="s">
        <v>4354</v>
      </c>
      <c r="D203" s="244" t="s">
        <v>1356</v>
      </c>
      <c r="E203" s="245">
        <v>160</v>
      </c>
      <c r="F203" s="246"/>
      <c r="G203" s="247">
        <f>ROUND(E203*F203,2)</f>
        <v>0</v>
      </c>
      <c r="H203" s="246"/>
      <c r="I203" s="247">
        <f>ROUND(E203*H203,2)</f>
        <v>0</v>
      </c>
      <c r="J203" s="246"/>
      <c r="K203" s="247">
        <f>ROUND(E203*J203,2)</f>
        <v>0</v>
      </c>
      <c r="L203" s="247">
        <v>21</v>
      </c>
      <c r="M203" s="247">
        <f>G203*(1+L203/100)</f>
        <v>0</v>
      </c>
      <c r="N203" s="245">
        <v>1.6999999999999999E-3</v>
      </c>
      <c r="O203" s="245">
        <f>ROUND(E203*N203,2)</f>
        <v>0.27</v>
      </c>
      <c r="P203" s="245">
        <v>0</v>
      </c>
      <c r="Q203" s="245">
        <f>ROUND(E203*P203,2)</f>
        <v>0</v>
      </c>
      <c r="R203" s="247" t="s">
        <v>4168</v>
      </c>
      <c r="S203" s="247" t="s">
        <v>4355</v>
      </c>
      <c r="T203" s="248" t="s">
        <v>4356</v>
      </c>
      <c r="U203" s="224">
        <v>0.49717</v>
      </c>
      <c r="V203" s="224">
        <f>ROUND(E203*U203,2)</f>
        <v>79.55</v>
      </c>
      <c r="W203" s="224"/>
      <c r="X203" s="224" t="s">
        <v>557</v>
      </c>
      <c r="Y203" s="224" t="s">
        <v>513</v>
      </c>
      <c r="Z203" s="213"/>
      <c r="AA203" s="213"/>
      <c r="AB203" s="213"/>
      <c r="AC203" s="213"/>
      <c r="AD203" s="213"/>
      <c r="AE203" s="213"/>
      <c r="AF203" s="213"/>
      <c r="AG203" s="213" t="s">
        <v>571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5"/>
      <c r="D204" s="251"/>
      <c r="E204" s="251"/>
      <c r="F204" s="251"/>
      <c r="G204" s="251"/>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515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2">
        <v>82</v>
      </c>
      <c r="B205" s="243" t="s">
        <v>4357</v>
      </c>
      <c r="C205" s="254" t="s">
        <v>4358</v>
      </c>
      <c r="D205" s="244" t="s">
        <v>1356</v>
      </c>
      <c r="E205" s="245">
        <v>80</v>
      </c>
      <c r="F205" s="246"/>
      <c r="G205" s="247">
        <f>ROUND(E205*F205,2)</f>
        <v>0</v>
      </c>
      <c r="H205" s="246"/>
      <c r="I205" s="247">
        <f>ROUND(E205*H205,2)</f>
        <v>0</v>
      </c>
      <c r="J205" s="246"/>
      <c r="K205" s="247">
        <f>ROUND(E205*J205,2)</f>
        <v>0</v>
      </c>
      <c r="L205" s="247">
        <v>21</v>
      </c>
      <c r="M205" s="247">
        <f>G205*(1+L205/100)</f>
        <v>0</v>
      </c>
      <c r="N205" s="245">
        <v>1.1000000000000001E-3</v>
      </c>
      <c r="O205" s="245">
        <f>ROUND(E205*N205,2)</f>
        <v>0.09</v>
      </c>
      <c r="P205" s="245">
        <v>0</v>
      </c>
      <c r="Q205" s="245">
        <f>ROUND(E205*P205,2)</f>
        <v>0</v>
      </c>
      <c r="R205" s="247"/>
      <c r="S205" s="247" t="s">
        <v>527</v>
      </c>
      <c r="T205" s="248" t="s">
        <v>512</v>
      </c>
      <c r="U205" s="224">
        <v>0</v>
      </c>
      <c r="V205" s="224">
        <f>ROUND(E205*U205,2)</f>
        <v>0</v>
      </c>
      <c r="W205" s="224"/>
      <c r="X205" s="224" t="s">
        <v>557</v>
      </c>
      <c r="Y205" s="224" t="s">
        <v>513</v>
      </c>
      <c r="Z205" s="213"/>
      <c r="AA205" s="213"/>
      <c r="AB205" s="213"/>
      <c r="AC205" s="213"/>
      <c r="AD205" s="213"/>
      <c r="AE205" s="213"/>
      <c r="AF205" s="213"/>
      <c r="AG205" s="213" t="s">
        <v>571</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5"/>
      <c r="D206" s="251"/>
      <c r="E206" s="251"/>
      <c r="F206" s="251"/>
      <c r="G206" s="251"/>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515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22.5" outlineLevel="1" x14ac:dyDescent="0.2">
      <c r="A207" s="242">
        <v>83</v>
      </c>
      <c r="B207" s="243" t="s">
        <v>4359</v>
      </c>
      <c r="C207" s="254" t="s">
        <v>4360</v>
      </c>
      <c r="D207" s="244" t="s">
        <v>582</v>
      </c>
      <c r="E207" s="245">
        <v>8</v>
      </c>
      <c r="F207" s="246"/>
      <c r="G207" s="247">
        <f>ROUND(E207*F207,2)</f>
        <v>0</v>
      </c>
      <c r="H207" s="246"/>
      <c r="I207" s="247">
        <f>ROUND(E207*H207,2)</f>
        <v>0</v>
      </c>
      <c r="J207" s="246"/>
      <c r="K207" s="247">
        <f>ROUND(E207*J207,2)</f>
        <v>0</v>
      </c>
      <c r="L207" s="247">
        <v>21</v>
      </c>
      <c r="M207" s="247">
        <f>G207*(1+L207/100)</f>
        <v>0</v>
      </c>
      <c r="N207" s="245">
        <v>2.0000000000000001E-4</v>
      </c>
      <c r="O207" s="245">
        <f>ROUND(E207*N207,2)</f>
        <v>0</v>
      </c>
      <c r="P207" s="245">
        <v>0</v>
      </c>
      <c r="Q207" s="245">
        <f>ROUND(E207*P207,2)</f>
        <v>0</v>
      </c>
      <c r="R207" s="247" t="s">
        <v>4168</v>
      </c>
      <c r="S207" s="247" t="s">
        <v>511</v>
      </c>
      <c r="T207" s="248" t="s">
        <v>511</v>
      </c>
      <c r="U207" s="224">
        <v>0.24399999999999999</v>
      </c>
      <c r="V207" s="224">
        <f>ROUND(E207*U207,2)</f>
        <v>1.95</v>
      </c>
      <c r="W207" s="224"/>
      <c r="X207" s="224" t="s">
        <v>557</v>
      </c>
      <c r="Y207" s="224" t="s">
        <v>513</v>
      </c>
      <c r="Z207" s="213"/>
      <c r="AA207" s="213"/>
      <c r="AB207" s="213"/>
      <c r="AC207" s="213"/>
      <c r="AD207" s="213"/>
      <c r="AE207" s="213"/>
      <c r="AF207" s="213"/>
      <c r="AG207" s="213" t="s">
        <v>571</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55"/>
      <c r="D208" s="251"/>
      <c r="E208" s="251"/>
      <c r="F208" s="251"/>
      <c r="G208" s="251"/>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515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22.5" outlineLevel="1" x14ac:dyDescent="0.2">
      <c r="A209" s="242">
        <v>84</v>
      </c>
      <c r="B209" s="243" t="s">
        <v>4361</v>
      </c>
      <c r="C209" s="254" t="s">
        <v>4362</v>
      </c>
      <c r="D209" s="244" t="s">
        <v>582</v>
      </c>
      <c r="E209" s="245">
        <v>8</v>
      </c>
      <c r="F209" s="246"/>
      <c r="G209" s="247">
        <f>ROUND(E209*F209,2)</f>
        <v>0</v>
      </c>
      <c r="H209" s="246"/>
      <c r="I209" s="247">
        <f>ROUND(E209*H209,2)</f>
        <v>0</v>
      </c>
      <c r="J209" s="246"/>
      <c r="K209" s="247">
        <f>ROUND(E209*J209,2)</f>
        <v>0</v>
      </c>
      <c r="L209" s="247">
        <v>21</v>
      </c>
      <c r="M209" s="247">
        <f>G209*(1+L209/100)</f>
        <v>0</v>
      </c>
      <c r="N209" s="245">
        <v>2.7999999999999998E-4</v>
      </c>
      <c r="O209" s="245">
        <f>ROUND(E209*N209,2)</f>
        <v>0</v>
      </c>
      <c r="P209" s="245">
        <v>0</v>
      </c>
      <c r="Q209" s="245">
        <f>ROUND(E209*P209,2)</f>
        <v>0</v>
      </c>
      <c r="R209" s="247" t="s">
        <v>4168</v>
      </c>
      <c r="S209" s="247" t="s">
        <v>511</v>
      </c>
      <c r="T209" s="248" t="s">
        <v>511</v>
      </c>
      <c r="U209" s="224">
        <v>0.24399999999999999</v>
      </c>
      <c r="V209" s="224">
        <f>ROUND(E209*U209,2)</f>
        <v>1.95</v>
      </c>
      <c r="W209" s="224"/>
      <c r="X209" s="224" t="s">
        <v>557</v>
      </c>
      <c r="Y209" s="224" t="s">
        <v>513</v>
      </c>
      <c r="Z209" s="213"/>
      <c r="AA209" s="213"/>
      <c r="AB209" s="213"/>
      <c r="AC209" s="213"/>
      <c r="AD209" s="213"/>
      <c r="AE209" s="213"/>
      <c r="AF209" s="213"/>
      <c r="AG209" s="213" t="s">
        <v>571</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2" x14ac:dyDescent="0.2">
      <c r="A210" s="220"/>
      <c r="B210" s="221"/>
      <c r="C210" s="255"/>
      <c r="D210" s="251"/>
      <c r="E210" s="251"/>
      <c r="F210" s="251"/>
      <c r="G210" s="251"/>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515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x14ac:dyDescent="0.2">
      <c r="A211" s="242">
        <v>85</v>
      </c>
      <c r="B211" s="243" t="s">
        <v>4363</v>
      </c>
      <c r="C211" s="254" t="s">
        <v>4364</v>
      </c>
      <c r="D211" s="244" t="s">
        <v>582</v>
      </c>
      <c r="E211" s="245">
        <v>2</v>
      </c>
      <c r="F211" s="246"/>
      <c r="G211" s="247">
        <f>ROUND(E211*F211,2)</f>
        <v>0</v>
      </c>
      <c r="H211" s="246"/>
      <c r="I211" s="247">
        <f>ROUND(E211*H211,2)</f>
        <v>0</v>
      </c>
      <c r="J211" s="246"/>
      <c r="K211" s="247">
        <f>ROUND(E211*J211,2)</f>
        <v>0</v>
      </c>
      <c r="L211" s="247">
        <v>21</v>
      </c>
      <c r="M211" s="247">
        <f>G211*(1+L211/100)</f>
        <v>0</v>
      </c>
      <c r="N211" s="245">
        <v>0</v>
      </c>
      <c r="O211" s="245">
        <f>ROUND(E211*N211,2)</f>
        <v>0</v>
      </c>
      <c r="P211" s="245">
        <v>0</v>
      </c>
      <c r="Q211" s="245">
        <f>ROUND(E211*P211,2)</f>
        <v>0</v>
      </c>
      <c r="R211" s="247" t="s">
        <v>4168</v>
      </c>
      <c r="S211" s="247" t="s">
        <v>511</v>
      </c>
      <c r="T211" s="248" t="s">
        <v>511</v>
      </c>
      <c r="U211" s="224">
        <v>0.80166999999999999</v>
      </c>
      <c r="V211" s="224">
        <f>ROUND(E211*U211,2)</f>
        <v>1.6</v>
      </c>
      <c r="W211" s="224"/>
      <c r="X211" s="224" t="s">
        <v>557</v>
      </c>
      <c r="Y211" s="224" t="s">
        <v>513</v>
      </c>
      <c r="Z211" s="213"/>
      <c r="AA211" s="213"/>
      <c r="AB211" s="213"/>
      <c r="AC211" s="213"/>
      <c r="AD211" s="213"/>
      <c r="AE211" s="213"/>
      <c r="AF211" s="213"/>
      <c r="AG211" s="213" t="s">
        <v>571</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2" x14ac:dyDescent="0.2">
      <c r="A212" s="220"/>
      <c r="B212" s="221"/>
      <c r="C212" s="255"/>
      <c r="D212" s="251"/>
      <c r="E212" s="251"/>
      <c r="F212" s="251"/>
      <c r="G212" s="251"/>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515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2">
        <v>86</v>
      </c>
      <c r="B213" s="243" t="s">
        <v>4365</v>
      </c>
      <c r="C213" s="254" t="s">
        <v>4366</v>
      </c>
      <c r="D213" s="244" t="s">
        <v>530</v>
      </c>
      <c r="E213" s="245">
        <v>2</v>
      </c>
      <c r="F213" s="246"/>
      <c r="G213" s="247">
        <f>ROUND(E213*F213,2)</f>
        <v>0</v>
      </c>
      <c r="H213" s="246"/>
      <c r="I213" s="247">
        <f>ROUND(E213*H213,2)</f>
        <v>0</v>
      </c>
      <c r="J213" s="246"/>
      <c r="K213" s="247">
        <f>ROUND(E213*J213,2)</f>
        <v>0</v>
      </c>
      <c r="L213" s="247">
        <v>21</v>
      </c>
      <c r="M213" s="247">
        <f>G213*(1+L213/100)</f>
        <v>0</v>
      </c>
      <c r="N213" s="245">
        <v>1.08</v>
      </c>
      <c r="O213" s="245">
        <f>ROUND(E213*N213,2)</f>
        <v>2.16</v>
      </c>
      <c r="P213" s="245">
        <v>0</v>
      </c>
      <c r="Q213" s="245">
        <f>ROUND(E213*P213,2)</f>
        <v>0</v>
      </c>
      <c r="R213" s="247"/>
      <c r="S213" s="247" t="s">
        <v>527</v>
      </c>
      <c r="T213" s="248" t="s">
        <v>4367</v>
      </c>
      <c r="U213" s="224">
        <v>0</v>
      </c>
      <c r="V213" s="224">
        <f>ROUND(E213*U213,2)</f>
        <v>0</v>
      </c>
      <c r="W213" s="224"/>
      <c r="X213" s="224" t="s">
        <v>531</v>
      </c>
      <c r="Y213" s="224" t="s">
        <v>513</v>
      </c>
      <c r="Z213" s="213"/>
      <c r="AA213" s="213"/>
      <c r="AB213" s="213"/>
      <c r="AC213" s="213"/>
      <c r="AD213" s="213"/>
      <c r="AE213" s="213"/>
      <c r="AF213" s="213"/>
      <c r="AG213" s="213" t="s">
        <v>541</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55"/>
      <c r="D214" s="251"/>
      <c r="E214" s="251"/>
      <c r="F214" s="251"/>
      <c r="G214" s="251"/>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515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x14ac:dyDescent="0.2">
      <c r="A215" s="242">
        <v>87</v>
      </c>
      <c r="B215" s="243" t="s">
        <v>4368</v>
      </c>
      <c r="C215" s="254" t="s">
        <v>4369</v>
      </c>
      <c r="D215" s="244" t="s">
        <v>582</v>
      </c>
      <c r="E215" s="245">
        <v>8</v>
      </c>
      <c r="F215" s="246"/>
      <c r="G215" s="247">
        <f>ROUND(E215*F215,2)</f>
        <v>0</v>
      </c>
      <c r="H215" s="246"/>
      <c r="I215" s="247">
        <f>ROUND(E215*H215,2)</f>
        <v>0</v>
      </c>
      <c r="J215" s="246"/>
      <c r="K215" s="247">
        <f>ROUND(E215*J215,2)</f>
        <v>0</v>
      </c>
      <c r="L215" s="247">
        <v>21</v>
      </c>
      <c r="M215" s="247">
        <f>G215*(1+L215/100)</f>
        <v>0</v>
      </c>
      <c r="N215" s="245">
        <v>0</v>
      </c>
      <c r="O215" s="245">
        <f>ROUND(E215*N215,2)</f>
        <v>0</v>
      </c>
      <c r="P215" s="245">
        <v>0</v>
      </c>
      <c r="Q215" s="245">
        <f>ROUND(E215*P215,2)</f>
        <v>0</v>
      </c>
      <c r="R215" s="247" t="s">
        <v>4168</v>
      </c>
      <c r="S215" s="247" t="s">
        <v>511</v>
      </c>
      <c r="T215" s="248" t="s">
        <v>511</v>
      </c>
      <c r="U215" s="224">
        <v>0.11</v>
      </c>
      <c r="V215" s="224">
        <f>ROUND(E215*U215,2)</f>
        <v>0.88</v>
      </c>
      <c r="W215" s="224"/>
      <c r="X215" s="224" t="s">
        <v>557</v>
      </c>
      <c r="Y215" s="224" t="s">
        <v>513</v>
      </c>
      <c r="Z215" s="213"/>
      <c r="AA215" s="213"/>
      <c r="AB215" s="213"/>
      <c r="AC215" s="213"/>
      <c r="AD215" s="213"/>
      <c r="AE215" s="213"/>
      <c r="AF215" s="213"/>
      <c r="AG215" s="213" t="s">
        <v>571</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5"/>
      <c r="D216" s="251"/>
      <c r="E216" s="251"/>
      <c r="F216" s="251"/>
      <c r="G216" s="251"/>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515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x14ac:dyDescent="0.2">
      <c r="A217" s="242">
        <v>88</v>
      </c>
      <c r="B217" s="243" t="s">
        <v>4370</v>
      </c>
      <c r="C217" s="254" t="s">
        <v>4371</v>
      </c>
      <c r="D217" s="244" t="s">
        <v>582</v>
      </c>
      <c r="E217" s="245">
        <v>8</v>
      </c>
      <c r="F217" s="246"/>
      <c r="G217" s="247">
        <f>ROUND(E217*F217,2)</f>
        <v>0</v>
      </c>
      <c r="H217" s="246"/>
      <c r="I217" s="247">
        <f>ROUND(E217*H217,2)</f>
        <v>0</v>
      </c>
      <c r="J217" s="246"/>
      <c r="K217" s="247">
        <f>ROUND(E217*J217,2)</f>
        <v>0</v>
      </c>
      <c r="L217" s="247">
        <v>21</v>
      </c>
      <c r="M217" s="247">
        <f>G217*(1+L217/100)</f>
        <v>0</v>
      </c>
      <c r="N217" s="245">
        <v>3.64E-3</v>
      </c>
      <c r="O217" s="245">
        <f>ROUND(E217*N217,2)</f>
        <v>0.03</v>
      </c>
      <c r="P217" s="245">
        <v>0</v>
      </c>
      <c r="Q217" s="245">
        <f>ROUND(E217*P217,2)</f>
        <v>0</v>
      </c>
      <c r="R217" s="247" t="s">
        <v>4168</v>
      </c>
      <c r="S217" s="247" t="s">
        <v>511</v>
      </c>
      <c r="T217" s="248" t="s">
        <v>511</v>
      </c>
      <c r="U217" s="224">
        <v>0.871</v>
      </c>
      <c r="V217" s="224">
        <f>ROUND(E217*U217,2)</f>
        <v>6.97</v>
      </c>
      <c r="W217" s="224"/>
      <c r="X217" s="224" t="s">
        <v>557</v>
      </c>
      <c r="Y217" s="224" t="s">
        <v>513</v>
      </c>
      <c r="Z217" s="213"/>
      <c r="AA217" s="213"/>
      <c r="AB217" s="213"/>
      <c r="AC217" s="213"/>
      <c r="AD217" s="213"/>
      <c r="AE217" s="213"/>
      <c r="AF217" s="213"/>
      <c r="AG217" s="213" t="s">
        <v>571</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5"/>
      <c r="D218" s="251"/>
      <c r="E218" s="251"/>
      <c r="F218" s="251"/>
      <c r="G218" s="251"/>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515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2">
        <v>89</v>
      </c>
      <c r="B219" s="243" t="s">
        <v>4372</v>
      </c>
      <c r="C219" s="254" t="s">
        <v>4373</v>
      </c>
      <c r="D219" s="244" t="s">
        <v>582</v>
      </c>
      <c r="E219" s="245">
        <v>48</v>
      </c>
      <c r="F219" s="246"/>
      <c r="G219" s="247">
        <f>ROUND(E219*F219,2)</f>
        <v>0</v>
      </c>
      <c r="H219" s="246"/>
      <c r="I219" s="247">
        <f>ROUND(E219*H219,2)</f>
        <v>0</v>
      </c>
      <c r="J219" s="246"/>
      <c r="K219" s="247">
        <f>ROUND(E219*J219,2)</f>
        <v>0</v>
      </c>
      <c r="L219" s="247">
        <v>21</v>
      </c>
      <c r="M219" s="247">
        <f>G219*(1+L219/100)</f>
        <v>0</v>
      </c>
      <c r="N219" s="245">
        <v>1.1E-4</v>
      </c>
      <c r="O219" s="245">
        <f>ROUND(E219*N219,2)</f>
        <v>0.01</v>
      </c>
      <c r="P219" s="245">
        <v>0</v>
      </c>
      <c r="Q219" s="245">
        <f>ROUND(E219*P219,2)</f>
        <v>0</v>
      </c>
      <c r="R219" s="247" t="s">
        <v>4168</v>
      </c>
      <c r="S219" s="247" t="s">
        <v>511</v>
      </c>
      <c r="T219" s="248" t="s">
        <v>511</v>
      </c>
      <c r="U219" s="224">
        <v>0.24399999999999999</v>
      </c>
      <c r="V219" s="224">
        <f>ROUND(E219*U219,2)</f>
        <v>11.71</v>
      </c>
      <c r="W219" s="224"/>
      <c r="X219" s="224" t="s">
        <v>557</v>
      </c>
      <c r="Y219" s="224" t="s">
        <v>513</v>
      </c>
      <c r="Z219" s="213"/>
      <c r="AA219" s="213"/>
      <c r="AB219" s="213"/>
      <c r="AC219" s="213"/>
      <c r="AD219" s="213"/>
      <c r="AE219" s="213"/>
      <c r="AF219" s="213"/>
      <c r="AG219" s="213" t="s">
        <v>571</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55"/>
      <c r="D220" s="251"/>
      <c r="E220" s="251"/>
      <c r="F220" s="251"/>
      <c r="G220" s="251"/>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515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22.5" outlineLevel="1" x14ac:dyDescent="0.2">
      <c r="A221" s="242">
        <v>90</v>
      </c>
      <c r="B221" s="243" t="s">
        <v>4374</v>
      </c>
      <c r="C221" s="254" t="s">
        <v>4375</v>
      </c>
      <c r="D221" s="244" t="s">
        <v>582</v>
      </c>
      <c r="E221" s="245">
        <v>16</v>
      </c>
      <c r="F221" s="246"/>
      <c r="G221" s="247">
        <f>ROUND(E221*F221,2)</f>
        <v>0</v>
      </c>
      <c r="H221" s="246"/>
      <c r="I221" s="247">
        <f>ROUND(E221*H221,2)</f>
        <v>0</v>
      </c>
      <c r="J221" s="246"/>
      <c r="K221" s="247">
        <f>ROUND(E221*J221,2)</f>
        <v>0</v>
      </c>
      <c r="L221" s="247">
        <v>21</v>
      </c>
      <c r="M221" s="247">
        <f>G221*(1+L221/100)</f>
        <v>0</v>
      </c>
      <c r="N221" s="245">
        <v>2.9999999999999997E-4</v>
      </c>
      <c r="O221" s="245">
        <f>ROUND(E221*N221,2)</f>
        <v>0</v>
      </c>
      <c r="P221" s="245">
        <v>0</v>
      </c>
      <c r="Q221" s="245">
        <f>ROUND(E221*P221,2)</f>
        <v>0</v>
      </c>
      <c r="R221" s="247" t="s">
        <v>4168</v>
      </c>
      <c r="S221" s="247" t="s">
        <v>511</v>
      </c>
      <c r="T221" s="248" t="s">
        <v>511</v>
      </c>
      <c r="U221" s="224">
        <v>0.35216999999999998</v>
      </c>
      <c r="V221" s="224">
        <f>ROUND(E221*U221,2)</f>
        <v>5.63</v>
      </c>
      <c r="W221" s="224"/>
      <c r="X221" s="224" t="s">
        <v>557</v>
      </c>
      <c r="Y221" s="224" t="s">
        <v>513</v>
      </c>
      <c r="Z221" s="213"/>
      <c r="AA221" s="213"/>
      <c r="AB221" s="213"/>
      <c r="AC221" s="213"/>
      <c r="AD221" s="213"/>
      <c r="AE221" s="213"/>
      <c r="AF221" s="213"/>
      <c r="AG221" s="213" t="s">
        <v>571</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2" x14ac:dyDescent="0.2">
      <c r="A222" s="220"/>
      <c r="B222" s="221"/>
      <c r="C222" s="255"/>
      <c r="D222" s="251"/>
      <c r="E222" s="251"/>
      <c r="F222" s="251"/>
      <c r="G222" s="251"/>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515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ht="22.5" outlineLevel="1" x14ac:dyDescent="0.2">
      <c r="A223" s="242">
        <v>91</v>
      </c>
      <c r="B223" s="243" t="s">
        <v>4376</v>
      </c>
      <c r="C223" s="254" t="s">
        <v>4377</v>
      </c>
      <c r="D223" s="244" t="s">
        <v>582</v>
      </c>
      <c r="E223" s="245">
        <v>10</v>
      </c>
      <c r="F223" s="246"/>
      <c r="G223" s="247">
        <f>ROUND(E223*F223,2)</f>
        <v>0</v>
      </c>
      <c r="H223" s="246"/>
      <c r="I223" s="247">
        <f>ROUND(E223*H223,2)</f>
        <v>0</v>
      </c>
      <c r="J223" s="246"/>
      <c r="K223" s="247">
        <f>ROUND(E223*J223,2)</f>
        <v>0</v>
      </c>
      <c r="L223" s="247">
        <v>21</v>
      </c>
      <c r="M223" s="247">
        <f>G223*(1+L223/100)</f>
        <v>0</v>
      </c>
      <c r="N223" s="245">
        <v>2.1000000000000001E-4</v>
      </c>
      <c r="O223" s="245">
        <f>ROUND(E223*N223,2)</f>
        <v>0</v>
      </c>
      <c r="P223" s="245">
        <v>0</v>
      </c>
      <c r="Q223" s="245">
        <f>ROUND(E223*P223,2)</f>
        <v>0</v>
      </c>
      <c r="R223" s="247" t="s">
        <v>4168</v>
      </c>
      <c r="S223" s="247" t="s">
        <v>511</v>
      </c>
      <c r="T223" s="248" t="s">
        <v>511</v>
      </c>
      <c r="U223" s="224">
        <v>0.35216999999999998</v>
      </c>
      <c r="V223" s="224">
        <f>ROUND(E223*U223,2)</f>
        <v>3.52</v>
      </c>
      <c r="W223" s="224"/>
      <c r="X223" s="224" t="s">
        <v>557</v>
      </c>
      <c r="Y223" s="224" t="s">
        <v>513</v>
      </c>
      <c r="Z223" s="213"/>
      <c r="AA223" s="213"/>
      <c r="AB223" s="213"/>
      <c r="AC223" s="213"/>
      <c r="AD223" s="213"/>
      <c r="AE223" s="213"/>
      <c r="AF223" s="213"/>
      <c r="AG223" s="213" t="s">
        <v>571</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5"/>
      <c r="D224" s="251"/>
      <c r="E224" s="251"/>
      <c r="F224" s="251"/>
      <c r="G224" s="251"/>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515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x14ac:dyDescent="0.2">
      <c r="A225" s="232" t="s">
        <v>506</v>
      </c>
      <c r="B225" s="233" t="s">
        <v>442</v>
      </c>
      <c r="C225" s="253" t="s">
        <v>443</v>
      </c>
      <c r="D225" s="234"/>
      <c r="E225" s="235"/>
      <c r="F225" s="236"/>
      <c r="G225" s="236">
        <f>SUMIF(AG226:AG286,"&lt;&gt;NOR",G226:G286)</f>
        <v>0</v>
      </c>
      <c r="H225" s="236"/>
      <c r="I225" s="236">
        <f>SUM(I226:I286)</f>
        <v>0</v>
      </c>
      <c r="J225" s="236"/>
      <c r="K225" s="236">
        <f>SUM(K226:K286)</f>
        <v>0</v>
      </c>
      <c r="L225" s="236"/>
      <c r="M225" s="236">
        <f>SUM(M226:M286)</f>
        <v>0</v>
      </c>
      <c r="N225" s="235"/>
      <c r="O225" s="235">
        <f>SUM(O226:O286)</f>
        <v>1.33</v>
      </c>
      <c r="P225" s="235"/>
      <c r="Q225" s="235">
        <f>SUM(Q226:Q286)</f>
        <v>0</v>
      </c>
      <c r="R225" s="236"/>
      <c r="S225" s="236"/>
      <c r="T225" s="237"/>
      <c r="U225" s="231"/>
      <c r="V225" s="231">
        <f>SUM(V226:V286)</f>
        <v>34.839999999999996</v>
      </c>
      <c r="W225" s="231"/>
      <c r="X225" s="231"/>
      <c r="Y225" s="231"/>
      <c r="AG225" t="s">
        <v>507</v>
      </c>
    </row>
    <row r="226" spans="1:60" ht="22.5" outlineLevel="1" x14ac:dyDescent="0.2">
      <c r="A226" s="242">
        <v>92</v>
      </c>
      <c r="B226" s="243" t="s">
        <v>4378</v>
      </c>
      <c r="C226" s="254" t="s">
        <v>4379</v>
      </c>
      <c r="D226" s="244" t="s">
        <v>582</v>
      </c>
      <c r="E226" s="245">
        <v>1</v>
      </c>
      <c r="F226" s="246"/>
      <c r="G226" s="247">
        <f>ROUND(E226*F226,2)</f>
        <v>0</v>
      </c>
      <c r="H226" s="246"/>
      <c r="I226" s="247">
        <f>ROUND(E226*H226,2)</f>
        <v>0</v>
      </c>
      <c r="J226" s="246"/>
      <c r="K226" s="247">
        <f>ROUND(E226*J226,2)</f>
        <v>0</v>
      </c>
      <c r="L226" s="247">
        <v>21</v>
      </c>
      <c r="M226" s="247">
        <f>G226*(1+L226/100)</f>
        <v>0</v>
      </c>
      <c r="N226" s="245">
        <v>0</v>
      </c>
      <c r="O226" s="245">
        <f>ROUND(E226*N226,2)</f>
        <v>0</v>
      </c>
      <c r="P226" s="245">
        <v>0</v>
      </c>
      <c r="Q226" s="245">
        <f>ROUND(E226*P226,2)</f>
        <v>0</v>
      </c>
      <c r="R226" s="247"/>
      <c r="S226" s="247" t="s">
        <v>527</v>
      </c>
      <c r="T226" s="248" t="s">
        <v>512</v>
      </c>
      <c r="U226" s="224">
        <v>0</v>
      </c>
      <c r="V226" s="224">
        <f>ROUND(E226*U226,2)</f>
        <v>0</v>
      </c>
      <c r="W226" s="224"/>
      <c r="X226" s="224" t="s">
        <v>531</v>
      </c>
      <c r="Y226" s="224" t="s">
        <v>513</v>
      </c>
      <c r="Z226" s="213"/>
      <c r="AA226" s="213"/>
      <c r="AB226" s="213"/>
      <c r="AC226" s="213"/>
      <c r="AD226" s="213"/>
      <c r="AE226" s="213"/>
      <c r="AF226" s="213"/>
      <c r="AG226" s="213" t="s">
        <v>541</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55"/>
      <c r="D227" s="251"/>
      <c r="E227" s="251"/>
      <c r="F227" s="251"/>
      <c r="G227" s="251"/>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515</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x14ac:dyDescent="0.2">
      <c r="A228" s="242">
        <v>93</v>
      </c>
      <c r="B228" s="243" t="s">
        <v>4380</v>
      </c>
      <c r="C228" s="254" t="s">
        <v>4381</v>
      </c>
      <c r="D228" s="244" t="s">
        <v>582</v>
      </c>
      <c r="E228" s="245">
        <v>1</v>
      </c>
      <c r="F228" s="246"/>
      <c r="G228" s="247">
        <f>ROUND(E228*F228,2)</f>
        <v>0</v>
      </c>
      <c r="H228" s="246"/>
      <c r="I228" s="247">
        <f>ROUND(E228*H228,2)</f>
        <v>0</v>
      </c>
      <c r="J228" s="246"/>
      <c r="K228" s="247">
        <f>ROUND(E228*J228,2)</f>
        <v>0</v>
      </c>
      <c r="L228" s="247">
        <v>21</v>
      </c>
      <c r="M228" s="247">
        <f>G228*(1+L228/100)</f>
        <v>0</v>
      </c>
      <c r="N228" s="245">
        <v>0</v>
      </c>
      <c r="O228" s="245">
        <f>ROUND(E228*N228,2)</f>
        <v>0</v>
      </c>
      <c r="P228" s="245">
        <v>0</v>
      </c>
      <c r="Q228" s="245">
        <f>ROUND(E228*P228,2)</f>
        <v>0</v>
      </c>
      <c r="R228" s="247"/>
      <c r="S228" s="247" t="s">
        <v>527</v>
      </c>
      <c r="T228" s="248" t="s">
        <v>4367</v>
      </c>
      <c r="U228" s="224">
        <v>0</v>
      </c>
      <c r="V228" s="224">
        <f>ROUND(E228*U228,2)</f>
        <v>0</v>
      </c>
      <c r="W228" s="224"/>
      <c r="X228" s="224" t="s">
        <v>531</v>
      </c>
      <c r="Y228" s="224" t="s">
        <v>513</v>
      </c>
      <c r="Z228" s="213"/>
      <c r="AA228" s="213"/>
      <c r="AB228" s="213"/>
      <c r="AC228" s="213"/>
      <c r="AD228" s="213"/>
      <c r="AE228" s="213"/>
      <c r="AF228" s="213"/>
      <c r="AG228" s="213" t="s">
        <v>541</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5"/>
      <c r="D229" s="251"/>
      <c r="E229" s="251"/>
      <c r="F229" s="251"/>
      <c r="G229" s="251"/>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515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x14ac:dyDescent="0.2">
      <c r="A230" s="242">
        <v>94</v>
      </c>
      <c r="B230" s="243" t="s">
        <v>4382</v>
      </c>
      <c r="C230" s="254" t="s">
        <v>4383</v>
      </c>
      <c r="D230" s="244" t="s">
        <v>582</v>
      </c>
      <c r="E230" s="245">
        <v>4</v>
      </c>
      <c r="F230" s="246"/>
      <c r="G230" s="247">
        <f>ROUND(E230*F230,2)</f>
        <v>0</v>
      </c>
      <c r="H230" s="246"/>
      <c r="I230" s="247">
        <f>ROUND(E230*H230,2)</f>
        <v>0</v>
      </c>
      <c r="J230" s="246"/>
      <c r="K230" s="247">
        <f>ROUND(E230*J230,2)</f>
        <v>0</v>
      </c>
      <c r="L230" s="247">
        <v>21</v>
      </c>
      <c r="M230" s="247">
        <f>G230*(1+L230/100)</f>
        <v>0</v>
      </c>
      <c r="N230" s="245">
        <v>0</v>
      </c>
      <c r="O230" s="245">
        <f>ROUND(E230*N230,2)</f>
        <v>0</v>
      </c>
      <c r="P230" s="245">
        <v>0</v>
      </c>
      <c r="Q230" s="245">
        <f>ROUND(E230*P230,2)</f>
        <v>0</v>
      </c>
      <c r="R230" s="247"/>
      <c r="S230" s="247" t="s">
        <v>527</v>
      </c>
      <c r="T230" s="248" t="s">
        <v>4367</v>
      </c>
      <c r="U230" s="224">
        <v>0</v>
      </c>
      <c r="V230" s="224">
        <f>ROUND(E230*U230,2)</f>
        <v>0</v>
      </c>
      <c r="W230" s="224"/>
      <c r="X230" s="224" t="s">
        <v>531</v>
      </c>
      <c r="Y230" s="224" t="s">
        <v>513</v>
      </c>
      <c r="Z230" s="213"/>
      <c r="AA230" s="213"/>
      <c r="AB230" s="213"/>
      <c r="AC230" s="213"/>
      <c r="AD230" s="213"/>
      <c r="AE230" s="213"/>
      <c r="AF230" s="213"/>
      <c r="AG230" s="213" t="s">
        <v>541</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5"/>
      <c r="D231" s="251"/>
      <c r="E231" s="251"/>
      <c r="F231" s="251"/>
      <c r="G231" s="251"/>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515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2">
        <v>95</v>
      </c>
      <c r="B232" s="243" t="s">
        <v>4384</v>
      </c>
      <c r="C232" s="254" t="s">
        <v>4385</v>
      </c>
      <c r="D232" s="244" t="s">
        <v>582</v>
      </c>
      <c r="E232" s="245">
        <v>12</v>
      </c>
      <c r="F232" s="246"/>
      <c r="G232" s="247">
        <f>ROUND(E232*F232,2)</f>
        <v>0</v>
      </c>
      <c r="H232" s="246"/>
      <c r="I232" s="247">
        <f>ROUND(E232*H232,2)</f>
        <v>0</v>
      </c>
      <c r="J232" s="246"/>
      <c r="K232" s="247">
        <f>ROUND(E232*J232,2)</f>
        <v>0</v>
      </c>
      <c r="L232" s="247">
        <v>21</v>
      </c>
      <c r="M232" s="247">
        <f>G232*(1+L232/100)</f>
        <v>0</v>
      </c>
      <c r="N232" s="245">
        <v>0</v>
      </c>
      <c r="O232" s="245">
        <f>ROUND(E232*N232,2)</f>
        <v>0</v>
      </c>
      <c r="P232" s="245">
        <v>0</v>
      </c>
      <c r="Q232" s="245">
        <f>ROUND(E232*P232,2)</f>
        <v>0</v>
      </c>
      <c r="R232" s="247" t="s">
        <v>970</v>
      </c>
      <c r="S232" s="247" t="s">
        <v>511</v>
      </c>
      <c r="T232" s="248" t="s">
        <v>511</v>
      </c>
      <c r="U232" s="224">
        <v>0</v>
      </c>
      <c r="V232" s="224">
        <f>ROUND(E232*U232,2)</f>
        <v>0</v>
      </c>
      <c r="W232" s="224"/>
      <c r="X232" s="224" t="s">
        <v>531</v>
      </c>
      <c r="Y232" s="224" t="s">
        <v>513</v>
      </c>
      <c r="Z232" s="213"/>
      <c r="AA232" s="213"/>
      <c r="AB232" s="213"/>
      <c r="AC232" s="213"/>
      <c r="AD232" s="213"/>
      <c r="AE232" s="213"/>
      <c r="AF232" s="213"/>
      <c r="AG232" s="213" t="s">
        <v>541</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55"/>
      <c r="D233" s="251"/>
      <c r="E233" s="251"/>
      <c r="F233" s="251"/>
      <c r="G233" s="251"/>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515</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
      <c r="A234" s="242">
        <v>96</v>
      </c>
      <c r="B234" s="243" t="s">
        <v>4386</v>
      </c>
      <c r="C234" s="254" t="s">
        <v>4387</v>
      </c>
      <c r="D234" s="244" t="s">
        <v>530</v>
      </c>
      <c r="E234" s="245">
        <v>1</v>
      </c>
      <c r="F234" s="246"/>
      <c r="G234" s="247">
        <f>ROUND(E234*F234,2)</f>
        <v>0</v>
      </c>
      <c r="H234" s="246"/>
      <c r="I234" s="247">
        <f>ROUND(E234*H234,2)</f>
        <v>0</v>
      </c>
      <c r="J234" s="246"/>
      <c r="K234" s="247">
        <f>ROUND(E234*J234,2)</f>
        <v>0</v>
      </c>
      <c r="L234" s="247">
        <v>21</v>
      </c>
      <c r="M234" s="247">
        <f>G234*(1+L234/100)</f>
        <v>0</v>
      </c>
      <c r="N234" s="245">
        <v>1.3317000000000001</v>
      </c>
      <c r="O234" s="245">
        <f>ROUND(E234*N234,2)</f>
        <v>1.33</v>
      </c>
      <c r="P234" s="245">
        <v>0</v>
      </c>
      <c r="Q234" s="245">
        <f>ROUND(E234*P234,2)</f>
        <v>0</v>
      </c>
      <c r="R234" s="247"/>
      <c r="S234" s="247" t="s">
        <v>527</v>
      </c>
      <c r="T234" s="248" t="s">
        <v>512</v>
      </c>
      <c r="U234" s="224">
        <v>0</v>
      </c>
      <c r="V234" s="224">
        <f>ROUND(E234*U234,2)</f>
        <v>0</v>
      </c>
      <c r="W234" s="224"/>
      <c r="X234" s="224" t="s">
        <v>531</v>
      </c>
      <c r="Y234" s="224" t="s">
        <v>513</v>
      </c>
      <c r="Z234" s="213"/>
      <c r="AA234" s="213"/>
      <c r="AB234" s="213"/>
      <c r="AC234" s="213"/>
      <c r="AD234" s="213"/>
      <c r="AE234" s="213"/>
      <c r="AF234" s="213"/>
      <c r="AG234" s="213" t="s">
        <v>541</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2" x14ac:dyDescent="0.2">
      <c r="A235" s="220"/>
      <c r="B235" s="221"/>
      <c r="C235" s="255"/>
      <c r="D235" s="251"/>
      <c r="E235" s="251"/>
      <c r="F235" s="251"/>
      <c r="G235" s="251"/>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515</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2">
        <v>97</v>
      </c>
      <c r="B236" s="243" t="s">
        <v>4388</v>
      </c>
      <c r="C236" s="254" t="s">
        <v>4389</v>
      </c>
      <c r="D236" s="244" t="s">
        <v>582</v>
      </c>
      <c r="E236" s="245">
        <v>1</v>
      </c>
      <c r="F236" s="246"/>
      <c r="G236" s="247">
        <f>ROUND(E236*F236,2)</f>
        <v>0</v>
      </c>
      <c r="H236" s="246"/>
      <c r="I236" s="247">
        <f>ROUND(E236*H236,2)</f>
        <v>0</v>
      </c>
      <c r="J236" s="246"/>
      <c r="K236" s="247">
        <f>ROUND(E236*J236,2)</f>
        <v>0</v>
      </c>
      <c r="L236" s="247">
        <v>21</v>
      </c>
      <c r="M236" s="247">
        <f>G236*(1+L236/100)</f>
        <v>0</v>
      </c>
      <c r="N236" s="245">
        <v>0</v>
      </c>
      <c r="O236" s="245">
        <f>ROUND(E236*N236,2)</f>
        <v>0</v>
      </c>
      <c r="P236" s="245">
        <v>0</v>
      </c>
      <c r="Q236" s="245">
        <f>ROUND(E236*P236,2)</f>
        <v>0</v>
      </c>
      <c r="R236" s="247"/>
      <c r="S236" s="247" t="s">
        <v>527</v>
      </c>
      <c r="T236" s="248" t="s">
        <v>512</v>
      </c>
      <c r="U236" s="224">
        <v>0</v>
      </c>
      <c r="V236" s="224">
        <f>ROUND(E236*U236,2)</f>
        <v>0</v>
      </c>
      <c r="W236" s="224"/>
      <c r="X236" s="224" t="s">
        <v>531</v>
      </c>
      <c r="Y236" s="224" t="s">
        <v>513</v>
      </c>
      <c r="Z236" s="213"/>
      <c r="AA236" s="213"/>
      <c r="AB236" s="213"/>
      <c r="AC236" s="213"/>
      <c r="AD236" s="213"/>
      <c r="AE236" s="213"/>
      <c r="AF236" s="213"/>
      <c r="AG236" s="213" t="s">
        <v>541</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55"/>
      <c r="D237" s="251"/>
      <c r="E237" s="251"/>
      <c r="F237" s="251"/>
      <c r="G237" s="251"/>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515</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
      <c r="A238" s="242">
        <v>98</v>
      </c>
      <c r="B238" s="243" t="s">
        <v>4390</v>
      </c>
      <c r="C238" s="254" t="s">
        <v>4391</v>
      </c>
      <c r="D238" s="244" t="s">
        <v>582</v>
      </c>
      <c r="E238" s="245">
        <v>2</v>
      </c>
      <c r="F238" s="246"/>
      <c r="G238" s="247">
        <f>ROUND(E238*F238,2)</f>
        <v>0</v>
      </c>
      <c r="H238" s="246"/>
      <c r="I238" s="247">
        <f>ROUND(E238*H238,2)</f>
        <v>0</v>
      </c>
      <c r="J238" s="246"/>
      <c r="K238" s="247">
        <f>ROUND(E238*J238,2)</f>
        <v>0</v>
      </c>
      <c r="L238" s="247">
        <v>21</v>
      </c>
      <c r="M238" s="247">
        <f>G238*(1+L238/100)</f>
        <v>0</v>
      </c>
      <c r="N238" s="245">
        <v>0</v>
      </c>
      <c r="O238" s="245">
        <f>ROUND(E238*N238,2)</f>
        <v>0</v>
      </c>
      <c r="P238" s="245">
        <v>0</v>
      </c>
      <c r="Q238" s="245">
        <f>ROUND(E238*P238,2)</f>
        <v>0</v>
      </c>
      <c r="R238" s="247"/>
      <c r="S238" s="247" t="s">
        <v>527</v>
      </c>
      <c r="T238" s="248" t="s">
        <v>512</v>
      </c>
      <c r="U238" s="224">
        <v>0</v>
      </c>
      <c r="V238" s="224">
        <f>ROUND(E238*U238,2)</f>
        <v>0</v>
      </c>
      <c r="W238" s="224"/>
      <c r="X238" s="224" t="s">
        <v>531</v>
      </c>
      <c r="Y238" s="224" t="s">
        <v>513</v>
      </c>
      <c r="Z238" s="213"/>
      <c r="AA238" s="213"/>
      <c r="AB238" s="213"/>
      <c r="AC238" s="213"/>
      <c r="AD238" s="213"/>
      <c r="AE238" s="213"/>
      <c r="AF238" s="213"/>
      <c r="AG238" s="213" t="s">
        <v>541</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55"/>
      <c r="D239" s="251"/>
      <c r="E239" s="251"/>
      <c r="F239" s="251"/>
      <c r="G239" s="251"/>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515</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2">
        <v>99</v>
      </c>
      <c r="B240" s="243" t="s">
        <v>4392</v>
      </c>
      <c r="C240" s="254" t="s">
        <v>4393</v>
      </c>
      <c r="D240" s="244" t="s">
        <v>582</v>
      </c>
      <c r="E240" s="245">
        <v>13</v>
      </c>
      <c r="F240" s="246"/>
      <c r="G240" s="247">
        <f>ROUND(E240*F240,2)</f>
        <v>0</v>
      </c>
      <c r="H240" s="246"/>
      <c r="I240" s="247">
        <f>ROUND(E240*H240,2)</f>
        <v>0</v>
      </c>
      <c r="J240" s="246"/>
      <c r="K240" s="247">
        <f>ROUND(E240*J240,2)</f>
        <v>0</v>
      </c>
      <c r="L240" s="247">
        <v>21</v>
      </c>
      <c r="M240" s="247">
        <f>G240*(1+L240/100)</f>
        <v>0</v>
      </c>
      <c r="N240" s="245">
        <v>1.8000000000000001E-4</v>
      </c>
      <c r="O240" s="245">
        <f>ROUND(E240*N240,2)</f>
        <v>0</v>
      </c>
      <c r="P240" s="245">
        <v>0</v>
      </c>
      <c r="Q240" s="245">
        <f>ROUND(E240*P240,2)</f>
        <v>0</v>
      </c>
      <c r="R240" s="247" t="s">
        <v>970</v>
      </c>
      <c r="S240" s="247" t="s">
        <v>511</v>
      </c>
      <c r="T240" s="248" t="s">
        <v>511</v>
      </c>
      <c r="U240" s="224">
        <v>0</v>
      </c>
      <c r="V240" s="224">
        <f>ROUND(E240*U240,2)</f>
        <v>0</v>
      </c>
      <c r="W240" s="224"/>
      <c r="X240" s="224" t="s">
        <v>531</v>
      </c>
      <c r="Y240" s="224" t="s">
        <v>513</v>
      </c>
      <c r="Z240" s="213"/>
      <c r="AA240" s="213"/>
      <c r="AB240" s="213"/>
      <c r="AC240" s="213"/>
      <c r="AD240" s="213"/>
      <c r="AE240" s="213"/>
      <c r="AF240" s="213"/>
      <c r="AG240" s="213" t="s">
        <v>541</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55"/>
      <c r="D241" s="251"/>
      <c r="E241" s="251"/>
      <c r="F241" s="251"/>
      <c r="G241" s="251"/>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515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x14ac:dyDescent="0.2">
      <c r="A242" s="242">
        <v>100</v>
      </c>
      <c r="B242" s="243" t="s">
        <v>4394</v>
      </c>
      <c r="C242" s="254" t="s">
        <v>4395</v>
      </c>
      <c r="D242" s="244" t="s">
        <v>582</v>
      </c>
      <c r="E242" s="245">
        <v>1</v>
      </c>
      <c r="F242" s="246"/>
      <c r="G242" s="247">
        <f>ROUND(E242*F242,2)</f>
        <v>0</v>
      </c>
      <c r="H242" s="246"/>
      <c r="I242" s="247">
        <f>ROUND(E242*H242,2)</f>
        <v>0</v>
      </c>
      <c r="J242" s="246"/>
      <c r="K242" s="247">
        <f>ROUND(E242*J242,2)</f>
        <v>0</v>
      </c>
      <c r="L242" s="247">
        <v>21</v>
      </c>
      <c r="M242" s="247">
        <f>G242*(1+L242/100)</f>
        <v>0</v>
      </c>
      <c r="N242" s="245">
        <v>1.8000000000000001E-4</v>
      </c>
      <c r="O242" s="245">
        <f>ROUND(E242*N242,2)</f>
        <v>0</v>
      </c>
      <c r="P242" s="245">
        <v>0</v>
      </c>
      <c r="Q242" s="245">
        <f>ROUND(E242*P242,2)</f>
        <v>0</v>
      </c>
      <c r="R242" s="247" t="s">
        <v>970</v>
      </c>
      <c r="S242" s="247" t="s">
        <v>511</v>
      </c>
      <c r="T242" s="248" t="s">
        <v>511</v>
      </c>
      <c r="U242" s="224">
        <v>0</v>
      </c>
      <c r="V242" s="224">
        <f>ROUND(E242*U242,2)</f>
        <v>0</v>
      </c>
      <c r="W242" s="224"/>
      <c r="X242" s="224" t="s">
        <v>531</v>
      </c>
      <c r="Y242" s="224" t="s">
        <v>513</v>
      </c>
      <c r="Z242" s="213"/>
      <c r="AA242" s="213"/>
      <c r="AB242" s="213"/>
      <c r="AC242" s="213"/>
      <c r="AD242" s="213"/>
      <c r="AE242" s="213"/>
      <c r="AF242" s="213"/>
      <c r="AG242" s="213" t="s">
        <v>541</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55"/>
      <c r="D243" s="251"/>
      <c r="E243" s="251"/>
      <c r="F243" s="251"/>
      <c r="G243" s="251"/>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515</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1" x14ac:dyDescent="0.2">
      <c r="A244" s="242">
        <v>101</v>
      </c>
      <c r="B244" s="243" t="s">
        <v>4396</v>
      </c>
      <c r="C244" s="254" t="s">
        <v>4397</v>
      </c>
      <c r="D244" s="244" t="s">
        <v>582</v>
      </c>
      <c r="E244" s="245">
        <v>1</v>
      </c>
      <c r="F244" s="246"/>
      <c r="G244" s="247">
        <f>ROUND(E244*F244,2)</f>
        <v>0</v>
      </c>
      <c r="H244" s="246"/>
      <c r="I244" s="247">
        <f>ROUND(E244*H244,2)</f>
        <v>0</v>
      </c>
      <c r="J244" s="246"/>
      <c r="K244" s="247">
        <f>ROUND(E244*J244,2)</f>
        <v>0</v>
      </c>
      <c r="L244" s="247">
        <v>21</v>
      </c>
      <c r="M244" s="247">
        <f>G244*(1+L244/100)</f>
        <v>0</v>
      </c>
      <c r="N244" s="245">
        <v>1.8000000000000001E-4</v>
      </c>
      <c r="O244" s="245">
        <f>ROUND(E244*N244,2)</f>
        <v>0</v>
      </c>
      <c r="P244" s="245">
        <v>0</v>
      </c>
      <c r="Q244" s="245">
        <f>ROUND(E244*P244,2)</f>
        <v>0</v>
      </c>
      <c r="R244" s="247" t="s">
        <v>970</v>
      </c>
      <c r="S244" s="247" t="s">
        <v>511</v>
      </c>
      <c r="T244" s="248" t="s">
        <v>511</v>
      </c>
      <c r="U244" s="224">
        <v>0</v>
      </c>
      <c r="V244" s="224">
        <f>ROUND(E244*U244,2)</f>
        <v>0</v>
      </c>
      <c r="W244" s="224"/>
      <c r="X244" s="224" t="s">
        <v>531</v>
      </c>
      <c r="Y244" s="224" t="s">
        <v>513</v>
      </c>
      <c r="Z244" s="213"/>
      <c r="AA244" s="213"/>
      <c r="AB244" s="213"/>
      <c r="AC244" s="213"/>
      <c r="AD244" s="213"/>
      <c r="AE244" s="213"/>
      <c r="AF244" s="213"/>
      <c r="AG244" s="213" t="s">
        <v>541</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55"/>
      <c r="D245" s="251"/>
      <c r="E245" s="251"/>
      <c r="F245" s="251"/>
      <c r="G245" s="251"/>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515</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1" x14ac:dyDescent="0.2">
      <c r="A246" s="242">
        <v>102</v>
      </c>
      <c r="B246" s="243" t="s">
        <v>4398</v>
      </c>
      <c r="C246" s="254" t="s">
        <v>4399</v>
      </c>
      <c r="D246" s="244" t="s">
        <v>582</v>
      </c>
      <c r="E246" s="245">
        <v>24</v>
      </c>
      <c r="F246" s="246"/>
      <c r="G246" s="247">
        <f>ROUND(E246*F246,2)</f>
        <v>0</v>
      </c>
      <c r="H246" s="246"/>
      <c r="I246" s="247">
        <f>ROUND(E246*H246,2)</f>
        <v>0</v>
      </c>
      <c r="J246" s="246"/>
      <c r="K246" s="247">
        <f>ROUND(E246*J246,2)</f>
        <v>0</v>
      </c>
      <c r="L246" s="247">
        <v>21</v>
      </c>
      <c r="M246" s="247">
        <f>G246*(1+L246/100)</f>
        <v>0</v>
      </c>
      <c r="N246" s="245">
        <v>1.8000000000000001E-4</v>
      </c>
      <c r="O246" s="245">
        <f>ROUND(E246*N246,2)</f>
        <v>0</v>
      </c>
      <c r="P246" s="245">
        <v>0</v>
      </c>
      <c r="Q246" s="245">
        <f>ROUND(E246*P246,2)</f>
        <v>0</v>
      </c>
      <c r="R246" s="247" t="s">
        <v>970</v>
      </c>
      <c r="S246" s="247" t="s">
        <v>511</v>
      </c>
      <c r="T246" s="248" t="s">
        <v>511</v>
      </c>
      <c r="U246" s="224">
        <v>0</v>
      </c>
      <c r="V246" s="224">
        <f>ROUND(E246*U246,2)</f>
        <v>0</v>
      </c>
      <c r="W246" s="224"/>
      <c r="X246" s="224" t="s">
        <v>531</v>
      </c>
      <c r="Y246" s="224" t="s">
        <v>513</v>
      </c>
      <c r="Z246" s="213"/>
      <c r="AA246" s="213"/>
      <c r="AB246" s="213"/>
      <c r="AC246" s="213"/>
      <c r="AD246" s="213"/>
      <c r="AE246" s="213"/>
      <c r="AF246" s="213"/>
      <c r="AG246" s="213" t="s">
        <v>541</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55"/>
      <c r="D247" s="251"/>
      <c r="E247" s="251"/>
      <c r="F247" s="251"/>
      <c r="G247" s="251"/>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515</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x14ac:dyDescent="0.2">
      <c r="A248" s="242">
        <v>103</v>
      </c>
      <c r="B248" s="243" t="s">
        <v>4400</v>
      </c>
      <c r="C248" s="254" t="s">
        <v>4401</v>
      </c>
      <c r="D248" s="244" t="s">
        <v>582</v>
      </c>
      <c r="E248" s="245">
        <v>3</v>
      </c>
      <c r="F248" s="246"/>
      <c r="G248" s="247">
        <f>ROUND(E248*F248,2)</f>
        <v>0</v>
      </c>
      <c r="H248" s="246"/>
      <c r="I248" s="247">
        <f>ROUND(E248*H248,2)</f>
        <v>0</v>
      </c>
      <c r="J248" s="246"/>
      <c r="K248" s="247">
        <f>ROUND(E248*J248,2)</f>
        <v>0</v>
      </c>
      <c r="L248" s="247">
        <v>21</v>
      </c>
      <c r="M248" s="247">
        <f>G248*(1+L248/100)</f>
        <v>0</v>
      </c>
      <c r="N248" s="245">
        <v>5.0000000000000001E-4</v>
      </c>
      <c r="O248" s="245">
        <f>ROUND(E248*N248,2)</f>
        <v>0</v>
      </c>
      <c r="P248" s="245">
        <v>0</v>
      </c>
      <c r="Q248" s="245">
        <f>ROUND(E248*P248,2)</f>
        <v>0</v>
      </c>
      <c r="R248" s="247" t="s">
        <v>970</v>
      </c>
      <c r="S248" s="247" t="s">
        <v>511</v>
      </c>
      <c r="T248" s="248" t="s">
        <v>511</v>
      </c>
      <c r="U248" s="224">
        <v>0</v>
      </c>
      <c r="V248" s="224">
        <f>ROUND(E248*U248,2)</f>
        <v>0</v>
      </c>
      <c r="W248" s="224"/>
      <c r="X248" s="224" t="s">
        <v>531</v>
      </c>
      <c r="Y248" s="224" t="s">
        <v>513</v>
      </c>
      <c r="Z248" s="213"/>
      <c r="AA248" s="213"/>
      <c r="AB248" s="213"/>
      <c r="AC248" s="213"/>
      <c r="AD248" s="213"/>
      <c r="AE248" s="213"/>
      <c r="AF248" s="213"/>
      <c r="AG248" s="213" t="s">
        <v>541</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55"/>
      <c r="D249" s="251"/>
      <c r="E249" s="251"/>
      <c r="F249" s="251"/>
      <c r="G249" s="251"/>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515</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1" x14ac:dyDescent="0.2">
      <c r="A250" s="242">
        <v>104</v>
      </c>
      <c r="B250" s="243" t="s">
        <v>4402</v>
      </c>
      <c r="C250" s="254" t="s">
        <v>4403</v>
      </c>
      <c r="D250" s="244" t="s">
        <v>582</v>
      </c>
      <c r="E250" s="245">
        <v>1</v>
      </c>
      <c r="F250" s="246"/>
      <c r="G250" s="247">
        <f>ROUND(E250*F250,2)</f>
        <v>0</v>
      </c>
      <c r="H250" s="246"/>
      <c r="I250" s="247">
        <f>ROUND(E250*H250,2)</f>
        <v>0</v>
      </c>
      <c r="J250" s="246"/>
      <c r="K250" s="247">
        <f>ROUND(E250*J250,2)</f>
        <v>0</v>
      </c>
      <c r="L250" s="247">
        <v>21</v>
      </c>
      <c r="M250" s="247">
        <f>G250*(1+L250/100)</f>
        <v>0</v>
      </c>
      <c r="N250" s="245">
        <v>5.0000000000000001E-4</v>
      </c>
      <c r="O250" s="245">
        <f>ROUND(E250*N250,2)</f>
        <v>0</v>
      </c>
      <c r="P250" s="245">
        <v>0</v>
      </c>
      <c r="Q250" s="245">
        <f>ROUND(E250*P250,2)</f>
        <v>0</v>
      </c>
      <c r="R250" s="247" t="s">
        <v>970</v>
      </c>
      <c r="S250" s="247" t="s">
        <v>511</v>
      </c>
      <c r="T250" s="248" t="s">
        <v>511</v>
      </c>
      <c r="U250" s="224">
        <v>0</v>
      </c>
      <c r="V250" s="224">
        <f>ROUND(E250*U250,2)</f>
        <v>0</v>
      </c>
      <c r="W250" s="224"/>
      <c r="X250" s="224" t="s">
        <v>531</v>
      </c>
      <c r="Y250" s="224" t="s">
        <v>513</v>
      </c>
      <c r="Z250" s="213"/>
      <c r="AA250" s="213"/>
      <c r="AB250" s="213"/>
      <c r="AC250" s="213"/>
      <c r="AD250" s="213"/>
      <c r="AE250" s="213"/>
      <c r="AF250" s="213"/>
      <c r="AG250" s="213" t="s">
        <v>541</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5"/>
      <c r="D251" s="251"/>
      <c r="E251" s="251"/>
      <c r="F251" s="251"/>
      <c r="G251" s="251"/>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515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x14ac:dyDescent="0.2">
      <c r="A252" s="242">
        <v>105</v>
      </c>
      <c r="B252" s="243" t="s">
        <v>4404</v>
      </c>
      <c r="C252" s="254" t="s">
        <v>4405</v>
      </c>
      <c r="D252" s="244" t="s">
        <v>582</v>
      </c>
      <c r="E252" s="245">
        <v>3</v>
      </c>
      <c r="F252" s="246"/>
      <c r="G252" s="247">
        <f>ROUND(E252*F252,2)</f>
        <v>0</v>
      </c>
      <c r="H252" s="246"/>
      <c r="I252" s="247">
        <f>ROUND(E252*H252,2)</f>
        <v>0</v>
      </c>
      <c r="J252" s="246"/>
      <c r="K252" s="247">
        <f>ROUND(E252*J252,2)</f>
        <v>0</v>
      </c>
      <c r="L252" s="247">
        <v>21</v>
      </c>
      <c r="M252" s="247">
        <f>G252*(1+L252/100)</f>
        <v>0</v>
      </c>
      <c r="N252" s="245">
        <v>5.0000000000000001E-4</v>
      </c>
      <c r="O252" s="245">
        <f>ROUND(E252*N252,2)</f>
        <v>0</v>
      </c>
      <c r="P252" s="245">
        <v>0</v>
      </c>
      <c r="Q252" s="245">
        <f>ROUND(E252*P252,2)</f>
        <v>0</v>
      </c>
      <c r="R252" s="247" t="s">
        <v>970</v>
      </c>
      <c r="S252" s="247" t="s">
        <v>511</v>
      </c>
      <c r="T252" s="248" t="s">
        <v>511</v>
      </c>
      <c r="U252" s="224">
        <v>0</v>
      </c>
      <c r="V252" s="224">
        <f>ROUND(E252*U252,2)</f>
        <v>0</v>
      </c>
      <c r="W252" s="224"/>
      <c r="X252" s="224" t="s">
        <v>531</v>
      </c>
      <c r="Y252" s="224" t="s">
        <v>513</v>
      </c>
      <c r="Z252" s="213"/>
      <c r="AA252" s="213"/>
      <c r="AB252" s="213"/>
      <c r="AC252" s="213"/>
      <c r="AD252" s="213"/>
      <c r="AE252" s="213"/>
      <c r="AF252" s="213"/>
      <c r="AG252" s="213" t="s">
        <v>541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5"/>
      <c r="D253" s="251"/>
      <c r="E253" s="251"/>
      <c r="F253" s="251"/>
      <c r="G253" s="251"/>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515</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x14ac:dyDescent="0.2">
      <c r="A254" s="242">
        <v>106</v>
      </c>
      <c r="B254" s="243" t="s">
        <v>4406</v>
      </c>
      <c r="C254" s="254" t="s">
        <v>4407</v>
      </c>
      <c r="D254" s="244" t="s">
        <v>582</v>
      </c>
      <c r="E254" s="245">
        <v>3</v>
      </c>
      <c r="F254" s="246"/>
      <c r="G254" s="247">
        <f>ROUND(E254*F254,2)</f>
        <v>0</v>
      </c>
      <c r="H254" s="246"/>
      <c r="I254" s="247">
        <f>ROUND(E254*H254,2)</f>
        <v>0</v>
      </c>
      <c r="J254" s="246"/>
      <c r="K254" s="247">
        <f>ROUND(E254*J254,2)</f>
        <v>0</v>
      </c>
      <c r="L254" s="247">
        <v>21</v>
      </c>
      <c r="M254" s="247">
        <f>G254*(1+L254/100)</f>
        <v>0</v>
      </c>
      <c r="N254" s="245">
        <v>5.0000000000000001E-4</v>
      </c>
      <c r="O254" s="245">
        <f>ROUND(E254*N254,2)</f>
        <v>0</v>
      </c>
      <c r="P254" s="245">
        <v>0</v>
      </c>
      <c r="Q254" s="245">
        <f>ROUND(E254*P254,2)</f>
        <v>0</v>
      </c>
      <c r="R254" s="247" t="s">
        <v>970</v>
      </c>
      <c r="S254" s="247" t="s">
        <v>511</v>
      </c>
      <c r="T254" s="248" t="s">
        <v>511</v>
      </c>
      <c r="U254" s="224">
        <v>0</v>
      </c>
      <c r="V254" s="224">
        <f>ROUND(E254*U254,2)</f>
        <v>0</v>
      </c>
      <c r="W254" s="224"/>
      <c r="X254" s="224" t="s">
        <v>531</v>
      </c>
      <c r="Y254" s="224" t="s">
        <v>513</v>
      </c>
      <c r="Z254" s="213"/>
      <c r="AA254" s="213"/>
      <c r="AB254" s="213"/>
      <c r="AC254" s="213"/>
      <c r="AD254" s="213"/>
      <c r="AE254" s="213"/>
      <c r="AF254" s="213"/>
      <c r="AG254" s="213" t="s">
        <v>541</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55"/>
      <c r="D255" s="251"/>
      <c r="E255" s="251"/>
      <c r="F255" s="251"/>
      <c r="G255" s="251"/>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515</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1" x14ac:dyDescent="0.2">
      <c r="A256" s="242">
        <v>107</v>
      </c>
      <c r="B256" s="243" t="s">
        <v>4408</v>
      </c>
      <c r="C256" s="254" t="s">
        <v>4409</v>
      </c>
      <c r="D256" s="244" t="s">
        <v>582</v>
      </c>
      <c r="E256" s="245">
        <v>2</v>
      </c>
      <c r="F256" s="246"/>
      <c r="G256" s="247">
        <f>ROUND(E256*F256,2)</f>
        <v>0</v>
      </c>
      <c r="H256" s="246"/>
      <c r="I256" s="247">
        <f>ROUND(E256*H256,2)</f>
        <v>0</v>
      </c>
      <c r="J256" s="246"/>
      <c r="K256" s="247">
        <f>ROUND(E256*J256,2)</f>
        <v>0</v>
      </c>
      <c r="L256" s="247">
        <v>21</v>
      </c>
      <c r="M256" s="247">
        <f>G256*(1+L256/100)</f>
        <v>0</v>
      </c>
      <c r="N256" s="245">
        <v>0</v>
      </c>
      <c r="O256" s="245">
        <f>ROUND(E256*N256,2)</f>
        <v>0</v>
      </c>
      <c r="P256" s="245">
        <v>0</v>
      </c>
      <c r="Q256" s="245">
        <f>ROUND(E256*P256,2)</f>
        <v>0</v>
      </c>
      <c r="R256" s="247"/>
      <c r="S256" s="247" t="s">
        <v>527</v>
      </c>
      <c r="T256" s="248" t="s">
        <v>4367</v>
      </c>
      <c r="U256" s="224">
        <v>0</v>
      </c>
      <c r="V256" s="224">
        <f>ROUND(E256*U256,2)</f>
        <v>0</v>
      </c>
      <c r="W256" s="224"/>
      <c r="X256" s="224" t="s">
        <v>531</v>
      </c>
      <c r="Y256" s="224" t="s">
        <v>513</v>
      </c>
      <c r="Z256" s="213"/>
      <c r="AA256" s="213"/>
      <c r="AB256" s="213"/>
      <c r="AC256" s="213"/>
      <c r="AD256" s="213"/>
      <c r="AE256" s="213"/>
      <c r="AF256" s="213"/>
      <c r="AG256" s="213" t="s">
        <v>541</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5"/>
      <c r="D257" s="251"/>
      <c r="E257" s="251"/>
      <c r="F257" s="251"/>
      <c r="G257" s="251"/>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515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22.5" outlineLevel="1" x14ac:dyDescent="0.2">
      <c r="A258" s="242">
        <v>108</v>
      </c>
      <c r="B258" s="243" t="s">
        <v>4410</v>
      </c>
      <c r="C258" s="254" t="s">
        <v>4411</v>
      </c>
      <c r="D258" s="244" t="s">
        <v>582</v>
      </c>
      <c r="E258" s="245">
        <v>4</v>
      </c>
      <c r="F258" s="246"/>
      <c r="G258" s="247">
        <f>ROUND(E258*F258,2)</f>
        <v>0</v>
      </c>
      <c r="H258" s="246"/>
      <c r="I258" s="247">
        <f>ROUND(E258*H258,2)</f>
        <v>0</v>
      </c>
      <c r="J258" s="246"/>
      <c r="K258" s="247">
        <f>ROUND(E258*J258,2)</f>
        <v>0</v>
      </c>
      <c r="L258" s="247">
        <v>21</v>
      </c>
      <c r="M258" s="247">
        <f>G258*(1+L258/100)</f>
        <v>0</v>
      </c>
      <c r="N258" s="245">
        <v>0</v>
      </c>
      <c r="O258" s="245">
        <f>ROUND(E258*N258,2)</f>
        <v>0</v>
      </c>
      <c r="P258" s="245">
        <v>0</v>
      </c>
      <c r="Q258" s="245">
        <f>ROUND(E258*P258,2)</f>
        <v>0</v>
      </c>
      <c r="R258" s="247"/>
      <c r="S258" s="247" t="s">
        <v>527</v>
      </c>
      <c r="T258" s="248" t="s">
        <v>4367</v>
      </c>
      <c r="U258" s="224">
        <v>0</v>
      </c>
      <c r="V258" s="224">
        <f>ROUND(E258*U258,2)</f>
        <v>0</v>
      </c>
      <c r="W258" s="224"/>
      <c r="X258" s="224" t="s">
        <v>531</v>
      </c>
      <c r="Y258" s="224" t="s">
        <v>513</v>
      </c>
      <c r="Z258" s="213"/>
      <c r="AA258" s="213"/>
      <c r="AB258" s="213"/>
      <c r="AC258" s="213"/>
      <c r="AD258" s="213"/>
      <c r="AE258" s="213"/>
      <c r="AF258" s="213"/>
      <c r="AG258" s="213" t="s">
        <v>541</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5"/>
      <c r="D259" s="251"/>
      <c r="E259" s="251"/>
      <c r="F259" s="251"/>
      <c r="G259" s="251"/>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515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42">
        <v>109</v>
      </c>
      <c r="B260" s="243" t="s">
        <v>4412</v>
      </c>
      <c r="C260" s="254" t="s">
        <v>4413</v>
      </c>
      <c r="D260" s="244" t="s">
        <v>582</v>
      </c>
      <c r="E260" s="245">
        <v>1</v>
      </c>
      <c r="F260" s="246"/>
      <c r="G260" s="247">
        <f>ROUND(E260*F260,2)</f>
        <v>0</v>
      </c>
      <c r="H260" s="246"/>
      <c r="I260" s="247">
        <f>ROUND(E260*H260,2)</f>
        <v>0</v>
      </c>
      <c r="J260" s="246"/>
      <c r="K260" s="247">
        <f>ROUND(E260*J260,2)</f>
        <v>0</v>
      </c>
      <c r="L260" s="247">
        <v>21</v>
      </c>
      <c r="M260" s="247">
        <f>G260*(1+L260/100)</f>
        <v>0</v>
      </c>
      <c r="N260" s="245">
        <v>0</v>
      </c>
      <c r="O260" s="245">
        <f>ROUND(E260*N260,2)</f>
        <v>0</v>
      </c>
      <c r="P260" s="245">
        <v>0</v>
      </c>
      <c r="Q260" s="245">
        <f>ROUND(E260*P260,2)</f>
        <v>0</v>
      </c>
      <c r="R260" s="247"/>
      <c r="S260" s="247" t="s">
        <v>527</v>
      </c>
      <c r="T260" s="248" t="s">
        <v>512</v>
      </c>
      <c r="U260" s="224">
        <v>0</v>
      </c>
      <c r="V260" s="224">
        <f>ROUND(E260*U260,2)</f>
        <v>0</v>
      </c>
      <c r="W260" s="224"/>
      <c r="X260" s="224" t="s">
        <v>531</v>
      </c>
      <c r="Y260" s="224" t="s">
        <v>513</v>
      </c>
      <c r="Z260" s="213"/>
      <c r="AA260" s="213"/>
      <c r="AB260" s="213"/>
      <c r="AC260" s="213"/>
      <c r="AD260" s="213"/>
      <c r="AE260" s="213"/>
      <c r="AF260" s="213"/>
      <c r="AG260" s="213" t="s">
        <v>541</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6" t="s">
        <v>4414</v>
      </c>
      <c r="D261" s="252"/>
      <c r="E261" s="252"/>
      <c r="F261" s="252"/>
      <c r="G261" s="252"/>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553</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57"/>
      <c r="D262" s="250"/>
      <c r="E262" s="250"/>
      <c r="F262" s="250"/>
      <c r="G262" s="250"/>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515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x14ac:dyDescent="0.2">
      <c r="A263" s="242">
        <v>110</v>
      </c>
      <c r="B263" s="243" t="s">
        <v>4415</v>
      </c>
      <c r="C263" s="254" t="s">
        <v>4416</v>
      </c>
      <c r="D263" s="244" t="s">
        <v>582</v>
      </c>
      <c r="E263" s="245">
        <v>2</v>
      </c>
      <c r="F263" s="246"/>
      <c r="G263" s="247">
        <f>ROUND(E263*F263,2)</f>
        <v>0</v>
      </c>
      <c r="H263" s="246"/>
      <c r="I263" s="247">
        <f>ROUND(E263*H263,2)</f>
        <v>0</v>
      </c>
      <c r="J263" s="246"/>
      <c r="K263" s="247">
        <f>ROUND(E263*J263,2)</f>
        <v>0</v>
      </c>
      <c r="L263" s="247">
        <v>21</v>
      </c>
      <c r="M263" s="247">
        <f>G263*(1+L263/100)</f>
        <v>0</v>
      </c>
      <c r="N263" s="245">
        <v>0</v>
      </c>
      <c r="O263" s="245">
        <f>ROUND(E263*N263,2)</f>
        <v>0</v>
      </c>
      <c r="P263" s="245">
        <v>0</v>
      </c>
      <c r="Q263" s="245">
        <f>ROUND(E263*P263,2)</f>
        <v>0</v>
      </c>
      <c r="R263" s="247"/>
      <c r="S263" s="247" t="s">
        <v>527</v>
      </c>
      <c r="T263" s="248" t="s">
        <v>4367</v>
      </c>
      <c r="U263" s="224">
        <v>0</v>
      </c>
      <c r="V263" s="224">
        <f>ROUND(E263*U263,2)</f>
        <v>0</v>
      </c>
      <c r="W263" s="224"/>
      <c r="X263" s="224" t="s">
        <v>531</v>
      </c>
      <c r="Y263" s="224" t="s">
        <v>513</v>
      </c>
      <c r="Z263" s="213"/>
      <c r="AA263" s="213"/>
      <c r="AB263" s="213"/>
      <c r="AC263" s="213"/>
      <c r="AD263" s="213"/>
      <c r="AE263" s="213"/>
      <c r="AF263" s="213"/>
      <c r="AG263" s="213" t="s">
        <v>541</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2" x14ac:dyDescent="0.2">
      <c r="A264" s="220"/>
      <c r="B264" s="221"/>
      <c r="C264" s="255"/>
      <c r="D264" s="251"/>
      <c r="E264" s="251"/>
      <c r="F264" s="251"/>
      <c r="G264" s="251"/>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515</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1" x14ac:dyDescent="0.2">
      <c r="A265" s="242">
        <v>111</v>
      </c>
      <c r="B265" s="243" t="s">
        <v>4417</v>
      </c>
      <c r="C265" s="254" t="s">
        <v>4418</v>
      </c>
      <c r="D265" s="244" t="s">
        <v>582</v>
      </c>
      <c r="E265" s="245">
        <v>1</v>
      </c>
      <c r="F265" s="246"/>
      <c r="G265" s="247">
        <f>ROUND(E265*F265,2)</f>
        <v>0</v>
      </c>
      <c r="H265" s="246"/>
      <c r="I265" s="247">
        <f>ROUND(E265*H265,2)</f>
        <v>0</v>
      </c>
      <c r="J265" s="246"/>
      <c r="K265" s="247">
        <f>ROUND(E265*J265,2)</f>
        <v>0</v>
      </c>
      <c r="L265" s="247">
        <v>21</v>
      </c>
      <c r="M265" s="247">
        <f>G265*(1+L265/100)</f>
        <v>0</v>
      </c>
      <c r="N265" s="245">
        <v>0</v>
      </c>
      <c r="O265" s="245">
        <f>ROUND(E265*N265,2)</f>
        <v>0</v>
      </c>
      <c r="P265" s="245">
        <v>0</v>
      </c>
      <c r="Q265" s="245">
        <f>ROUND(E265*P265,2)</f>
        <v>0</v>
      </c>
      <c r="R265" s="247"/>
      <c r="S265" s="247" t="s">
        <v>527</v>
      </c>
      <c r="T265" s="248" t="s">
        <v>4367</v>
      </c>
      <c r="U265" s="224">
        <v>0</v>
      </c>
      <c r="V265" s="224">
        <f>ROUND(E265*U265,2)</f>
        <v>0</v>
      </c>
      <c r="W265" s="224"/>
      <c r="X265" s="224" t="s">
        <v>531</v>
      </c>
      <c r="Y265" s="224" t="s">
        <v>513</v>
      </c>
      <c r="Z265" s="213"/>
      <c r="AA265" s="213"/>
      <c r="AB265" s="213"/>
      <c r="AC265" s="213"/>
      <c r="AD265" s="213"/>
      <c r="AE265" s="213"/>
      <c r="AF265" s="213"/>
      <c r="AG265" s="213" t="s">
        <v>541</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55"/>
      <c r="D266" s="251"/>
      <c r="E266" s="251"/>
      <c r="F266" s="251"/>
      <c r="G266" s="251"/>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515</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x14ac:dyDescent="0.2">
      <c r="A267" s="242">
        <v>112</v>
      </c>
      <c r="B267" s="243" t="s">
        <v>4419</v>
      </c>
      <c r="C267" s="254" t="s">
        <v>4420</v>
      </c>
      <c r="D267" s="244" t="s">
        <v>582</v>
      </c>
      <c r="E267" s="245">
        <v>1</v>
      </c>
      <c r="F267" s="246"/>
      <c r="G267" s="247">
        <f>ROUND(E267*F267,2)</f>
        <v>0</v>
      </c>
      <c r="H267" s="246"/>
      <c r="I267" s="247">
        <f>ROUND(E267*H267,2)</f>
        <v>0</v>
      </c>
      <c r="J267" s="246"/>
      <c r="K267" s="247">
        <f>ROUND(E267*J267,2)</f>
        <v>0</v>
      </c>
      <c r="L267" s="247">
        <v>21</v>
      </c>
      <c r="M267" s="247">
        <f>G267*(1+L267/100)</f>
        <v>0</v>
      </c>
      <c r="N267" s="245">
        <v>0</v>
      </c>
      <c r="O267" s="245">
        <f>ROUND(E267*N267,2)</f>
        <v>0</v>
      </c>
      <c r="P267" s="245">
        <v>0</v>
      </c>
      <c r="Q267" s="245">
        <f>ROUND(E267*P267,2)</f>
        <v>0</v>
      </c>
      <c r="R267" s="247"/>
      <c r="S267" s="247" t="s">
        <v>527</v>
      </c>
      <c r="T267" s="248" t="s">
        <v>4367</v>
      </c>
      <c r="U267" s="224">
        <v>0</v>
      </c>
      <c r="V267" s="224">
        <f>ROUND(E267*U267,2)</f>
        <v>0</v>
      </c>
      <c r="W267" s="224"/>
      <c r="X267" s="224" t="s">
        <v>531</v>
      </c>
      <c r="Y267" s="224" t="s">
        <v>513</v>
      </c>
      <c r="Z267" s="213"/>
      <c r="AA267" s="213"/>
      <c r="AB267" s="213"/>
      <c r="AC267" s="213"/>
      <c r="AD267" s="213"/>
      <c r="AE267" s="213"/>
      <c r="AF267" s="213"/>
      <c r="AG267" s="213" t="s">
        <v>541</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5"/>
      <c r="D268" s="251"/>
      <c r="E268" s="251"/>
      <c r="F268" s="251"/>
      <c r="G268" s="251"/>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515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2">
        <v>113</v>
      </c>
      <c r="B269" s="243" t="s">
        <v>4421</v>
      </c>
      <c r="C269" s="254" t="s">
        <v>4422</v>
      </c>
      <c r="D269" s="244" t="s">
        <v>530</v>
      </c>
      <c r="E269" s="245">
        <v>2</v>
      </c>
      <c r="F269" s="246"/>
      <c r="G269" s="247">
        <f>ROUND(E269*F269,2)</f>
        <v>0</v>
      </c>
      <c r="H269" s="246"/>
      <c r="I269" s="247">
        <f>ROUND(E269*H269,2)</f>
        <v>0</v>
      </c>
      <c r="J269" s="246"/>
      <c r="K269" s="247">
        <f>ROUND(E269*J269,2)</f>
        <v>0</v>
      </c>
      <c r="L269" s="247">
        <v>21</v>
      </c>
      <c r="M269" s="247">
        <f>G269*(1+L269/100)</f>
        <v>0</v>
      </c>
      <c r="N269" s="245">
        <v>0</v>
      </c>
      <c r="O269" s="245">
        <f>ROUND(E269*N269,2)</f>
        <v>0</v>
      </c>
      <c r="P269" s="245">
        <v>0</v>
      </c>
      <c r="Q269" s="245">
        <f>ROUND(E269*P269,2)</f>
        <v>0</v>
      </c>
      <c r="R269" s="247"/>
      <c r="S269" s="247" t="s">
        <v>527</v>
      </c>
      <c r="T269" s="248" t="s">
        <v>512</v>
      </c>
      <c r="U269" s="224">
        <v>0</v>
      </c>
      <c r="V269" s="224">
        <f>ROUND(E269*U269,2)</f>
        <v>0</v>
      </c>
      <c r="W269" s="224"/>
      <c r="X269" s="224" t="s">
        <v>531</v>
      </c>
      <c r="Y269" s="224" t="s">
        <v>513</v>
      </c>
      <c r="Z269" s="213"/>
      <c r="AA269" s="213"/>
      <c r="AB269" s="213"/>
      <c r="AC269" s="213"/>
      <c r="AD269" s="213"/>
      <c r="AE269" s="213"/>
      <c r="AF269" s="213"/>
      <c r="AG269" s="213" t="s">
        <v>541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5"/>
      <c r="D270" s="251"/>
      <c r="E270" s="251"/>
      <c r="F270" s="251"/>
      <c r="G270" s="251"/>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515</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x14ac:dyDescent="0.2">
      <c r="A271" s="242">
        <v>114</v>
      </c>
      <c r="B271" s="243" t="s">
        <v>4423</v>
      </c>
      <c r="C271" s="254" t="s">
        <v>4424</v>
      </c>
      <c r="D271" s="244" t="s">
        <v>582</v>
      </c>
      <c r="E271" s="245">
        <v>1</v>
      </c>
      <c r="F271" s="246"/>
      <c r="G271" s="247">
        <f>ROUND(E271*F271,2)</f>
        <v>0</v>
      </c>
      <c r="H271" s="246"/>
      <c r="I271" s="247">
        <f>ROUND(E271*H271,2)</f>
        <v>0</v>
      </c>
      <c r="J271" s="246"/>
      <c r="K271" s="247">
        <f>ROUND(E271*J271,2)</f>
        <v>0</v>
      </c>
      <c r="L271" s="247">
        <v>21</v>
      </c>
      <c r="M271" s="247">
        <f>G271*(1+L271/100)</f>
        <v>0</v>
      </c>
      <c r="N271" s="245">
        <v>0</v>
      </c>
      <c r="O271" s="245">
        <f>ROUND(E271*N271,2)</f>
        <v>0</v>
      </c>
      <c r="P271" s="245">
        <v>0</v>
      </c>
      <c r="Q271" s="245">
        <f>ROUND(E271*P271,2)</f>
        <v>0</v>
      </c>
      <c r="R271" s="247"/>
      <c r="S271" s="247" t="s">
        <v>511</v>
      </c>
      <c r="T271" s="248" t="s">
        <v>511</v>
      </c>
      <c r="U271" s="224">
        <v>1.6</v>
      </c>
      <c r="V271" s="224">
        <f>ROUND(E271*U271,2)</f>
        <v>1.6</v>
      </c>
      <c r="W271" s="224"/>
      <c r="X271" s="224" t="s">
        <v>557</v>
      </c>
      <c r="Y271" s="224" t="s">
        <v>513</v>
      </c>
      <c r="Z271" s="213"/>
      <c r="AA271" s="213"/>
      <c r="AB271" s="213"/>
      <c r="AC271" s="213"/>
      <c r="AD271" s="213"/>
      <c r="AE271" s="213"/>
      <c r="AF271" s="213"/>
      <c r="AG271" s="213" t="s">
        <v>571</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2" x14ac:dyDescent="0.2">
      <c r="A272" s="220"/>
      <c r="B272" s="221"/>
      <c r="C272" s="255"/>
      <c r="D272" s="251"/>
      <c r="E272" s="251"/>
      <c r="F272" s="251"/>
      <c r="G272" s="251"/>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515</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
      <c r="A273" s="242">
        <v>115</v>
      </c>
      <c r="B273" s="243" t="s">
        <v>4425</v>
      </c>
      <c r="C273" s="254" t="s">
        <v>4426</v>
      </c>
      <c r="D273" s="244" t="s">
        <v>582</v>
      </c>
      <c r="E273" s="245">
        <v>12</v>
      </c>
      <c r="F273" s="246"/>
      <c r="G273" s="247">
        <f>ROUND(E273*F273,2)</f>
        <v>0</v>
      </c>
      <c r="H273" s="246"/>
      <c r="I273" s="247">
        <f>ROUND(E273*H273,2)</f>
        <v>0</v>
      </c>
      <c r="J273" s="246"/>
      <c r="K273" s="247">
        <f>ROUND(E273*J273,2)</f>
        <v>0</v>
      </c>
      <c r="L273" s="247">
        <v>21</v>
      </c>
      <c r="M273" s="247">
        <f>G273*(1+L273/100)</f>
        <v>0</v>
      </c>
      <c r="N273" s="245">
        <v>0</v>
      </c>
      <c r="O273" s="245">
        <f>ROUND(E273*N273,2)</f>
        <v>0</v>
      </c>
      <c r="P273" s="245">
        <v>0</v>
      </c>
      <c r="Q273" s="245">
        <f>ROUND(E273*P273,2)</f>
        <v>0</v>
      </c>
      <c r="R273" s="247"/>
      <c r="S273" s="247" t="s">
        <v>511</v>
      </c>
      <c r="T273" s="248" t="s">
        <v>511</v>
      </c>
      <c r="U273" s="224">
        <v>0.85</v>
      </c>
      <c r="V273" s="224">
        <f>ROUND(E273*U273,2)</f>
        <v>10.199999999999999</v>
      </c>
      <c r="W273" s="224"/>
      <c r="X273" s="224" t="s">
        <v>557</v>
      </c>
      <c r="Y273" s="224" t="s">
        <v>513</v>
      </c>
      <c r="Z273" s="213"/>
      <c r="AA273" s="213"/>
      <c r="AB273" s="213"/>
      <c r="AC273" s="213"/>
      <c r="AD273" s="213"/>
      <c r="AE273" s="213"/>
      <c r="AF273" s="213"/>
      <c r="AG273" s="213" t="s">
        <v>571</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5"/>
      <c r="D274" s="251"/>
      <c r="E274" s="251"/>
      <c r="F274" s="251"/>
      <c r="G274" s="251"/>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515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x14ac:dyDescent="0.2">
      <c r="A275" s="242">
        <v>116</v>
      </c>
      <c r="B275" s="243" t="s">
        <v>4427</v>
      </c>
      <c r="C275" s="254" t="s">
        <v>4428</v>
      </c>
      <c r="D275" s="244" t="s">
        <v>582</v>
      </c>
      <c r="E275" s="245">
        <v>4</v>
      </c>
      <c r="F275" s="246"/>
      <c r="G275" s="247">
        <f>ROUND(E275*F275,2)</f>
        <v>0</v>
      </c>
      <c r="H275" s="246"/>
      <c r="I275" s="247">
        <f>ROUND(E275*H275,2)</f>
        <v>0</v>
      </c>
      <c r="J275" s="246"/>
      <c r="K275" s="247">
        <f>ROUND(E275*J275,2)</f>
        <v>0</v>
      </c>
      <c r="L275" s="247">
        <v>21</v>
      </c>
      <c r="M275" s="247">
        <f>G275*(1+L275/100)</f>
        <v>0</v>
      </c>
      <c r="N275" s="245">
        <v>0</v>
      </c>
      <c r="O275" s="245">
        <f>ROUND(E275*N275,2)</f>
        <v>0</v>
      </c>
      <c r="P275" s="245">
        <v>0</v>
      </c>
      <c r="Q275" s="245">
        <f>ROUND(E275*P275,2)</f>
        <v>0</v>
      </c>
      <c r="R275" s="247"/>
      <c r="S275" s="247" t="s">
        <v>527</v>
      </c>
      <c r="T275" s="248" t="s">
        <v>512</v>
      </c>
      <c r="U275" s="224">
        <v>0</v>
      </c>
      <c r="V275" s="224">
        <f>ROUND(E275*U275,2)</f>
        <v>0</v>
      </c>
      <c r="W275" s="224"/>
      <c r="X275" s="224" t="s">
        <v>557</v>
      </c>
      <c r="Y275" s="224" t="s">
        <v>513</v>
      </c>
      <c r="Z275" s="213"/>
      <c r="AA275" s="213"/>
      <c r="AB275" s="213"/>
      <c r="AC275" s="213"/>
      <c r="AD275" s="213"/>
      <c r="AE275" s="213"/>
      <c r="AF275" s="213"/>
      <c r="AG275" s="213" t="s">
        <v>571</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55"/>
      <c r="D276" s="251"/>
      <c r="E276" s="251"/>
      <c r="F276" s="251"/>
      <c r="G276" s="251"/>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515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
      <c r="A277" s="242">
        <v>117</v>
      </c>
      <c r="B277" s="243" t="s">
        <v>4429</v>
      </c>
      <c r="C277" s="254" t="s">
        <v>4430</v>
      </c>
      <c r="D277" s="244" t="s">
        <v>582</v>
      </c>
      <c r="E277" s="245">
        <v>39</v>
      </c>
      <c r="F277" s="246"/>
      <c r="G277" s="247">
        <f>ROUND(E277*F277,2)</f>
        <v>0</v>
      </c>
      <c r="H277" s="246"/>
      <c r="I277" s="247">
        <f>ROUND(E277*H277,2)</f>
        <v>0</v>
      </c>
      <c r="J277" s="246"/>
      <c r="K277" s="247">
        <f>ROUND(E277*J277,2)</f>
        <v>0</v>
      </c>
      <c r="L277" s="247">
        <v>21</v>
      </c>
      <c r="M277" s="247">
        <f>G277*(1+L277/100)</f>
        <v>0</v>
      </c>
      <c r="N277" s="245">
        <v>0</v>
      </c>
      <c r="O277" s="245">
        <f>ROUND(E277*N277,2)</f>
        <v>0</v>
      </c>
      <c r="P277" s="245">
        <v>0</v>
      </c>
      <c r="Q277" s="245">
        <f>ROUND(E277*P277,2)</f>
        <v>0</v>
      </c>
      <c r="R277" s="247"/>
      <c r="S277" s="247" t="s">
        <v>511</v>
      </c>
      <c r="T277" s="248" t="s">
        <v>511</v>
      </c>
      <c r="U277" s="224">
        <v>0.42</v>
      </c>
      <c r="V277" s="224">
        <f>ROUND(E277*U277,2)</f>
        <v>16.38</v>
      </c>
      <c r="W277" s="224"/>
      <c r="X277" s="224" t="s">
        <v>557</v>
      </c>
      <c r="Y277" s="224" t="s">
        <v>513</v>
      </c>
      <c r="Z277" s="213"/>
      <c r="AA277" s="213"/>
      <c r="AB277" s="213"/>
      <c r="AC277" s="213"/>
      <c r="AD277" s="213"/>
      <c r="AE277" s="213"/>
      <c r="AF277" s="213"/>
      <c r="AG277" s="213" t="s">
        <v>571</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55"/>
      <c r="D278" s="251"/>
      <c r="E278" s="251"/>
      <c r="F278" s="251"/>
      <c r="G278" s="251"/>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515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x14ac:dyDescent="0.2">
      <c r="A279" s="242">
        <v>118</v>
      </c>
      <c r="B279" s="243" t="s">
        <v>4431</v>
      </c>
      <c r="C279" s="254" t="s">
        <v>4432</v>
      </c>
      <c r="D279" s="244" t="s">
        <v>582</v>
      </c>
      <c r="E279" s="245">
        <v>2</v>
      </c>
      <c r="F279" s="246"/>
      <c r="G279" s="247">
        <f>ROUND(E279*F279,2)</f>
        <v>0</v>
      </c>
      <c r="H279" s="246"/>
      <c r="I279" s="247">
        <f>ROUND(E279*H279,2)</f>
        <v>0</v>
      </c>
      <c r="J279" s="246"/>
      <c r="K279" s="247">
        <f>ROUND(E279*J279,2)</f>
        <v>0</v>
      </c>
      <c r="L279" s="247">
        <v>21</v>
      </c>
      <c r="M279" s="247">
        <f>G279*(1+L279/100)</f>
        <v>0</v>
      </c>
      <c r="N279" s="245">
        <v>0</v>
      </c>
      <c r="O279" s="245">
        <f>ROUND(E279*N279,2)</f>
        <v>0</v>
      </c>
      <c r="P279" s="245">
        <v>0</v>
      </c>
      <c r="Q279" s="245">
        <f>ROUND(E279*P279,2)</f>
        <v>0</v>
      </c>
      <c r="R279" s="247"/>
      <c r="S279" s="247" t="s">
        <v>511</v>
      </c>
      <c r="T279" s="248" t="s">
        <v>511</v>
      </c>
      <c r="U279" s="224">
        <v>0.35</v>
      </c>
      <c r="V279" s="224">
        <f>ROUND(E279*U279,2)</f>
        <v>0.7</v>
      </c>
      <c r="W279" s="224"/>
      <c r="X279" s="224" t="s">
        <v>557</v>
      </c>
      <c r="Y279" s="224" t="s">
        <v>513</v>
      </c>
      <c r="Z279" s="213"/>
      <c r="AA279" s="213"/>
      <c r="AB279" s="213"/>
      <c r="AC279" s="213"/>
      <c r="AD279" s="213"/>
      <c r="AE279" s="213"/>
      <c r="AF279" s="213"/>
      <c r="AG279" s="213" t="s">
        <v>571</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55"/>
      <c r="D280" s="251"/>
      <c r="E280" s="251"/>
      <c r="F280" s="251"/>
      <c r="G280" s="251"/>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515</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
      <c r="A281" s="242">
        <v>119</v>
      </c>
      <c r="B281" s="243" t="s">
        <v>4433</v>
      </c>
      <c r="C281" s="254" t="s">
        <v>4434</v>
      </c>
      <c r="D281" s="244" t="s">
        <v>582</v>
      </c>
      <c r="E281" s="245">
        <v>4</v>
      </c>
      <c r="F281" s="246"/>
      <c r="G281" s="247">
        <f>ROUND(E281*F281,2)</f>
        <v>0</v>
      </c>
      <c r="H281" s="246"/>
      <c r="I281" s="247">
        <f>ROUND(E281*H281,2)</f>
        <v>0</v>
      </c>
      <c r="J281" s="246"/>
      <c r="K281" s="247">
        <f>ROUND(E281*J281,2)</f>
        <v>0</v>
      </c>
      <c r="L281" s="247">
        <v>21</v>
      </c>
      <c r="M281" s="247">
        <f>G281*(1+L281/100)</f>
        <v>0</v>
      </c>
      <c r="N281" s="245">
        <v>0</v>
      </c>
      <c r="O281" s="245">
        <f>ROUND(E281*N281,2)</f>
        <v>0</v>
      </c>
      <c r="P281" s="245">
        <v>0</v>
      </c>
      <c r="Q281" s="245">
        <f>ROUND(E281*P281,2)</f>
        <v>0</v>
      </c>
      <c r="R281" s="247" t="s">
        <v>4168</v>
      </c>
      <c r="S281" s="247" t="s">
        <v>511</v>
      </c>
      <c r="T281" s="248" t="s">
        <v>511</v>
      </c>
      <c r="U281" s="224">
        <v>0.62</v>
      </c>
      <c r="V281" s="224">
        <f>ROUND(E281*U281,2)</f>
        <v>2.48</v>
      </c>
      <c r="W281" s="224"/>
      <c r="X281" s="224" t="s">
        <v>557</v>
      </c>
      <c r="Y281" s="224" t="s">
        <v>513</v>
      </c>
      <c r="Z281" s="213"/>
      <c r="AA281" s="213"/>
      <c r="AB281" s="213"/>
      <c r="AC281" s="213"/>
      <c r="AD281" s="213"/>
      <c r="AE281" s="213"/>
      <c r="AF281" s="213"/>
      <c r="AG281" s="213" t="s">
        <v>571</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55"/>
      <c r="D282" s="251"/>
      <c r="E282" s="251"/>
      <c r="F282" s="251"/>
      <c r="G282" s="251"/>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515</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2">
        <v>120</v>
      </c>
      <c r="B283" s="243" t="s">
        <v>4435</v>
      </c>
      <c r="C283" s="254" t="s">
        <v>4436</v>
      </c>
      <c r="D283" s="244" t="s">
        <v>582</v>
      </c>
      <c r="E283" s="245">
        <v>2</v>
      </c>
      <c r="F283" s="246"/>
      <c r="G283" s="247">
        <f>ROUND(E283*F283,2)</f>
        <v>0</v>
      </c>
      <c r="H283" s="246"/>
      <c r="I283" s="247">
        <f>ROUND(E283*H283,2)</f>
        <v>0</v>
      </c>
      <c r="J283" s="246"/>
      <c r="K283" s="247">
        <f>ROUND(E283*J283,2)</f>
        <v>0</v>
      </c>
      <c r="L283" s="247">
        <v>21</v>
      </c>
      <c r="M283" s="247">
        <f>G283*(1+L283/100)</f>
        <v>0</v>
      </c>
      <c r="N283" s="245">
        <v>0</v>
      </c>
      <c r="O283" s="245">
        <f>ROUND(E283*N283,2)</f>
        <v>0</v>
      </c>
      <c r="P283" s="245">
        <v>0</v>
      </c>
      <c r="Q283" s="245">
        <f>ROUND(E283*P283,2)</f>
        <v>0</v>
      </c>
      <c r="R283" s="247"/>
      <c r="S283" s="247" t="s">
        <v>511</v>
      </c>
      <c r="T283" s="248" t="s">
        <v>511</v>
      </c>
      <c r="U283" s="224">
        <v>0.73782999999999999</v>
      </c>
      <c r="V283" s="224">
        <f>ROUND(E283*U283,2)</f>
        <v>1.48</v>
      </c>
      <c r="W283" s="224"/>
      <c r="X283" s="224" t="s">
        <v>557</v>
      </c>
      <c r="Y283" s="224" t="s">
        <v>513</v>
      </c>
      <c r="Z283" s="213"/>
      <c r="AA283" s="213"/>
      <c r="AB283" s="213"/>
      <c r="AC283" s="213"/>
      <c r="AD283" s="213"/>
      <c r="AE283" s="213"/>
      <c r="AF283" s="213"/>
      <c r="AG283" s="213" t="s">
        <v>571</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55"/>
      <c r="D284" s="251"/>
      <c r="E284" s="251"/>
      <c r="F284" s="251"/>
      <c r="G284" s="251"/>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515</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42">
        <v>121</v>
      </c>
      <c r="B285" s="243" t="s">
        <v>4437</v>
      </c>
      <c r="C285" s="254" t="s">
        <v>4438</v>
      </c>
      <c r="D285" s="244" t="s">
        <v>582</v>
      </c>
      <c r="E285" s="245">
        <v>5</v>
      </c>
      <c r="F285" s="246"/>
      <c r="G285" s="247">
        <f>ROUND(E285*F285,2)</f>
        <v>0</v>
      </c>
      <c r="H285" s="246"/>
      <c r="I285" s="247">
        <f>ROUND(E285*H285,2)</f>
        <v>0</v>
      </c>
      <c r="J285" s="246"/>
      <c r="K285" s="247">
        <f>ROUND(E285*J285,2)</f>
        <v>0</v>
      </c>
      <c r="L285" s="247">
        <v>21</v>
      </c>
      <c r="M285" s="247">
        <f>G285*(1+L285/100)</f>
        <v>0</v>
      </c>
      <c r="N285" s="245">
        <v>0</v>
      </c>
      <c r="O285" s="245">
        <f>ROUND(E285*N285,2)</f>
        <v>0</v>
      </c>
      <c r="P285" s="245">
        <v>0</v>
      </c>
      <c r="Q285" s="245">
        <f>ROUND(E285*P285,2)</f>
        <v>0</v>
      </c>
      <c r="R285" s="247"/>
      <c r="S285" s="247" t="s">
        <v>511</v>
      </c>
      <c r="T285" s="248" t="s">
        <v>511</v>
      </c>
      <c r="U285" s="224">
        <v>0.4</v>
      </c>
      <c r="V285" s="224">
        <f>ROUND(E285*U285,2)</f>
        <v>2</v>
      </c>
      <c r="W285" s="224"/>
      <c r="X285" s="224" t="s">
        <v>557</v>
      </c>
      <c r="Y285" s="224" t="s">
        <v>513</v>
      </c>
      <c r="Z285" s="213"/>
      <c r="AA285" s="213"/>
      <c r="AB285" s="213"/>
      <c r="AC285" s="213"/>
      <c r="AD285" s="213"/>
      <c r="AE285" s="213"/>
      <c r="AF285" s="213"/>
      <c r="AG285" s="213" t="s">
        <v>571</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55"/>
      <c r="D286" s="251"/>
      <c r="E286" s="251"/>
      <c r="F286" s="251"/>
      <c r="G286" s="251"/>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515</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x14ac:dyDescent="0.2">
      <c r="A287" s="232" t="s">
        <v>506</v>
      </c>
      <c r="B287" s="233" t="s">
        <v>444</v>
      </c>
      <c r="C287" s="253" t="s">
        <v>445</v>
      </c>
      <c r="D287" s="234"/>
      <c r="E287" s="235"/>
      <c r="F287" s="236"/>
      <c r="G287" s="236">
        <f>SUMIF(AG288:AG329,"&lt;&gt;NOR",G288:G329)</f>
        <v>0</v>
      </c>
      <c r="H287" s="236"/>
      <c r="I287" s="236">
        <f>SUM(I288:I329)</f>
        <v>0</v>
      </c>
      <c r="J287" s="236"/>
      <c r="K287" s="236">
        <f>SUM(K288:K329)</f>
        <v>0</v>
      </c>
      <c r="L287" s="236"/>
      <c r="M287" s="236">
        <f>SUM(M288:M329)</f>
        <v>0</v>
      </c>
      <c r="N287" s="235"/>
      <c r="O287" s="235">
        <f>SUM(O288:O329)</f>
        <v>1.33</v>
      </c>
      <c r="P287" s="235"/>
      <c r="Q287" s="235">
        <f>SUM(Q288:Q329)</f>
        <v>0</v>
      </c>
      <c r="R287" s="236"/>
      <c r="S287" s="236"/>
      <c r="T287" s="237"/>
      <c r="U287" s="231"/>
      <c r="V287" s="231">
        <f>SUM(V288:V329)</f>
        <v>31.659999999999997</v>
      </c>
      <c r="W287" s="231"/>
      <c r="X287" s="231"/>
      <c r="Y287" s="231"/>
      <c r="AG287" t="s">
        <v>507</v>
      </c>
    </row>
    <row r="288" spans="1:60" ht="22.5" outlineLevel="1" x14ac:dyDescent="0.2">
      <c r="A288" s="242">
        <v>122</v>
      </c>
      <c r="B288" s="243" t="s">
        <v>4439</v>
      </c>
      <c r="C288" s="254" t="s">
        <v>4440</v>
      </c>
      <c r="D288" s="244" t="s">
        <v>582</v>
      </c>
      <c r="E288" s="245">
        <v>1</v>
      </c>
      <c r="F288" s="246"/>
      <c r="G288" s="247">
        <f>ROUND(E288*F288,2)</f>
        <v>0</v>
      </c>
      <c r="H288" s="246"/>
      <c r="I288" s="247">
        <f>ROUND(E288*H288,2)</f>
        <v>0</v>
      </c>
      <c r="J288" s="246"/>
      <c r="K288" s="247">
        <f>ROUND(E288*J288,2)</f>
        <v>0</v>
      </c>
      <c r="L288" s="247">
        <v>21</v>
      </c>
      <c r="M288" s="247">
        <f>G288*(1+L288/100)</f>
        <v>0</v>
      </c>
      <c r="N288" s="245">
        <v>0</v>
      </c>
      <c r="O288" s="245">
        <f>ROUND(E288*N288,2)</f>
        <v>0</v>
      </c>
      <c r="P288" s="245">
        <v>0</v>
      </c>
      <c r="Q288" s="245">
        <f>ROUND(E288*P288,2)</f>
        <v>0</v>
      </c>
      <c r="R288" s="247"/>
      <c r="S288" s="247" t="s">
        <v>527</v>
      </c>
      <c r="T288" s="248" t="s">
        <v>512</v>
      </c>
      <c r="U288" s="224">
        <v>0</v>
      </c>
      <c r="V288" s="224">
        <f>ROUND(E288*U288,2)</f>
        <v>0</v>
      </c>
      <c r="W288" s="224"/>
      <c r="X288" s="224" t="s">
        <v>531</v>
      </c>
      <c r="Y288" s="224" t="s">
        <v>513</v>
      </c>
      <c r="Z288" s="213"/>
      <c r="AA288" s="213"/>
      <c r="AB288" s="213"/>
      <c r="AC288" s="213"/>
      <c r="AD288" s="213"/>
      <c r="AE288" s="213"/>
      <c r="AF288" s="213"/>
      <c r="AG288" s="213" t="s">
        <v>541</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2" x14ac:dyDescent="0.2">
      <c r="A289" s="220"/>
      <c r="B289" s="221"/>
      <c r="C289" s="255"/>
      <c r="D289" s="251"/>
      <c r="E289" s="251"/>
      <c r="F289" s="251"/>
      <c r="G289" s="251"/>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515</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x14ac:dyDescent="0.2">
      <c r="A290" s="242">
        <v>123</v>
      </c>
      <c r="B290" s="243" t="s">
        <v>4441</v>
      </c>
      <c r="C290" s="254" t="s">
        <v>4442</v>
      </c>
      <c r="D290" s="244" t="s">
        <v>582</v>
      </c>
      <c r="E290" s="245">
        <v>1</v>
      </c>
      <c r="F290" s="246"/>
      <c r="G290" s="247">
        <f>ROUND(E290*F290,2)</f>
        <v>0</v>
      </c>
      <c r="H290" s="246"/>
      <c r="I290" s="247">
        <f>ROUND(E290*H290,2)</f>
        <v>0</v>
      </c>
      <c r="J290" s="246"/>
      <c r="K290" s="247">
        <f>ROUND(E290*J290,2)</f>
        <v>0</v>
      </c>
      <c r="L290" s="247">
        <v>21</v>
      </c>
      <c r="M290" s="247">
        <f>G290*(1+L290/100)</f>
        <v>0</v>
      </c>
      <c r="N290" s="245">
        <v>0</v>
      </c>
      <c r="O290" s="245">
        <f>ROUND(E290*N290,2)</f>
        <v>0</v>
      </c>
      <c r="P290" s="245">
        <v>0</v>
      </c>
      <c r="Q290" s="245">
        <f>ROUND(E290*P290,2)</f>
        <v>0</v>
      </c>
      <c r="R290" s="247"/>
      <c r="S290" s="247" t="s">
        <v>527</v>
      </c>
      <c r="T290" s="248" t="s">
        <v>4367</v>
      </c>
      <c r="U290" s="224">
        <v>0</v>
      </c>
      <c r="V290" s="224">
        <f>ROUND(E290*U290,2)</f>
        <v>0</v>
      </c>
      <c r="W290" s="224"/>
      <c r="X290" s="224" t="s">
        <v>531</v>
      </c>
      <c r="Y290" s="224" t="s">
        <v>513</v>
      </c>
      <c r="Z290" s="213"/>
      <c r="AA290" s="213"/>
      <c r="AB290" s="213"/>
      <c r="AC290" s="213"/>
      <c r="AD290" s="213"/>
      <c r="AE290" s="213"/>
      <c r="AF290" s="213"/>
      <c r="AG290" s="213" t="s">
        <v>541</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2" x14ac:dyDescent="0.2">
      <c r="A291" s="220"/>
      <c r="B291" s="221"/>
      <c r="C291" s="255"/>
      <c r="D291" s="251"/>
      <c r="E291" s="251"/>
      <c r="F291" s="251"/>
      <c r="G291" s="251"/>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515</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
      <c r="A292" s="242">
        <v>124</v>
      </c>
      <c r="B292" s="243" t="s">
        <v>4386</v>
      </c>
      <c r="C292" s="254" t="s">
        <v>4387</v>
      </c>
      <c r="D292" s="244" t="s">
        <v>530</v>
      </c>
      <c r="E292" s="245">
        <v>1</v>
      </c>
      <c r="F292" s="246"/>
      <c r="G292" s="247">
        <f>ROUND(E292*F292,2)</f>
        <v>0</v>
      </c>
      <c r="H292" s="246"/>
      <c r="I292" s="247">
        <f>ROUND(E292*H292,2)</f>
        <v>0</v>
      </c>
      <c r="J292" s="246"/>
      <c r="K292" s="247">
        <f>ROUND(E292*J292,2)</f>
        <v>0</v>
      </c>
      <c r="L292" s="247">
        <v>21</v>
      </c>
      <c r="M292" s="247">
        <f>G292*(1+L292/100)</f>
        <v>0</v>
      </c>
      <c r="N292" s="245">
        <v>1.3317000000000001</v>
      </c>
      <c r="O292" s="245">
        <f>ROUND(E292*N292,2)</f>
        <v>1.33</v>
      </c>
      <c r="P292" s="245">
        <v>0</v>
      </c>
      <c r="Q292" s="245">
        <f>ROUND(E292*P292,2)</f>
        <v>0</v>
      </c>
      <c r="R292" s="247"/>
      <c r="S292" s="247" t="s">
        <v>527</v>
      </c>
      <c r="T292" s="248" t="s">
        <v>512</v>
      </c>
      <c r="U292" s="224">
        <v>0</v>
      </c>
      <c r="V292" s="224">
        <f>ROUND(E292*U292,2)</f>
        <v>0</v>
      </c>
      <c r="W292" s="224"/>
      <c r="X292" s="224" t="s">
        <v>531</v>
      </c>
      <c r="Y292" s="224" t="s">
        <v>513</v>
      </c>
      <c r="Z292" s="213"/>
      <c r="AA292" s="213"/>
      <c r="AB292" s="213"/>
      <c r="AC292" s="213"/>
      <c r="AD292" s="213"/>
      <c r="AE292" s="213"/>
      <c r="AF292" s="213"/>
      <c r="AG292" s="213" t="s">
        <v>541</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2" x14ac:dyDescent="0.2">
      <c r="A293" s="220"/>
      <c r="B293" s="221"/>
      <c r="C293" s="255"/>
      <c r="D293" s="251"/>
      <c r="E293" s="251"/>
      <c r="F293" s="251"/>
      <c r="G293" s="251"/>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515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x14ac:dyDescent="0.2">
      <c r="A294" s="242">
        <v>125</v>
      </c>
      <c r="B294" s="243" t="s">
        <v>4390</v>
      </c>
      <c r="C294" s="254" t="s">
        <v>4391</v>
      </c>
      <c r="D294" s="244" t="s">
        <v>582</v>
      </c>
      <c r="E294" s="245">
        <v>1</v>
      </c>
      <c r="F294" s="246"/>
      <c r="G294" s="247">
        <f>ROUND(E294*F294,2)</f>
        <v>0</v>
      </c>
      <c r="H294" s="246"/>
      <c r="I294" s="247">
        <f>ROUND(E294*H294,2)</f>
        <v>0</v>
      </c>
      <c r="J294" s="246"/>
      <c r="K294" s="247">
        <f>ROUND(E294*J294,2)</f>
        <v>0</v>
      </c>
      <c r="L294" s="247">
        <v>21</v>
      </c>
      <c r="M294" s="247">
        <f>G294*(1+L294/100)</f>
        <v>0</v>
      </c>
      <c r="N294" s="245">
        <v>0</v>
      </c>
      <c r="O294" s="245">
        <f>ROUND(E294*N294,2)</f>
        <v>0</v>
      </c>
      <c r="P294" s="245">
        <v>0</v>
      </c>
      <c r="Q294" s="245">
        <f>ROUND(E294*P294,2)</f>
        <v>0</v>
      </c>
      <c r="R294" s="247"/>
      <c r="S294" s="247" t="s">
        <v>527</v>
      </c>
      <c r="T294" s="248" t="s">
        <v>512</v>
      </c>
      <c r="U294" s="224">
        <v>0</v>
      </c>
      <c r="V294" s="224">
        <f>ROUND(E294*U294,2)</f>
        <v>0</v>
      </c>
      <c r="W294" s="224"/>
      <c r="X294" s="224" t="s">
        <v>531</v>
      </c>
      <c r="Y294" s="224" t="s">
        <v>513</v>
      </c>
      <c r="Z294" s="213"/>
      <c r="AA294" s="213"/>
      <c r="AB294" s="213"/>
      <c r="AC294" s="213"/>
      <c r="AD294" s="213"/>
      <c r="AE294" s="213"/>
      <c r="AF294" s="213"/>
      <c r="AG294" s="213" t="s">
        <v>541</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5"/>
      <c r="D295" s="251"/>
      <c r="E295" s="251"/>
      <c r="F295" s="251"/>
      <c r="G295" s="251"/>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515</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x14ac:dyDescent="0.2">
      <c r="A296" s="242">
        <v>126</v>
      </c>
      <c r="B296" s="243" t="s">
        <v>4392</v>
      </c>
      <c r="C296" s="254" t="s">
        <v>4393</v>
      </c>
      <c r="D296" s="244" t="s">
        <v>582</v>
      </c>
      <c r="E296" s="245">
        <v>12</v>
      </c>
      <c r="F296" s="246"/>
      <c r="G296" s="247">
        <f>ROUND(E296*F296,2)</f>
        <v>0</v>
      </c>
      <c r="H296" s="246"/>
      <c r="I296" s="247">
        <f>ROUND(E296*H296,2)</f>
        <v>0</v>
      </c>
      <c r="J296" s="246"/>
      <c r="K296" s="247">
        <f>ROUND(E296*J296,2)</f>
        <v>0</v>
      </c>
      <c r="L296" s="247">
        <v>21</v>
      </c>
      <c r="M296" s="247">
        <f>G296*(1+L296/100)</f>
        <v>0</v>
      </c>
      <c r="N296" s="245">
        <v>1.8000000000000001E-4</v>
      </c>
      <c r="O296" s="245">
        <f>ROUND(E296*N296,2)</f>
        <v>0</v>
      </c>
      <c r="P296" s="245">
        <v>0</v>
      </c>
      <c r="Q296" s="245">
        <f>ROUND(E296*P296,2)</f>
        <v>0</v>
      </c>
      <c r="R296" s="247" t="s">
        <v>970</v>
      </c>
      <c r="S296" s="247" t="s">
        <v>511</v>
      </c>
      <c r="T296" s="248" t="s">
        <v>511</v>
      </c>
      <c r="U296" s="224">
        <v>0</v>
      </c>
      <c r="V296" s="224">
        <f>ROUND(E296*U296,2)</f>
        <v>0</v>
      </c>
      <c r="W296" s="224"/>
      <c r="X296" s="224" t="s">
        <v>531</v>
      </c>
      <c r="Y296" s="224" t="s">
        <v>513</v>
      </c>
      <c r="Z296" s="213"/>
      <c r="AA296" s="213"/>
      <c r="AB296" s="213"/>
      <c r="AC296" s="213"/>
      <c r="AD296" s="213"/>
      <c r="AE296" s="213"/>
      <c r="AF296" s="213"/>
      <c r="AG296" s="213" t="s">
        <v>541</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55"/>
      <c r="D297" s="251"/>
      <c r="E297" s="251"/>
      <c r="F297" s="251"/>
      <c r="G297" s="251"/>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515</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ht="22.5" outlineLevel="1" x14ac:dyDescent="0.2">
      <c r="A298" s="242">
        <v>127</v>
      </c>
      <c r="B298" s="243" t="s">
        <v>4394</v>
      </c>
      <c r="C298" s="254" t="s">
        <v>4395</v>
      </c>
      <c r="D298" s="244" t="s">
        <v>582</v>
      </c>
      <c r="E298" s="245">
        <v>1</v>
      </c>
      <c r="F298" s="246"/>
      <c r="G298" s="247">
        <f>ROUND(E298*F298,2)</f>
        <v>0</v>
      </c>
      <c r="H298" s="246"/>
      <c r="I298" s="247">
        <f>ROUND(E298*H298,2)</f>
        <v>0</v>
      </c>
      <c r="J298" s="246"/>
      <c r="K298" s="247">
        <f>ROUND(E298*J298,2)</f>
        <v>0</v>
      </c>
      <c r="L298" s="247">
        <v>21</v>
      </c>
      <c r="M298" s="247">
        <f>G298*(1+L298/100)</f>
        <v>0</v>
      </c>
      <c r="N298" s="245">
        <v>1.8000000000000001E-4</v>
      </c>
      <c r="O298" s="245">
        <f>ROUND(E298*N298,2)</f>
        <v>0</v>
      </c>
      <c r="P298" s="245">
        <v>0</v>
      </c>
      <c r="Q298" s="245">
        <f>ROUND(E298*P298,2)</f>
        <v>0</v>
      </c>
      <c r="R298" s="247" t="s">
        <v>970</v>
      </c>
      <c r="S298" s="247" t="s">
        <v>511</v>
      </c>
      <c r="T298" s="248" t="s">
        <v>511</v>
      </c>
      <c r="U298" s="224">
        <v>0</v>
      </c>
      <c r="V298" s="224">
        <f>ROUND(E298*U298,2)</f>
        <v>0</v>
      </c>
      <c r="W298" s="224"/>
      <c r="X298" s="224" t="s">
        <v>531</v>
      </c>
      <c r="Y298" s="224" t="s">
        <v>513</v>
      </c>
      <c r="Z298" s="213"/>
      <c r="AA298" s="213"/>
      <c r="AB298" s="213"/>
      <c r="AC298" s="213"/>
      <c r="AD298" s="213"/>
      <c r="AE298" s="213"/>
      <c r="AF298" s="213"/>
      <c r="AG298" s="213" t="s">
        <v>541</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2" x14ac:dyDescent="0.2">
      <c r="A299" s="220"/>
      <c r="B299" s="221"/>
      <c r="C299" s="255"/>
      <c r="D299" s="251"/>
      <c r="E299" s="251"/>
      <c r="F299" s="251"/>
      <c r="G299" s="251"/>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515</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ht="22.5" outlineLevel="1" x14ac:dyDescent="0.2">
      <c r="A300" s="242">
        <v>128</v>
      </c>
      <c r="B300" s="243" t="s">
        <v>4398</v>
      </c>
      <c r="C300" s="254" t="s">
        <v>4399</v>
      </c>
      <c r="D300" s="244" t="s">
        <v>582</v>
      </c>
      <c r="E300" s="245">
        <v>16</v>
      </c>
      <c r="F300" s="246"/>
      <c r="G300" s="247">
        <f>ROUND(E300*F300,2)</f>
        <v>0</v>
      </c>
      <c r="H300" s="246"/>
      <c r="I300" s="247">
        <f>ROUND(E300*H300,2)</f>
        <v>0</v>
      </c>
      <c r="J300" s="246"/>
      <c r="K300" s="247">
        <f>ROUND(E300*J300,2)</f>
        <v>0</v>
      </c>
      <c r="L300" s="247">
        <v>21</v>
      </c>
      <c r="M300" s="247">
        <f>G300*(1+L300/100)</f>
        <v>0</v>
      </c>
      <c r="N300" s="245">
        <v>1.8000000000000001E-4</v>
      </c>
      <c r="O300" s="245">
        <f>ROUND(E300*N300,2)</f>
        <v>0</v>
      </c>
      <c r="P300" s="245">
        <v>0</v>
      </c>
      <c r="Q300" s="245">
        <f>ROUND(E300*P300,2)</f>
        <v>0</v>
      </c>
      <c r="R300" s="247" t="s">
        <v>970</v>
      </c>
      <c r="S300" s="247" t="s">
        <v>511</v>
      </c>
      <c r="T300" s="248" t="s">
        <v>511</v>
      </c>
      <c r="U300" s="224">
        <v>0</v>
      </c>
      <c r="V300" s="224">
        <f>ROUND(E300*U300,2)</f>
        <v>0</v>
      </c>
      <c r="W300" s="224"/>
      <c r="X300" s="224" t="s">
        <v>531</v>
      </c>
      <c r="Y300" s="224" t="s">
        <v>513</v>
      </c>
      <c r="Z300" s="213"/>
      <c r="AA300" s="213"/>
      <c r="AB300" s="213"/>
      <c r="AC300" s="213"/>
      <c r="AD300" s="213"/>
      <c r="AE300" s="213"/>
      <c r="AF300" s="213"/>
      <c r="AG300" s="213" t="s">
        <v>541</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55"/>
      <c r="D301" s="251"/>
      <c r="E301" s="251"/>
      <c r="F301" s="251"/>
      <c r="G301" s="251"/>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515</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42">
        <v>129</v>
      </c>
      <c r="B302" s="243" t="s">
        <v>4406</v>
      </c>
      <c r="C302" s="254" t="s">
        <v>4407</v>
      </c>
      <c r="D302" s="244" t="s">
        <v>582</v>
      </c>
      <c r="E302" s="245">
        <v>1</v>
      </c>
      <c r="F302" s="246"/>
      <c r="G302" s="247">
        <f>ROUND(E302*F302,2)</f>
        <v>0</v>
      </c>
      <c r="H302" s="246"/>
      <c r="I302" s="247">
        <f>ROUND(E302*H302,2)</f>
        <v>0</v>
      </c>
      <c r="J302" s="246"/>
      <c r="K302" s="247">
        <f>ROUND(E302*J302,2)</f>
        <v>0</v>
      </c>
      <c r="L302" s="247">
        <v>21</v>
      </c>
      <c r="M302" s="247">
        <f>G302*(1+L302/100)</f>
        <v>0</v>
      </c>
      <c r="N302" s="245">
        <v>5.0000000000000001E-4</v>
      </c>
      <c r="O302" s="245">
        <f>ROUND(E302*N302,2)</f>
        <v>0</v>
      </c>
      <c r="P302" s="245">
        <v>0</v>
      </c>
      <c r="Q302" s="245">
        <f>ROUND(E302*P302,2)</f>
        <v>0</v>
      </c>
      <c r="R302" s="247" t="s">
        <v>970</v>
      </c>
      <c r="S302" s="247" t="s">
        <v>511</v>
      </c>
      <c r="T302" s="248" t="s">
        <v>511</v>
      </c>
      <c r="U302" s="224">
        <v>0</v>
      </c>
      <c r="V302" s="224">
        <f>ROUND(E302*U302,2)</f>
        <v>0</v>
      </c>
      <c r="W302" s="224"/>
      <c r="X302" s="224" t="s">
        <v>531</v>
      </c>
      <c r="Y302" s="224" t="s">
        <v>513</v>
      </c>
      <c r="Z302" s="213"/>
      <c r="AA302" s="213"/>
      <c r="AB302" s="213"/>
      <c r="AC302" s="213"/>
      <c r="AD302" s="213"/>
      <c r="AE302" s="213"/>
      <c r="AF302" s="213"/>
      <c r="AG302" s="213" t="s">
        <v>541</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55"/>
      <c r="D303" s="251"/>
      <c r="E303" s="251"/>
      <c r="F303" s="251"/>
      <c r="G303" s="251"/>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515</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ht="22.5" outlineLevel="1" x14ac:dyDescent="0.2">
      <c r="A304" s="242">
        <v>130</v>
      </c>
      <c r="B304" s="243" t="s">
        <v>4408</v>
      </c>
      <c r="C304" s="254" t="s">
        <v>4409</v>
      </c>
      <c r="D304" s="244" t="s">
        <v>582</v>
      </c>
      <c r="E304" s="245">
        <v>1</v>
      </c>
      <c r="F304" s="246"/>
      <c r="G304" s="247">
        <f>ROUND(E304*F304,2)</f>
        <v>0</v>
      </c>
      <c r="H304" s="246"/>
      <c r="I304" s="247">
        <f>ROUND(E304*H304,2)</f>
        <v>0</v>
      </c>
      <c r="J304" s="246"/>
      <c r="K304" s="247">
        <f>ROUND(E304*J304,2)</f>
        <v>0</v>
      </c>
      <c r="L304" s="247">
        <v>21</v>
      </c>
      <c r="M304" s="247">
        <f>G304*(1+L304/100)</f>
        <v>0</v>
      </c>
      <c r="N304" s="245">
        <v>0</v>
      </c>
      <c r="O304" s="245">
        <f>ROUND(E304*N304,2)</f>
        <v>0</v>
      </c>
      <c r="P304" s="245">
        <v>0</v>
      </c>
      <c r="Q304" s="245">
        <f>ROUND(E304*P304,2)</f>
        <v>0</v>
      </c>
      <c r="R304" s="247"/>
      <c r="S304" s="247" t="s">
        <v>527</v>
      </c>
      <c r="T304" s="248" t="s">
        <v>4367</v>
      </c>
      <c r="U304" s="224">
        <v>0</v>
      </c>
      <c r="V304" s="224">
        <f>ROUND(E304*U304,2)</f>
        <v>0</v>
      </c>
      <c r="W304" s="224"/>
      <c r="X304" s="224" t="s">
        <v>531</v>
      </c>
      <c r="Y304" s="224" t="s">
        <v>513</v>
      </c>
      <c r="Z304" s="213"/>
      <c r="AA304" s="213"/>
      <c r="AB304" s="213"/>
      <c r="AC304" s="213"/>
      <c r="AD304" s="213"/>
      <c r="AE304" s="213"/>
      <c r="AF304" s="213"/>
      <c r="AG304" s="213" t="s">
        <v>541</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55"/>
      <c r="D305" s="251"/>
      <c r="E305" s="251"/>
      <c r="F305" s="251"/>
      <c r="G305" s="251"/>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515</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1" x14ac:dyDescent="0.2">
      <c r="A306" s="242">
        <v>131</v>
      </c>
      <c r="B306" s="243" t="s">
        <v>4410</v>
      </c>
      <c r="C306" s="254" t="s">
        <v>4411</v>
      </c>
      <c r="D306" s="244" t="s">
        <v>582</v>
      </c>
      <c r="E306" s="245">
        <v>2</v>
      </c>
      <c r="F306" s="246"/>
      <c r="G306" s="247">
        <f>ROUND(E306*F306,2)</f>
        <v>0</v>
      </c>
      <c r="H306" s="246"/>
      <c r="I306" s="247">
        <f>ROUND(E306*H306,2)</f>
        <v>0</v>
      </c>
      <c r="J306" s="246"/>
      <c r="K306" s="247">
        <f>ROUND(E306*J306,2)</f>
        <v>0</v>
      </c>
      <c r="L306" s="247">
        <v>21</v>
      </c>
      <c r="M306" s="247">
        <f>G306*(1+L306/100)</f>
        <v>0</v>
      </c>
      <c r="N306" s="245">
        <v>0</v>
      </c>
      <c r="O306" s="245">
        <f>ROUND(E306*N306,2)</f>
        <v>0</v>
      </c>
      <c r="P306" s="245">
        <v>0</v>
      </c>
      <c r="Q306" s="245">
        <f>ROUND(E306*P306,2)</f>
        <v>0</v>
      </c>
      <c r="R306" s="247"/>
      <c r="S306" s="247" t="s">
        <v>527</v>
      </c>
      <c r="T306" s="248" t="s">
        <v>4367</v>
      </c>
      <c r="U306" s="224">
        <v>0</v>
      </c>
      <c r="V306" s="224">
        <f>ROUND(E306*U306,2)</f>
        <v>0</v>
      </c>
      <c r="W306" s="224"/>
      <c r="X306" s="224" t="s">
        <v>531</v>
      </c>
      <c r="Y306" s="224" t="s">
        <v>513</v>
      </c>
      <c r="Z306" s="213"/>
      <c r="AA306" s="213"/>
      <c r="AB306" s="213"/>
      <c r="AC306" s="213"/>
      <c r="AD306" s="213"/>
      <c r="AE306" s="213"/>
      <c r="AF306" s="213"/>
      <c r="AG306" s="213" t="s">
        <v>541</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55"/>
      <c r="D307" s="251"/>
      <c r="E307" s="251"/>
      <c r="F307" s="251"/>
      <c r="G307" s="251"/>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515</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x14ac:dyDescent="0.2">
      <c r="A308" s="242">
        <v>132</v>
      </c>
      <c r="B308" s="243" t="s">
        <v>4415</v>
      </c>
      <c r="C308" s="254" t="s">
        <v>4416</v>
      </c>
      <c r="D308" s="244" t="s">
        <v>582</v>
      </c>
      <c r="E308" s="245">
        <v>2</v>
      </c>
      <c r="F308" s="246"/>
      <c r="G308" s="247">
        <f>ROUND(E308*F308,2)</f>
        <v>0</v>
      </c>
      <c r="H308" s="246"/>
      <c r="I308" s="247">
        <f>ROUND(E308*H308,2)</f>
        <v>0</v>
      </c>
      <c r="J308" s="246"/>
      <c r="K308" s="247">
        <f>ROUND(E308*J308,2)</f>
        <v>0</v>
      </c>
      <c r="L308" s="247">
        <v>21</v>
      </c>
      <c r="M308" s="247">
        <f>G308*(1+L308/100)</f>
        <v>0</v>
      </c>
      <c r="N308" s="245">
        <v>0</v>
      </c>
      <c r="O308" s="245">
        <f>ROUND(E308*N308,2)</f>
        <v>0</v>
      </c>
      <c r="P308" s="245">
        <v>0</v>
      </c>
      <c r="Q308" s="245">
        <f>ROUND(E308*P308,2)</f>
        <v>0</v>
      </c>
      <c r="R308" s="247"/>
      <c r="S308" s="247" t="s">
        <v>527</v>
      </c>
      <c r="T308" s="248" t="s">
        <v>4367</v>
      </c>
      <c r="U308" s="224">
        <v>0</v>
      </c>
      <c r="V308" s="224">
        <f>ROUND(E308*U308,2)</f>
        <v>0</v>
      </c>
      <c r="W308" s="224"/>
      <c r="X308" s="224" t="s">
        <v>531</v>
      </c>
      <c r="Y308" s="224" t="s">
        <v>513</v>
      </c>
      <c r="Z308" s="213"/>
      <c r="AA308" s="213"/>
      <c r="AB308" s="213"/>
      <c r="AC308" s="213"/>
      <c r="AD308" s="213"/>
      <c r="AE308" s="213"/>
      <c r="AF308" s="213"/>
      <c r="AG308" s="213" t="s">
        <v>541</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55"/>
      <c r="D309" s="251"/>
      <c r="E309" s="251"/>
      <c r="F309" s="251"/>
      <c r="G309" s="251"/>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515</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42">
        <v>133</v>
      </c>
      <c r="B310" s="243" t="s">
        <v>4419</v>
      </c>
      <c r="C310" s="254" t="s">
        <v>4420</v>
      </c>
      <c r="D310" s="244" t="s">
        <v>582</v>
      </c>
      <c r="E310" s="245">
        <v>1</v>
      </c>
      <c r="F310" s="246"/>
      <c r="G310" s="247">
        <f>ROUND(E310*F310,2)</f>
        <v>0</v>
      </c>
      <c r="H310" s="246"/>
      <c r="I310" s="247">
        <f>ROUND(E310*H310,2)</f>
        <v>0</v>
      </c>
      <c r="J310" s="246"/>
      <c r="K310" s="247">
        <f>ROUND(E310*J310,2)</f>
        <v>0</v>
      </c>
      <c r="L310" s="247">
        <v>21</v>
      </c>
      <c r="M310" s="247">
        <f>G310*(1+L310/100)</f>
        <v>0</v>
      </c>
      <c r="N310" s="245">
        <v>0</v>
      </c>
      <c r="O310" s="245">
        <f>ROUND(E310*N310,2)</f>
        <v>0</v>
      </c>
      <c r="P310" s="245">
        <v>0</v>
      </c>
      <c r="Q310" s="245">
        <f>ROUND(E310*P310,2)</f>
        <v>0</v>
      </c>
      <c r="R310" s="247"/>
      <c r="S310" s="247" t="s">
        <v>527</v>
      </c>
      <c r="T310" s="248" t="s">
        <v>4367</v>
      </c>
      <c r="U310" s="224">
        <v>0</v>
      </c>
      <c r="V310" s="224">
        <f>ROUND(E310*U310,2)</f>
        <v>0</v>
      </c>
      <c r="W310" s="224"/>
      <c r="X310" s="224" t="s">
        <v>531</v>
      </c>
      <c r="Y310" s="224" t="s">
        <v>513</v>
      </c>
      <c r="Z310" s="213"/>
      <c r="AA310" s="213"/>
      <c r="AB310" s="213"/>
      <c r="AC310" s="213"/>
      <c r="AD310" s="213"/>
      <c r="AE310" s="213"/>
      <c r="AF310" s="213"/>
      <c r="AG310" s="213" t="s">
        <v>541</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55"/>
      <c r="D311" s="251"/>
      <c r="E311" s="251"/>
      <c r="F311" s="251"/>
      <c r="G311" s="251"/>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515</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x14ac:dyDescent="0.2">
      <c r="A312" s="242">
        <v>134</v>
      </c>
      <c r="B312" s="243" t="s">
        <v>4421</v>
      </c>
      <c r="C312" s="254" t="s">
        <v>4422</v>
      </c>
      <c r="D312" s="244" t="s">
        <v>530</v>
      </c>
      <c r="E312" s="245">
        <v>3</v>
      </c>
      <c r="F312" s="246"/>
      <c r="G312" s="247">
        <f>ROUND(E312*F312,2)</f>
        <v>0</v>
      </c>
      <c r="H312" s="246"/>
      <c r="I312" s="247">
        <f>ROUND(E312*H312,2)</f>
        <v>0</v>
      </c>
      <c r="J312" s="246"/>
      <c r="K312" s="247">
        <f>ROUND(E312*J312,2)</f>
        <v>0</v>
      </c>
      <c r="L312" s="247">
        <v>21</v>
      </c>
      <c r="M312" s="247">
        <f>G312*(1+L312/100)</f>
        <v>0</v>
      </c>
      <c r="N312" s="245">
        <v>0</v>
      </c>
      <c r="O312" s="245">
        <f>ROUND(E312*N312,2)</f>
        <v>0</v>
      </c>
      <c r="P312" s="245">
        <v>0</v>
      </c>
      <c r="Q312" s="245">
        <f>ROUND(E312*P312,2)</f>
        <v>0</v>
      </c>
      <c r="R312" s="247"/>
      <c r="S312" s="247" t="s">
        <v>527</v>
      </c>
      <c r="T312" s="248" t="s">
        <v>512</v>
      </c>
      <c r="U312" s="224">
        <v>0</v>
      </c>
      <c r="V312" s="224">
        <f>ROUND(E312*U312,2)</f>
        <v>0</v>
      </c>
      <c r="W312" s="224"/>
      <c r="X312" s="224" t="s">
        <v>531</v>
      </c>
      <c r="Y312" s="224" t="s">
        <v>513</v>
      </c>
      <c r="Z312" s="213"/>
      <c r="AA312" s="213"/>
      <c r="AB312" s="213"/>
      <c r="AC312" s="213"/>
      <c r="AD312" s="213"/>
      <c r="AE312" s="213"/>
      <c r="AF312" s="213"/>
      <c r="AG312" s="213" t="s">
        <v>541</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55"/>
      <c r="D313" s="251"/>
      <c r="E313" s="251"/>
      <c r="F313" s="251"/>
      <c r="G313" s="251"/>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515</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2">
        <v>135</v>
      </c>
      <c r="B314" s="243" t="s">
        <v>4423</v>
      </c>
      <c r="C314" s="254" t="s">
        <v>4424</v>
      </c>
      <c r="D314" s="244" t="s">
        <v>582</v>
      </c>
      <c r="E314" s="245">
        <v>1</v>
      </c>
      <c r="F314" s="246"/>
      <c r="G314" s="247">
        <f>ROUND(E314*F314,2)</f>
        <v>0</v>
      </c>
      <c r="H314" s="246"/>
      <c r="I314" s="247">
        <f>ROUND(E314*H314,2)</f>
        <v>0</v>
      </c>
      <c r="J314" s="246"/>
      <c r="K314" s="247">
        <f>ROUND(E314*J314,2)</f>
        <v>0</v>
      </c>
      <c r="L314" s="247">
        <v>21</v>
      </c>
      <c r="M314" s="247">
        <f>G314*(1+L314/100)</f>
        <v>0</v>
      </c>
      <c r="N314" s="245">
        <v>0</v>
      </c>
      <c r="O314" s="245">
        <f>ROUND(E314*N314,2)</f>
        <v>0</v>
      </c>
      <c r="P314" s="245">
        <v>0</v>
      </c>
      <c r="Q314" s="245">
        <f>ROUND(E314*P314,2)</f>
        <v>0</v>
      </c>
      <c r="R314" s="247"/>
      <c r="S314" s="247" t="s">
        <v>511</v>
      </c>
      <c r="T314" s="248" t="s">
        <v>511</v>
      </c>
      <c r="U314" s="224">
        <v>1.6</v>
      </c>
      <c r="V314" s="224">
        <f>ROUND(E314*U314,2)</f>
        <v>1.6</v>
      </c>
      <c r="W314" s="224"/>
      <c r="X314" s="224" t="s">
        <v>557</v>
      </c>
      <c r="Y314" s="224" t="s">
        <v>513</v>
      </c>
      <c r="Z314" s="213"/>
      <c r="AA314" s="213"/>
      <c r="AB314" s="213"/>
      <c r="AC314" s="213"/>
      <c r="AD314" s="213"/>
      <c r="AE314" s="213"/>
      <c r="AF314" s="213"/>
      <c r="AG314" s="213" t="s">
        <v>571</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55"/>
      <c r="D315" s="251"/>
      <c r="E315" s="251"/>
      <c r="F315" s="251"/>
      <c r="G315" s="251"/>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515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
      <c r="A316" s="242">
        <v>136</v>
      </c>
      <c r="B316" s="243" t="s">
        <v>4425</v>
      </c>
      <c r="C316" s="254" t="s">
        <v>4426</v>
      </c>
      <c r="D316" s="244" t="s">
        <v>582</v>
      </c>
      <c r="E316" s="245">
        <v>12</v>
      </c>
      <c r="F316" s="246"/>
      <c r="G316" s="247">
        <f>ROUND(E316*F316,2)</f>
        <v>0</v>
      </c>
      <c r="H316" s="246"/>
      <c r="I316" s="247">
        <f>ROUND(E316*H316,2)</f>
        <v>0</v>
      </c>
      <c r="J316" s="246"/>
      <c r="K316" s="247">
        <f>ROUND(E316*J316,2)</f>
        <v>0</v>
      </c>
      <c r="L316" s="247">
        <v>21</v>
      </c>
      <c r="M316" s="247">
        <f>G316*(1+L316/100)</f>
        <v>0</v>
      </c>
      <c r="N316" s="245">
        <v>0</v>
      </c>
      <c r="O316" s="245">
        <f>ROUND(E316*N316,2)</f>
        <v>0</v>
      </c>
      <c r="P316" s="245">
        <v>0</v>
      </c>
      <c r="Q316" s="245">
        <f>ROUND(E316*P316,2)</f>
        <v>0</v>
      </c>
      <c r="R316" s="247"/>
      <c r="S316" s="247" t="s">
        <v>511</v>
      </c>
      <c r="T316" s="248" t="s">
        <v>511</v>
      </c>
      <c r="U316" s="224">
        <v>0.85</v>
      </c>
      <c r="V316" s="224">
        <f>ROUND(E316*U316,2)</f>
        <v>10.199999999999999</v>
      </c>
      <c r="W316" s="224"/>
      <c r="X316" s="224" t="s">
        <v>557</v>
      </c>
      <c r="Y316" s="224" t="s">
        <v>513</v>
      </c>
      <c r="Z316" s="213"/>
      <c r="AA316" s="213"/>
      <c r="AB316" s="213"/>
      <c r="AC316" s="213"/>
      <c r="AD316" s="213"/>
      <c r="AE316" s="213"/>
      <c r="AF316" s="213"/>
      <c r="AG316" s="213" t="s">
        <v>571</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55"/>
      <c r="D317" s="251"/>
      <c r="E317" s="251"/>
      <c r="F317" s="251"/>
      <c r="G317" s="251"/>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515</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
      <c r="A318" s="242">
        <v>137</v>
      </c>
      <c r="B318" s="243" t="s">
        <v>4427</v>
      </c>
      <c r="C318" s="254" t="s">
        <v>4428</v>
      </c>
      <c r="D318" s="244" t="s">
        <v>582</v>
      </c>
      <c r="E318" s="245">
        <v>4</v>
      </c>
      <c r="F318" s="246"/>
      <c r="G318" s="247">
        <f>ROUND(E318*F318,2)</f>
        <v>0</v>
      </c>
      <c r="H318" s="246"/>
      <c r="I318" s="247">
        <f>ROUND(E318*H318,2)</f>
        <v>0</v>
      </c>
      <c r="J318" s="246"/>
      <c r="K318" s="247">
        <f>ROUND(E318*J318,2)</f>
        <v>0</v>
      </c>
      <c r="L318" s="247">
        <v>21</v>
      </c>
      <c r="M318" s="247">
        <f>G318*(1+L318/100)</f>
        <v>0</v>
      </c>
      <c r="N318" s="245">
        <v>0</v>
      </c>
      <c r="O318" s="245">
        <f>ROUND(E318*N318,2)</f>
        <v>0</v>
      </c>
      <c r="P318" s="245">
        <v>0</v>
      </c>
      <c r="Q318" s="245">
        <f>ROUND(E318*P318,2)</f>
        <v>0</v>
      </c>
      <c r="R318" s="247"/>
      <c r="S318" s="247" t="s">
        <v>527</v>
      </c>
      <c r="T318" s="248" t="s">
        <v>512</v>
      </c>
      <c r="U318" s="224">
        <v>0</v>
      </c>
      <c r="V318" s="224">
        <f>ROUND(E318*U318,2)</f>
        <v>0</v>
      </c>
      <c r="W318" s="224"/>
      <c r="X318" s="224" t="s">
        <v>557</v>
      </c>
      <c r="Y318" s="224" t="s">
        <v>513</v>
      </c>
      <c r="Z318" s="213"/>
      <c r="AA318" s="213"/>
      <c r="AB318" s="213"/>
      <c r="AC318" s="213"/>
      <c r="AD318" s="213"/>
      <c r="AE318" s="213"/>
      <c r="AF318" s="213"/>
      <c r="AG318" s="213" t="s">
        <v>571</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55"/>
      <c r="D319" s="251"/>
      <c r="E319" s="251"/>
      <c r="F319" s="251"/>
      <c r="G319" s="251"/>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515</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
      <c r="A320" s="242">
        <v>138</v>
      </c>
      <c r="B320" s="243" t="s">
        <v>4429</v>
      </c>
      <c r="C320" s="254" t="s">
        <v>4430</v>
      </c>
      <c r="D320" s="244" t="s">
        <v>582</v>
      </c>
      <c r="E320" s="245">
        <v>39</v>
      </c>
      <c r="F320" s="246"/>
      <c r="G320" s="247">
        <f>ROUND(E320*F320,2)</f>
        <v>0</v>
      </c>
      <c r="H320" s="246"/>
      <c r="I320" s="247">
        <f>ROUND(E320*H320,2)</f>
        <v>0</v>
      </c>
      <c r="J320" s="246"/>
      <c r="K320" s="247">
        <f>ROUND(E320*J320,2)</f>
        <v>0</v>
      </c>
      <c r="L320" s="247">
        <v>21</v>
      </c>
      <c r="M320" s="247">
        <f>G320*(1+L320/100)</f>
        <v>0</v>
      </c>
      <c r="N320" s="245">
        <v>0</v>
      </c>
      <c r="O320" s="245">
        <f>ROUND(E320*N320,2)</f>
        <v>0</v>
      </c>
      <c r="P320" s="245">
        <v>0</v>
      </c>
      <c r="Q320" s="245">
        <f>ROUND(E320*P320,2)</f>
        <v>0</v>
      </c>
      <c r="R320" s="247"/>
      <c r="S320" s="247" t="s">
        <v>511</v>
      </c>
      <c r="T320" s="248" t="s">
        <v>511</v>
      </c>
      <c r="U320" s="224">
        <v>0.42</v>
      </c>
      <c r="V320" s="224">
        <f>ROUND(E320*U320,2)</f>
        <v>16.38</v>
      </c>
      <c r="W320" s="224"/>
      <c r="X320" s="224" t="s">
        <v>557</v>
      </c>
      <c r="Y320" s="224" t="s">
        <v>513</v>
      </c>
      <c r="Z320" s="213"/>
      <c r="AA320" s="213"/>
      <c r="AB320" s="213"/>
      <c r="AC320" s="213"/>
      <c r="AD320" s="213"/>
      <c r="AE320" s="213"/>
      <c r="AF320" s="213"/>
      <c r="AG320" s="213" t="s">
        <v>571</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55"/>
      <c r="D321" s="251"/>
      <c r="E321" s="251"/>
      <c r="F321" s="251"/>
      <c r="G321" s="251"/>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515</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x14ac:dyDescent="0.2">
      <c r="A322" s="242">
        <v>139</v>
      </c>
      <c r="B322" s="243" t="s">
        <v>4431</v>
      </c>
      <c r="C322" s="254" t="s">
        <v>4432</v>
      </c>
      <c r="D322" s="244" t="s">
        <v>582</v>
      </c>
      <c r="E322" s="245">
        <v>2</v>
      </c>
      <c r="F322" s="246"/>
      <c r="G322" s="247">
        <f>ROUND(E322*F322,2)</f>
        <v>0</v>
      </c>
      <c r="H322" s="246"/>
      <c r="I322" s="247">
        <f>ROUND(E322*H322,2)</f>
        <v>0</v>
      </c>
      <c r="J322" s="246"/>
      <c r="K322" s="247">
        <f>ROUND(E322*J322,2)</f>
        <v>0</v>
      </c>
      <c r="L322" s="247">
        <v>21</v>
      </c>
      <c r="M322" s="247">
        <f>G322*(1+L322/100)</f>
        <v>0</v>
      </c>
      <c r="N322" s="245">
        <v>0</v>
      </c>
      <c r="O322" s="245">
        <f>ROUND(E322*N322,2)</f>
        <v>0</v>
      </c>
      <c r="P322" s="245">
        <v>0</v>
      </c>
      <c r="Q322" s="245">
        <f>ROUND(E322*P322,2)</f>
        <v>0</v>
      </c>
      <c r="R322" s="247"/>
      <c r="S322" s="247" t="s">
        <v>511</v>
      </c>
      <c r="T322" s="248" t="s">
        <v>511</v>
      </c>
      <c r="U322" s="224">
        <v>0.35</v>
      </c>
      <c r="V322" s="224">
        <f>ROUND(E322*U322,2)</f>
        <v>0.7</v>
      </c>
      <c r="W322" s="224"/>
      <c r="X322" s="224" t="s">
        <v>557</v>
      </c>
      <c r="Y322" s="224" t="s">
        <v>513</v>
      </c>
      <c r="Z322" s="213"/>
      <c r="AA322" s="213"/>
      <c r="AB322" s="213"/>
      <c r="AC322" s="213"/>
      <c r="AD322" s="213"/>
      <c r="AE322" s="213"/>
      <c r="AF322" s="213"/>
      <c r="AG322" s="213" t="s">
        <v>571</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55"/>
      <c r="D323" s="251"/>
      <c r="E323" s="251"/>
      <c r="F323" s="251"/>
      <c r="G323" s="251"/>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515</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
      <c r="A324" s="242">
        <v>140</v>
      </c>
      <c r="B324" s="243" t="s">
        <v>4433</v>
      </c>
      <c r="C324" s="254" t="s">
        <v>4434</v>
      </c>
      <c r="D324" s="244" t="s">
        <v>582</v>
      </c>
      <c r="E324" s="245">
        <v>2</v>
      </c>
      <c r="F324" s="246"/>
      <c r="G324" s="247">
        <f>ROUND(E324*F324,2)</f>
        <v>0</v>
      </c>
      <c r="H324" s="246"/>
      <c r="I324" s="247">
        <f>ROUND(E324*H324,2)</f>
        <v>0</v>
      </c>
      <c r="J324" s="246"/>
      <c r="K324" s="247">
        <f>ROUND(E324*J324,2)</f>
        <v>0</v>
      </c>
      <c r="L324" s="247">
        <v>21</v>
      </c>
      <c r="M324" s="247">
        <f>G324*(1+L324/100)</f>
        <v>0</v>
      </c>
      <c r="N324" s="245">
        <v>0</v>
      </c>
      <c r="O324" s="245">
        <f>ROUND(E324*N324,2)</f>
        <v>0</v>
      </c>
      <c r="P324" s="245">
        <v>0</v>
      </c>
      <c r="Q324" s="245">
        <f>ROUND(E324*P324,2)</f>
        <v>0</v>
      </c>
      <c r="R324" s="247" t="s">
        <v>4168</v>
      </c>
      <c r="S324" s="247" t="s">
        <v>511</v>
      </c>
      <c r="T324" s="248" t="s">
        <v>511</v>
      </c>
      <c r="U324" s="224">
        <v>0.62</v>
      </c>
      <c r="V324" s="224">
        <f>ROUND(E324*U324,2)</f>
        <v>1.24</v>
      </c>
      <c r="W324" s="224"/>
      <c r="X324" s="224" t="s">
        <v>557</v>
      </c>
      <c r="Y324" s="224" t="s">
        <v>513</v>
      </c>
      <c r="Z324" s="213"/>
      <c r="AA324" s="213"/>
      <c r="AB324" s="213"/>
      <c r="AC324" s="213"/>
      <c r="AD324" s="213"/>
      <c r="AE324" s="213"/>
      <c r="AF324" s="213"/>
      <c r="AG324" s="213" t="s">
        <v>571</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55"/>
      <c r="D325" s="251"/>
      <c r="E325" s="251"/>
      <c r="F325" s="251"/>
      <c r="G325" s="251"/>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515</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1" x14ac:dyDescent="0.2">
      <c r="A326" s="242">
        <v>141</v>
      </c>
      <c r="B326" s="243" t="s">
        <v>4435</v>
      </c>
      <c r="C326" s="254" t="s">
        <v>4436</v>
      </c>
      <c r="D326" s="244" t="s">
        <v>582</v>
      </c>
      <c r="E326" s="245">
        <v>1</v>
      </c>
      <c r="F326" s="246"/>
      <c r="G326" s="247">
        <f>ROUND(E326*F326,2)</f>
        <v>0</v>
      </c>
      <c r="H326" s="246"/>
      <c r="I326" s="247">
        <f>ROUND(E326*H326,2)</f>
        <v>0</v>
      </c>
      <c r="J326" s="246"/>
      <c r="K326" s="247">
        <f>ROUND(E326*J326,2)</f>
        <v>0</v>
      </c>
      <c r="L326" s="247">
        <v>21</v>
      </c>
      <c r="M326" s="247">
        <f>G326*(1+L326/100)</f>
        <v>0</v>
      </c>
      <c r="N326" s="245">
        <v>0</v>
      </c>
      <c r="O326" s="245">
        <f>ROUND(E326*N326,2)</f>
        <v>0</v>
      </c>
      <c r="P326" s="245">
        <v>0</v>
      </c>
      <c r="Q326" s="245">
        <f>ROUND(E326*P326,2)</f>
        <v>0</v>
      </c>
      <c r="R326" s="247"/>
      <c r="S326" s="247" t="s">
        <v>511</v>
      </c>
      <c r="T326" s="248" t="s">
        <v>511</v>
      </c>
      <c r="U326" s="224">
        <v>0.73782999999999999</v>
      </c>
      <c r="V326" s="224">
        <f>ROUND(E326*U326,2)</f>
        <v>0.74</v>
      </c>
      <c r="W326" s="224"/>
      <c r="X326" s="224" t="s">
        <v>557</v>
      </c>
      <c r="Y326" s="224" t="s">
        <v>513</v>
      </c>
      <c r="Z326" s="213"/>
      <c r="AA326" s="213"/>
      <c r="AB326" s="213"/>
      <c r="AC326" s="213"/>
      <c r="AD326" s="213"/>
      <c r="AE326" s="213"/>
      <c r="AF326" s="213"/>
      <c r="AG326" s="213" t="s">
        <v>571</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55"/>
      <c r="D327" s="251"/>
      <c r="E327" s="251"/>
      <c r="F327" s="251"/>
      <c r="G327" s="251"/>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515</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
      <c r="A328" s="242">
        <v>142</v>
      </c>
      <c r="B328" s="243" t="s">
        <v>4437</v>
      </c>
      <c r="C328" s="254" t="s">
        <v>4438</v>
      </c>
      <c r="D328" s="244" t="s">
        <v>582</v>
      </c>
      <c r="E328" s="245">
        <v>2</v>
      </c>
      <c r="F328" s="246"/>
      <c r="G328" s="247">
        <f>ROUND(E328*F328,2)</f>
        <v>0</v>
      </c>
      <c r="H328" s="246"/>
      <c r="I328" s="247">
        <f>ROUND(E328*H328,2)</f>
        <v>0</v>
      </c>
      <c r="J328" s="246"/>
      <c r="K328" s="247">
        <f>ROUND(E328*J328,2)</f>
        <v>0</v>
      </c>
      <c r="L328" s="247">
        <v>21</v>
      </c>
      <c r="M328" s="247">
        <f>G328*(1+L328/100)</f>
        <v>0</v>
      </c>
      <c r="N328" s="245">
        <v>0</v>
      </c>
      <c r="O328" s="245">
        <f>ROUND(E328*N328,2)</f>
        <v>0</v>
      </c>
      <c r="P328" s="245">
        <v>0</v>
      </c>
      <c r="Q328" s="245">
        <f>ROUND(E328*P328,2)</f>
        <v>0</v>
      </c>
      <c r="R328" s="247"/>
      <c r="S328" s="247" t="s">
        <v>511</v>
      </c>
      <c r="T328" s="248" t="s">
        <v>511</v>
      </c>
      <c r="U328" s="224">
        <v>0.4</v>
      </c>
      <c r="V328" s="224">
        <f>ROUND(E328*U328,2)</f>
        <v>0.8</v>
      </c>
      <c r="W328" s="224"/>
      <c r="X328" s="224" t="s">
        <v>557</v>
      </c>
      <c r="Y328" s="224" t="s">
        <v>513</v>
      </c>
      <c r="Z328" s="213"/>
      <c r="AA328" s="213"/>
      <c r="AB328" s="213"/>
      <c r="AC328" s="213"/>
      <c r="AD328" s="213"/>
      <c r="AE328" s="213"/>
      <c r="AF328" s="213"/>
      <c r="AG328" s="213" t="s">
        <v>571</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2" x14ac:dyDescent="0.2">
      <c r="A329" s="220"/>
      <c r="B329" s="221"/>
      <c r="C329" s="255"/>
      <c r="D329" s="251"/>
      <c r="E329" s="251"/>
      <c r="F329" s="251"/>
      <c r="G329" s="251"/>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515</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x14ac:dyDescent="0.2">
      <c r="A330" s="232" t="s">
        <v>506</v>
      </c>
      <c r="B330" s="233" t="s">
        <v>446</v>
      </c>
      <c r="C330" s="253" t="s">
        <v>447</v>
      </c>
      <c r="D330" s="234"/>
      <c r="E330" s="235"/>
      <c r="F330" s="236"/>
      <c r="G330" s="236">
        <f>SUMIF(AG331:AG339,"&lt;&gt;NOR",G331:G339)</f>
        <v>0</v>
      </c>
      <c r="H330" s="236"/>
      <c r="I330" s="236">
        <f>SUM(I331:I339)</f>
        <v>0</v>
      </c>
      <c r="J330" s="236"/>
      <c r="K330" s="236">
        <f>SUM(K331:K339)</f>
        <v>0</v>
      </c>
      <c r="L330" s="236"/>
      <c r="M330" s="236">
        <f>SUM(M331:M339)</f>
        <v>0</v>
      </c>
      <c r="N330" s="235"/>
      <c r="O330" s="235">
        <f>SUM(O331:O339)</f>
        <v>0</v>
      </c>
      <c r="P330" s="235"/>
      <c r="Q330" s="235">
        <f>SUM(Q331:Q339)</f>
        <v>0</v>
      </c>
      <c r="R330" s="236"/>
      <c r="S330" s="236"/>
      <c r="T330" s="237"/>
      <c r="U330" s="231"/>
      <c r="V330" s="231">
        <f>SUM(V331:V339)</f>
        <v>0</v>
      </c>
      <c r="W330" s="231"/>
      <c r="X330" s="231"/>
      <c r="Y330" s="231"/>
      <c r="AG330" t="s">
        <v>507</v>
      </c>
    </row>
    <row r="331" spans="1:60" outlineLevel="1" x14ac:dyDescent="0.2">
      <c r="A331" s="242">
        <v>143</v>
      </c>
      <c r="B331" s="243" t="s">
        <v>4443</v>
      </c>
      <c r="C331" s="254" t="s">
        <v>4444</v>
      </c>
      <c r="D331" s="244" t="s">
        <v>582</v>
      </c>
      <c r="E331" s="245">
        <v>1</v>
      </c>
      <c r="F331" s="246"/>
      <c r="G331" s="247">
        <f>ROUND(E331*F331,2)</f>
        <v>0</v>
      </c>
      <c r="H331" s="246"/>
      <c r="I331" s="247">
        <f>ROUND(E331*H331,2)</f>
        <v>0</v>
      </c>
      <c r="J331" s="246"/>
      <c r="K331" s="247">
        <f>ROUND(E331*J331,2)</f>
        <v>0</v>
      </c>
      <c r="L331" s="247">
        <v>21</v>
      </c>
      <c r="M331" s="247">
        <f>G331*(1+L331/100)</f>
        <v>0</v>
      </c>
      <c r="N331" s="245">
        <v>0</v>
      </c>
      <c r="O331" s="245">
        <f>ROUND(E331*N331,2)</f>
        <v>0</v>
      </c>
      <c r="P331" s="245">
        <v>0</v>
      </c>
      <c r="Q331" s="245">
        <f>ROUND(E331*P331,2)</f>
        <v>0</v>
      </c>
      <c r="R331" s="247"/>
      <c r="S331" s="247" t="s">
        <v>527</v>
      </c>
      <c r="T331" s="248" t="s">
        <v>512</v>
      </c>
      <c r="U331" s="224">
        <v>0</v>
      </c>
      <c r="V331" s="224">
        <f>ROUND(E331*U331,2)</f>
        <v>0</v>
      </c>
      <c r="W331" s="224"/>
      <c r="X331" s="224" t="s">
        <v>531</v>
      </c>
      <c r="Y331" s="224" t="s">
        <v>513</v>
      </c>
      <c r="Z331" s="213"/>
      <c r="AA331" s="213"/>
      <c r="AB331" s="213"/>
      <c r="AC331" s="213"/>
      <c r="AD331" s="213"/>
      <c r="AE331" s="213"/>
      <c r="AF331" s="213"/>
      <c r="AG331" s="213" t="s">
        <v>541</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2" x14ac:dyDescent="0.2">
      <c r="A332" s="220"/>
      <c r="B332" s="221"/>
      <c r="C332" s="256" t="s">
        <v>4445</v>
      </c>
      <c r="D332" s="252"/>
      <c r="E332" s="252"/>
      <c r="F332" s="252"/>
      <c r="G332" s="252"/>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553</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57"/>
      <c r="D333" s="250"/>
      <c r="E333" s="250"/>
      <c r="F333" s="250"/>
      <c r="G333" s="250"/>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515</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x14ac:dyDescent="0.2">
      <c r="A334" s="242">
        <v>144</v>
      </c>
      <c r="B334" s="243" t="s">
        <v>4446</v>
      </c>
      <c r="C334" s="254" t="s">
        <v>4447</v>
      </c>
      <c r="D334" s="244" t="s">
        <v>582</v>
      </c>
      <c r="E334" s="245">
        <v>2</v>
      </c>
      <c r="F334" s="246"/>
      <c r="G334" s="247">
        <f>ROUND(E334*F334,2)</f>
        <v>0</v>
      </c>
      <c r="H334" s="246"/>
      <c r="I334" s="247">
        <f>ROUND(E334*H334,2)</f>
        <v>0</v>
      </c>
      <c r="J334" s="246"/>
      <c r="K334" s="247">
        <f>ROUND(E334*J334,2)</f>
        <v>0</v>
      </c>
      <c r="L334" s="247">
        <v>21</v>
      </c>
      <c r="M334" s="247">
        <f>G334*(1+L334/100)</f>
        <v>0</v>
      </c>
      <c r="N334" s="245">
        <v>0</v>
      </c>
      <c r="O334" s="245">
        <f>ROUND(E334*N334,2)</f>
        <v>0</v>
      </c>
      <c r="P334" s="245">
        <v>0</v>
      </c>
      <c r="Q334" s="245">
        <f>ROUND(E334*P334,2)</f>
        <v>0</v>
      </c>
      <c r="R334" s="247"/>
      <c r="S334" s="247" t="s">
        <v>527</v>
      </c>
      <c r="T334" s="248" t="s">
        <v>512</v>
      </c>
      <c r="U334" s="224">
        <v>0</v>
      </c>
      <c r="V334" s="224">
        <f>ROUND(E334*U334,2)</f>
        <v>0</v>
      </c>
      <c r="W334" s="224"/>
      <c r="X334" s="224" t="s">
        <v>531</v>
      </c>
      <c r="Y334" s="224" t="s">
        <v>513</v>
      </c>
      <c r="Z334" s="213"/>
      <c r="AA334" s="213"/>
      <c r="AB334" s="213"/>
      <c r="AC334" s="213"/>
      <c r="AD334" s="213"/>
      <c r="AE334" s="213"/>
      <c r="AF334" s="213"/>
      <c r="AG334" s="213" t="s">
        <v>541</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2" x14ac:dyDescent="0.2">
      <c r="A335" s="220"/>
      <c r="B335" s="221"/>
      <c r="C335" s="255"/>
      <c r="D335" s="251"/>
      <c r="E335" s="251"/>
      <c r="F335" s="251"/>
      <c r="G335" s="251"/>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515</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1" x14ac:dyDescent="0.2">
      <c r="A336" s="242">
        <v>145</v>
      </c>
      <c r="B336" s="243" t="s">
        <v>4448</v>
      </c>
      <c r="C336" s="254" t="s">
        <v>4449</v>
      </c>
      <c r="D336" s="244" t="s">
        <v>582</v>
      </c>
      <c r="E336" s="245">
        <v>2</v>
      </c>
      <c r="F336" s="246"/>
      <c r="G336" s="247">
        <f>ROUND(E336*F336,2)</f>
        <v>0</v>
      </c>
      <c r="H336" s="246"/>
      <c r="I336" s="247">
        <f>ROUND(E336*H336,2)</f>
        <v>0</v>
      </c>
      <c r="J336" s="246"/>
      <c r="K336" s="247">
        <f>ROUND(E336*J336,2)</f>
        <v>0</v>
      </c>
      <c r="L336" s="247">
        <v>21</v>
      </c>
      <c r="M336" s="247">
        <f>G336*(1+L336/100)</f>
        <v>0</v>
      </c>
      <c r="N336" s="245">
        <v>0</v>
      </c>
      <c r="O336" s="245">
        <f>ROUND(E336*N336,2)</f>
        <v>0</v>
      </c>
      <c r="P336" s="245">
        <v>0</v>
      </c>
      <c r="Q336" s="245">
        <f>ROUND(E336*P336,2)</f>
        <v>0</v>
      </c>
      <c r="R336" s="247"/>
      <c r="S336" s="247" t="s">
        <v>527</v>
      </c>
      <c r="T336" s="248" t="s">
        <v>512</v>
      </c>
      <c r="U336" s="224">
        <v>0</v>
      </c>
      <c r="V336" s="224">
        <f>ROUND(E336*U336,2)</f>
        <v>0</v>
      </c>
      <c r="W336" s="224"/>
      <c r="X336" s="224" t="s">
        <v>531</v>
      </c>
      <c r="Y336" s="224" t="s">
        <v>513</v>
      </c>
      <c r="Z336" s="213"/>
      <c r="AA336" s="213"/>
      <c r="AB336" s="213"/>
      <c r="AC336" s="213"/>
      <c r="AD336" s="213"/>
      <c r="AE336" s="213"/>
      <c r="AF336" s="213"/>
      <c r="AG336" s="213" t="s">
        <v>541</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2" x14ac:dyDescent="0.2">
      <c r="A337" s="220"/>
      <c r="B337" s="221"/>
      <c r="C337" s="255"/>
      <c r="D337" s="251"/>
      <c r="E337" s="251"/>
      <c r="F337" s="251"/>
      <c r="G337" s="251"/>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515</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
      <c r="A338" s="242">
        <v>146</v>
      </c>
      <c r="B338" s="243" t="s">
        <v>4450</v>
      </c>
      <c r="C338" s="254" t="s">
        <v>4451</v>
      </c>
      <c r="D338" s="244" t="s">
        <v>582</v>
      </c>
      <c r="E338" s="245">
        <v>4</v>
      </c>
      <c r="F338" s="246"/>
      <c r="G338" s="247">
        <f>ROUND(E338*F338,2)</f>
        <v>0</v>
      </c>
      <c r="H338" s="246"/>
      <c r="I338" s="247">
        <f>ROUND(E338*H338,2)</f>
        <v>0</v>
      </c>
      <c r="J338" s="246"/>
      <c r="K338" s="247">
        <f>ROUND(E338*J338,2)</f>
        <v>0</v>
      </c>
      <c r="L338" s="247">
        <v>21</v>
      </c>
      <c r="M338" s="247">
        <f>G338*(1+L338/100)</f>
        <v>0</v>
      </c>
      <c r="N338" s="245">
        <v>0</v>
      </c>
      <c r="O338" s="245">
        <f>ROUND(E338*N338,2)</f>
        <v>0</v>
      </c>
      <c r="P338" s="245">
        <v>0</v>
      </c>
      <c r="Q338" s="245">
        <f>ROUND(E338*P338,2)</f>
        <v>0</v>
      </c>
      <c r="R338" s="247" t="s">
        <v>970</v>
      </c>
      <c r="S338" s="247" t="s">
        <v>1501</v>
      </c>
      <c r="T338" s="248" t="s">
        <v>1501</v>
      </c>
      <c r="U338" s="224">
        <v>0</v>
      </c>
      <c r="V338" s="224">
        <f>ROUND(E338*U338,2)</f>
        <v>0</v>
      </c>
      <c r="W338" s="224"/>
      <c r="X338" s="224" t="s">
        <v>531</v>
      </c>
      <c r="Y338" s="224" t="s">
        <v>513</v>
      </c>
      <c r="Z338" s="213"/>
      <c r="AA338" s="213"/>
      <c r="AB338" s="213"/>
      <c r="AC338" s="213"/>
      <c r="AD338" s="213"/>
      <c r="AE338" s="213"/>
      <c r="AF338" s="213"/>
      <c r="AG338" s="213" t="s">
        <v>541</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55"/>
      <c r="D339" s="251"/>
      <c r="E339" s="251"/>
      <c r="F339" s="251"/>
      <c r="G339" s="251"/>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515</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x14ac:dyDescent="0.2">
      <c r="A340" s="232" t="s">
        <v>506</v>
      </c>
      <c r="B340" s="233" t="s">
        <v>448</v>
      </c>
      <c r="C340" s="253" t="s">
        <v>449</v>
      </c>
      <c r="D340" s="234"/>
      <c r="E340" s="235"/>
      <c r="F340" s="236"/>
      <c r="G340" s="236">
        <f>SUMIF(AG341:AG356,"&lt;&gt;NOR",G341:G356)</f>
        <v>0</v>
      </c>
      <c r="H340" s="236"/>
      <c r="I340" s="236">
        <f>SUM(I341:I356)</f>
        <v>0</v>
      </c>
      <c r="J340" s="236"/>
      <c r="K340" s="236">
        <f>SUM(K341:K356)</f>
        <v>0</v>
      </c>
      <c r="L340" s="236"/>
      <c r="M340" s="236">
        <f>SUM(M341:M356)</f>
        <v>0</v>
      </c>
      <c r="N340" s="235"/>
      <c r="O340" s="235">
        <f>SUM(O341:O356)</f>
        <v>0</v>
      </c>
      <c r="P340" s="235"/>
      <c r="Q340" s="235">
        <f>SUM(Q341:Q356)</f>
        <v>0</v>
      </c>
      <c r="R340" s="236"/>
      <c r="S340" s="236"/>
      <c r="T340" s="237"/>
      <c r="U340" s="231"/>
      <c r="V340" s="231">
        <f>SUM(V341:V356)</f>
        <v>0</v>
      </c>
      <c r="W340" s="231"/>
      <c r="X340" s="231"/>
      <c r="Y340" s="231"/>
      <c r="AG340" t="s">
        <v>507</v>
      </c>
    </row>
    <row r="341" spans="1:60" outlineLevel="1" x14ac:dyDescent="0.2">
      <c r="A341" s="242">
        <v>147</v>
      </c>
      <c r="B341" s="243" t="s">
        <v>4452</v>
      </c>
      <c r="C341" s="254" t="s">
        <v>4453</v>
      </c>
      <c r="D341" s="244" t="s">
        <v>530</v>
      </c>
      <c r="E341" s="245">
        <v>22</v>
      </c>
      <c r="F341" s="246"/>
      <c r="G341" s="247">
        <f>ROUND(E341*F341,2)</f>
        <v>0</v>
      </c>
      <c r="H341" s="246"/>
      <c r="I341" s="247">
        <f>ROUND(E341*H341,2)</f>
        <v>0</v>
      </c>
      <c r="J341" s="246"/>
      <c r="K341" s="247">
        <f>ROUND(E341*J341,2)</f>
        <v>0</v>
      </c>
      <c r="L341" s="247">
        <v>21</v>
      </c>
      <c r="M341" s="247">
        <f>G341*(1+L341/100)</f>
        <v>0</v>
      </c>
      <c r="N341" s="245">
        <v>0</v>
      </c>
      <c r="O341" s="245">
        <f>ROUND(E341*N341,2)</f>
        <v>0</v>
      </c>
      <c r="P341" s="245">
        <v>0</v>
      </c>
      <c r="Q341" s="245">
        <f>ROUND(E341*P341,2)</f>
        <v>0</v>
      </c>
      <c r="R341" s="247"/>
      <c r="S341" s="247" t="s">
        <v>527</v>
      </c>
      <c r="T341" s="248" t="s">
        <v>512</v>
      </c>
      <c r="U341" s="224">
        <v>0</v>
      </c>
      <c r="V341" s="224">
        <f>ROUND(E341*U341,2)</f>
        <v>0</v>
      </c>
      <c r="W341" s="224"/>
      <c r="X341" s="224" t="s">
        <v>557</v>
      </c>
      <c r="Y341" s="224" t="s">
        <v>513</v>
      </c>
      <c r="Z341" s="213"/>
      <c r="AA341" s="213"/>
      <c r="AB341" s="213"/>
      <c r="AC341" s="213"/>
      <c r="AD341" s="213"/>
      <c r="AE341" s="213"/>
      <c r="AF341" s="213"/>
      <c r="AG341" s="213" t="s">
        <v>571</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2" x14ac:dyDescent="0.2">
      <c r="A342" s="220"/>
      <c r="B342" s="221"/>
      <c r="C342" s="255"/>
      <c r="D342" s="251"/>
      <c r="E342" s="251"/>
      <c r="F342" s="251"/>
      <c r="G342" s="251"/>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515</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1" x14ac:dyDescent="0.2">
      <c r="A343" s="242">
        <v>148</v>
      </c>
      <c r="B343" s="243" t="s">
        <v>4454</v>
      </c>
      <c r="C343" s="254" t="s">
        <v>4455</v>
      </c>
      <c r="D343" s="244" t="s">
        <v>530</v>
      </c>
      <c r="E343" s="245">
        <v>1</v>
      </c>
      <c r="F343" s="246"/>
      <c r="G343" s="247">
        <f>ROUND(E343*F343,2)</f>
        <v>0</v>
      </c>
      <c r="H343" s="246"/>
      <c r="I343" s="247">
        <f>ROUND(E343*H343,2)</f>
        <v>0</v>
      </c>
      <c r="J343" s="246"/>
      <c r="K343" s="247">
        <f>ROUND(E343*J343,2)</f>
        <v>0</v>
      </c>
      <c r="L343" s="247">
        <v>21</v>
      </c>
      <c r="M343" s="247">
        <f>G343*(1+L343/100)</f>
        <v>0</v>
      </c>
      <c r="N343" s="245">
        <v>0</v>
      </c>
      <c r="O343" s="245">
        <f>ROUND(E343*N343,2)</f>
        <v>0</v>
      </c>
      <c r="P343" s="245">
        <v>0</v>
      </c>
      <c r="Q343" s="245">
        <f>ROUND(E343*P343,2)</f>
        <v>0</v>
      </c>
      <c r="R343" s="247"/>
      <c r="S343" s="247" t="s">
        <v>527</v>
      </c>
      <c r="T343" s="248" t="s">
        <v>512</v>
      </c>
      <c r="U343" s="224">
        <v>0</v>
      </c>
      <c r="V343" s="224">
        <f>ROUND(E343*U343,2)</f>
        <v>0</v>
      </c>
      <c r="W343" s="224"/>
      <c r="X343" s="224" t="s">
        <v>557</v>
      </c>
      <c r="Y343" s="224" t="s">
        <v>513</v>
      </c>
      <c r="Z343" s="213"/>
      <c r="AA343" s="213"/>
      <c r="AB343" s="213"/>
      <c r="AC343" s="213"/>
      <c r="AD343" s="213"/>
      <c r="AE343" s="213"/>
      <c r="AF343" s="213"/>
      <c r="AG343" s="213" t="s">
        <v>571</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2" x14ac:dyDescent="0.2">
      <c r="A344" s="220"/>
      <c r="B344" s="221"/>
      <c r="C344" s="255"/>
      <c r="D344" s="251"/>
      <c r="E344" s="251"/>
      <c r="F344" s="251"/>
      <c r="G344" s="251"/>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515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
      <c r="A345" s="242">
        <v>149</v>
      </c>
      <c r="B345" s="243" t="s">
        <v>4456</v>
      </c>
      <c r="C345" s="254" t="s">
        <v>4457</v>
      </c>
      <c r="D345" s="244" t="s">
        <v>530</v>
      </c>
      <c r="E345" s="245">
        <v>1</v>
      </c>
      <c r="F345" s="246"/>
      <c r="G345" s="247">
        <f>ROUND(E345*F345,2)</f>
        <v>0</v>
      </c>
      <c r="H345" s="246"/>
      <c r="I345" s="247">
        <f>ROUND(E345*H345,2)</f>
        <v>0</v>
      </c>
      <c r="J345" s="246"/>
      <c r="K345" s="247">
        <f>ROUND(E345*J345,2)</f>
        <v>0</v>
      </c>
      <c r="L345" s="247">
        <v>21</v>
      </c>
      <c r="M345" s="247">
        <f>G345*(1+L345/100)</f>
        <v>0</v>
      </c>
      <c r="N345" s="245">
        <v>0</v>
      </c>
      <c r="O345" s="245">
        <f>ROUND(E345*N345,2)</f>
        <v>0</v>
      </c>
      <c r="P345" s="245">
        <v>0</v>
      </c>
      <c r="Q345" s="245">
        <f>ROUND(E345*P345,2)</f>
        <v>0</v>
      </c>
      <c r="R345" s="247"/>
      <c r="S345" s="247" t="s">
        <v>527</v>
      </c>
      <c r="T345" s="248" t="s">
        <v>512</v>
      </c>
      <c r="U345" s="224">
        <v>0</v>
      </c>
      <c r="V345" s="224">
        <f>ROUND(E345*U345,2)</f>
        <v>0</v>
      </c>
      <c r="W345" s="224"/>
      <c r="X345" s="224" t="s">
        <v>557</v>
      </c>
      <c r="Y345" s="224" t="s">
        <v>513</v>
      </c>
      <c r="Z345" s="213"/>
      <c r="AA345" s="213"/>
      <c r="AB345" s="213"/>
      <c r="AC345" s="213"/>
      <c r="AD345" s="213"/>
      <c r="AE345" s="213"/>
      <c r="AF345" s="213"/>
      <c r="AG345" s="213" t="s">
        <v>571</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2" x14ac:dyDescent="0.2">
      <c r="A346" s="220"/>
      <c r="B346" s="221"/>
      <c r="C346" s="255"/>
      <c r="D346" s="251"/>
      <c r="E346" s="251"/>
      <c r="F346" s="251"/>
      <c r="G346" s="251"/>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515</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x14ac:dyDescent="0.2">
      <c r="A347" s="242">
        <v>150</v>
      </c>
      <c r="B347" s="243" t="s">
        <v>4458</v>
      </c>
      <c r="C347" s="254" t="s">
        <v>4459</v>
      </c>
      <c r="D347" s="244" t="s">
        <v>530</v>
      </c>
      <c r="E347" s="245">
        <v>22</v>
      </c>
      <c r="F347" s="246"/>
      <c r="G347" s="247">
        <f>ROUND(E347*F347,2)</f>
        <v>0</v>
      </c>
      <c r="H347" s="246"/>
      <c r="I347" s="247">
        <f>ROUND(E347*H347,2)</f>
        <v>0</v>
      </c>
      <c r="J347" s="246"/>
      <c r="K347" s="247">
        <f>ROUND(E347*J347,2)</f>
        <v>0</v>
      </c>
      <c r="L347" s="247">
        <v>21</v>
      </c>
      <c r="M347" s="247">
        <f>G347*(1+L347/100)</f>
        <v>0</v>
      </c>
      <c r="N347" s="245">
        <v>0</v>
      </c>
      <c r="O347" s="245">
        <f>ROUND(E347*N347,2)</f>
        <v>0</v>
      </c>
      <c r="P347" s="245">
        <v>0</v>
      </c>
      <c r="Q347" s="245">
        <f>ROUND(E347*P347,2)</f>
        <v>0</v>
      </c>
      <c r="R347" s="247"/>
      <c r="S347" s="247" t="s">
        <v>527</v>
      </c>
      <c r="T347" s="248" t="s">
        <v>512</v>
      </c>
      <c r="U347" s="224">
        <v>0</v>
      </c>
      <c r="V347" s="224">
        <f>ROUND(E347*U347,2)</f>
        <v>0</v>
      </c>
      <c r="W347" s="224"/>
      <c r="X347" s="224" t="s">
        <v>557</v>
      </c>
      <c r="Y347" s="224" t="s">
        <v>513</v>
      </c>
      <c r="Z347" s="213"/>
      <c r="AA347" s="213"/>
      <c r="AB347" s="213"/>
      <c r="AC347" s="213"/>
      <c r="AD347" s="213"/>
      <c r="AE347" s="213"/>
      <c r="AF347" s="213"/>
      <c r="AG347" s="213" t="s">
        <v>571</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2" x14ac:dyDescent="0.2">
      <c r="A348" s="220"/>
      <c r="B348" s="221"/>
      <c r="C348" s="255"/>
      <c r="D348" s="251"/>
      <c r="E348" s="251"/>
      <c r="F348" s="251"/>
      <c r="G348" s="251"/>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515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x14ac:dyDescent="0.2">
      <c r="A349" s="242">
        <v>151</v>
      </c>
      <c r="B349" s="243" t="s">
        <v>4460</v>
      </c>
      <c r="C349" s="254" t="s">
        <v>4461</v>
      </c>
      <c r="D349" s="244" t="s">
        <v>3644</v>
      </c>
      <c r="E349" s="245">
        <v>1</v>
      </c>
      <c r="F349" s="246"/>
      <c r="G349" s="247">
        <f>ROUND(E349*F349,2)</f>
        <v>0</v>
      </c>
      <c r="H349" s="246"/>
      <c r="I349" s="247">
        <f>ROUND(E349*H349,2)</f>
        <v>0</v>
      </c>
      <c r="J349" s="246"/>
      <c r="K349" s="247">
        <f>ROUND(E349*J349,2)</f>
        <v>0</v>
      </c>
      <c r="L349" s="247">
        <v>21</v>
      </c>
      <c r="M349" s="247">
        <f>G349*(1+L349/100)</f>
        <v>0</v>
      </c>
      <c r="N349" s="245">
        <v>0</v>
      </c>
      <c r="O349" s="245">
        <f>ROUND(E349*N349,2)</f>
        <v>0</v>
      </c>
      <c r="P349" s="245">
        <v>0</v>
      </c>
      <c r="Q349" s="245">
        <f>ROUND(E349*P349,2)</f>
        <v>0</v>
      </c>
      <c r="R349" s="247"/>
      <c r="S349" s="247" t="s">
        <v>527</v>
      </c>
      <c r="T349" s="248" t="s">
        <v>512</v>
      </c>
      <c r="U349" s="224">
        <v>0</v>
      </c>
      <c r="V349" s="224">
        <f>ROUND(E349*U349,2)</f>
        <v>0</v>
      </c>
      <c r="W349" s="224"/>
      <c r="X349" s="224" t="s">
        <v>557</v>
      </c>
      <c r="Y349" s="224" t="s">
        <v>513</v>
      </c>
      <c r="Z349" s="213"/>
      <c r="AA349" s="213"/>
      <c r="AB349" s="213"/>
      <c r="AC349" s="213"/>
      <c r="AD349" s="213"/>
      <c r="AE349" s="213"/>
      <c r="AF349" s="213"/>
      <c r="AG349" s="213" t="s">
        <v>571</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2" x14ac:dyDescent="0.2">
      <c r="A350" s="220"/>
      <c r="B350" s="221"/>
      <c r="C350" s="255"/>
      <c r="D350" s="251"/>
      <c r="E350" s="251"/>
      <c r="F350" s="251"/>
      <c r="G350" s="251"/>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515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x14ac:dyDescent="0.2">
      <c r="A351" s="242">
        <v>152</v>
      </c>
      <c r="B351" s="243" t="s">
        <v>4462</v>
      </c>
      <c r="C351" s="254" t="s">
        <v>4463</v>
      </c>
      <c r="D351" s="244" t="s">
        <v>915</v>
      </c>
      <c r="E351" s="245">
        <v>1</v>
      </c>
      <c r="F351" s="246"/>
      <c r="G351" s="247">
        <f>ROUND(E351*F351,2)</f>
        <v>0</v>
      </c>
      <c r="H351" s="246"/>
      <c r="I351" s="247">
        <f>ROUND(E351*H351,2)</f>
        <v>0</v>
      </c>
      <c r="J351" s="246"/>
      <c r="K351" s="247">
        <f>ROUND(E351*J351,2)</f>
        <v>0</v>
      </c>
      <c r="L351" s="247">
        <v>21</v>
      </c>
      <c r="M351" s="247">
        <f>G351*(1+L351/100)</f>
        <v>0</v>
      </c>
      <c r="N351" s="245">
        <v>0</v>
      </c>
      <c r="O351" s="245">
        <f>ROUND(E351*N351,2)</f>
        <v>0</v>
      </c>
      <c r="P351" s="245">
        <v>0</v>
      </c>
      <c r="Q351" s="245">
        <f>ROUND(E351*P351,2)</f>
        <v>0</v>
      </c>
      <c r="R351" s="247"/>
      <c r="S351" s="247" t="s">
        <v>527</v>
      </c>
      <c r="T351" s="248" t="s">
        <v>512</v>
      </c>
      <c r="U351" s="224">
        <v>0</v>
      </c>
      <c r="V351" s="224">
        <f>ROUND(E351*U351,2)</f>
        <v>0</v>
      </c>
      <c r="W351" s="224"/>
      <c r="X351" s="224" t="s">
        <v>557</v>
      </c>
      <c r="Y351" s="224" t="s">
        <v>513</v>
      </c>
      <c r="Z351" s="213"/>
      <c r="AA351" s="213"/>
      <c r="AB351" s="213"/>
      <c r="AC351" s="213"/>
      <c r="AD351" s="213"/>
      <c r="AE351" s="213"/>
      <c r="AF351" s="213"/>
      <c r="AG351" s="213" t="s">
        <v>571</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2" x14ac:dyDescent="0.2">
      <c r="A352" s="220"/>
      <c r="B352" s="221"/>
      <c r="C352" s="255"/>
      <c r="D352" s="251"/>
      <c r="E352" s="251"/>
      <c r="F352" s="251"/>
      <c r="G352" s="251"/>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515</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x14ac:dyDescent="0.2">
      <c r="A353" s="242">
        <v>153</v>
      </c>
      <c r="B353" s="243" t="s">
        <v>4464</v>
      </c>
      <c r="C353" s="254" t="s">
        <v>4465</v>
      </c>
      <c r="D353" s="244" t="s">
        <v>915</v>
      </c>
      <c r="E353" s="245">
        <v>1</v>
      </c>
      <c r="F353" s="246"/>
      <c r="G353" s="247">
        <f>ROUND(E353*F353,2)</f>
        <v>0</v>
      </c>
      <c r="H353" s="246"/>
      <c r="I353" s="247">
        <f>ROUND(E353*H353,2)</f>
        <v>0</v>
      </c>
      <c r="J353" s="246"/>
      <c r="K353" s="247">
        <f>ROUND(E353*J353,2)</f>
        <v>0</v>
      </c>
      <c r="L353" s="247">
        <v>21</v>
      </c>
      <c r="M353" s="247">
        <f>G353*(1+L353/100)</f>
        <v>0</v>
      </c>
      <c r="N353" s="245">
        <v>0</v>
      </c>
      <c r="O353" s="245">
        <f>ROUND(E353*N353,2)</f>
        <v>0</v>
      </c>
      <c r="P353" s="245">
        <v>0</v>
      </c>
      <c r="Q353" s="245">
        <f>ROUND(E353*P353,2)</f>
        <v>0</v>
      </c>
      <c r="R353" s="247"/>
      <c r="S353" s="247" t="s">
        <v>527</v>
      </c>
      <c r="T353" s="248" t="s">
        <v>512</v>
      </c>
      <c r="U353" s="224">
        <v>0</v>
      </c>
      <c r="V353" s="224">
        <f>ROUND(E353*U353,2)</f>
        <v>0</v>
      </c>
      <c r="W353" s="224"/>
      <c r="X353" s="224" t="s">
        <v>557</v>
      </c>
      <c r="Y353" s="224" t="s">
        <v>513</v>
      </c>
      <c r="Z353" s="213"/>
      <c r="AA353" s="213"/>
      <c r="AB353" s="213"/>
      <c r="AC353" s="213"/>
      <c r="AD353" s="213"/>
      <c r="AE353" s="213"/>
      <c r="AF353" s="213"/>
      <c r="AG353" s="213" t="s">
        <v>571</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55"/>
      <c r="D354" s="251"/>
      <c r="E354" s="251"/>
      <c r="F354" s="251"/>
      <c r="G354" s="251"/>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515</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x14ac:dyDescent="0.2">
      <c r="A355" s="242">
        <v>154</v>
      </c>
      <c r="B355" s="243" t="s">
        <v>4466</v>
      </c>
      <c r="C355" s="254" t="s">
        <v>4467</v>
      </c>
      <c r="D355" s="244" t="s">
        <v>530</v>
      </c>
      <c r="E355" s="245">
        <v>22</v>
      </c>
      <c r="F355" s="246"/>
      <c r="G355" s="247">
        <f>ROUND(E355*F355,2)</f>
        <v>0</v>
      </c>
      <c r="H355" s="246"/>
      <c r="I355" s="247">
        <f>ROUND(E355*H355,2)</f>
        <v>0</v>
      </c>
      <c r="J355" s="246"/>
      <c r="K355" s="247">
        <f>ROUND(E355*J355,2)</f>
        <v>0</v>
      </c>
      <c r="L355" s="247">
        <v>21</v>
      </c>
      <c r="M355" s="247">
        <f>G355*(1+L355/100)</f>
        <v>0</v>
      </c>
      <c r="N355" s="245">
        <v>0</v>
      </c>
      <c r="O355" s="245">
        <f>ROUND(E355*N355,2)</f>
        <v>0</v>
      </c>
      <c r="P355" s="245">
        <v>0</v>
      </c>
      <c r="Q355" s="245">
        <f>ROUND(E355*P355,2)</f>
        <v>0</v>
      </c>
      <c r="R355" s="247"/>
      <c r="S355" s="247" t="s">
        <v>527</v>
      </c>
      <c r="T355" s="248" t="s">
        <v>512</v>
      </c>
      <c r="U355" s="224">
        <v>0</v>
      </c>
      <c r="V355" s="224">
        <f>ROUND(E355*U355,2)</f>
        <v>0</v>
      </c>
      <c r="W355" s="224"/>
      <c r="X355" s="224" t="s">
        <v>557</v>
      </c>
      <c r="Y355" s="224" t="s">
        <v>513</v>
      </c>
      <c r="Z355" s="213"/>
      <c r="AA355" s="213"/>
      <c r="AB355" s="213"/>
      <c r="AC355" s="213"/>
      <c r="AD355" s="213"/>
      <c r="AE355" s="213"/>
      <c r="AF355" s="213"/>
      <c r="AG355" s="213" t="s">
        <v>571</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2" x14ac:dyDescent="0.2">
      <c r="A356" s="220"/>
      <c r="B356" s="221"/>
      <c r="C356" s="255"/>
      <c r="D356" s="251"/>
      <c r="E356" s="251"/>
      <c r="F356" s="251"/>
      <c r="G356" s="251"/>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515</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232" t="s">
        <v>506</v>
      </c>
      <c r="B357" s="233" t="s">
        <v>450</v>
      </c>
      <c r="C357" s="253" t="s">
        <v>451</v>
      </c>
      <c r="D357" s="234"/>
      <c r="E357" s="235"/>
      <c r="F357" s="236"/>
      <c r="G357" s="236">
        <f>SUMIF(AG358:AG407,"&lt;&gt;NOR",G358:G407)</f>
        <v>0</v>
      </c>
      <c r="H357" s="236"/>
      <c r="I357" s="236">
        <f>SUM(I358:I407)</f>
        <v>0</v>
      </c>
      <c r="J357" s="236"/>
      <c r="K357" s="236">
        <f>SUM(K358:K407)</f>
        <v>0</v>
      </c>
      <c r="L357" s="236"/>
      <c r="M357" s="236">
        <f>SUM(M358:M407)</f>
        <v>0</v>
      </c>
      <c r="N357" s="235"/>
      <c r="O357" s="235">
        <f>SUM(O358:O407)</f>
        <v>1.33</v>
      </c>
      <c r="P357" s="235"/>
      <c r="Q357" s="235">
        <f>SUM(Q358:Q407)</f>
        <v>0</v>
      </c>
      <c r="R357" s="236"/>
      <c r="S357" s="236"/>
      <c r="T357" s="237"/>
      <c r="U357" s="231"/>
      <c r="V357" s="231">
        <f>SUM(V358:V407)</f>
        <v>8.4699999999999989</v>
      </c>
      <c r="W357" s="231"/>
      <c r="X357" s="231"/>
      <c r="Y357" s="231"/>
      <c r="AG357" t="s">
        <v>507</v>
      </c>
    </row>
    <row r="358" spans="1:60" ht="22.5" outlineLevel="1" x14ac:dyDescent="0.2">
      <c r="A358" s="242">
        <v>155</v>
      </c>
      <c r="B358" s="243" t="s">
        <v>4468</v>
      </c>
      <c r="C358" s="254" t="s">
        <v>4469</v>
      </c>
      <c r="D358" s="244" t="s">
        <v>1356</v>
      </c>
      <c r="E358" s="245">
        <v>1</v>
      </c>
      <c r="F358" s="246"/>
      <c r="G358" s="247">
        <f>ROUND(E358*F358,2)</f>
        <v>0</v>
      </c>
      <c r="H358" s="246"/>
      <c r="I358" s="247">
        <f>ROUND(E358*H358,2)</f>
        <v>0</v>
      </c>
      <c r="J358" s="246"/>
      <c r="K358" s="247">
        <f>ROUND(E358*J358,2)</f>
        <v>0</v>
      </c>
      <c r="L358" s="247">
        <v>21</v>
      </c>
      <c r="M358" s="247">
        <f>G358*(1+L358/100)</f>
        <v>0</v>
      </c>
      <c r="N358" s="245">
        <v>4.3800000000000002E-3</v>
      </c>
      <c r="O358" s="245">
        <f>ROUND(E358*N358,2)</f>
        <v>0</v>
      </c>
      <c r="P358" s="245">
        <v>0</v>
      </c>
      <c r="Q358" s="245">
        <f>ROUND(E358*P358,2)</f>
        <v>0</v>
      </c>
      <c r="R358" s="247"/>
      <c r="S358" s="247" t="s">
        <v>511</v>
      </c>
      <c r="T358" s="248" t="s">
        <v>511</v>
      </c>
      <c r="U358" s="224">
        <v>0.125</v>
      </c>
      <c r="V358" s="224">
        <f>ROUND(E358*U358,2)</f>
        <v>0.13</v>
      </c>
      <c r="W358" s="224"/>
      <c r="X358" s="224" t="s">
        <v>557</v>
      </c>
      <c r="Y358" s="224" t="s">
        <v>513</v>
      </c>
      <c r="Z358" s="213"/>
      <c r="AA358" s="213"/>
      <c r="AB358" s="213"/>
      <c r="AC358" s="213"/>
      <c r="AD358" s="213"/>
      <c r="AE358" s="213"/>
      <c r="AF358" s="213"/>
      <c r="AG358" s="213" t="s">
        <v>571</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2" x14ac:dyDescent="0.2">
      <c r="A359" s="220"/>
      <c r="B359" s="221"/>
      <c r="C359" s="255"/>
      <c r="D359" s="251"/>
      <c r="E359" s="251"/>
      <c r="F359" s="251"/>
      <c r="G359" s="251"/>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515</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x14ac:dyDescent="0.2">
      <c r="A360" s="242">
        <v>156</v>
      </c>
      <c r="B360" s="243" t="s">
        <v>4378</v>
      </c>
      <c r="C360" s="254" t="s">
        <v>4470</v>
      </c>
      <c r="D360" s="244" t="s">
        <v>582</v>
      </c>
      <c r="E360" s="245">
        <v>1</v>
      </c>
      <c r="F360" s="246"/>
      <c r="G360" s="247">
        <f>ROUND(E360*F360,2)</f>
        <v>0</v>
      </c>
      <c r="H360" s="246"/>
      <c r="I360" s="247">
        <f>ROUND(E360*H360,2)</f>
        <v>0</v>
      </c>
      <c r="J360" s="246"/>
      <c r="K360" s="247">
        <f>ROUND(E360*J360,2)</f>
        <v>0</v>
      </c>
      <c r="L360" s="247">
        <v>21</v>
      </c>
      <c r="M360" s="247">
        <f>G360*(1+L360/100)</f>
        <v>0</v>
      </c>
      <c r="N360" s="245">
        <v>0</v>
      </c>
      <c r="O360" s="245">
        <f>ROUND(E360*N360,2)</f>
        <v>0</v>
      </c>
      <c r="P360" s="245">
        <v>0</v>
      </c>
      <c r="Q360" s="245">
        <f>ROUND(E360*P360,2)</f>
        <v>0</v>
      </c>
      <c r="R360" s="247"/>
      <c r="S360" s="247" t="s">
        <v>527</v>
      </c>
      <c r="T360" s="248" t="s">
        <v>512</v>
      </c>
      <c r="U360" s="224">
        <v>0</v>
      </c>
      <c r="V360" s="224">
        <f>ROUND(E360*U360,2)</f>
        <v>0</v>
      </c>
      <c r="W360" s="224"/>
      <c r="X360" s="224" t="s">
        <v>3483</v>
      </c>
      <c r="Y360" s="224" t="s">
        <v>513</v>
      </c>
      <c r="Z360" s="213"/>
      <c r="AA360" s="213"/>
      <c r="AB360" s="213"/>
      <c r="AC360" s="213"/>
      <c r="AD360" s="213"/>
      <c r="AE360" s="213"/>
      <c r="AF360" s="213"/>
      <c r="AG360" s="213" t="s">
        <v>3484</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2" x14ac:dyDescent="0.2">
      <c r="A361" s="220"/>
      <c r="B361" s="221"/>
      <c r="C361" s="256" t="s">
        <v>4471</v>
      </c>
      <c r="D361" s="252"/>
      <c r="E361" s="252"/>
      <c r="F361" s="252"/>
      <c r="G361" s="252"/>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553</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2" x14ac:dyDescent="0.2">
      <c r="A362" s="220"/>
      <c r="B362" s="221"/>
      <c r="C362" s="257"/>
      <c r="D362" s="250"/>
      <c r="E362" s="250"/>
      <c r="F362" s="250"/>
      <c r="G362" s="250"/>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515</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42">
        <v>157</v>
      </c>
      <c r="B363" s="243" t="s">
        <v>4472</v>
      </c>
      <c r="C363" s="254" t="s">
        <v>4473</v>
      </c>
      <c r="D363" s="244" t="s">
        <v>582</v>
      </c>
      <c r="E363" s="245">
        <v>1</v>
      </c>
      <c r="F363" s="246"/>
      <c r="G363" s="247">
        <f>ROUND(E363*F363,2)</f>
        <v>0</v>
      </c>
      <c r="H363" s="246"/>
      <c r="I363" s="247">
        <f>ROUND(E363*H363,2)</f>
        <v>0</v>
      </c>
      <c r="J363" s="246"/>
      <c r="K363" s="247">
        <f>ROUND(E363*J363,2)</f>
        <v>0</v>
      </c>
      <c r="L363" s="247">
        <v>21</v>
      </c>
      <c r="M363" s="247">
        <f>G363*(1+L363/100)</f>
        <v>0</v>
      </c>
      <c r="N363" s="245">
        <v>0</v>
      </c>
      <c r="O363" s="245">
        <f>ROUND(E363*N363,2)</f>
        <v>0</v>
      </c>
      <c r="P363" s="245">
        <v>0</v>
      </c>
      <c r="Q363" s="245">
        <f>ROUND(E363*P363,2)</f>
        <v>0</v>
      </c>
      <c r="R363" s="247"/>
      <c r="S363" s="247" t="s">
        <v>527</v>
      </c>
      <c r="T363" s="248" t="s">
        <v>512</v>
      </c>
      <c r="U363" s="224">
        <v>0</v>
      </c>
      <c r="V363" s="224">
        <f>ROUND(E363*U363,2)</f>
        <v>0</v>
      </c>
      <c r="W363" s="224"/>
      <c r="X363" s="224" t="s">
        <v>531</v>
      </c>
      <c r="Y363" s="224" t="s">
        <v>513</v>
      </c>
      <c r="Z363" s="213"/>
      <c r="AA363" s="213"/>
      <c r="AB363" s="213"/>
      <c r="AC363" s="213"/>
      <c r="AD363" s="213"/>
      <c r="AE363" s="213"/>
      <c r="AF363" s="213"/>
      <c r="AG363" s="213" t="s">
        <v>541</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55"/>
      <c r="D364" s="251"/>
      <c r="E364" s="251"/>
      <c r="F364" s="251"/>
      <c r="G364" s="251"/>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515</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x14ac:dyDescent="0.2">
      <c r="A365" s="242">
        <v>158</v>
      </c>
      <c r="B365" s="243" t="s">
        <v>4474</v>
      </c>
      <c r="C365" s="254" t="s">
        <v>4475</v>
      </c>
      <c r="D365" s="244" t="s">
        <v>530</v>
      </c>
      <c r="E365" s="245">
        <v>1</v>
      </c>
      <c r="F365" s="246"/>
      <c r="G365" s="247">
        <f>ROUND(E365*F365,2)</f>
        <v>0</v>
      </c>
      <c r="H365" s="246"/>
      <c r="I365" s="247">
        <f>ROUND(E365*H365,2)</f>
        <v>0</v>
      </c>
      <c r="J365" s="246"/>
      <c r="K365" s="247">
        <f>ROUND(E365*J365,2)</f>
        <v>0</v>
      </c>
      <c r="L365" s="247">
        <v>21</v>
      </c>
      <c r="M365" s="247">
        <f>G365*(1+L365/100)</f>
        <v>0</v>
      </c>
      <c r="N365" s="245">
        <v>0</v>
      </c>
      <c r="O365" s="245">
        <f>ROUND(E365*N365,2)</f>
        <v>0</v>
      </c>
      <c r="P365" s="245">
        <v>0</v>
      </c>
      <c r="Q365" s="245">
        <f>ROUND(E365*P365,2)</f>
        <v>0</v>
      </c>
      <c r="R365" s="247"/>
      <c r="S365" s="247" t="s">
        <v>527</v>
      </c>
      <c r="T365" s="248" t="s">
        <v>512</v>
      </c>
      <c r="U365" s="224">
        <v>0</v>
      </c>
      <c r="V365" s="224">
        <f>ROUND(E365*U365,2)</f>
        <v>0</v>
      </c>
      <c r="W365" s="224"/>
      <c r="X365" s="224" t="s">
        <v>531</v>
      </c>
      <c r="Y365" s="224" t="s">
        <v>513</v>
      </c>
      <c r="Z365" s="213"/>
      <c r="AA365" s="213"/>
      <c r="AB365" s="213"/>
      <c r="AC365" s="213"/>
      <c r="AD365" s="213"/>
      <c r="AE365" s="213"/>
      <c r="AF365" s="213"/>
      <c r="AG365" s="213" t="s">
        <v>541</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2" x14ac:dyDescent="0.2">
      <c r="A366" s="220"/>
      <c r="B366" s="221"/>
      <c r="C366" s="255"/>
      <c r="D366" s="251"/>
      <c r="E366" s="251"/>
      <c r="F366" s="251"/>
      <c r="G366" s="251"/>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515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ht="22.5" outlineLevel="1" x14ac:dyDescent="0.2">
      <c r="A367" s="242">
        <v>159</v>
      </c>
      <c r="B367" s="243" t="s">
        <v>4380</v>
      </c>
      <c r="C367" s="254" t="s">
        <v>4381</v>
      </c>
      <c r="D367" s="244" t="s">
        <v>582</v>
      </c>
      <c r="E367" s="245">
        <v>1</v>
      </c>
      <c r="F367" s="246"/>
      <c r="G367" s="247">
        <f>ROUND(E367*F367,2)</f>
        <v>0</v>
      </c>
      <c r="H367" s="246"/>
      <c r="I367" s="247">
        <f>ROUND(E367*H367,2)</f>
        <v>0</v>
      </c>
      <c r="J367" s="246"/>
      <c r="K367" s="247">
        <f>ROUND(E367*J367,2)</f>
        <v>0</v>
      </c>
      <c r="L367" s="247">
        <v>21</v>
      </c>
      <c r="M367" s="247">
        <f>G367*(1+L367/100)</f>
        <v>0</v>
      </c>
      <c r="N367" s="245">
        <v>0</v>
      </c>
      <c r="O367" s="245">
        <f>ROUND(E367*N367,2)</f>
        <v>0</v>
      </c>
      <c r="P367" s="245">
        <v>0</v>
      </c>
      <c r="Q367" s="245">
        <f>ROUND(E367*P367,2)</f>
        <v>0</v>
      </c>
      <c r="R367" s="247"/>
      <c r="S367" s="247" t="s">
        <v>527</v>
      </c>
      <c r="T367" s="248" t="s">
        <v>4367</v>
      </c>
      <c r="U367" s="224">
        <v>0</v>
      </c>
      <c r="V367" s="224">
        <f>ROUND(E367*U367,2)</f>
        <v>0</v>
      </c>
      <c r="W367" s="224"/>
      <c r="X367" s="224" t="s">
        <v>531</v>
      </c>
      <c r="Y367" s="224" t="s">
        <v>513</v>
      </c>
      <c r="Z367" s="213"/>
      <c r="AA367" s="213"/>
      <c r="AB367" s="213"/>
      <c r="AC367" s="213"/>
      <c r="AD367" s="213"/>
      <c r="AE367" s="213"/>
      <c r="AF367" s="213"/>
      <c r="AG367" s="213" t="s">
        <v>541</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55"/>
      <c r="D368" s="251"/>
      <c r="E368" s="251"/>
      <c r="F368" s="251"/>
      <c r="G368" s="251"/>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515</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22.5" outlineLevel="1" x14ac:dyDescent="0.2">
      <c r="A369" s="242">
        <v>160</v>
      </c>
      <c r="B369" s="243" t="s">
        <v>4382</v>
      </c>
      <c r="C369" s="254" t="s">
        <v>4383</v>
      </c>
      <c r="D369" s="244" t="s">
        <v>582</v>
      </c>
      <c r="E369" s="245">
        <v>2</v>
      </c>
      <c r="F369" s="246"/>
      <c r="G369" s="247">
        <f>ROUND(E369*F369,2)</f>
        <v>0</v>
      </c>
      <c r="H369" s="246"/>
      <c r="I369" s="247">
        <f>ROUND(E369*H369,2)</f>
        <v>0</v>
      </c>
      <c r="J369" s="246"/>
      <c r="K369" s="247">
        <f>ROUND(E369*J369,2)</f>
        <v>0</v>
      </c>
      <c r="L369" s="247">
        <v>21</v>
      </c>
      <c r="M369" s="247">
        <f>G369*(1+L369/100)</f>
        <v>0</v>
      </c>
      <c r="N369" s="245">
        <v>0</v>
      </c>
      <c r="O369" s="245">
        <f>ROUND(E369*N369,2)</f>
        <v>0</v>
      </c>
      <c r="P369" s="245">
        <v>0</v>
      </c>
      <c r="Q369" s="245">
        <f>ROUND(E369*P369,2)</f>
        <v>0</v>
      </c>
      <c r="R369" s="247"/>
      <c r="S369" s="247" t="s">
        <v>527</v>
      </c>
      <c r="T369" s="248" t="s">
        <v>4367</v>
      </c>
      <c r="U369" s="224">
        <v>0</v>
      </c>
      <c r="V369" s="224">
        <f>ROUND(E369*U369,2)</f>
        <v>0</v>
      </c>
      <c r="W369" s="224"/>
      <c r="X369" s="224" t="s">
        <v>531</v>
      </c>
      <c r="Y369" s="224" t="s">
        <v>513</v>
      </c>
      <c r="Z369" s="213"/>
      <c r="AA369" s="213"/>
      <c r="AB369" s="213"/>
      <c r="AC369" s="213"/>
      <c r="AD369" s="213"/>
      <c r="AE369" s="213"/>
      <c r="AF369" s="213"/>
      <c r="AG369" s="213" t="s">
        <v>541</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2" x14ac:dyDescent="0.2">
      <c r="A370" s="220"/>
      <c r="B370" s="221"/>
      <c r="C370" s="255"/>
      <c r="D370" s="251"/>
      <c r="E370" s="251"/>
      <c r="F370" s="251"/>
      <c r="G370" s="251"/>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515</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ht="22.5" outlineLevel="1" x14ac:dyDescent="0.2">
      <c r="A371" s="242">
        <v>161</v>
      </c>
      <c r="B371" s="243" t="s">
        <v>4476</v>
      </c>
      <c r="C371" s="254" t="s">
        <v>4477</v>
      </c>
      <c r="D371" s="244" t="s">
        <v>582</v>
      </c>
      <c r="E371" s="245">
        <v>3</v>
      </c>
      <c r="F371" s="246"/>
      <c r="G371" s="247">
        <f>ROUND(E371*F371,2)</f>
        <v>0</v>
      </c>
      <c r="H371" s="246"/>
      <c r="I371" s="247">
        <f>ROUND(E371*H371,2)</f>
        <v>0</v>
      </c>
      <c r="J371" s="246"/>
      <c r="K371" s="247">
        <f>ROUND(E371*J371,2)</f>
        <v>0</v>
      </c>
      <c r="L371" s="247">
        <v>21</v>
      </c>
      <c r="M371" s="247">
        <f>G371*(1+L371/100)</f>
        <v>0</v>
      </c>
      <c r="N371" s="245">
        <v>0</v>
      </c>
      <c r="O371" s="245">
        <f>ROUND(E371*N371,2)</f>
        <v>0</v>
      </c>
      <c r="P371" s="245">
        <v>0</v>
      </c>
      <c r="Q371" s="245">
        <f>ROUND(E371*P371,2)</f>
        <v>0</v>
      </c>
      <c r="R371" s="247"/>
      <c r="S371" s="247" t="s">
        <v>527</v>
      </c>
      <c r="T371" s="248" t="s">
        <v>512</v>
      </c>
      <c r="U371" s="224">
        <v>0</v>
      </c>
      <c r="V371" s="224">
        <f>ROUND(E371*U371,2)</f>
        <v>0</v>
      </c>
      <c r="W371" s="224"/>
      <c r="X371" s="224" t="s">
        <v>531</v>
      </c>
      <c r="Y371" s="224" t="s">
        <v>513</v>
      </c>
      <c r="Z371" s="213"/>
      <c r="AA371" s="213"/>
      <c r="AB371" s="213"/>
      <c r="AC371" s="213"/>
      <c r="AD371" s="213"/>
      <c r="AE371" s="213"/>
      <c r="AF371" s="213"/>
      <c r="AG371" s="213" t="s">
        <v>541</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2" x14ac:dyDescent="0.2">
      <c r="A372" s="220"/>
      <c r="B372" s="221"/>
      <c r="C372" s="255"/>
      <c r="D372" s="251"/>
      <c r="E372" s="251"/>
      <c r="F372" s="251"/>
      <c r="G372" s="251"/>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515</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22.5" outlineLevel="1" x14ac:dyDescent="0.2">
      <c r="A373" s="242">
        <v>162</v>
      </c>
      <c r="B373" s="243" t="s">
        <v>4478</v>
      </c>
      <c r="C373" s="254" t="s">
        <v>4479</v>
      </c>
      <c r="D373" s="244" t="s">
        <v>582</v>
      </c>
      <c r="E373" s="245">
        <v>3</v>
      </c>
      <c r="F373" s="246"/>
      <c r="G373" s="247">
        <f>ROUND(E373*F373,2)</f>
        <v>0</v>
      </c>
      <c r="H373" s="246"/>
      <c r="I373" s="247">
        <f>ROUND(E373*H373,2)</f>
        <v>0</v>
      </c>
      <c r="J373" s="246"/>
      <c r="K373" s="247">
        <f>ROUND(E373*J373,2)</f>
        <v>0</v>
      </c>
      <c r="L373" s="247">
        <v>21</v>
      </c>
      <c r="M373" s="247">
        <f>G373*(1+L373/100)</f>
        <v>0</v>
      </c>
      <c r="N373" s="245">
        <v>0</v>
      </c>
      <c r="O373" s="245">
        <f>ROUND(E373*N373,2)</f>
        <v>0</v>
      </c>
      <c r="P373" s="245">
        <v>0</v>
      </c>
      <c r="Q373" s="245">
        <f>ROUND(E373*P373,2)</f>
        <v>0</v>
      </c>
      <c r="R373" s="247"/>
      <c r="S373" s="247" t="s">
        <v>527</v>
      </c>
      <c r="T373" s="248" t="s">
        <v>4367</v>
      </c>
      <c r="U373" s="224">
        <v>0</v>
      </c>
      <c r="V373" s="224">
        <f>ROUND(E373*U373,2)</f>
        <v>0</v>
      </c>
      <c r="W373" s="224"/>
      <c r="X373" s="224" t="s">
        <v>531</v>
      </c>
      <c r="Y373" s="224" t="s">
        <v>513</v>
      </c>
      <c r="Z373" s="213"/>
      <c r="AA373" s="213"/>
      <c r="AB373" s="213"/>
      <c r="AC373" s="213"/>
      <c r="AD373" s="213"/>
      <c r="AE373" s="213"/>
      <c r="AF373" s="213"/>
      <c r="AG373" s="213" t="s">
        <v>541</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2" x14ac:dyDescent="0.2">
      <c r="A374" s="220"/>
      <c r="B374" s="221"/>
      <c r="C374" s="255"/>
      <c r="D374" s="251"/>
      <c r="E374" s="251"/>
      <c r="F374" s="251"/>
      <c r="G374" s="251"/>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515</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1" x14ac:dyDescent="0.2">
      <c r="A375" s="242">
        <v>163</v>
      </c>
      <c r="B375" s="243" t="s">
        <v>4480</v>
      </c>
      <c r="C375" s="254" t="s">
        <v>4481</v>
      </c>
      <c r="D375" s="244" t="s">
        <v>582</v>
      </c>
      <c r="E375" s="245">
        <v>2</v>
      </c>
      <c r="F375" s="246"/>
      <c r="G375" s="247">
        <f>ROUND(E375*F375,2)</f>
        <v>0</v>
      </c>
      <c r="H375" s="246"/>
      <c r="I375" s="247">
        <f>ROUND(E375*H375,2)</f>
        <v>0</v>
      </c>
      <c r="J375" s="246"/>
      <c r="K375" s="247">
        <f>ROUND(E375*J375,2)</f>
        <v>0</v>
      </c>
      <c r="L375" s="247">
        <v>21</v>
      </c>
      <c r="M375" s="247">
        <f>G375*(1+L375/100)</f>
        <v>0</v>
      </c>
      <c r="N375" s="245">
        <v>1.9000000000000001E-4</v>
      </c>
      <c r="O375" s="245">
        <f>ROUND(E375*N375,2)</f>
        <v>0</v>
      </c>
      <c r="P375" s="245">
        <v>0</v>
      </c>
      <c r="Q375" s="245">
        <f>ROUND(E375*P375,2)</f>
        <v>0</v>
      </c>
      <c r="R375" s="247" t="s">
        <v>970</v>
      </c>
      <c r="S375" s="247" t="s">
        <v>511</v>
      </c>
      <c r="T375" s="248" t="s">
        <v>511</v>
      </c>
      <c r="U375" s="224">
        <v>0</v>
      </c>
      <c r="V375" s="224">
        <f>ROUND(E375*U375,2)</f>
        <v>0</v>
      </c>
      <c r="W375" s="224"/>
      <c r="X375" s="224" t="s">
        <v>531</v>
      </c>
      <c r="Y375" s="224" t="s">
        <v>513</v>
      </c>
      <c r="Z375" s="213"/>
      <c r="AA375" s="213"/>
      <c r="AB375" s="213"/>
      <c r="AC375" s="213"/>
      <c r="AD375" s="213"/>
      <c r="AE375" s="213"/>
      <c r="AF375" s="213"/>
      <c r="AG375" s="213" t="s">
        <v>541</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2" x14ac:dyDescent="0.2">
      <c r="A376" s="220"/>
      <c r="B376" s="221"/>
      <c r="C376" s="255"/>
      <c r="D376" s="251"/>
      <c r="E376" s="251"/>
      <c r="F376" s="251"/>
      <c r="G376" s="251"/>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515</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ht="22.5" outlineLevel="1" x14ac:dyDescent="0.2">
      <c r="A377" s="242">
        <v>164</v>
      </c>
      <c r="B377" s="243" t="s">
        <v>4482</v>
      </c>
      <c r="C377" s="254" t="s">
        <v>4483</v>
      </c>
      <c r="D377" s="244" t="s">
        <v>582</v>
      </c>
      <c r="E377" s="245">
        <v>4</v>
      </c>
      <c r="F377" s="246"/>
      <c r="G377" s="247">
        <f>ROUND(E377*F377,2)</f>
        <v>0</v>
      </c>
      <c r="H377" s="246"/>
      <c r="I377" s="247">
        <f>ROUND(E377*H377,2)</f>
        <v>0</v>
      </c>
      <c r="J377" s="246"/>
      <c r="K377" s="247">
        <f>ROUND(E377*J377,2)</f>
        <v>0</v>
      </c>
      <c r="L377" s="247">
        <v>21</v>
      </c>
      <c r="M377" s="247">
        <f>G377*(1+L377/100)</f>
        <v>0</v>
      </c>
      <c r="N377" s="245">
        <v>6.0000000000000002E-5</v>
      </c>
      <c r="O377" s="245">
        <f>ROUND(E377*N377,2)</f>
        <v>0</v>
      </c>
      <c r="P377" s="245">
        <v>0</v>
      </c>
      <c r="Q377" s="245">
        <f>ROUND(E377*P377,2)</f>
        <v>0</v>
      </c>
      <c r="R377" s="247" t="s">
        <v>970</v>
      </c>
      <c r="S377" s="247" t="s">
        <v>511</v>
      </c>
      <c r="T377" s="248" t="s">
        <v>511</v>
      </c>
      <c r="U377" s="224">
        <v>0</v>
      </c>
      <c r="V377" s="224">
        <f>ROUND(E377*U377,2)</f>
        <v>0</v>
      </c>
      <c r="W377" s="224"/>
      <c r="X377" s="224" t="s">
        <v>531</v>
      </c>
      <c r="Y377" s="224" t="s">
        <v>513</v>
      </c>
      <c r="Z377" s="213"/>
      <c r="AA377" s="213"/>
      <c r="AB377" s="213"/>
      <c r="AC377" s="213"/>
      <c r="AD377" s="213"/>
      <c r="AE377" s="213"/>
      <c r="AF377" s="213"/>
      <c r="AG377" s="213" t="s">
        <v>541</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2" x14ac:dyDescent="0.2">
      <c r="A378" s="220"/>
      <c r="B378" s="221"/>
      <c r="C378" s="255"/>
      <c r="D378" s="251"/>
      <c r="E378" s="251"/>
      <c r="F378" s="251"/>
      <c r="G378" s="251"/>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515</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42">
        <v>165</v>
      </c>
      <c r="B379" s="243" t="s">
        <v>4484</v>
      </c>
      <c r="C379" s="254" t="s">
        <v>4485</v>
      </c>
      <c r="D379" s="244" t="s">
        <v>582</v>
      </c>
      <c r="E379" s="245">
        <v>4</v>
      </c>
      <c r="F379" s="246"/>
      <c r="G379" s="247">
        <f>ROUND(E379*F379,2)</f>
        <v>0</v>
      </c>
      <c r="H379" s="246"/>
      <c r="I379" s="247">
        <f>ROUND(E379*H379,2)</f>
        <v>0</v>
      </c>
      <c r="J379" s="246"/>
      <c r="K379" s="247">
        <f>ROUND(E379*J379,2)</f>
        <v>0</v>
      </c>
      <c r="L379" s="247">
        <v>21</v>
      </c>
      <c r="M379" s="247">
        <f>G379*(1+L379/100)</f>
        <v>0</v>
      </c>
      <c r="N379" s="245">
        <v>0</v>
      </c>
      <c r="O379" s="245">
        <f>ROUND(E379*N379,2)</f>
        <v>0</v>
      </c>
      <c r="P379" s="245">
        <v>0</v>
      </c>
      <c r="Q379" s="245">
        <f>ROUND(E379*P379,2)</f>
        <v>0</v>
      </c>
      <c r="R379" s="247"/>
      <c r="S379" s="247" t="s">
        <v>527</v>
      </c>
      <c r="T379" s="248" t="s">
        <v>4367</v>
      </c>
      <c r="U379" s="224">
        <v>0</v>
      </c>
      <c r="V379" s="224">
        <f>ROUND(E379*U379,2)</f>
        <v>0</v>
      </c>
      <c r="W379" s="224"/>
      <c r="X379" s="224" t="s">
        <v>531</v>
      </c>
      <c r="Y379" s="224" t="s">
        <v>513</v>
      </c>
      <c r="Z379" s="213"/>
      <c r="AA379" s="213"/>
      <c r="AB379" s="213"/>
      <c r="AC379" s="213"/>
      <c r="AD379" s="213"/>
      <c r="AE379" s="213"/>
      <c r="AF379" s="213"/>
      <c r="AG379" s="213" t="s">
        <v>541</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55"/>
      <c r="D380" s="251"/>
      <c r="E380" s="251"/>
      <c r="F380" s="251"/>
      <c r="G380" s="251"/>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515</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ht="22.5" outlineLevel="1" x14ac:dyDescent="0.2">
      <c r="A381" s="242">
        <v>166</v>
      </c>
      <c r="B381" s="243" t="s">
        <v>4486</v>
      </c>
      <c r="C381" s="254" t="s">
        <v>4487</v>
      </c>
      <c r="D381" s="244" t="s">
        <v>582</v>
      </c>
      <c r="E381" s="245">
        <v>4</v>
      </c>
      <c r="F381" s="246"/>
      <c r="G381" s="247">
        <f>ROUND(E381*F381,2)</f>
        <v>0</v>
      </c>
      <c r="H381" s="246"/>
      <c r="I381" s="247">
        <f>ROUND(E381*H381,2)</f>
        <v>0</v>
      </c>
      <c r="J381" s="246"/>
      <c r="K381" s="247">
        <f>ROUND(E381*J381,2)</f>
        <v>0</v>
      </c>
      <c r="L381" s="247">
        <v>21</v>
      </c>
      <c r="M381" s="247">
        <f>G381*(1+L381/100)</f>
        <v>0</v>
      </c>
      <c r="N381" s="245">
        <v>0</v>
      </c>
      <c r="O381" s="245">
        <f>ROUND(E381*N381,2)</f>
        <v>0</v>
      </c>
      <c r="P381" s="245">
        <v>0</v>
      </c>
      <c r="Q381" s="245">
        <f>ROUND(E381*P381,2)</f>
        <v>0</v>
      </c>
      <c r="R381" s="247"/>
      <c r="S381" s="247" t="s">
        <v>527</v>
      </c>
      <c r="T381" s="248" t="s">
        <v>4367</v>
      </c>
      <c r="U381" s="224">
        <v>0</v>
      </c>
      <c r="V381" s="224">
        <f>ROUND(E381*U381,2)</f>
        <v>0</v>
      </c>
      <c r="W381" s="224"/>
      <c r="X381" s="224" t="s">
        <v>531</v>
      </c>
      <c r="Y381" s="224" t="s">
        <v>513</v>
      </c>
      <c r="Z381" s="213"/>
      <c r="AA381" s="213"/>
      <c r="AB381" s="213"/>
      <c r="AC381" s="213"/>
      <c r="AD381" s="213"/>
      <c r="AE381" s="213"/>
      <c r="AF381" s="213"/>
      <c r="AG381" s="213" t="s">
        <v>541</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2" x14ac:dyDescent="0.2">
      <c r="A382" s="220"/>
      <c r="B382" s="221"/>
      <c r="C382" s="255"/>
      <c r="D382" s="251"/>
      <c r="E382" s="251"/>
      <c r="F382" s="251"/>
      <c r="G382" s="251"/>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515</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ht="22.5" outlineLevel="1" x14ac:dyDescent="0.2">
      <c r="A383" s="242">
        <v>167</v>
      </c>
      <c r="B383" s="243" t="s">
        <v>4488</v>
      </c>
      <c r="C383" s="254" t="s">
        <v>4489</v>
      </c>
      <c r="D383" s="244" t="s">
        <v>582</v>
      </c>
      <c r="E383" s="245">
        <v>1</v>
      </c>
      <c r="F383" s="246"/>
      <c r="G383" s="247">
        <f>ROUND(E383*F383,2)</f>
        <v>0</v>
      </c>
      <c r="H383" s="246"/>
      <c r="I383" s="247">
        <f>ROUND(E383*H383,2)</f>
        <v>0</v>
      </c>
      <c r="J383" s="246"/>
      <c r="K383" s="247">
        <f>ROUND(E383*J383,2)</f>
        <v>0</v>
      </c>
      <c r="L383" s="247">
        <v>21</v>
      </c>
      <c r="M383" s="247">
        <f>G383*(1+L383/100)</f>
        <v>0</v>
      </c>
      <c r="N383" s="245">
        <v>1.2999999999999999E-4</v>
      </c>
      <c r="O383" s="245">
        <f>ROUND(E383*N383,2)</f>
        <v>0</v>
      </c>
      <c r="P383" s="245">
        <v>0</v>
      </c>
      <c r="Q383" s="245">
        <f>ROUND(E383*P383,2)</f>
        <v>0</v>
      </c>
      <c r="R383" s="247" t="s">
        <v>970</v>
      </c>
      <c r="S383" s="247" t="s">
        <v>511</v>
      </c>
      <c r="T383" s="248" t="s">
        <v>511</v>
      </c>
      <c r="U383" s="224">
        <v>0</v>
      </c>
      <c r="V383" s="224">
        <f>ROUND(E383*U383,2)</f>
        <v>0</v>
      </c>
      <c r="W383" s="224"/>
      <c r="X383" s="224" t="s">
        <v>531</v>
      </c>
      <c r="Y383" s="224" t="s">
        <v>513</v>
      </c>
      <c r="Z383" s="213"/>
      <c r="AA383" s="213"/>
      <c r="AB383" s="213"/>
      <c r="AC383" s="213"/>
      <c r="AD383" s="213"/>
      <c r="AE383" s="213"/>
      <c r="AF383" s="213"/>
      <c r="AG383" s="213" t="s">
        <v>541</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2" x14ac:dyDescent="0.2">
      <c r="A384" s="220"/>
      <c r="B384" s="221"/>
      <c r="C384" s="255"/>
      <c r="D384" s="251"/>
      <c r="E384" s="251"/>
      <c r="F384" s="251"/>
      <c r="G384" s="251"/>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515</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x14ac:dyDescent="0.2">
      <c r="A385" s="242">
        <v>168</v>
      </c>
      <c r="B385" s="243" t="s">
        <v>4490</v>
      </c>
      <c r="C385" s="254" t="s">
        <v>4491</v>
      </c>
      <c r="D385" s="244" t="s">
        <v>4492</v>
      </c>
      <c r="E385" s="245">
        <v>1</v>
      </c>
      <c r="F385" s="246"/>
      <c r="G385" s="247">
        <f>ROUND(E385*F385,2)</f>
        <v>0</v>
      </c>
      <c r="H385" s="246"/>
      <c r="I385" s="247">
        <f>ROUND(E385*H385,2)</f>
        <v>0</v>
      </c>
      <c r="J385" s="246"/>
      <c r="K385" s="247">
        <f>ROUND(E385*J385,2)</f>
        <v>0</v>
      </c>
      <c r="L385" s="247">
        <v>21</v>
      </c>
      <c r="M385" s="247">
        <f>G385*(1+L385/100)</f>
        <v>0</v>
      </c>
      <c r="N385" s="245">
        <v>0</v>
      </c>
      <c r="O385" s="245">
        <f>ROUND(E385*N385,2)</f>
        <v>0</v>
      </c>
      <c r="P385" s="245">
        <v>0</v>
      </c>
      <c r="Q385" s="245">
        <f>ROUND(E385*P385,2)</f>
        <v>0</v>
      </c>
      <c r="R385" s="247"/>
      <c r="S385" s="247" t="s">
        <v>527</v>
      </c>
      <c r="T385" s="248" t="s">
        <v>512</v>
      </c>
      <c r="U385" s="224">
        <v>0</v>
      </c>
      <c r="V385" s="224">
        <f>ROUND(E385*U385,2)</f>
        <v>0</v>
      </c>
      <c r="W385" s="224"/>
      <c r="X385" s="224" t="s">
        <v>531</v>
      </c>
      <c r="Y385" s="224" t="s">
        <v>513</v>
      </c>
      <c r="Z385" s="213"/>
      <c r="AA385" s="213"/>
      <c r="AB385" s="213"/>
      <c r="AC385" s="213"/>
      <c r="AD385" s="213"/>
      <c r="AE385" s="213"/>
      <c r="AF385" s="213"/>
      <c r="AG385" s="213" t="s">
        <v>541</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2" x14ac:dyDescent="0.2">
      <c r="A386" s="220"/>
      <c r="B386" s="221"/>
      <c r="C386" s="255"/>
      <c r="D386" s="251"/>
      <c r="E386" s="251"/>
      <c r="F386" s="251"/>
      <c r="G386" s="251"/>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515</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x14ac:dyDescent="0.2">
      <c r="A387" s="242">
        <v>169</v>
      </c>
      <c r="B387" s="243" t="s">
        <v>4493</v>
      </c>
      <c r="C387" s="254" t="s">
        <v>4494</v>
      </c>
      <c r="D387" s="244" t="s">
        <v>582</v>
      </c>
      <c r="E387" s="245">
        <v>1</v>
      </c>
      <c r="F387" s="246"/>
      <c r="G387" s="247">
        <f>ROUND(E387*F387,2)</f>
        <v>0</v>
      </c>
      <c r="H387" s="246"/>
      <c r="I387" s="247">
        <f>ROUND(E387*H387,2)</f>
        <v>0</v>
      </c>
      <c r="J387" s="246"/>
      <c r="K387" s="247">
        <f>ROUND(E387*J387,2)</f>
        <v>0</v>
      </c>
      <c r="L387" s="247">
        <v>21</v>
      </c>
      <c r="M387" s="247">
        <f>G387*(1+L387/100)</f>
        <v>0</v>
      </c>
      <c r="N387" s="245">
        <v>0</v>
      </c>
      <c r="O387" s="245">
        <f>ROUND(E387*N387,2)</f>
        <v>0</v>
      </c>
      <c r="P387" s="245">
        <v>0</v>
      </c>
      <c r="Q387" s="245">
        <f>ROUND(E387*P387,2)</f>
        <v>0</v>
      </c>
      <c r="R387" s="247"/>
      <c r="S387" s="247" t="s">
        <v>527</v>
      </c>
      <c r="T387" s="248" t="s">
        <v>512</v>
      </c>
      <c r="U387" s="224">
        <v>0</v>
      </c>
      <c r="V387" s="224">
        <f>ROUND(E387*U387,2)</f>
        <v>0</v>
      </c>
      <c r="W387" s="224"/>
      <c r="X387" s="224" t="s">
        <v>531</v>
      </c>
      <c r="Y387" s="224" t="s">
        <v>513</v>
      </c>
      <c r="Z387" s="213"/>
      <c r="AA387" s="213"/>
      <c r="AB387" s="213"/>
      <c r="AC387" s="213"/>
      <c r="AD387" s="213"/>
      <c r="AE387" s="213"/>
      <c r="AF387" s="213"/>
      <c r="AG387" s="213" t="s">
        <v>541</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2" x14ac:dyDescent="0.2">
      <c r="A388" s="220"/>
      <c r="B388" s="221"/>
      <c r="C388" s="255"/>
      <c r="D388" s="251"/>
      <c r="E388" s="251"/>
      <c r="F388" s="251"/>
      <c r="G388" s="251"/>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515</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x14ac:dyDescent="0.2">
      <c r="A389" s="242">
        <v>170</v>
      </c>
      <c r="B389" s="243" t="s">
        <v>4495</v>
      </c>
      <c r="C389" s="254" t="s">
        <v>4496</v>
      </c>
      <c r="D389" s="244" t="s">
        <v>582</v>
      </c>
      <c r="E389" s="245">
        <v>1</v>
      </c>
      <c r="F389" s="246"/>
      <c r="G389" s="247">
        <f>ROUND(E389*F389,2)</f>
        <v>0</v>
      </c>
      <c r="H389" s="246"/>
      <c r="I389" s="247">
        <f>ROUND(E389*H389,2)</f>
        <v>0</v>
      </c>
      <c r="J389" s="246"/>
      <c r="K389" s="247">
        <f>ROUND(E389*J389,2)</f>
        <v>0</v>
      </c>
      <c r="L389" s="247">
        <v>21</v>
      </c>
      <c r="M389" s="247">
        <f>G389*(1+L389/100)</f>
        <v>0</v>
      </c>
      <c r="N389" s="245">
        <v>0</v>
      </c>
      <c r="O389" s="245">
        <f>ROUND(E389*N389,2)</f>
        <v>0</v>
      </c>
      <c r="P389" s="245">
        <v>0</v>
      </c>
      <c r="Q389" s="245">
        <f>ROUND(E389*P389,2)</f>
        <v>0</v>
      </c>
      <c r="R389" s="247"/>
      <c r="S389" s="247" t="s">
        <v>527</v>
      </c>
      <c r="T389" s="248" t="s">
        <v>4367</v>
      </c>
      <c r="U389" s="224">
        <v>0</v>
      </c>
      <c r="V389" s="224">
        <f>ROUND(E389*U389,2)</f>
        <v>0</v>
      </c>
      <c r="W389" s="224"/>
      <c r="X389" s="224" t="s">
        <v>531</v>
      </c>
      <c r="Y389" s="224" t="s">
        <v>513</v>
      </c>
      <c r="Z389" s="213"/>
      <c r="AA389" s="213"/>
      <c r="AB389" s="213"/>
      <c r="AC389" s="213"/>
      <c r="AD389" s="213"/>
      <c r="AE389" s="213"/>
      <c r="AF389" s="213"/>
      <c r="AG389" s="213" t="s">
        <v>541</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2" x14ac:dyDescent="0.2">
      <c r="A390" s="220"/>
      <c r="B390" s="221"/>
      <c r="C390" s="255"/>
      <c r="D390" s="251"/>
      <c r="E390" s="251"/>
      <c r="F390" s="251"/>
      <c r="G390" s="251"/>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515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x14ac:dyDescent="0.2">
      <c r="A391" s="242">
        <v>171</v>
      </c>
      <c r="B391" s="243" t="s">
        <v>4386</v>
      </c>
      <c r="C391" s="254" t="s">
        <v>4387</v>
      </c>
      <c r="D391" s="244" t="s">
        <v>530</v>
      </c>
      <c r="E391" s="245">
        <v>1</v>
      </c>
      <c r="F391" s="246"/>
      <c r="G391" s="247">
        <f>ROUND(E391*F391,2)</f>
        <v>0</v>
      </c>
      <c r="H391" s="246"/>
      <c r="I391" s="247">
        <f>ROUND(E391*H391,2)</f>
        <v>0</v>
      </c>
      <c r="J391" s="246"/>
      <c r="K391" s="247">
        <f>ROUND(E391*J391,2)</f>
        <v>0</v>
      </c>
      <c r="L391" s="247">
        <v>21</v>
      </c>
      <c r="M391" s="247">
        <f>G391*(1+L391/100)</f>
        <v>0</v>
      </c>
      <c r="N391" s="245">
        <v>1.3317000000000001</v>
      </c>
      <c r="O391" s="245">
        <f>ROUND(E391*N391,2)</f>
        <v>1.33</v>
      </c>
      <c r="P391" s="245">
        <v>0</v>
      </c>
      <c r="Q391" s="245">
        <f>ROUND(E391*P391,2)</f>
        <v>0</v>
      </c>
      <c r="R391" s="247"/>
      <c r="S391" s="247" t="s">
        <v>527</v>
      </c>
      <c r="T391" s="248" t="s">
        <v>512</v>
      </c>
      <c r="U391" s="224">
        <v>0</v>
      </c>
      <c r="V391" s="224">
        <f>ROUND(E391*U391,2)</f>
        <v>0</v>
      </c>
      <c r="W391" s="224"/>
      <c r="X391" s="224" t="s">
        <v>531</v>
      </c>
      <c r="Y391" s="224" t="s">
        <v>513</v>
      </c>
      <c r="Z391" s="213"/>
      <c r="AA391" s="213"/>
      <c r="AB391" s="213"/>
      <c r="AC391" s="213"/>
      <c r="AD391" s="213"/>
      <c r="AE391" s="213"/>
      <c r="AF391" s="213"/>
      <c r="AG391" s="213" t="s">
        <v>541</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2" x14ac:dyDescent="0.2">
      <c r="A392" s="220"/>
      <c r="B392" s="221"/>
      <c r="C392" s="255"/>
      <c r="D392" s="251"/>
      <c r="E392" s="251"/>
      <c r="F392" s="251"/>
      <c r="G392" s="251"/>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515</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x14ac:dyDescent="0.2">
      <c r="A393" s="242">
        <v>172</v>
      </c>
      <c r="B393" s="243" t="s">
        <v>4497</v>
      </c>
      <c r="C393" s="254" t="s">
        <v>4498</v>
      </c>
      <c r="D393" s="244" t="s">
        <v>582</v>
      </c>
      <c r="E393" s="245">
        <v>1</v>
      </c>
      <c r="F393" s="246"/>
      <c r="G393" s="247">
        <f>ROUND(E393*F393,2)</f>
        <v>0</v>
      </c>
      <c r="H393" s="246"/>
      <c r="I393" s="247">
        <f>ROUND(E393*H393,2)</f>
        <v>0</v>
      </c>
      <c r="J393" s="246"/>
      <c r="K393" s="247">
        <f>ROUND(E393*J393,2)</f>
        <v>0</v>
      </c>
      <c r="L393" s="247">
        <v>21</v>
      </c>
      <c r="M393" s="247">
        <f>G393*(1+L393/100)</f>
        <v>0</v>
      </c>
      <c r="N393" s="245">
        <v>0</v>
      </c>
      <c r="O393" s="245">
        <f>ROUND(E393*N393,2)</f>
        <v>0</v>
      </c>
      <c r="P393" s="245">
        <v>0</v>
      </c>
      <c r="Q393" s="245">
        <f>ROUND(E393*P393,2)</f>
        <v>0</v>
      </c>
      <c r="R393" s="247"/>
      <c r="S393" s="247" t="s">
        <v>527</v>
      </c>
      <c r="T393" s="248" t="s">
        <v>512</v>
      </c>
      <c r="U393" s="224">
        <v>0</v>
      </c>
      <c r="V393" s="224">
        <f>ROUND(E393*U393,2)</f>
        <v>0</v>
      </c>
      <c r="W393" s="224"/>
      <c r="X393" s="224" t="s">
        <v>531</v>
      </c>
      <c r="Y393" s="224" t="s">
        <v>513</v>
      </c>
      <c r="Z393" s="213"/>
      <c r="AA393" s="213"/>
      <c r="AB393" s="213"/>
      <c r="AC393" s="213"/>
      <c r="AD393" s="213"/>
      <c r="AE393" s="213"/>
      <c r="AF393" s="213"/>
      <c r="AG393" s="213" t="s">
        <v>541</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2" x14ac:dyDescent="0.2">
      <c r="A394" s="220"/>
      <c r="B394" s="221"/>
      <c r="C394" s="255"/>
      <c r="D394" s="251"/>
      <c r="E394" s="251"/>
      <c r="F394" s="251"/>
      <c r="G394" s="251"/>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515</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x14ac:dyDescent="0.2">
      <c r="A395" s="242">
        <v>173</v>
      </c>
      <c r="B395" s="243" t="s">
        <v>4499</v>
      </c>
      <c r="C395" s="254" t="s">
        <v>4500</v>
      </c>
      <c r="D395" s="244" t="s">
        <v>582</v>
      </c>
      <c r="E395" s="245">
        <v>1</v>
      </c>
      <c r="F395" s="246"/>
      <c r="G395" s="247">
        <f>ROUND(E395*F395,2)</f>
        <v>0</v>
      </c>
      <c r="H395" s="246"/>
      <c r="I395" s="247">
        <f>ROUND(E395*H395,2)</f>
        <v>0</v>
      </c>
      <c r="J395" s="246"/>
      <c r="K395" s="247">
        <f>ROUND(E395*J395,2)</f>
        <v>0</v>
      </c>
      <c r="L395" s="247">
        <v>21</v>
      </c>
      <c r="M395" s="247">
        <f>G395*(1+L395/100)</f>
        <v>0</v>
      </c>
      <c r="N395" s="245">
        <v>0</v>
      </c>
      <c r="O395" s="245">
        <f>ROUND(E395*N395,2)</f>
        <v>0</v>
      </c>
      <c r="P395" s="245">
        <v>0</v>
      </c>
      <c r="Q395" s="245">
        <f>ROUND(E395*P395,2)</f>
        <v>0</v>
      </c>
      <c r="R395" s="247"/>
      <c r="S395" s="247" t="s">
        <v>527</v>
      </c>
      <c r="T395" s="248" t="s">
        <v>512</v>
      </c>
      <c r="U395" s="224">
        <v>0</v>
      </c>
      <c r="V395" s="224">
        <f>ROUND(E395*U395,2)</f>
        <v>0</v>
      </c>
      <c r="W395" s="224"/>
      <c r="X395" s="224" t="s">
        <v>557</v>
      </c>
      <c r="Y395" s="224" t="s">
        <v>513</v>
      </c>
      <c r="Z395" s="213"/>
      <c r="AA395" s="213"/>
      <c r="AB395" s="213"/>
      <c r="AC395" s="213"/>
      <c r="AD395" s="213"/>
      <c r="AE395" s="213"/>
      <c r="AF395" s="213"/>
      <c r="AG395" s="213" t="s">
        <v>571</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55"/>
      <c r="D396" s="251"/>
      <c r="E396" s="251"/>
      <c r="F396" s="251"/>
      <c r="G396" s="251"/>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515</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x14ac:dyDescent="0.2">
      <c r="A397" s="242">
        <v>174</v>
      </c>
      <c r="B397" s="243" t="s">
        <v>4501</v>
      </c>
      <c r="C397" s="254" t="s">
        <v>4502</v>
      </c>
      <c r="D397" s="244" t="s">
        <v>582</v>
      </c>
      <c r="E397" s="245">
        <v>1</v>
      </c>
      <c r="F397" s="246"/>
      <c r="G397" s="247">
        <f>ROUND(E397*F397,2)</f>
        <v>0</v>
      </c>
      <c r="H397" s="246"/>
      <c r="I397" s="247">
        <f>ROUND(E397*H397,2)</f>
        <v>0</v>
      </c>
      <c r="J397" s="246"/>
      <c r="K397" s="247">
        <f>ROUND(E397*J397,2)</f>
        <v>0</v>
      </c>
      <c r="L397" s="247">
        <v>21</v>
      </c>
      <c r="M397" s="247">
        <f>G397*(1+L397/100)</f>
        <v>0</v>
      </c>
      <c r="N397" s="245">
        <v>3.0000000000000001E-3</v>
      </c>
      <c r="O397" s="245">
        <f>ROUND(E397*N397,2)</f>
        <v>0</v>
      </c>
      <c r="P397" s="245">
        <v>0</v>
      </c>
      <c r="Q397" s="245">
        <f>ROUND(E397*P397,2)</f>
        <v>0</v>
      </c>
      <c r="R397" s="247"/>
      <c r="S397" s="247" t="s">
        <v>527</v>
      </c>
      <c r="T397" s="248" t="s">
        <v>512</v>
      </c>
      <c r="U397" s="224">
        <v>0</v>
      </c>
      <c r="V397" s="224">
        <f>ROUND(E397*U397,2)</f>
        <v>0</v>
      </c>
      <c r="W397" s="224"/>
      <c r="X397" s="224" t="s">
        <v>531</v>
      </c>
      <c r="Y397" s="224" t="s">
        <v>513</v>
      </c>
      <c r="Z397" s="213"/>
      <c r="AA397" s="213"/>
      <c r="AB397" s="213"/>
      <c r="AC397" s="213"/>
      <c r="AD397" s="213"/>
      <c r="AE397" s="213"/>
      <c r="AF397" s="213"/>
      <c r="AG397" s="213" t="s">
        <v>541</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2" x14ac:dyDescent="0.2">
      <c r="A398" s="220"/>
      <c r="B398" s="221"/>
      <c r="C398" s="255"/>
      <c r="D398" s="251"/>
      <c r="E398" s="251"/>
      <c r="F398" s="251"/>
      <c r="G398" s="251"/>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515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ht="22.5" outlineLevel="1" x14ac:dyDescent="0.2">
      <c r="A399" s="242">
        <v>175</v>
      </c>
      <c r="B399" s="243" t="s">
        <v>4503</v>
      </c>
      <c r="C399" s="254" t="s">
        <v>4504</v>
      </c>
      <c r="D399" s="244" t="s">
        <v>582</v>
      </c>
      <c r="E399" s="245">
        <v>1</v>
      </c>
      <c r="F399" s="246"/>
      <c r="G399" s="247">
        <f>ROUND(E399*F399,2)</f>
        <v>0</v>
      </c>
      <c r="H399" s="246"/>
      <c r="I399" s="247">
        <f>ROUND(E399*H399,2)</f>
        <v>0</v>
      </c>
      <c r="J399" s="246"/>
      <c r="K399" s="247">
        <f>ROUND(E399*J399,2)</f>
        <v>0</v>
      </c>
      <c r="L399" s="247">
        <v>21</v>
      </c>
      <c r="M399" s="247">
        <f>G399*(1+L399/100)</f>
        <v>0</v>
      </c>
      <c r="N399" s="245">
        <v>0</v>
      </c>
      <c r="O399" s="245">
        <f>ROUND(E399*N399,2)</f>
        <v>0</v>
      </c>
      <c r="P399" s="245">
        <v>0</v>
      </c>
      <c r="Q399" s="245">
        <f>ROUND(E399*P399,2)</f>
        <v>0</v>
      </c>
      <c r="R399" s="247" t="s">
        <v>4168</v>
      </c>
      <c r="S399" s="247" t="s">
        <v>511</v>
      </c>
      <c r="T399" s="248" t="s">
        <v>511</v>
      </c>
      <c r="U399" s="224">
        <v>5.38</v>
      </c>
      <c r="V399" s="224">
        <f>ROUND(E399*U399,2)</f>
        <v>5.38</v>
      </c>
      <c r="W399" s="224"/>
      <c r="X399" s="224" t="s">
        <v>557</v>
      </c>
      <c r="Y399" s="224" t="s">
        <v>513</v>
      </c>
      <c r="Z399" s="213"/>
      <c r="AA399" s="213"/>
      <c r="AB399" s="213"/>
      <c r="AC399" s="213"/>
      <c r="AD399" s="213"/>
      <c r="AE399" s="213"/>
      <c r="AF399" s="213"/>
      <c r="AG399" s="213" t="s">
        <v>571</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ht="22.5" outlineLevel="2" x14ac:dyDescent="0.2">
      <c r="A400" s="220"/>
      <c r="B400" s="221"/>
      <c r="C400" s="274" t="s">
        <v>4505</v>
      </c>
      <c r="D400" s="272"/>
      <c r="E400" s="272"/>
      <c r="F400" s="272"/>
      <c r="G400" s="272"/>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921</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62" t="str">
        <f>C400</f>
        <v>montáž rozvaděčů nn a vn včetně usazení, sestavení dílců, vyvážení, upevnění, zapojení a montáž demontovaných částí a přístrojů,  kontroly a dotažení spojů, opravy nátěrů, avšak bez zapojení, a ukončení kabelů</v>
      </c>
      <c r="BB400" s="213"/>
      <c r="BC400" s="213"/>
      <c r="BD400" s="213"/>
      <c r="BE400" s="213"/>
      <c r="BF400" s="213"/>
      <c r="BG400" s="213"/>
      <c r="BH400" s="213"/>
    </row>
    <row r="401" spans="1:60" outlineLevel="2" x14ac:dyDescent="0.2">
      <c r="A401" s="220"/>
      <c r="B401" s="221"/>
      <c r="C401" s="257"/>
      <c r="D401" s="250"/>
      <c r="E401" s="250"/>
      <c r="F401" s="250"/>
      <c r="G401" s="250"/>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515</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x14ac:dyDescent="0.2">
      <c r="A402" s="242">
        <v>176</v>
      </c>
      <c r="B402" s="243" t="s">
        <v>4427</v>
      </c>
      <c r="C402" s="254" t="s">
        <v>4428</v>
      </c>
      <c r="D402" s="244" t="s">
        <v>582</v>
      </c>
      <c r="E402" s="245">
        <v>3</v>
      </c>
      <c r="F402" s="246"/>
      <c r="G402" s="247">
        <f>ROUND(E402*F402,2)</f>
        <v>0</v>
      </c>
      <c r="H402" s="246"/>
      <c r="I402" s="247">
        <f>ROUND(E402*H402,2)</f>
        <v>0</v>
      </c>
      <c r="J402" s="246"/>
      <c r="K402" s="247">
        <f>ROUND(E402*J402,2)</f>
        <v>0</v>
      </c>
      <c r="L402" s="247">
        <v>21</v>
      </c>
      <c r="M402" s="247">
        <f>G402*(1+L402/100)</f>
        <v>0</v>
      </c>
      <c r="N402" s="245">
        <v>0</v>
      </c>
      <c r="O402" s="245">
        <f>ROUND(E402*N402,2)</f>
        <v>0</v>
      </c>
      <c r="P402" s="245">
        <v>0</v>
      </c>
      <c r="Q402" s="245">
        <f>ROUND(E402*P402,2)</f>
        <v>0</v>
      </c>
      <c r="R402" s="247"/>
      <c r="S402" s="247" t="s">
        <v>527</v>
      </c>
      <c r="T402" s="248" t="s">
        <v>512</v>
      </c>
      <c r="U402" s="224">
        <v>0</v>
      </c>
      <c r="V402" s="224">
        <f>ROUND(E402*U402,2)</f>
        <v>0</v>
      </c>
      <c r="W402" s="224"/>
      <c r="X402" s="224" t="s">
        <v>557</v>
      </c>
      <c r="Y402" s="224" t="s">
        <v>513</v>
      </c>
      <c r="Z402" s="213"/>
      <c r="AA402" s="213"/>
      <c r="AB402" s="213"/>
      <c r="AC402" s="213"/>
      <c r="AD402" s="213"/>
      <c r="AE402" s="213"/>
      <c r="AF402" s="213"/>
      <c r="AG402" s="213" t="s">
        <v>571</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55"/>
      <c r="D403" s="251"/>
      <c r="E403" s="251"/>
      <c r="F403" s="251"/>
      <c r="G403" s="251"/>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515</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x14ac:dyDescent="0.2">
      <c r="A404" s="242">
        <v>177</v>
      </c>
      <c r="B404" s="243" t="s">
        <v>4429</v>
      </c>
      <c r="C404" s="254" t="s">
        <v>4430</v>
      </c>
      <c r="D404" s="244" t="s">
        <v>582</v>
      </c>
      <c r="E404" s="245">
        <v>3</v>
      </c>
      <c r="F404" s="246"/>
      <c r="G404" s="247">
        <f>ROUND(E404*F404,2)</f>
        <v>0</v>
      </c>
      <c r="H404" s="246"/>
      <c r="I404" s="247">
        <f>ROUND(E404*H404,2)</f>
        <v>0</v>
      </c>
      <c r="J404" s="246"/>
      <c r="K404" s="247">
        <f>ROUND(E404*J404,2)</f>
        <v>0</v>
      </c>
      <c r="L404" s="247">
        <v>21</v>
      </c>
      <c r="M404" s="247">
        <f>G404*(1+L404/100)</f>
        <v>0</v>
      </c>
      <c r="N404" s="245">
        <v>0</v>
      </c>
      <c r="O404" s="245">
        <f>ROUND(E404*N404,2)</f>
        <v>0</v>
      </c>
      <c r="P404" s="245">
        <v>0</v>
      </c>
      <c r="Q404" s="245">
        <f>ROUND(E404*P404,2)</f>
        <v>0</v>
      </c>
      <c r="R404" s="247"/>
      <c r="S404" s="247" t="s">
        <v>511</v>
      </c>
      <c r="T404" s="248" t="s">
        <v>511</v>
      </c>
      <c r="U404" s="224">
        <v>0.42</v>
      </c>
      <c r="V404" s="224">
        <f>ROUND(E404*U404,2)</f>
        <v>1.26</v>
      </c>
      <c r="W404" s="224"/>
      <c r="X404" s="224" t="s">
        <v>557</v>
      </c>
      <c r="Y404" s="224" t="s">
        <v>513</v>
      </c>
      <c r="Z404" s="213"/>
      <c r="AA404" s="213"/>
      <c r="AB404" s="213"/>
      <c r="AC404" s="213"/>
      <c r="AD404" s="213"/>
      <c r="AE404" s="213"/>
      <c r="AF404" s="213"/>
      <c r="AG404" s="213" t="s">
        <v>571</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2" x14ac:dyDescent="0.2">
      <c r="A405" s="220"/>
      <c r="B405" s="221"/>
      <c r="C405" s="255"/>
      <c r="D405" s="251"/>
      <c r="E405" s="251"/>
      <c r="F405" s="251"/>
      <c r="G405" s="251"/>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515</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x14ac:dyDescent="0.2">
      <c r="A406" s="242">
        <v>178</v>
      </c>
      <c r="B406" s="243" t="s">
        <v>4425</v>
      </c>
      <c r="C406" s="254" t="s">
        <v>4426</v>
      </c>
      <c r="D406" s="244" t="s">
        <v>582</v>
      </c>
      <c r="E406" s="245">
        <v>2</v>
      </c>
      <c r="F406" s="246"/>
      <c r="G406" s="247">
        <f>ROUND(E406*F406,2)</f>
        <v>0</v>
      </c>
      <c r="H406" s="246"/>
      <c r="I406" s="247">
        <f>ROUND(E406*H406,2)</f>
        <v>0</v>
      </c>
      <c r="J406" s="246"/>
      <c r="K406" s="247">
        <f>ROUND(E406*J406,2)</f>
        <v>0</v>
      </c>
      <c r="L406" s="247">
        <v>21</v>
      </c>
      <c r="M406" s="247">
        <f>G406*(1+L406/100)</f>
        <v>0</v>
      </c>
      <c r="N406" s="245">
        <v>0</v>
      </c>
      <c r="O406" s="245">
        <f>ROUND(E406*N406,2)</f>
        <v>0</v>
      </c>
      <c r="P406" s="245">
        <v>0</v>
      </c>
      <c r="Q406" s="245">
        <f>ROUND(E406*P406,2)</f>
        <v>0</v>
      </c>
      <c r="R406" s="247"/>
      <c r="S406" s="247" t="s">
        <v>511</v>
      </c>
      <c r="T406" s="248" t="s">
        <v>511</v>
      </c>
      <c r="U406" s="224">
        <v>0.85</v>
      </c>
      <c r="V406" s="224">
        <f>ROUND(E406*U406,2)</f>
        <v>1.7</v>
      </c>
      <c r="W406" s="224"/>
      <c r="X406" s="224" t="s">
        <v>557</v>
      </c>
      <c r="Y406" s="224" t="s">
        <v>513</v>
      </c>
      <c r="Z406" s="213"/>
      <c r="AA406" s="213"/>
      <c r="AB406" s="213"/>
      <c r="AC406" s="213"/>
      <c r="AD406" s="213"/>
      <c r="AE406" s="213"/>
      <c r="AF406" s="213"/>
      <c r="AG406" s="213" t="s">
        <v>571</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2" x14ac:dyDescent="0.2">
      <c r="A407" s="220"/>
      <c r="B407" s="221"/>
      <c r="C407" s="255"/>
      <c r="D407" s="251"/>
      <c r="E407" s="251"/>
      <c r="F407" s="251"/>
      <c r="G407" s="251"/>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515</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x14ac:dyDescent="0.2">
      <c r="A408" s="232" t="s">
        <v>506</v>
      </c>
      <c r="B408" s="233" t="s">
        <v>456</v>
      </c>
      <c r="C408" s="253" t="s">
        <v>457</v>
      </c>
      <c r="D408" s="234"/>
      <c r="E408" s="235"/>
      <c r="F408" s="236"/>
      <c r="G408" s="236">
        <f>SUMIF(AG409:AG428,"&lt;&gt;NOR",G409:G428)</f>
        <v>0</v>
      </c>
      <c r="H408" s="236"/>
      <c r="I408" s="236">
        <f>SUM(I409:I428)</f>
        <v>0</v>
      </c>
      <c r="J408" s="236"/>
      <c r="K408" s="236">
        <f>SUM(K409:K428)</f>
        <v>0</v>
      </c>
      <c r="L408" s="236"/>
      <c r="M408" s="236">
        <f>SUM(M409:M428)</f>
        <v>0</v>
      </c>
      <c r="N408" s="235"/>
      <c r="O408" s="235">
        <f>SUM(O409:O428)</f>
        <v>24.999999999999996</v>
      </c>
      <c r="P408" s="235"/>
      <c r="Q408" s="235">
        <f>SUM(Q409:Q428)</f>
        <v>0</v>
      </c>
      <c r="R408" s="236"/>
      <c r="S408" s="236"/>
      <c r="T408" s="237"/>
      <c r="U408" s="231"/>
      <c r="V408" s="231">
        <f>SUM(V409:V428)</f>
        <v>67.77</v>
      </c>
      <c r="W408" s="231"/>
      <c r="X408" s="231"/>
      <c r="Y408" s="231"/>
      <c r="AG408" t="s">
        <v>507</v>
      </c>
    </row>
    <row r="409" spans="1:60" ht="22.5" outlineLevel="1" x14ac:dyDescent="0.2">
      <c r="A409" s="242">
        <v>179</v>
      </c>
      <c r="B409" s="243" t="s">
        <v>4506</v>
      </c>
      <c r="C409" s="254" t="s">
        <v>4507</v>
      </c>
      <c r="D409" s="244" t="s">
        <v>1356</v>
      </c>
      <c r="E409" s="245">
        <v>150</v>
      </c>
      <c r="F409" s="246"/>
      <c r="G409" s="247">
        <f>ROUND(E409*F409,2)</f>
        <v>0</v>
      </c>
      <c r="H409" s="246"/>
      <c r="I409" s="247">
        <f>ROUND(E409*H409,2)</f>
        <v>0</v>
      </c>
      <c r="J409" s="246"/>
      <c r="K409" s="247">
        <f>ROUND(E409*J409,2)</f>
        <v>0</v>
      </c>
      <c r="L409" s="247">
        <v>21</v>
      </c>
      <c r="M409" s="247">
        <f>G409*(1+L409/100)</f>
        <v>0</v>
      </c>
      <c r="N409" s="245">
        <v>3.3E-4</v>
      </c>
      <c r="O409" s="245">
        <f>ROUND(E409*N409,2)</f>
        <v>0.05</v>
      </c>
      <c r="P409" s="245">
        <v>0</v>
      </c>
      <c r="Q409" s="245">
        <f>ROUND(E409*P409,2)</f>
        <v>0</v>
      </c>
      <c r="R409" s="247" t="s">
        <v>4508</v>
      </c>
      <c r="S409" s="247" t="s">
        <v>511</v>
      </c>
      <c r="T409" s="248" t="s">
        <v>511</v>
      </c>
      <c r="U409" s="224">
        <v>9.7000000000000003E-2</v>
      </c>
      <c r="V409" s="224">
        <f>ROUND(E409*U409,2)</f>
        <v>14.55</v>
      </c>
      <c r="W409" s="224"/>
      <c r="X409" s="224" t="s">
        <v>557</v>
      </c>
      <c r="Y409" s="224" t="s">
        <v>513</v>
      </c>
      <c r="Z409" s="213"/>
      <c r="AA409" s="213"/>
      <c r="AB409" s="213"/>
      <c r="AC409" s="213"/>
      <c r="AD409" s="213"/>
      <c r="AE409" s="213"/>
      <c r="AF409" s="213"/>
      <c r="AG409" s="213" t="s">
        <v>571</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55"/>
      <c r="D410" s="251"/>
      <c r="E410" s="251"/>
      <c r="F410" s="251"/>
      <c r="G410" s="251"/>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515</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x14ac:dyDescent="0.2">
      <c r="A411" s="242">
        <v>180</v>
      </c>
      <c r="B411" s="243" t="s">
        <v>4509</v>
      </c>
      <c r="C411" s="254" t="s">
        <v>4510</v>
      </c>
      <c r="D411" s="244" t="s">
        <v>4511</v>
      </c>
      <c r="E411" s="245">
        <v>0.5</v>
      </c>
      <c r="F411" s="246"/>
      <c r="G411" s="247">
        <f>ROUND(E411*F411,2)</f>
        <v>0</v>
      </c>
      <c r="H411" s="246"/>
      <c r="I411" s="247">
        <f>ROUND(E411*H411,2)</f>
        <v>0</v>
      </c>
      <c r="J411" s="246"/>
      <c r="K411" s="247">
        <f>ROUND(E411*J411,2)</f>
        <v>0</v>
      </c>
      <c r="L411" s="247">
        <v>21</v>
      </c>
      <c r="M411" s="247">
        <f>G411*(1+L411/100)</f>
        <v>0</v>
      </c>
      <c r="N411" s="245">
        <v>3.4209999999999997E-2</v>
      </c>
      <c r="O411" s="245">
        <f>ROUND(E411*N411,2)</f>
        <v>0.02</v>
      </c>
      <c r="P411" s="245">
        <v>0</v>
      </c>
      <c r="Q411" s="245">
        <f>ROUND(E411*P411,2)</f>
        <v>0</v>
      </c>
      <c r="R411" s="247"/>
      <c r="S411" s="247" t="s">
        <v>511</v>
      </c>
      <c r="T411" s="248" t="s">
        <v>511</v>
      </c>
      <c r="U411" s="224">
        <v>4.0999999999999996</v>
      </c>
      <c r="V411" s="224">
        <f>ROUND(E411*U411,2)</f>
        <v>2.0499999999999998</v>
      </c>
      <c r="W411" s="224"/>
      <c r="X411" s="224" t="s">
        <v>557</v>
      </c>
      <c r="Y411" s="224" t="s">
        <v>513</v>
      </c>
      <c r="Z411" s="213"/>
      <c r="AA411" s="213"/>
      <c r="AB411" s="213"/>
      <c r="AC411" s="213"/>
      <c r="AD411" s="213"/>
      <c r="AE411" s="213"/>
      <c r="AF411" s="213"/>
      <c r="AG411" s="213" t="s">
        <v>571</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2" x14ac:dyDescent="0.2">
      <c r="A412" s="220"/>
      <c r="B412" s="221"/>
      <c r="C412" s="255"/>
      <c r="D412" s="251"/>
      <c r="E412" s="251"/>
      <c r="F412" s="251"/>
      <c r="G412" s="251"/>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515</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x14ac:dyDescent="0.2">
      <c r="A413" s="242">
        <v>181</v>
      </c>
      <c r="B413" s="243" t="s">
        <v>4512</v>
      </c>
      <c r="C413" s="254" t="s">
        <v>4513</v>
      </c>
      <c r="D413" s="244" t="s">
        <v>1356</v>
      </c>
      <c r="E413" s="245">
        <v>125</v>
      </c>
      <c r="F413" s="246"/>
      <c r="G413" s="247">
        <f>ROUND(E413*F413,2)</f>
        <v>0</v>
      </c>
      <c r="H413" s="246"/>
      <c r="I413" s="247">
        <f>ROUND(E413*H413,2)</f>
        <v>0</v>
      </c>
      <c r="J413" s="246"/>
      <c r="K413" s="247">
        <f>ROUND(E413*J413,2)</f>
        <v>0</v>
      </c>
      <c r="L413" s="247">
        <v>21</v>
      </c>
      <c r="M413" s="247">
        <f>G413*(1+L413/100)</f>
        <v>0</v>
      </c>
      <c r="N413" s="245">
        <v>0</v>
      </c>
      <c r="O413" s="245">
        <f>ROUND(E413*N413,2)</f>
        <v>0</v>
      </c>
      <c r="P413" s="245">
        <v>0</v>
      </c>
      <c r="Q413" s="245">
        <f>ROUND(E413*P413,2)</f>
        <v>0</v>
      </c>
      <c r="R413" s="247"/>
      <c r="S413" s="247" t="s">
        <v>511</v>
      </c>
      <c r="T413" s="248" t="s">
        <v>511</v>
      </c>
      <c r="U413" s="224">
        <v>8.1759999999999999E-2</v>
      </c>
      <c r="V413" s="224">
        <f>ROUND(E413*U413,2)</f>
        <v>10.220000000000001</v>
      </c>
      <c r="W413" s="224"/>
      <c r="X413" s="224" t="s">
        <v>557</v>
      </c>
      <c r="Y413" s="224" t="s">
        <v>513</v>
      </c>
      <c r="Z413" s="213"/>
      <c r="AA413" s="213"/>
      <c r="AB413" s="213"/>
      <c r="AC413" s="213"/>
      <c r="AD413" s="213"/>
      <c r="AE413" s="213"/>
      <c r="AF413" s="213"/>
      <c r="AG413" s="213" t="s">
        <v>571</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2" x14ac:dyDescent="0.2">
      <c r="A414" s="220"/>
      <c r="B414" s="221"/>
      <c r="C414" s="255"/>
      <c r="D414" s="251"/>
      <c r="E414" s="251"/>
      <c r="F414" s="251"/>
      <c r="G414" s="251"/>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515</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x14ac:dyDescent="0.2">
      <c r="A415" s="242">
        <v>182</v>
      </c>
      <c r="B415" s="243" t="s">
        <v>4514</v>
      </c>
      <c r="C415" s="254" t="s">
        <v>4515</v>
      </c>
      <c r="D415" s="244" t="s">
        <v>1356</v>
      </c>
      <c r="E415" s="245">
        <v>125</v>
      </c>
      <c r="F415" s="246"/>
      <c r="G415" s="247">
        <f>ROUND(E415*F415,2)</f>
        <v>0</v>
      </c>
      <c r="H415" s="246"/>
      <c r="I415" s="247">
        <f>ROUND(E415*H415,2)</f>
        <v>0</v>
      </c>
      <c r="J415" s="246"/>
      <c r="K415" s="247">
        <f>ROUND(E415*J415,2)</f>
        <v>0</v>
      </c>
      <c r="L415" s="247">
        <v>21</v>
      </c>
      <c r="M415" s="247">
        <f>G415*(1+L415/100)</f>
        <v>0</v>
      </c>
      <c r="N415" s="245">
        <v>0.19864999999999999</v>
      </c>
      <c r="O415" s="245">
        <f>ROUND(E415*N415,2)</f>
        <v>24.83</v>
      </c>
      <c r="P415" s="245">
        <v>0</v>
      </c>
      <c r="Q415" s="245">
        <f>ROUND(E415*P415,2)</f>
        <v>0</v>
      </c>
      <c r="R415" s="247"/>
      <c r="S415" s="247" t="s">
        <v>511</v>
      </c>
      <c r="T415" s="248" t="s">
        <v>511</v>
      </c>
      <c r="U415" s="224">
        <v>9.8000000000000004E-2</v>
      </c>
      <c r="V415" s="224">
        <f>ROUND(E415*U415,2)</f>
        <v>12.25</v>
      </c>
      <c r="W415" s="224"/>
      <c r="X415" s="224" t="s">
        <v>557</v>
      </c>
      <c r="Y415" s="224" t="s">
        <v>513</v>
      </c>
      <c r="Z415" s="213"/>
      <c r="AA415" s="213"/>
      <c r="AB415" s="213"/>
      <c r="AC415" s="213"/>
      <c r="AD415" s="213"/>
      <c r="AE415" s="213"/>
      <c r="AF415" s="213"/>
      <c r="AG415" s="213" t="s">
        <v>571</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2" x14ac:dyDescent="0.2">
      <c r="A416" s="220"/>
      <c r="B416" s="221"/>
      <c r="C416" s="255"/>
      <c r="D416" s="251"/>
      <c r="E416" s="251"/>
      <c r="F416" s="251"/>
      <c r="G416" s="251"/>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515</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x14ac:dyDescent="0.2">
      <c r="A417" s="242">
        <v>183</v>
      </c>
      <c r="B417" s="243" t="s">
        <v>4516</v>
      </c>
      <c r="C417" s="254" t="s">
        <v>4517</v>
      </c>
      <c r="D417" s="244" t="s">
        <v>1356</v>
      </c>
      <c r="E417" s="245">
        <v>125</v>
      </c>
      <c r="F417" s="246"/>
      <c r="G417" s="247">
        <f>ROUND(E417*F417,2)</f>
        <v>0</v>
      </c>
      <c r="H417" s="246"/>
      <c r="I417" s="247">
        <f>ROUND(E417*H417,2)</f>
        <v>0</v>
      </c>
      <c r="J417" s="246"/>
      <c r="K417" s="247">
        <f>ROUND(E417*J417,2)</f>
        <v>0</v>
      </c>
      <c r="L417" s="247">
        <v>21</v>
      </c>
      <c r="M417" s="247">
        <f>G417*(1+L417/100)</f>
        <v>0</v>
      </c>
      <c r="N417" s="245">
        <v>3.1E-4</v>
      </c>
      <c r="O417" s="245">
        <f>ROUND(E417*N417,2)</f>
        <v>0.04</v>
      </c>
      <c r="P417" s="245">
        <v>0</v>
      </c>
      <c r="Q417" s="245">
        <f>ROUND(E417*P417,2)</f>
        <v>0</v>
      </c>
      <c r="R417" s="247"/>
      <c r="S417" s="247" t="s">
        <v>511</v>
      </c>
      <c r="T417" s="248" t="s">
        <v>511</v>
      </c>
      <c r="U417" s="224">
        <v>2.5999999999999999E-2</v>
      </c>
      <c r="V417" s="224">
        <f>ROUND(E417*U417,2)</f>
        <v>3.25</v>
      </c>
      <c r="W417" s="224"/>
      <c r="X417" s="224" t="s">
        <v>557</v>
      </c>
      <c r="Y417" s="224" t="s">
        <v>513</v>
      </c>
      <c r="Z417" s="213"/>
      <c r="AA417" s="213"/>
      <c r="AB417" s="213"/>
      <c r="AC417" s="213"/>
      <c r="AD417" s="213"/>
      <c r="AE417" s="213"/>
      <c r="AF417" s="213"/>
      <c r="AG417" s="213" t="s">
        <v>571</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55"/>
      <c r="D418" s="251"/>
      <c r="E418" s="251"/>
      <c r="F418" s="251"/>
      <c r="G418" s="251"/>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515</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x14ac:dyDescent="0.2">
      <c r="A419" s="242">
        <v>184</v>
      </c>
      <c r="B419" s="243" t="s">
        <v>4518</v>
      </c>
      <c r="C419" s="254" t="s">
        <v>4519</v>
      </c>
      <c r="D419" s="244" t="s">
        <v>1356</v>
      </c>
      <c r="E419" s="245">
        <v>2</v>
      </c>
      <c r="F419" s="246"/>
      <c r="G419" s="247">
        <f>ROUND(E419*F419,2)</f>
        <v>0</v>
      </c>
      <c r="H419" s="246"/>
      <c r="I419" s="247">
        <f>ROUND(E419*H419,2)</f>
        <v>0</v>
      </c>
      <c r="J419" s="246"/>
      <c r="K419" s="247">
        <f>ROUND(E419*J419,2)</f>
        <v>0</v>
      </c>
      <c r="L419" s="247">
        <v>21</v>
      </c>
      <c r="M419" s="247">
        <f>G419*(1+L419/100)</f>
        <v>0</v>
      </c>
      <c r="N419" s="245">
        <v>2.0600000000000002E-3</v>
      </c>
      <c r="O419" s="245">
        <f>ROUND(E419*N419,2)</f>
        <v>0</v>
      </c>
      <c r="P419" s="245">
        <v>0</v>
      </c>
      <c r="Q419" s="245">
        <f>ROUND(E419*P419,2)</f>
        <v>0</v>
      </c>
      <c r="R419" s="247"/>
      <c r="S419" s="247" t="s">
        <v>511</v>
      </c>
      <c r="T419" s="248" t="s">
        <v>511</v>
      </c>
      <c r="U419" s="224">
        <v>8.5999999999999993E-2</v>
      </c>
      <c r="V419" s="224">
        <f>ROUND(E419*U419,2)</f>
        <v>0.17</v>
      </c>
      <c r="W419" s="224"/>
      <c r="X419" s="224" t="s">
        <v>557</v>
      </c>
      <c r="Y419" s="224" t="s">
        <v>513</v>
      </c>
      <c r="Z419" s="213"/>
      <c r="AA419" s="213"/>
      <c r="AB419" s="213"/>
      <c r="AC419" s="213"/>
      <c r="AD419" s="213"/>
      <c r="AE419" s="213"/>
      <c r="AF419" s="213"/>
      <c r="AG419" s="213" t="s">
        <v>571</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2" x14ac:dyDescent="0.2">
      <c r="A420" s="220"/>
      <c r="B420" s="221"/>
      <c r="C420" s="255"/>
      <c r="D420" s="251"/>
      <c r="E420" s="251"/>
      <c r="F420" s="251"/>
      <c r="G420" s="251"/>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515</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x14ac:dyDescent="0.2">
      <c r="A421" s="242">
        <v>185</v>
      </c>
      <c r="B421" s="243" t="s">
        <v>4520</v>
      </c>
      <c r="C421" s="254" t="s">
        <v>4521</v>
      </c>
      <c r="D421" s="244" t="s">
        <v>1356</v>
      </c>
      <c r="E421" s="245">
        <v>125</v>
      </c>
      <c r="F421" s="246"/>
      <c r="G421" s="247">
        <f>ROUND(E421*F421,2)</f>
        <v>0</v>
      </c>
      <c r="H421" s="246"/>
      <c r="I421" s="247">
        <f>ROUND(E421*H421,2)</f>
        <v>0</v>
      </c>
      <c r="J421" s="246"/>
      <c r="K421" s="247">
        <f>ROUND(E421*J421,2)</f>
        <v>0</v>
      </c>
      <c r="L421" s="247">
        <v>21</v>
      </c>
      <c r="M421" s="247">
        <f>G421*(1+L421/100)</f>
        <v>0</v>
      </c>
      <c r="N421" s="245">
        <v>0</v>
      </c>
      <c r="O421" s="245">
        <f>ROUND(E421*N421,2)</f>
        <v>0</v>
      </c>
      <c r="P421" s="245">
        <v>0</v>
      </c>
      <c r="Q421" s="245">
        <f>ROUND(E421*P421,2)</f>
        <v>0</v>
      </c>
      <c r="R421" s="247"/>
      <c r="S421" s="247" t="s">
        <v>511</v>
      </c>
      <c r="T421" s="248" t="s">
        <v>511</v>
      </c>
      <c r="U421" s="224">
        <v>0.13</v>
      </c>
      <c r="V421" s="224">
        <f>ROUND(E421*U421,2)</f>
        <v>16.25</v>
      </c>
      <c r="W421" s="224"/>
      <c r="X421" s="224" t="s">
        <v>557</v>
      </c>
      <c r="Y421" s="224" t="s">
        <v>513</v>
      </c>
      <c r="Z421" s="213"/>
      <c r="AA421" s="213"/>
      <c r="AB421" s="213"/>
      <c r="AC421" s="213"/>
      <c r="AD421" s="213"/>
      <c r="AE421" s="213"/>
      <c r="AF421" s="213"/>
      <c r="AG421" s="213" t="s">
        <v>571</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2" x14ac:dyDescent="0.2">
      <c r="A422" s="220"/>
      <c r="B422" s="221"/>
      <c r="C422" s="255"/>
      <c r="D422" s="251"/>
      <c r="E422" s="251"/>
      <c r="F422" s="251"/>
      <c r="G422" s="251"/>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515</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x14ac:dyDescent="0.2">
      <c r="A423" s="242">
        <v>186</v>
      </c>
      <c r="B423" s="243" t="s">
        <v>4522</v>
      </c>
      <c r="C423" s="254" t="s">
        <v>4523</v>
      </c>
      <c r="D423" s="244" t="s">
        <v>974</v>
      </c>
      <c r="E423" s="245">
        <v>70</v>
      </c>
      <c r="F423" s="246"/>
      <c r="G423" s="247">
        <f>ROUND(E423*F423,2)</f>
        <v>0</v>
      </c>
      <c r="H423" s="246"/>
      <c r="I423" s="247">
        <f>ROUND(E423*H423,2)</f>
        <v>0</v>
      </c>
      <c r="J423" s="246"/>
      <c r="K423" s="247">
        <f>ROUND(E423*J423,2)</f>
        <v>0</v>
      </c>
      <c r="L423" s="247">
        <v>21</v>
      </c>
      <c r="M423" s="247">
        <f>G423*(1+L423/100)</f>
        <v>0</v>
      </c>
      <c r="N423" s="245">
        <v>0</v>
      </c>
      <c r="O423" s="245">
        <f>ROUND(E423*N423,2)</f>
        <v>0</v>
      </c>
      <c r="P423" s="245">
        <v>0</v>
      </c>
      <c r="Q423" s="245">
        <f>ROUND(E423*P423,2)</f>
        <v>0</v>
      </c>
      <c r="R423" s="247"/>
      <c r="S423" s="247" t="s">
        <v>511</v>
      </c>
      <c r="T423" s="248" t="s">
        <v>511</v>
      </c>
      <c r="U423" s="224">
        <v>0.129</v>
      </c>
      <c r="V423" s="224">
        <f>ROUND(E423*U423,2)</f>
        <v>9.0299999999999994</v>
      </c>
      <c r="W423" s="224"/>
      <c r="X423" s="224" t="s">
        <v>557</v>
      </c>
      <c r="Y423" s="224" t="s">
        <v>513</v>
      </c>
      <c r="Z423" s="213"/>
      <c r="AA423" s="213"/>
      <c r="AB423" s="213"/>
      <c r="AC423" s="213"/>
      <c r="AD423" s="213"/>
      <c r="AE423" s="213"/>
      <c r="AF423" s="213"/>
      <c r="AG423" s="213" t="s">
        <v>571</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2" x14ac:dyDescent="0.2">
      <c r="A424" s="220"/>
      <c r="B424" s="221"/>
      <c r="C424" s="255"/>
      <c r="D424" s="251"/>
      <c r="E424" s="251"/>
      <c r="F424" s="251"/>
      <c r="G424" s="251"/>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515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1" x14ac:dyDescent="0.2">
      <c r="A425" s="242">
        <v>187</v>
      </c>
      <c r="B425" s="243" t="s">
        <v>4524</v>
      </c>
      <c r="C425" s="254" t="s">
        <v>4525</v>
      </c>
      <c r="D425" s="244" t="s">
        <v>1356</v>
      </c>
      <c r="E425" s="245">
        <v>150</v>
      </c>
      <c r="F425" s="246"/>
      <c r="G425" s="247">
        <f>ROUND(E425*F425,2)</f>
        <v>0</v>
      </c>
      <c r="H425" s="246"/>
      <c r="I425" s="247">
        <f>ROUND(E425*H425,2)</f>
        <v>0</v>
      </c>
      <c r="J425" s="246"/>
      <c r="K425" s="247">
        <f>ROUND(E425*J425,2)</f>
        <v>0</v>
      </c>
      <c r="L425" s="247">
        <v>21</v>
      </c>
      <c r="M425" s="247">
        <f>G425*(1+L425/100)</f>
        <v>0</v>
      </c>
      <c r="N425" s="245">
        <v>3.6999999999999999E-4</v>
      </c>
      <c r="O425" s="245">
        <f>ROUND(E425*N425,2)</f>
        <v>0.06</v>
      </c>
      <c r="P425" s="245">
        <v>0</v>
      </c>
      <c r="Q425" s="245">
        <f>ROUND(E425*P425,2)</f>
        <v>0</v>
      </c>
      <c r="R425" s="247" t="s">
        <v>970</v>
      </c>
      <c r="S425" s="247" t="s">
        <v>511</v>
      </c>
      <c r="T425" s="248" t="s">
        <v>511</v>
      </c>
      <c r="U425" s="224">
        <v>0</v>
      </c>
      <c r="V425" s="224">
        <f>ROUND(E425*U425,2)</f>
        <v>0</v>
      </c>
      <c r="W425" s="224"/>
      <c r="X425" s="224" t="s">
        <v>531</v>
      </c>
      <c r="Y425" s="224" t="s">
        <v>513</v>
      </c>
      <c r="Z425" s="213"/>
      <c r="AA425" s="213"/>
      <c r="AB425" s="213"/>
      <c r="AC425" s="213"/>
      <c r="AD425" s="213"/>
      <c r="AE425" s="213"/>
      <c r="AF425" s="213"/>
      <c r="AG425" s="213" t="s">
        <v>541</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2" x14ac:dyDescent="0.2">
      <c r="A426" s="220"/>
      <c r="B426" s="221"/>
      <c r="C426" s="255"/>
      <c r="D426" s="251"/>
      <c r="E426" s="251"/>
      <c r="F426" s="251"/>
      <c r="G426" s="251"/>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515</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1" x14ac:dyDescent="0.2">
      <c r="A427" s="242">
        <v>188</v>
      </c>
      <c r="B427" s="243" t="s">
        <v>4526</v>
      </c>
      <c r="C427" s="254" t="s">
        <v>4527</v>
      </c>
      <c r="D427" s="244" t="s">
        <v>530</v>
      </c>
      <c r="E427" s="245">
        <v>1</v>
      </c>
      <c r="F427" s="246"/>
      <c r="G427" s="247">
        <f>ROUND(E427*F427,2)</f>
        <v>0</v>
      </c>
      <c r="H427" s="246"/>
      <c r="I427" s="247">
        <f>ROUND(E427*H427,2)</f>
        <v>0</v>
      </c>
      <c r="J427" s="246"/>
      <c r="K427" s="247">
        <f>ROUND(E427*J427,2)</f>
        <v>0</v>
      </c>
      <c r="L427" s="247">
        <v>21</v>
      </c>
      <c r="M427" s="247">
        <f>G427*(1+L427/100)</f>
        <v>0</v>
      </c>
      <c r="N427" s="245">
        <v>3.6999999999999999E-4</v>
      </c>
      <c r="O427" s="245">
        <f>ROUND(E427*N427,2)</f>
        <v>0</v>
      </c>
      <c r="P427" s="245">
        <v>0</v>
      </c>
      <c r="Q427" s="245">
        <f>ROUND(E427*P427,2)</f>
        <v>0</v>
      </c>
      <c r="R427" s="247"/>
      <c r="S427" s="247" t="s">
        <v>527</v>
      </c>
      <c r="T427" s="248" t="s">
        <v>512</v>
      </c>
      <c r="U427" s="224">
        <v>0</v>
      </c>
      <c r="V427" s="224">
        <f>ROUND(E427*U427,2)</f>
        <v>0</v>
      </c>
      <c r="W427" s="224"/>
      <c r="X427" s="224" t="s">
        <v>531</v>
      </c>
      <c r="Y427" s="224" t="s">
        <v>513</v>
      </c>
      <c r="Z427" s="213"/>
      <c r="AA427" s="213"/>
      <c r="AB427" s="213"/>
      <c r="AC427" s="213"/>
      <c r="AD427" s="213"/>
      <c r="AE427" s="213"/>
      <c r="AF427" s="213"/>
      <c r="AG427" s="213" t="s">
        <v>541</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2" x14ac:dyDescent="0.2">
      <c r="A428" s="220"/>
      <c r="B428" s="221"/>
      <c r="C428" s="255"/>
      <c r="D428" s="251"/>
      <c r="E428" s="251"/>
      <c r="F428" s="251"/>
      <c r="G428" s="251"/>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515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x14ac:dyDescent="0.2">
      <c r="A429" s="3"/>
      <c r="B429" s="4"/>
      <c r="C429" s="259"/>
      <c r="D429" s="6"/>
      <c r="E429" s="3"/>
      <c r="F429" s="3"/>
      <c r="G429" s="3"/>
      <c r="H429" s="3"/>
      <c r="I429" s="3"/>
      <c r="J429" s="3"/>
      <c r="K429" s="3"/>
      <c r="L429" s="3"/>
      <c r="M429" s="3"/>
      <c r="N429" s="3"/>
      <c r="O429" s="3"/>
      <c r="P429" s="3"/>
      <c r="Q429" s="3"/>
      <c r="R429" s="3"/>
      <c r="S429" s="3"/>
      <c r="T429" s="3"/>
      <c r="U429" s="3"/>
      <c r="V429" s="3"/>
      <c r="W429" s="3"/>
      <c r="X429" s="3"/>
      <c r="Y429" s="3"/>
      <c r="AE429">
        <v>12</v>
      </c>
      <c r="AF429">
        <v>21</v>
      </c>
      <c r="AG429" t="s">
        <v>492</v>
      </c>
    </row>
    <row r="430" spans="1:60" x14ac:dyDescent="0.2">
      <c r="A430" s="216"/>
      <c r="B430" s="217" t="s">
        <v>29</v>
      </c>
      <c r="C430" s="260"/>
      <c r="D430" s="218"/>
      <c r="E430" s="219"/>
      <c r="F430" s="219"/>
      <c r="G430" s="241">
        <f>G8+G53+G85+G138+G183+G196+G225+G287+G330+G340+G357+G408</f>
        <v>0</v>
      </c>
      <c r="H430" s="3"/>
      <c r="I430" s="3"/>
      <c r="J430" s="3"/>
      <c r="K430" s="3"/>
      <c r="L430" s="3"/>
      <c r="M430" s="3"/>
      <c r="N430" s="3"/>
      <c r="O430" s="3"/>
      <c r="P430" s="3"/>
      <c r="Q430" s="3"/>
      <c r="R430" s="3"/>
      <c r="S430" s="3"/>
      <c r="T430" s="3"/>
      <c r="U430" s="3"/>
      <c r="V430" s="3"/>
      <c r="W430" s="3"/>
      <c r="X430" s="3"/>
      <c r="Y430" s="3"/>
      <c r="AE430">
        <f>SUMIF(L7:L428,AE429,G7:G428)</f>
        <v>0</v>
      </c>
      <c r="AF430">
        <f>SUMIF(L7:L428,AF429,G7:G428)</f>
        <v>0</v>
      </c>
      <c r="AG430" t="s">
        <v>576</v>
      </c>
    </row>
    <row r="431" spans="1:60" x14ac:dyDescent="0.2">
      <c r="C431" s="261"/>
      <c r="D431" s="10"/>
      <c r="AG431" t="s">
        <v>577</v>
      </c>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c6ddmOaz1HlXXnhkgHCCqvRACrqXvRTXKlgYIsFUHs38q9JDRsIx3odoiHrSqQJshmN2hK2SEQCOZ3IXnF2A==" saltValue="OYXMY6LVDxebnVEm9ozg1g==" spinCount="100000" sheet="1" formatRows="0"/>
  <mergeCells count="223">
    <mergeCell ref="C428:G428"/>
    <mergeCell ref="C416:G416"/>
    <mergeCell ref="C418:G418"/>
    <mergeCell ref="C420:G420"/>
    <mergeCell ref="C422:G422"/>
    <mergeCell ref="C424:G424"/>
    <mergeCell ref="C426:G426"/>
    <mergeCell ref="C403:G403"/>
    <mergeCell ref="C405:G405"/>
    <mergeCell ref="C407:G407"/>
    <mergeCell ref="C410:G410"/>
    <mergeCell ref="C412:G412"/>
    <mergeCell ref="C414:G414"/>
    <mergeCell ref="C392:G392"/>
    <mergeCell ref="C394:G394"/>
    <mergeCell ref="C396:G396"/>
    <mergeCell ref="C398:G398"/>
    <mergeCell ref="C400:G400"/>
    <mergeCell ref="C401:G401"/>
    <mergeCell ref="C380:G380"/>
    <mergeCell ref="C382:G382"/>
    <mergeCell ref="C384:G384"/>
    <mergeCell ref="C386:G386"/>
    <mergeCell ref="C388:G388"/>
    <mergeCell ref="C390:G390"/>
    <mergeCell ref="C368:G368"/>
    <mergeCell ref="C370:G370"/>
    <mergeCell ref="C372:G372"/>
    <mergeCell ref="C374:G374"/>
    <mergeCell ref="C376:G376"/>
    <mergeCell ref="C378:G378"/>
    <mergeCell ref="C356:G356"/>
    <mergeCell ref="C359:G359"/>
    <mergeCell ref="C361:G361"/>
    <mergeCell ref="C362:G362"/>
    <mergeCell ref="C364:G364"/>
    <mergeCell ref="C366:G366"/>
    <mergeCell ref="C344:G344"/>
    <mergeCell ref="C346:G346"/>
    <mergeCell ref="C348:G348"/>
    <mergeCell ref="C350:G350"/>
    <mergeCell ref="C352:G352"/>
    <mergeCell ref="C354:G354"/>
    <mergeCell ref="C332:G332"/>
    <mergeCell ref="C333:G333"/>
    <mergeCell ref="C335:G335"/>
    <mergeCell ref="C337:G337"/>
    <mergeCell ref="C339:G339"/>
    <mergeCell ref="C342:G342"/>
    <mergeCell ref="C319:G319"/>
    <mergeCell ref="C321:G321"/>
    <mergeCell ref="C323:G323"/>
    <mergeCell ref="C325:G325"/>
    <mergeCell ref="C327:G327"/>
    <mergeCell ref="C329:G329"/>
    <mergeCell ref="C307:G307"/>
    <mergeCell ref="C309:G309"/>
    <mergeCell ref="C311:G311"/>
    <mergeCell ref="C313:G313"/>
    <mergeCell ref="C315:G315"/>
    <mergeCell ref="C317:G317"/>
    <mergeCell ref="C295:G295"/>
    <mergeCell ref="C297:G297"/>
    <mergeCell ref="C299:G299"/>
    <mergeCell ref="C301:G301"/>
    <mergeCell ref="C303:G303"/>
    <mergeCell ref="C305:G305"/>
    <mergeCell ref="C282:G282"/>
    <mergeCell ref="C284:G284"/>
    <mergeCell ref="C286:G286"/>
    <mergeCell ref="C289:G289"/>
    <mergeCell ref="C291:G291"/>
    <mergeCell ref="C293:G293"/>
    <mergeCell ref="C270:G270"/>
    <mergeCell ref="C272:G272"/>
    <mergeCell ref="C274:G274"/>
    <mergeCell ref="C276:G276"/>
    <mergeCell ref="C278:G278"/>
    <mergeCell ref="C280:G280"/>
    <mergeCell ref="C259:G259"/>
    <mergeCell ref="C261:G261"/>
    <mergeCell ref="C262:G262"/>
    <mergeCell ref="C264:G264"/>
    <mergeCell ref="C266:G266"/>
    <mergeCell ref="C268:G268"/>
    <mergeCell ref="C247:G247"/>
    <mergeCell ref="C249:G249"/>
    <mergeCell ref="C251:G251"/>
    <mergeCell ref="C253:G253"/>
    <mergeCell ref="C255:G255"/>
    <mergeCell ref="C257:G257"/>
    <mergeCell ref="C235:G235"/>
    <mergeCell ref="C237:G237"/>
    <mergeCell ref="C239:G239"/>
    <mergeCell ref="C241:G241"/>
    <mergeCell ref="C243:G243"/>
    <mergeCell ref="C245:G245"/>
    <mergeCell ref="C222:G222"/>
    <mergeCell ref="C224:G224"/>
    <mergeCell ref="C227:G227"/>
    <mergeCell ref="C229:G229"/>
    <mergeCell ref="C231:G231"/>
    <mergeCell ref="C233:G233"/>
    <mergeCell ref="C210:G210"/>
    <mergeCell ref="C212:G212"/>
    <mergeCell ref="C214:G214"/>
    <mergeCell ref="C216:G216"/>
    <mergeCell ref="C218:G218"/>
    <mergeCell ref="C220:G220"/>
    <mergeCell ref="C199:G199"/>
    <mergeCell ref="C201:G201"/>
    <mergeCell ref="C202:G202"/>
    <mergeCell ref="C204:G204"/>
    <mergeCell ref="C206:G206"/>
    <mergeCell ref="C208:G208"/>
    <mergeCell ref="C187:G187"/>
    <mergeCell ref="C189:G189"/>
    <mergeCell ref="C191:G191"/>
    <mergeCell ref="C193:G193"/>
    <mergeCell ref="C195:G195"/>
    <mergeCell ref="C198:G198"/>
    <mergeCell ref="C174:G174"/>
    <mergeCell ref="C176:G176"/>
    <mergeCell ref="C178:G178"/>
    <mergeCell ref="C180:G180"/>
    <mergeCell ref="C182:G182"/>
    <mergeCell ref="C185:G185"/>
    <mergeCell ref="C164:G164"/>
    <mergeCell ref="C166:G166"/>
    <mergeCell ref="C168:G168"/>
    <mergeCell ref="C169:G169"/>
    <mergeCell ref="C171:G171"/>
    <mergeCell ref="C173:G173"/>
    <mergeCell ref="C152:G152"/>
    <mergeCell ref="C154:G154"/>
    <mergeCell ref="C156:G156"/>
    <mergeCell ref="C158:G158"/>
    <mergeCell ref="C160:G160"/>
    <mergeCell ref="C162:G162"/>
    <mergeCell ref="C140:G140"/>
    <mergeCell ref="C142:G142"/>
    <mergeCell ref="C144:G144"/>
    <mergeCell ref="C146:G146"/>
    <mergeCell ref="C148:G148"/>
    <mergeCell ref="C150:G150"/>
    <mergeCell ref="C132:G132"/>
    <mergeCell ref="C133:G133"/>
    <mergeCell ref="C134:G134"/>
    <mergeCell ref="C136:G136"/>
    <mergeCell ref="C137:G137"/>
    <mergeCell ref="C139:G139"/>
    <mergeCell ref="C126:G126"/>
    <mergeCell ref="C127:G127"/>
    <mergeCell ref="C128:G128"/>
    <mergeCell ref="C129:G129"/>
    <mergeCell ref="C130:G130"/>
    <mergeCell ref="C131:G131"/>
    <mergeCell ref="C117:G117"/>
    <mergeCell ref="C118:G118"/>
    <mergeCell ref="C120:G120"/>
    <mergeCell ref="C122:G122"/>
    <mergeCell ref="C124:G124"/>
    <mergeCell ref="C125:G125"/>
    <mergeCell ref="C105:G105"/>
    <mergeCell ref="C107:G107"/>
    <mergeCell ref="C109:G109"/>
    <mergeCell ref="C111:G111"/>
    <mergeCell ref="C113:G113"/>
    <mergeCell ref="C115:G115"/>
    <mergeCell ref="C93:G93"/>
    <mergeCell ref="C95:G95"/>
    <mergeCell ref="C97:G97"/>
    <mergeCell ref="C99:G99"/>
    <mergeCell ref="C101:G101"/>
    <mergeCell ref="C103:G103"/>
    <mergeCell ref="C82:G82"/>
    <mergeCell ref="C84:G84"/>
    <mergeCell ref="C86:G86"/>
    <mergeCell ref="C87:G87"/>
    <mergeCell ref="C89:G89"/>
    <mergeCell ref="C91:G91"/>
    <mergeCell ref="C74:G74"/>
    <mergeCell ref="C75:G75"/>
    <mergeCell ref="C76:G76"/>
    <mergeCell ref="C77:G77"/>
    <mergeCell ref="C79:G79"/>
    <mergeCell ref="C80:G80"/>
    <mergeCell ref="C62:G62"/>
    <mergeCell ref="C64:G64"/>
    <mergeCell ref="C66:G66"/>
    <mergeCell ref="C68:G68"/>
    <mergeCell ref="C70:G70"/>
    <mergeCell ref="C72:G72"/>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76</v>
      </c>
      <c r="C4" s="205" t="s">
        <v>77</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181</v>
      </c>
      <c r="C8" s="253" t="s">
        <v>183</v>
      </c>
      <c r="D8" s="234"/>
      <c r="E8" s="235"/>
      <c r="F8" s="236"/>
      <c r="G8" s="236">
        <f>SUMIF(AG9:AG58,"&lt;&gt;NOR",G9:G58)</f>
        <v>0</v>
      </c>
      <c r="H8" s="236"/>
      <c r="I8" s="236">
        <f>SUM(I9:I58)</f>
        <v>0</v>
      </c>
      <c r="J8" s="236"/>
      <c r="K8" s="236">
        <f>SUM(K9:K58)</f>
        <v>0</v>
      </c>
      <c r="L8" s="236"/>
      <c r="M8" s="236">
        <f>SUM(M9:M58)</f>
        <v>0</v>
      </c>
      <c r="N8" s="235"/>
      <c r="O8" s="235">
        <f>SUM(O9:O58)</f>
        <v>0</v>
      </c>
      <c r="P8" s="235"/>
      <c r="Q8" s="235">
        <f>SUM(Q9:Q58)</f>
        <v>0</v>
      </c>
      <c r="R8" s="236"/>
      <c r="S8" s="236"/>
      <c r="T8" s="237"/>
      <c r="U8" s="231"/>
      <c r="V8" s="231">
        <f>SUM(V9:V58)</f>
        <v>337.34000000000009</v>
      </c>
      <c r="W8" s="231"/>
      <c r="X8" s="231"/>
      <c r="Y8" s="231"/>
      <c r="AG8" t="s">
        <v>507</v>
      </c>
    </row>
    <row r="9" spans="1:60" outlineLevel="1" x14ac:dyDescent="0.2">
      <c r="A9" s="242">
        <v>1</v>
      </c>
      <c r="B9" s="243" t="s">
        <v>4528</v>
      </c>
      <c r="C9" s="254" t="s">
        <v>4529</v>
      </c>
      <c r="D9" s="244" t="s">
        <v>530</v>
      </c>
      <c r="E9" s="245">
        <v>224</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531</v>
      </c>
      <c r="Y9" s="224" t="s">
        <v>513</v>
      </c>
      <c r="Z9" s="213"/>
      <c r="AA9" s="213"/>
      <c r="AB9" s="213"/>
      <c r="AC9" s="213"/>
      <c r="AD9" s="213"/>
      <c r="AE9" s="213"/>
      <c r="AF9" s="213"/>
      <c r="AG9" s="213" t="s">
        <v>532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2">
        <v>2</v>
      </c>
      <c r="B11" s="243" t="s">
        <v>4530</v>
      </c>
      <c r="C11" s="254" t="s">
        <v>4531</v>
      </c>
      <c r="D11" s="244" t="s">
        <v>530</v>
      </c>
      <c r="E11" s="245">
        <v>182</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527</v>
      </c>
      <c r="T11" s="248" t="s">
        <v>512</v>
      </c>
      <c r="U11" s="224">
        <v>0</v>
      </c>
      <c r="V11" s="224">
        <f>ROUND(E11*U11,2)</f>
        <v>0</v>
      </c>
      <c r="W11" s="224"/>
      <c r="X11" s="224" t="s">
        <v>531</v>
      </c>
      <c r="Y11" s="224" t="s">
        <v>513</v>
      </c>
      <c r="Z11" s="213"/>
      <c r="AA11" s="213"/>
      <c r="AB11" s="213"/>
      <c r="AC11" s="213"/>
      <c r="AD11" s="213"/>
      <c r="AE11" s="213"/>
      <c r="AF11" s="213"/>
      <c r="AG11" s="213" t="s">
        <v>532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5"/>
      <c r="D12" s="251"/>
      <c r="E12" s="251"/>
      <c r="F12" s="251"/>
      <c r="G12" s="251"/>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515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2">
        <v>3</v>
      </c>
      <c r="B13" s="243" t="s">
        <v>4532</v>
      </c>
      <c r="C13" s="254" t="s">
        <v>4533</v>
      </c>
      <c r="D13" s="244" t="s">
        <v>530</v>
      </c>
      <c r="E13" s="245">
        <v>8</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527</v>
      </c>
      <c r="T13" s="248" t="s">
        <v>512</v>
      </c>
      <c r="U13" s="224">
        <v>0</v>
      </c>
      <c r="V13" s="224">
        <f>ROUND(E13*U13,2)</f>
        <v>0</v>
      </c>
      <c r="W13" s="224"/>
      <c r="X13" s="224" t="s">
        <v>531</v>
      </c>
      <c r="Y13" s="224" t="s">
        <v>513</v>
      </c>
      <c r="Z13" s="213"/>
      <c r="AA13" s="213"/>
      <c r="AB13" s="213"/>
      <c r="AC13" s="213"/>
      <c r="AD13" s="213"/>
      <c r="AE13" s="213"/>
      <c r="AF13" s="213"/>
      <c r="AG13" s="213" t="s">
        <v>532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5"/>
      <c r="D14" s="251"/>
      <c r="E14" s="251"/>
      <c r="F14" s="251"/>
      <c r="G14" s="251"/>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4</v>
      </c>
      <c r="B15" s="243" t="s">
        <v>4534</v>
      </c>
      <c r="C15" s="254" t="s">
        <v>4535</v>
      </c>
      <c r="D15" s="244" t="s">
        <v>530</v>
      </c>
      <c r="E15" s="245">
        <v>8</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527</v>
      </c>
      <c r="T15" s="248" t="s">
        <v>512</v>
      </c>
      <c r="U15" s="224">
        <v>0</v>
      </c>
      <c r="V15" s="224">
        <f>ROUND(E15*U15,2)</f>
        <v>0</v>
      </c>
      <c r="W15" s="224"/>
      <c r="X15" s="224" t="s">
        <v>531</v>
      </c>
      <c r="Y15" s="224" t="s">
        <v>513</v>
      </c>
      <c r="Z15" s="213"/>
      <c r="AA15" s="213"/>
      <c r="AB15" s="213"/>
      <c r="AC15" s="213"/>
      <c r="AD15" s="213"/>
      <c r="AE15" s="213"/>
      <c r="AF15" s="213"/>
      <c r="AG15" s="213" t="s">
        <v>532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2">
        <v>5</v>
      </c>
      <c r="B17" s="243" t="s">
        <v>4536</v>
      </c>
      <c r="C17" s="254" t="s">
        <v>4537</v>
      </c>
      <c r="D17" s="244" t="s">
        <v>530</v>
      </c>
      <c r="E17" s="245">
        <v>422</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527</v>
      </c>
      <c r="T17" s="248" t="s">
        <v>512</v>
      </c>
      <c r="U17" s="224">
        <v>0</v>
      </c>
      <c r="V17" s="224">
        <f>ROUND(E17*U17,2)</f>
        <v>0</v>
      </c>
      <c r="W17" s="224"/>
      <c r="X17" s="224" t="s">
        <v>531</v>
      </c>
      <c r="Y17" s="224" t="s">
        <v>513</v>
      </c>
      <c r="Z17" s="213"/>
      <c r="AA17" s="213"/>
      <c r="AB17" s="213"/>
      <c r="AC17" s="213"/>
      <c r="AD17" s="213"/>
      <c r="AE17" s="213"/>
      <c r="AF17" s="213"/>
      <c r="AG17" s="213" t="s">
        <v>532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5"/>
      <c r="D18" s="251"/>
      <c r="E18" s="251"/>
      <c r="F18" s="251"/>
      <c r="G18" s="251"/>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515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2">
        <v>6</v>
      </c>
      <c r="B19" s="243" t="s">
        <v>4538</v>
      </c>
      <c r="C19" s="254" t="s">
        <v>4539</v>
      </c>
      <c r="D19" s="244" t="s">
        <v>530</v>
      </c>
      <c r="E19" s="245">
        <v>406</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527</v>
      </c>
      <c r="T19" s="248" t="s">
        <v>512</v>
      </c>
      <c r="U19" s="224">
        <v>0</v>
      </c>
      <c r="V19" s="224">
        <f>ROUND(E19*U19,2)</f>
        <v>0</v>
      </c>
      <c r="W19" s="224"/>
      <c r="X19" s="224" t="s">
        <v>531</v>
      </c>
      <c r="Y19" s="224" t="s">
        <v>513</v>
      </c>
      <c r="Z19" s="213"/>
      <c r="AA19" s="213"/>
      <c r="AB19" s="213"/>
      <c r="AC19" s="213"/>
      <c r="AD19" s="213"/>
      <c r="AE19" s="213"/>
      <c r="AF19" s="213"/>
      <c r="AG19" s="213" t="s">
        <v>532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5"/>
      <c r="D20" s="251"/>
      <c r="E20" s="251"/>
      <c r="F20" s="251"/>
      <c r="G20" s="251"/>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2">
        <v>7</v>
      </c>
      <c r="B21" s="243" t="s">
        <v>4540</v>
      </c>
      <c r="C21" s="254" t="s">
        <v>4541</v>
      </c>
      <c r="D21" s="244" t="s">
        <v>530</v>
      </c>
      <c r="E21" s="245">
        <v>16</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527</v>
      </c>
      <c r="T21" s="248" t="s">
        <v>512</v>
      </c>
      <c r="U21" s="224">
        <v>0</v>
      </c>
      <c r="V21" s="224">
        <f>ROUND(E21*U21,2)</f>
        <v>0</v>
      </c>
      <c r="W21" s="224"/>
      <c r="X21" s="224" t="s">
        <v>531</v>
      </c>
      <c r="Y21" s="224" t="s">
        <v>513</v>
      </c>
      <c r="Z21" s="213"/>
      <c r="AA21" s="213"/>
      <c r="AB21" s="213"/>
      <c r="AC21" s="213"/>
      <c r="AD21" s="213"/>
      <c r="AE21" s="213"/>
      <c r="AF21" s="213"/>
      <c r="AG21" s="213" t="s">
        <v>532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5"/>
      <c r="D22" s="251"/>
      <c r="E22" s="251"/>
      <c r="F22" s="251"/>
      <c r="G22" s="251"/>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515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2">
        <v>8</v>
      </c>
      <c r="B23" s="243" t="s">
        <v>4542</v>
      </c>
      <c r="C23" s="254" t="s">
        <v>4543</v>
      </c>
      <c r="D23" s="244" t="s">
        <v>1356</v>
      </c>
      <c r="E23" s="245">
        <v>230</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527</v>
      </c>
      <c r="T23" s="248" t="s">
        <v>512</v>
      </c>
      <c r="U23" s="224">
        <v>0</v>
      </c>
      <c r="V23" s="224">
        <f>ROUND(E23*U23,2)</f>
        <v>0</v>
      </c>
      <c r="W23" s="224"/>
      <c r="X23" s="224" t="s">
        <v>531</v>
      </c>
      <c r="Y23" s="224" t="s">
        <v>513</v>
      </c>
      <c r="Z23" s="213"/>
      <c r="AA23" s="213"/>
      <c r="AB23" s="213"/>
      <c r="AC23" s="213"/>
      <c r="AD23" s="213"/>
      <c r="AE23" s="213"/>
      <c r="AF23" s="213"/>
      <c r="AG23" s="213" t="s">
        <v>532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5"/>
      <c r="D24" s="251"/>
      <c r="E24" s="251"/>
      <c r="F24" s="251"/>
      <c r="G24" s="251"/>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515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2">
        <v>9</v>
      </c>
      <c r="B25" s="243" t="s">
        <v>4544</v>
      </c>
      <c r="C25" s="254" t="s">
        <v>4545</v>
      </c>
      <c r="D25" s="244" t="s">
        <v>1356</v>
      </c>
      <c r="E25" s="245">
        <v>52</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527</v>
      </c>
      <c r="T25" s="248" t="s">
        <v>512</v>
      </c>
      <c r="U25" s="224">
        <v>0</v>
      </c>
      <c r="V25" s="224">
        <f>ROUND(E25*U25,2)</f>
        <v>0</v>
      </c>
      <c r="W25" s="224"/>
      <c r="X25" s="224" t="s">
        <v>531</v>
      </c>
      <c r="Y25" s="224" t="s">
        <v>513</v>
      </c>
      <c r="Z25" s="213"/>
      <c r="AA25" s="213"/>
      <c r="AB25" s="213"/>
      <c r="AC25" s="213"/>
      <c r="AD25" s="213"/>
      <c r="AE25" s="213"/>
      <c r="AF25" s="213"/>
      <c r="AG25" s="213" t="s">
        <v>532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5"/>
      <c r="D26" s="251"/>
      <c r="E26" s="251"/>
      <c r="F26" s="251"/>
      <c r="G26" s="251"/>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2">
        <v>10</v>
      </c>
      <c r="B27" s="243" t="s">
        <v>4546</v>
      </c>
      <c r="C27" s="254" t="s">
        <v>4547</v>
      </c>
      <c r="D27" s="244" t="s">
        <v>1356</v>
      </c>
      <c r="E27" s="245">
        <v>282</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527</v>
      </c>
      <c r="T27" s="248" t="s">
        <v>512</v>
      </c>
      <c r="U27" s="224">
        <v>0</v>
      </c>
      <c r="V27" s="224">
        <f>ROUND(E27*U27,2)</f>
        <v>0</v>
      </c>
      <c r="W27" s="224"/>
      <c r="X27" s="224" t="s">
        <v>531</v>
      </c>
      <c r="Y27" s="224" t="s">
        <v>513</v>
      </c>
      <c r="Z27" s="213"/>
      <c r="AA27" s="213"/>
      <c r="AB27" s="213"/>
      <c r="AC27" s="213"/>
      <c r="AD27" s="213"/>
      <c r="AE27" s="213"/>
      <c r="AF27" s="213"/>
      <c r="AG27" s="213" t="s">
        <v>532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5"/>
      <c r="D28" s="251"/>
      <c r="E28" s="251"/>
      <c r="F28" s="251"/>
      <c r="G28" s="251"/>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515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2">
        <v>11</v>
      </c>
      <c r="B29" s="243" t="s">
        <v>4548</v>
      </c>
      <c r="C29" s="254" t="s">
        <v>4549</v>
      </c>
      <c r="D29" s="244" t="s">
        <v>1356</v>
      </c>
      <c r="E29" s="245">
        <v>282</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511</v>
      </c>
      <c r="T29" s="248" t="s">
        <v>512</v>
      </c>
      <c r="U29" s="224">
        <v>5.0000000000000001E-3</v>
      </c>
      <c r="V29" s="224">
        <f>ROUND(E29*U29,2)</f>
        <v>1.41</v>
      </c>
      <c r="W29" s="224"/>
      <c r="X29" s="224" t="s">
        <v>557</v>
      </c>
      <c r="Y29" s="224" t="s">
        <v>513</v>
      </c>
      <c r="Z29" s="213"/>
      <c r="AA29" s="213"/>
      <c r="AB29" s="213"/>
      <c r="AC29" s="213"/>
      <c r="AD29" s="213"/>
      <c r="AE29" s="213"/>
      <c r="AF29" s="213"/>
      <c r="AG29" s="213" t="s">
        <v>571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5"/>
      <c r="D30" s="251"/>
      <c r="E30" s="251"/>
      <c r="F30" s="251"/>
      <c r="G30" s="251"/>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515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2">
        <v>12</v>
      </c>
      <c r="B31" s="243" t="s">
        <v>4550</v>
      </c>
      <c r="C31" s="254" t="s">
        <v>4551</v>
      </c>
      <c r="D31" s="244" t="s">
        <v>1356</v>
      </c>
      <c r="E31" s="245">
        <v>282</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511</v>
      </c>
      <c r="T31" s="248" t="s">
        <v>512</v>
      </c>
      <c r="U31" s="224">
        <v>3.3000000000000002E-2</v>
      </c>
      <c r="V31" s="224">
        <f>ROUND(E31*U31,2)</f>
        <v>9.31</v>
      </c>
      <c r="W31" s="224"/>
      <c r="X31" s="224" t="s">
        <v>557</v>
      </c>
      <c r="Y31" s="224" t="s">
        <v>513</v>
      </c>
      <c r="Z31" s="213"/>
      <c r="AA31" s="213"/>
      <c r="AB31" s="213"/>
      <c r="AC31" s="213"/>
      <c r="AD31" s="213"/>
      <c r="AE31" s="213"/>
      <c r="AF31" s="213"/>
      <c r="AG31" s="213" t="s">
        <v>558</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2">
        <v>13</v>
      </c>
      <c r="B33" s="243" t="s">
        <v>4552</v>
      </c>
      <c r="C33" s="254" t="s">
        <v>4553</v>
      </c>
      <c r="D33" s="244" t="s">
        <v>1356</v>
      </c>
      <c r="E33" s="245">
        <v>636</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531</v>
      </c>
      <c r="Y33" s="224" t="s">
        <v>513</v>
      </c>
      <c r="Z33" s="213"/>
      <c r="AA33" s="213"/>
      <c r="AB33" s="213"/>
      <c r="AC33" s="213"/>
      <c r="AD33" s="213"/>
      <c r="AE33" s="213"/>
      <c r="AF33" s="213"/>
      <c r="AG33" s="213" t="s">
        <v>532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2">
        <v>14</v>
      </c>
      <c r="B35" s="243" t="s">
        <v>4554</v>
      </c>
      <c r="C35" s="254" t="s">
        <v>4555</v>
      </c>
      <c r="D35" s="244" t="s">
        <v>1356</v>
      </c>
      <c r="E35" s="245">
        <v>88</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531</v>
      </c>
      <c r="Y35" s="224" t="s">
        <v>513</v>
      </c>
      <c r="Z35" s="213"/>
      <c r="AA35" s="213"/>
      <c r="AB35" s="213"/>
      <c r="AC35" s="213"/>
      <c r="AD35" s="213"/>
      <c r="AE35" s="213"/>
      <c r="AF35" s="213"/>
      <c r="AG35" s="213" t="s">
        <v>532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2">
        <v>15</v>
      </c>
      <c r="B37" s="243" t="s">
        <v>4556</v>
      </c>
      <c r="C37" s="254" t="s">
        <v>4557</v>
      </c>
      <c r="D37" s="244" t="s">
        <v>1356</v>
      </c>
      <c r="E37" s="245">
        <v>66</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527</v>
      </c>
      <c r="T37" s="248" t="s">
        <v>512</v>
      </c>
      <c r="U37" s="224">
        <v>0</v>
      </c>
      <c r="V37" s="224">
        <f>ROUND(E37*U37,2)</f>
        <v>0</v>
      </c>
      <c r="W37" s="224"/>
      <c r="X37" s="224" t="s">
        <v>531</v>
      </c>
      <c r="Y37" s="224" t="s">
        <v>513</v>
      </c>
      <c r="Z37" s="213"/>
      <c r="AA37" s="213"/>
      <c r="AB37" s="213"/>
      <c r="AC37" s="213"/>
      <c r="AD37" s="213"/>
      <c r="AE37" s="213"/>
      <c r="AF37" s="213"/>
      <c r="AG37" s="213" t="s">
        <v>532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16</v>
      </c>
      <c r="B39" s="243" t="s">
        <v>4558</v>
      </c>
      <c r="C39" s="254" t="s">
        <v>4559</v>
      </c>
      <c r="D39" s="244" t="s">
        <v>530</v>
      </c>
      <c r="E39" s="245">
        <v>1908</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511</v>
      </c>
      <c r="T39" s="248" t="s">
        <v>512</v>
      </c>
      <c r="U39" s="224">
        <v>0.14699999999999999</v>
      </c>
      <c r="V39" s="224">
        <f>ROUND(E39*U39,2)</f>
        <v>280.48</v>
      </c>
      <c r="W39" s="224"/>
      <c r="X39" s="224" t="s">
        <v>557</v>
      </c>
      <c r="Y39" s="224" t="s">
        <v>513</v>
      </c>
      <c r="Z39" s="213"/>
      <c r="AA39" s="213"/>
      <c r="AB39" s="213"/>
      <c r="AC39" s="213"/>
      <c r="AD39" s="213"/>
      <c r="AE39" s="213"/>
      <c r="AF39" s="213"/>
      <c r="AG39" s="213" t="s">
        <v>558</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17</v>
      </c>
      <c r="B41" s="243" t="s">
        <v>4560</v>
      </c>
      <c r="C41" s="254" t="s">
        <v>4561</v>
      </c>
      <c r="D41" s="244" t="s">
        <v>530</v>
      </c>
      <c r="E41" s="245">
        <v>264</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511</v>
      </c>
      <c r="T41" s="248" t="s">
        <v>512</v>
      </c>
      <c r="U41" s="224">
        <v>0.155</v>
      </c>
      <c r="V41" s="224">
        <f>ROUND(E41*U41,2)</f>
        <v>40.92</v>
      </c>
      <c r="W41" s="224"/>
      <c r="X41" s="224" t="s">
        <v>557</v>
      </c>
      <c r="Y41" s="224" t="s">
        <v>513</v>
      </c>
      <c r="Z41" s="213"/>
      <c r="AA41" s="213"/>
      <c r="AB41" s="213"/>
      <c r="AC41" s="213"/>
      <c r="AD41" s="213"/>
      <c r="AE41" s="213"/>
      <c r="AF41" s="213"/>
      <c r="AG41" s="213" t="s">
        <v>558</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2">
        <v>18</v>
      </c>
      <c r="B43" s="243" t="s">
        <v>4562</v>
      </c>
      <c r="C43" s="254" t="s">
        <v>4563</v>
      </c>
      <c r="D43" s="244" t="s">
        <v>530</v>
      </c>
      <c r="E43" s="245">
        <v>32</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511</v>
      </c>
      <c r="T43" s="248" t="s">
        <v>512</v>
      </c>
      <c r="U43" s="224">
        <v>0.16300000000000001</v>
      </c>
      <c r="V43" s="224">
        <f>ROUND(E43*U43,2)</f>
        <v>5.22</v>
      </c>
      <c r="W43" s="224"/>
      <c r="X43" s="224" t="s">
        <v>557</v>
      </c>
      <c r="Y43" s="224" t="s">
        <v>513</v>
      </c>
      <c r="Z43" s="213"/>
      <c r="AA43" s="213"/>
      <c r="AB43" s="213"/>
      <c r="AC43" s="213"/>
      <c r="AD43" s="213"/>
      <c r="AE43" s="213"/>
      <c r="AF43" s="213"/>
      <c r="AG43" s="213" t="s">
        <v>558</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2">
        <v>19</v>
      </c>
      <c r="B45" s="243" t="s">
        <v>4564</v>
      </c>
      <c r="C45" s="254" t="s">
        <v>4565</v>
      </c>
      <c r="D45" s="244" t="s">
        <v>530</v>
      </c>
      <c r="E45" s="245">
        <v>1</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527</v>
      </c>
      <c r="T45" s="248" t="s">
        <v>512</v>
      </c>
      <c r="U45" s="224">
        <v>0</v>
      </c>
      <c r="V45" s="224">
        <f>ROUND(E45*U45,2)</f>
        <v>0</v>
      </c>
      <c r="W45" s="224"/>
      <c r="X45" s="224" t="s">
        <v>557</v>
      </c>
      <c r="Y45" s="224" t="s">
        <v>513</v>
      </c>
      <c r="Z45" s="213"/>
      <c r="AA45" s="213"/>
      <c r="AB45" s="213"/>
      <c r="AC45" s="213"/>
      <c r="AD45" s="213"/>
      <c r="AE45" s="213"/>
      <c r="AF45" s="213"/>
      <c r="AG45" s="213" t="s">
        <v>558</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5"/>
      <c r="D46" s="251"/>
      <c r="E46" s="251"/>
      <c r="F46" s="251"/>
      <c r="G46" s="251"/>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20</v>
      </c>
      <c r="B47" s="243" t="s">
        <v>4566</v>
      </c>
      <c r="C47" s="254" t="s">
        <v>4567</v>
      </c>
      <c r="D47" s="244" t="s">
        <v>530</v>
      </c>
      <c r="E47" s="245">
        <v>1</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527</v>
      </c>
      <c r="T47" s="248" t="s">
        <v>512</v>
      </c>
      <c r="U47" s="224">
        <v>0</v>
      </c>
      <c r="V47" s="224">
        <f>ROUND(E47*U47,2)</f>
        <v>0</v>
      </c>
      <c r="W47" s="224"/>
      <c r="X47" s="224" t="s">
        <v>557</v>
      </c>
      <c r="Y47" s="224" t="s">
        <v>513</v>
      </c>
      <c r="Z47" s="213"/>
      <c r="AA47" s="213"/>
      <c r="AB47" s="213"/>
      <c r="AC47" s="213"/>
      <c r="AD47" s="213"/>
      <c r="AE47" s="213"/>
      <c r="AF47" s="213"/>
      <c r="AG47" s="213" t="s">
        <v>558</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2">
        <v>21</v>
      </c>
      <c r="B49" s="243" t="s">
        <v>668</v>
      </c>
      <c r="C49" s="254" t="s">
        <v>4568</v>
      </c>
      <c r="D49" s="244" t="s">
        <v>530</v>
      </c>
      <c r="E49" s="245">
        <v>1</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527</v>
      </c>
      <c r="T49" s="248" t="s">
        <v>512</v>
      </c>
      <c r="U49" s="224">
        <v>0</v>
      </c>
      <c r="V49" s="224">
        <f>ROUND(E49*U49,2)</f>
        <v>0</v>
      </c>
      <c r="W49" s="224"/>
      <c r="X49" s="224" t="s">
        <v>557</v>
      </c>
      <c r="Y49" s="224" t="s">
        <v>513</v>
      </c>
      <c r="Z49" s="213"/>
      <c r="AA49" s="213"/>
      <c r="AB49" s="213"/>
      <c r="AC49" s="213"/>
      <c r="AD49" s="213"/>
      <c r="AE49" s="213"/>
      <c r="AF49" s="213"/>
      <c r="AG49" s="213" t="s">
        <v>558</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2">
        <v>22</v>
      </c>
      <c r="B51" s="243" t="s">
        <v>675</v>
      </c>
      <c r="C51" s="254" t="s">
        <v>4569</v>
      </c>
      <c r="D51" s="244" t="s">
        <v>3510</v>
      </c>
      <c r="E51" s="245">
        <v>8</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527</v>
      </c>
      <c r="T51" s="248" t="s">
        <v>512</v>
      </c>
      <c r="U51" s="224">
        <v>0</v>
      </c>
      <c r="V51" s="224">
        <f>ROUND(E51*U51,2)</f>
        <v>0</v>
      </c>
      <c r="W51" s="224"/>
      <c r="X51" s="224" t="s">
        <v>557</v>
      </c>
      <c r="Y51" s="224" t="s">
        <v>513</v>
      </c>
      <c r="Z51" s="213"/>
      <c r="AA51" s="213"/>
      <c r="AB51" s="213"/>
      <c r="AC51" s="213"/>
      <c r="AD51" s="213"/>
      <c r="AE51" s="213"/>
      <c r="AF51" s="213"/>
      <c r="AG51" s="213" t="s">
        <v>558</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5"/>
      <c r="D52" s="251"/>
      <c r="E52" s="251"/>
      <c r="F52" s="251"/>
      <c r="G52" s="251"/>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515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2">
        <v>23</v>
      </c>
      <c r="B53" s="243" t="s">
        <v>678</v>
      </c>
      <c r="C53" s="254" t="s">
        <v>4570</v>
      </c>
      <c r="D53" s="244" t="s">
        <v>3510</v>
      </c>
      <c r="E53" s="245">
        <v>8</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527</v>
      </c>
      <c r="T53" s="248" t="s">
        <v>512</v>
      </c>
      <c r="U53" s="224">
        <v>0</v>
      </c>
      <c r="V53" s="224">
        <f>ROUND(E53*U53,2)</f>
        <v>0</v>
      </c>
      <c r="W53" s="224"/>
      <c r="X53" s="224" t="s">
        <v>557</v>
      </c>
      <c r="Y53" s="224" t="s">
        <v>513</v>
      </c>
      <c r="Z53" s="213"/>
      <c r="AA53" s="213"/>
      <c r="AB53" s="213"/>
      <c r="AC53" s="213"/>
      <c r="AD53" s="213"/>
      <c r="AE53" s="213"/>
      <c r="AF53" s="213"/>
      <c r="AG53" s="213" t="s">
        <v>558</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5"/>
      <c r="D54" s="251"/>
      <c r="E54" s="251"/>
      <c r="F54" s="251"/>
      <c r="G54" s="251"/>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2">
        <v>24</v>
      </c>
      <c r="B55" s="243" t="s">
        <v>681</v>
      </c>
      <c r="C55" s="254" t="s">
        <v>4571</v>
      </c>
      <c r="D55" s="244" t="s">
        <v>3510</v>
      </c>
      <c r="E55" s="245">
        <v>8</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527</v>
      </c>
      <c r="T55" s="248" t="s">
        <v>512</v>
      </c>
      <c r="U55" s="224">
        <v>0</v>
      </c>
      <c r="V55" s="224">
        <f>ROUND(E55*U55,2)</f>
        <v>0</v>
      </c>
      <c r="W55" s="224"/>
      <c r="X55" s="224" t="s">
        <v>557</v>
      </c>
      <c r="Y55" s="224" t="s">
        <v>513</v>
      </c>
      <c r="Z55" s="213"/>
      <c r="AA55" s="213"/>
      <c r="AB55" s="213"/>
      <c r="AC55" s="213"/>
      <c r="AD55" s="213"/>
      <c r="AE55" s="213"/>
      <c r="AF55" s="213"/>
      <c r="AG55" s="213" t="s">
        <v>558</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5"/>
      <c r="D56" s="251"/>
      <c r="E56" s="251"/>
      <c r="F56" s="251"/>
      <c r="G56" s="251"/>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2">
        <v>25</v>
      </c>
      <c r="B57" s="243" t="s">
        <v>684</v>
      </c>
      <c r="C57" s="254" t="s">
        <v>4572</v>
      </c>
      <c r="D57" s="244" t="s">
        <v>915</v>
      </c>
      <c r="E57" s="245">
        <v>1</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527</v>
      </c>
      <c r="T57" s="248" t="s">
        <v>512</v>
      </c>
      <c r="U57" s="224">
        <v>0</v>
      </c>
      <c r="V57" s="224">
        <f>ROUND(E57*U57,2)</f>
        <v>0</v>
      </c>
      <c r="W57" s="224"/>
      <c r="X57" s="224" t="s">
        <v>557</v>
      </c>
      <c r="Y57" s="224" t="s">
        <v>513</v>
      </c>
      <c r="Z57" s="213"/>
      <c r="AA57" s="213"/>
      <c r="AB57" s="213"/>
      <c r="AC57" s="213"/>
      <c r="AD57" s="213"/>
      <c r="AE57" s="213"/>
      <c r="AF57" s="213"/>
      <c r="AG57" s="213" t="s">
        <v>558</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5"/>
      <c r="D58" s="251"/>
      <c r="E58" s="251"/>
      <c r="F58" s="251"/>
      <c r="G58" s="251"/>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515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32" t="s">
        <v>506</v>
      </c>
      <c r="B59" s="233" t="s">
        <v>184</v>
      </c>
      <c r="C59" s="253" t="s">
        <v>186</v>
      </c>
      <c r="D59" s="234"/>
      <c r="E59" s="235"/>
      <c r="F59" s="236"/>
      <c r="G59" s="236">
        <f>SUMIF(AG60:AG93,"&lt;&gt;NOR",G60:G93)</f>
        <v>0</v>
      </c>
      <c r="H59" s="236"/>
      <c r="I59" s="236">
        <f>SUM(I60:I93)</f>
        <v>0</v>
      </c>
      <c r="J59" s="236"/>
      <c r="K59" s="236">
        <f>SUM(K60:K93)</f>
        <v>0</v>
      </c>
      <c r="L59" s="236"/>
      <c r="M59" s="236">
        <f>SUM(M60:M93)</f>
        <v>0</v>
      </c>
      <c r="N59" s="235"/>
      <c r="O59" s="235">
        <f>SUM(O60:O93)</f>
        <v>0</v>
      </c>
      <c r="P59" s="235"/>
      <c r="Q59" s="235">
        <f>SUM(Q60:Q93)</f>
        <v>0</v>
      </c>
      <c r="R59" s="236"/>
      <c r="S59" s="236"/>
      <c r="T59" s="237"/>
      <c r="U59" s="231"/>
      <c r="V59" s="231">
        <f>SUM(V60:V93)</f>
        <v>89.72999999999999</v>
      </c>
      <c r="W59" s="231"/>
      <c r="X59" s="231"/>
      <c r="Y59" s="231"/>
      <c r="AG59" t="s">
        <v>507</v>
      </c>
    </row>
    <row r="60" spans="1:60" outlineLevel="1" x14ac:dyDescent="0.2">
      <c r="A60" s="242">
        <v>26</v>
      </c>
      <c r="B60" s="243" t="s">
        <v>4544</v>
      </c>
      <c r="C60" s="254" t="s">
        <v>4545</v>
      </c>
      <c r="D60" s="244" t="s">
        <v>1356</v>
      </c>
      <c r="E60" s="245">
        <v>22</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527</v>
      </c>
      <c r="T60" s="248" t="s">
        <v>512</v>
      </c>
      <c r="U60" s="224">
        <v>0</v>
      </c>
      <c r="V60" s="224">
        <f>ROUND(E60*U60,2)</f>
        <v>0</v>
      </c>
      <c r="W60" s="224"/>
      <c r="X60" s="224" t="s">
        <v>531</v>
      </c>
      <c r="Y60" s="224" t="s">
        <v>513</v>
      </c>
      <c r="Z60" s="213"/>
      <c r="AA60" s="213"/>
      <c r="AB60" s="213"/>
      <c r="AC60" s="213"/>
      <c r="AD60" s="213"/>
      <c r="AE60" s="213"/>
      <c r="AF60" s="213"/>
      <c r="AG60" s="213" t="s">
        <v>532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5"/>
      <c r="D61" s="251"/>
      <c r="E61" s="251"/>
      <c r="F61" s="251"/>
      <c r="G61" s="251"/>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515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2">
        <v>27</v>
      </c>
      <c r="B62" s="243" t="s">
        <v>4546</v>
      </c>
      <c r="C62" s="254" t="s">
        <v>4547</v>
      </c>
      <c r="D62" s="244" t="s">
        <v>1356</v>
      </c>
      <c r="E62" s="245">
        <v>22</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527</v>
      </c>
      <c r="T62" s="248" t="s">
        <v>512</v>
      </c>
      <c r="U62" s="224">
        <v>0</v>
      </c>
      <c r="V62" s="224">
        <f>ROUND(E62*U62,2)</f>
        <v>0</v>
      </c>
      <c r="W62" s="224"/>
      <c r="X62" s="224" t="s">
        <v>531</v>
      </c>
      <c r="Y62" s="224" t="s">
        <v>513</v>
      </c>
      <c r="Z62" s="213"/>
      <c r="AA62" s="213"/>
      <c r="AB62" s="213"/>
      <c r="AC62" s="213"/>
      <c r="AD62" s="213"/>
      <c r="AE62" s="213"/>
      <c r="AF62" s="213"/>
      <c r="AG62" s="213" t="s">
        <v>532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5"/>
      <c r="D63" s="251"/>
      <c r="E63" s="251"/>
      <c r="F63" s="251"/>
      <c r="G63" s="251"/>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515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2">
        <v>28</v>
      </c>
      <c r="B64" s="243" t="s">
        <v>4548</v>
      </c>
      <c r="C64" s="254" t="s">
        <v>4549</v>
      </c>
      <c r="D64" s="244" t="s">
        <v>1356</v>
      </c>
      <c r="E64" s="245">
        <v>22</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511</v>
      </c>
      <c r="T64" s="248" t="s">
        <v>512</v>
      </c>
      <c r="U64" s="224">
        <v>5.0000000000000001E-3</v>
      </c>
      <c r="V64" s="224">
        <f>ROUND(E64*U64,2)</f>
        <v>0.11</v>
      </c>
      <c r="W64" s="224"/>
      <c r="X64" s="224" t="s">
        <v>557</v>
      </c>
      <c r="Y64" s="224" t="s">
        <v>513</v>
      </c>
      <c r="Z64" s="213"/>
      <c r="AA64" s="213"/>
      <c r="AB64" s="213"/>
      <c r="AC64" s="213"/>
      <c r="AD64" s="213"/>
      <c r="AE64" s="213"/>
      <c r="AF64" s="213"/>
      <c r="AG64" s="213" t="s">
        <v>571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5"/>
      <c r="D65" s="251"/>
      <c r="E65" s="251"/>
      <c r="F65" s="251"/>
      <c r="G65" s="251"/>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29</v>
      </c>
      <c r="B66" s="243" t="s">
        <v>4550</v>
      </c>
      <c r="C66" s="254" t="s">
        <v>4551</v>
      </c>
      <c r="D66" s="244" t="s">
        <v>1356</v>
      </c>
      <c r="E66" s="245">
        <v>22</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511</v>
      </c>
      <c r="T66" s="248" t="s">
        <v>512</v>
      </c>
      <c r="U66" s="224">
        <v>3.3000000000000002E-2</v>
      </c>
      <c r="V66" s="224">
        <f>ROUND(E66*U66,2)</f>
        <v>0.73</v>
      </c>
      <c r="W66" s="224"/>
      <c r="X66" s="224" t="s">
        <v>557</v>
      </c>
      <c r="Y66" s="224" t="s">
        <v>513</v>
      </c>
      <c r="Z66" s="213"/>
      <c r="AA66" s="213"/>
      <c r="AB66" s="213"/>
      <c r="AC66" s="213"/>
      <c r="AD66" s="213"/>
      <c r="AE66" s="213"/>
      <c r="AF66" s="213"/>
      <c r="AG66" s="213" t="s">
        <v>558</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5"/>
      <c r="D67" s="251"/>
      <c r="E67" s="251"/>
      <c r="F67" s="251"/>
      <c r="G67" s="251"/>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515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2">
        <v>30</v>
      </c>
      <c r="B68" s="243" t="s">
        <v>4554</v>
      </c>
      <c r="C68" s="254" t="s">
        <v>4555</v>
      </c>
      <c r="D68" s="244" t="s">
        <v>1356</v>
      </c>
      <c r="E68" s="245">
        <v>58</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c r="S68" s="247" t="s">
        <v>527</v>
      </c>
      <c r="T68" s="248" t="s">
        <v>512</v>
      </c>
      <c r="U68" s="224">
        <v>0</v>
      </c>
      <c r="V68" s="224">
        <f>ROUND(E68*U68,2)</f>
        <v>0</v>
      </c>
      <c r="W68" s="224"/>
      <c r="X68" s="224" t="s">
        <v>531</v>
      </c>
      <c r="Y68" s="224" t="s">
        <v>513</v>
      </c>
      <c r="Z68" s="213"/>
      <c r="AA68" s="213"/>
      <c r="AB68" s="213"/>
      <c r="AC68" s="213"/>
      <c r="AD68" s="213"/>
      <c r="AE68" s="213"/>
      <c r="AF68" s="213"/>
      <c r="AG68" s="213" t="s">
        <v>532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5"/>
      <c r="D69" s="251"/>
      <c r="E69" s="251"/>
      <c r="F69" s="251"/>
      <c r="G69" s="251"/>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515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2">
        <v>31</v>
      </c>
      <c r="B70" s="243" t="s">
        <v>4556</v>
      </c>
      <c r="C70" s="254" t="s">
        <v>4573</v>
      </c>
      <c r="D70" s="244" t="s">
        <v>1356</v>
      </c>
      <c r="E70" s="245">
        <v>10</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527</v>
      </c>
      <c r="T70" s="248" t="s">
        <v>512</v>
      </c>
      <c r="U70" s="224">
        <v>0</v>
      </c>
      <c r="V70" s="224">
        <f>ROUND(E70*U70,2)</f>
        <v>0</v>
      </c>
      <c r="W70" s="224"/>
      <c r="X70" s="224" t="s">
        <v>3483</v>
      </c>
      <c r="Y70" s="224" t="s">
        <v>513</v>
      </c>
      <c r="Z70" s="213"/>
      <c r="AA70" s="213"/>
      <c r="AB70" s="213"/>
      <c r="AC70" s="213"/>
      <c r="AD70" s="213"/>
      <c r="AE70" s="213"/>
      <c r="AF70" s="213"/>
      <c r="AG70" s="213" t="s">
        <v>3484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5"/>
      <c r="D71" s="251"/>
      <c r="E71" s="251"/>
      <c r="F71" s="251"/>
      <c r="G71" s="251"/>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515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42">
        <v>32</v>
      </c>
      <c r="B72" s="243" t="s">
        <v>4560</v>
      </c>
      <c r="C72" s="254" t="s">
        <v>4561</v>
      </c>
      <c r="D72" s="244" t="s">
        <v>530</v>
      </c>
      <c r="E72" s="245">
        <v>174</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511</v>
      </c>
      <c r="T72" s="248" t="s">
        <v>512</v>
      </c>
      <c r="U72" s="224">
        <v>0.155</v>
      </c>
      <c r="V72" s="224">
        <f>ROUND(E72*U72,2)</f>
        <v>26.97</v>
      </c>
      <c r="W72" s="224"/>
      <c r="X72" s="224" t="s">
        <v>557</v>
      </c>
      <c r="Y72" s="224" t="s">
        <v>513</v>
      </c>
      <c r="Z72" s="213"/>
      <c r="AA72" s="213"/>
      <c r="AB72" s="213"/>
      <c r="AC72" s="213"/>
      <c r="AD72" s="213"/>
      <c r="AE72" s="213"/>
      <c r="AF72" s="213"/>
      <c r="AG72" s="213" t="s">
        <v>558</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5"/>
      <c r="D73" s="251"/>
      <c r="E73" s="251"/>
      <c r="F73" s="251"/>
      <c r="G73" s="251"/>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33</v>
      </c>
      <c r="B74" s="243" t="s">
        <v>717</v>
      </c>
      <c r="C74" s="254" t="s">
        <v>4570</v>
      </c>
      <c r="D74" s="244" t="s">
        <v>3510</v>
      </c>
      <c r="E74" s="245">
        <v>16</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527</v>
      </c>
      <c r="T74" s="248" t="s">
        <v>512</v>
      </c>
      <c r="U74" s="224">
        <v>0</v>
      </c>
      <c r="V74" s="224">
        <f>ROUND(E74*U74,2)</f>
        <v>0</v>
      </c>
      <c r="W74" s="224"/>
      <c r="X74" s="224" t="s">
        <v>557</v>
      </c>
      <c r="Y74" s="224" t="s">
        <v>513</v>
      </c>
      <c r="Z74" s="213"/>
      <c r="AA74" s="213"/>
      <c r="AB74" s="213"/>
      <c r="AC74" s="213"/>
      <c r="AD74" s="213"/>
      <c r="AE74" s="213"/>
      <c r="AF74" s="213"/>
      <c r="AG74" s="213" t="s">
        <v>558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5"/>
      <c r="D75" s="251"/>
      <c r="E75" s="251"/>
      <c r="F75" s="251"/>
      <c r="G75" s="251"/>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515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42">
        <v>34</v>
      </c>
      <c r="B76" s="243" t="s">
        <v>721</v>
      </c>
      <c r="C76" s="254" t="s">
        <v>4571</v>
      </c>
      <c r="D76" s="244" t="s">
        <v>3510</v>
      </c>
      <c r="E76" s="245">
        <v>16</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527</v>
      </c>
      <c r="T76" s="248" t="s">
        <v>512</v>
      </c>
      <c r="U76" s="224">
        <v>0</v>
      </c>
      <c r="V76" s="224">
        <f>ROUND(E76*U76,2)</f>
        <v>0</v>
      </c>
      <c r="W76" s="224"/>
      <c r="X76" s="224" t="s">
        <v>557</v>
      </c>
      <c r="Y76" s="224" t="s">
        <v>513</v>
      </c>
      <c r="Z76" s="213"/>
      <c r="AA76" s="213"/>
      <c r="AB76" s="213"/>
      <c r="AC76" s="213"/>
      <c r="AD76" s="213"/>
      <c r="AE76" s="213"/>
      <c r="AF76" s="213"/>
      <c r="AG76" s="213" t="s">
        <v>558</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5"/>
      <c r="D77" s="251"/>
      <c r="E77" s="251"/>
      <c r="F77" s="251"/>
      <c r="G77" s="251"/>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2">
        <v>35</v>
      </c>
      <c r="B78" s="243" t="s">
        <v>725</v>
      </c>
      <c r="C78" s="254" t="s">
        <v>4572</v>
      </c>
      <c r="D78" s="244" t="s">
        <v>915</v>
      </c>
      <c r="E78" s="245">
        <v>1</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527</v>
      </c>
      <c r="T78" s="248" t="s">
        <v>512</v>
      </c>
      <c r="U78" s="224">
        <v>0</v>
      </c>
      <c r="V78" s="224">
        <f>ROUND(E78*U78,2)</f>
        <v>0</v>
      </c>
      <c r="W78" s="224"/>
      <c r="X78" s="224" t="s">
        <v>557</v>
      </c>
      <c r="Y78" s="224" t="s">
        <v>513</v>
      </c>
      <c r="Z78" s="213"/>
      <c r="AA78" s="213"/>
      <c r="AB78" s="213"/>
      <c r="AC78" s="213"/>
      <c r="AD78" s="213"/>
      <c r="AE78" s="213"/>
      <c r="AF78" s="213"/>
      <c r="AG78" s="213" t="s">
        <v>558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5"/>
      <c r="D79" s="251"/>
      <c r="E79" s="251"/>
      <c r="F79" s="251"/>
      <c r="G79" s="251"/>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515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2">
        <v>36</v>
      </c>
      <c r="B80" s="243" t="s">
        <v>4574</v>
      </c>
      <c r="C80" s="254" t="s">
        <v>4575</v>
      </c>
      <c r="D80" s="244" t="s">
        <v>530</v>
      </c>
      <c r="E80" s="245">
        <v>2</v>
      </c>
      <c r="F80" s="246"/>
      <c r="G80" s="247">
        <f>ROUND(E80*F80,2)</f>
        <v>0</v>
      </c>
      <c r="H80" s="246"/>
      <c r="I80" s="247">
        <f>ROUND(E80*H80,2)</f>
        <v>0</v>
      </c>
      <c r="J80" s="246"/>
      <c r="K80" s="247">
        <f>ROUND(E80*J80,2)</f>
        <v>0</v>
      </c>
      <c r="L80" s="247">
        <v>21</v>
      </c>
      <c r="M80" s="247">
        <f>G80*(1+L80/100)</f>
        <v>0</v>
      </c>
      <c r="N80" s="245">
        <v>0</v>
      </c>
      <c r="O80" s="245">
        <f>ROUND(E80*N80,2)</f>
        <v>0</v>
      </c>
      <c r="P80" s="245">
        <v>0</v>
      </c>
      <c r="Q80" s="245">
        <f>ROUND(E80*P80,2)</f>
        <v>0</v>
      </c>
      <c r="R80" s="247"/>
      <c r="S80" s="247" t="s">
        <v>511</v>
      </c>
      <c r="T80" s="248" t="s">
        <v>512</v>
      </c>
      <c r="U80" s="224">
        <v>2.335</v>
      </c>
      <c r="V80" s="224">
        <f>ROUND(E80*U80,2)</f>
        <v>4.67</v>
      </c>
      <c r="W80" s="224"/>
      <c r="X80" s="224" t="s">
        <v>557</v>
      </c>
      <c r="Y80" s="224" t="s">
        <v>513</v>
      </c>
      <c r="Z80" s="213"/>
      <c r="AA80" s="213"/>
      <c r="AB80" s="213"/>
      <c r="AC80" s="213"/>
      <c r="AD80" s="213"/>
      <c r="AE80" s="213"/>
      <c r="AF80" s="213"/>
      <c r="AG80" s="213" t="s">
        <v>558</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5"/>
      <c r="D81" s="251"/>
      <c r="E81" s="251"/>
      <c r="F81" s="251"/>
      <c r="G81" s="251"/>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2">
        <v>37</v>
      </c>
      <c r="B82" s="243" t="s">
        <v>4576</v>
      </c>
      <c r="C82" s="254" t="s">
        <v>4577</v>
      </c>
      <c r="D82" s="244" t="s">
        <v>530</v>
      </c>
      <c r="E82" s="245">
        <v>4</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511</v>
      </c>
      <c r="T82" s="248" t="s">
        <v>512</v>
      </c>
      <c r="U82" s="224">
        <v>4.3360000000000003</v>
      </c>
      <c r="V82" s="224">
        <f>ROUND(E82*U82,2)</f>
        <v>17.34</v>
      </c>
      <c r="W82" s="224"/>
      <c r="X82" s="224" t="s">
        <v>557</v>
      </c>
      <c r="Y82" s="224" t="s">
        <v>513</v>
      </c>
      <c r="Z82" s="213"/>
      <c r="AA82" s="213"/>
      <c r="AB82" s="213"/>
      <c r="AC82" s="213"/>
      <c r="AD82" s="213"/>
      <c r="AE82" s="213"/>
      <c r="AF82" s="213"/>
      <c r="AG82" s="213" t="s">
        <v>558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5"/>
      <c r="D83" s="251"/>
      <c r="E83" s="251"/>
      <c r="F83" s="251"/>
      <c r="G83" s="251"/>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515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2">
        <v>38</v>
      </c>
      <c r="B84" s="243" t="s">
        <v>4578</v>
      </c>
      <c r="C84" s="254" t="s">
        <v>4579</v>
      </c>
      <c r="D84" s="244" t="s">
        <v>530</v>
      </c>
      <c r="E84" s="245">
        <v>4</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511</v>
      </c>
      <c r="T84" s="248" t="s">
        <v>512</v>
      </c>
      <c r="U84" s="224">
        <v>5.8</v>
      </c>
      <c r="V84" s="224">
        <f>ROUND(E84*U84,2)</f>
        <v>23.2</v>
      </c>
      <c r="W84" s="224"/>
      <c r="X84" s="224" t="s">
        <v>557</v>
      </c>
      <c r="Y84" s="224" t="s">
        <v>513</v>
      </c>
      <c r="Z84" s="213"/>
      <c r="AA84" s="213"/>
      <c r="AB84" s="213"/>
      <c r="AC84" s="213"/>
      <c r="AD84" s="213"/>
      <c r="AE84" s="213"/>
      <c r="AF84" s="213"/>
      <c r="AG84" s="213" t="s">
        <v>558</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55"/>
      <c r="D85" s="251"/>
      <c r="E85" s="251"/>
      <c r="F85" s="251"/>
      <c r="G85" s="251"/>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515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2">
        <v>39</v>
      </c>
      <c r="B86" s="243" t="s">
        <v>4580</v>
      </c>
      <c r="C86" s="254" t="s">
        <v>4581</v>
      </c>
      <c r="D86" s="244" t="s">
        <v>530</v>
      </c>
      <c r="E86" s="245">
        <v>2</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511</v>
      </c>
      <c r="T86" s="248" t="s">
        <v>512</v>
      </c>
      <c r="U86" s="224">
        <v>8.3569999999999993</v>
      </c>
      <c r="V86" s="224">
        <f>ROUND(E86*U86,2)</f>
        <v>16.71</v>
      </c>
      <c r="W86" s="224"/>
      <c r="X86" s="224" t="s">
        <v>557</v>
      </c>
      <c r="Y86" s="224" t="s">
        <v>513</v>
      </c>
      <c r="Z86" s="213"/>
      <c r="AA86" s="213"/>
      <c r="AB86" s="213"/>
      <c r="AC86" s="213"/>
      <c r="AD86" s="213"/>
      <c r="AE86" s="213"/>
      <c r="AF86" s="213"/>
      <c r="AG86" s="213" t="s">
        <v>558</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5"/>
      <c r="D87" s="251"/>
      <c r="E87" s="251"/>
      <c r="F87" s="251"/>
      <c r="G87" s="251"/>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515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42">
        <v>40</v>
      </c>
      <c r="B88" s="243" t="s">
        <v>4582</v>
      </c>
      <c r="C88" s="254" t="s">
        <v>4583</v>
      </c>
      <c r="D88" s="244" t="s">
        <v>530</v>
      </c>
      <c r="E88" s="245">
        <v>4</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527</v>
      </c>
      <c r="T88" s="248" t="s">
        <v>512</v>
      </c>
      <c r="U88" s="224">
        <v>0</v>
      </c>
      <c r="V88" s="224">
        <f>ROUND(E88*U88,2)</f>
        <v>0</v>
      </c>
      <c r="W88" s="224"/>
      <c r="X88" s="224" t="s">
        <v>557</v>
      </c>
      <c r="Y88" s="224" t="s">
        <v>513</v>
      </c>
      <c r="Z88" s="213"/>
      <c r="AA88" s="213"/>
      <c r="AB88" s="213"/>
      <c r="AC88" s="213"/>
      <c r="AD88" s="213"/>
      <c r="AE88" s="213"/>
      <c r="AF88" s="213"/>
      <c r="AG88" s="213" t="s">
        <v>558</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5"/>
      <c r="D89" s="251"/>
      <c r="E89" s="251"/>
      <c r="F89" s="251"/>
      <c r="G89" s="251"/>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515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2">
        <v>41</v>
      </c>
      <c r="B90" s="243" t="s">
        <v>755</v>
      </c>
      <c r="C90" s="254" t="s">
        <v>4584</v>
      </c>
      <c r="D90" s="244" t="s">
        <v>3510</v>
      </c>
      <c r="E90" s="245">
        <v>16</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527</v>
      </c>
      <c r="T90" s="248" t="s">
        <v>512</v>
      </c>
      <c r="U90" s="224">
        <v>0</v>
      </c>
      <c r="V90" s="224">
        <f>ROUND(E90*U90,2)</f>
        <v>0</v>
      </c>
      <c r="W90" s="224"/>
      <c r="X90" s="224" t="s">
        <v>557</v>
      </c>
      <c r="Y90" s="224" t="s">
        <v>513</v>
      </c>
      <c r="Z90" s="213"/>
      <c r="AA90" s="213"/>
      <c r="AB90" s="213"/>
      <c r="AC90" s="213"/>
      <c r="AD90" s="213"/>
      <c r="AE90" s="213"/>
      <c r="AF90" s="213"/>
      <c r="AG90" s="213" t="s">
        <v>558</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5"/>
      <c r="D91" s="251"/>
      <c r="E91" s="251"/>
      <c r="F91" s="251"/>
      <c r="G91" s="251"/>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515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2">
        <v>42</v>
      </c>
      <c r="B92" s="243" t="s">
        <v>4585</v>
      </c>
      <c r="C92" s="254" t="s">
        <v>4586</v>
      </c>
      <c r="D92" s="244" t="s">
        <v>1356</v>
      </c>
      <c r="E92" s="245">
        <v>58</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527</v>
      </c>
      <c r="T92" s="248" t="s">
        <v>512</v>
      </c>
      <c r="U92" s="224">
        <v>0</v>
      </c>
      <c r="V92" s="224">
        <f>ROUND(E92*U92,2)</f>
        <v>0</v>
      </c>
      <c r="W92" s="224"/>
      <c r="X92" s="224" t="s">
        <v>531</v>
      </c>
      <c r="Y92" s="224" t="s">
        <v>513</v>
      </c>
      <c r="Z92" s="213"/>
      <c r="AA92" s="213"/>
      <c r="AB92" s="213"/>
      <c r="AC92" s="213"/>
      <c r="AD92" s="213"/>
      <c r="AE92" s="213"/>
      <c r="AF92" s="213"/>
      <c r="AG92" s="213" t="s">
        <v>532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5"/>
      <c r="D93" s="251"/>
      <c r="E93" s="251"/>
      <c r="F93" s="251"/>
      <c r="G93" s="251"/>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515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x14ac:dyDescent="0.2">
      <c r="A94" s="232" t="s">
        <v>506</v>
      </c>
      <c r="B94" s="233" t="s">
        <v>187</v>
      </c>
      <c r="C94" s="253" t="s">
        <v>189</v>
      </c>
      <c r="D94" s="234"/>
      <c r="E94" s="235"/>
      <c r="F94" s="236"/>
      <c r="G94" s="236">
        <f>SUMIF(AG95:AG132,"&lt;&gt;NOR",G95:G132)</f>
        <v>0</v>
      </c>
      <c r="H94" s="236"/>
      <c r="I94" s="236">
        <f>SUM(I95:I132)</f>
        <v>0</v>
      </c>
      <c r="J94" s="236"/>
      <c r="K94" s="236">
        <f>SUM(K95:K132)</f>
        <v>0</v>
      </c>
      <c r="L94" s="236"/>
      <c r="M94" s="236">
        <f>SUM(M95:M132)</f>
        <v>0</v>
      </c>
      <c r="N94" s="235"/>
      <c r="O94" s="235">
        <f>SUM(O95:O132)</f>
        <v>0</v>
      </c>
      <c r="P94" s="235"/>
      <c r="Q94" s="235">
        <f>SUM(Q95:Q132)</f>
        <v>0</v>
      </c>
      <c r="R94" s="236"/>
      <c r="S94" s="236"/>
      <c r="T94" s="237"/>
      <c r="U94" s="231"/>
      <c r="V94" s="231">
        <f>SUM(V95:V132)</f>
        <v>29.98</v>
      </c>
      <c r="W94" s="231"/>
      <c r="X94" s="231"/>
      <c r="Y94" s="231"/>
      <c r="AG94" t="s">
        <v>507</v>
      </c>
    </row>
    <row r="95" spans="1:60" outlineLevel="1" x14ac:dyDescent="0.2">
      <c r="A95" s="242">
        <v>43</v>
      </c>
      <c r="B95" s="243" t="s">
        <v>4587</v>
      </c>
      <c r="C95" s="254" t="s">
        <v>4588</v>
      </c>
      <c r="D95" s="244" t="s">
        <v>4511</v>
      </c>
      <c r="E95" s="245">
        <v>0.2</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527</v>
      </c>
      <c r="T95" s="248" t="s">
        <v>512</v>
      </c>
      <c r="U95" s="224">
        <v>0</v>
      </c>
      <c r="V95" s="224">
        <f>ROUND(E95*U95,2)</f>
        <v>0</v>
      </c>
      <c r="W95" s="224"/>
      <c r="X95" s="224" t="s">
        <v>531</v>
      </c>
      <c r="Y95" s="224" t="s">
        <v>513</v>
      </c>
      <c r="Z95" s="213"/>
      <c r="AA95" s="213"/>
      <c r="AB95" s="213"/>
      <c r="AC95" s="213"/>
      <c r="AD95" s="213"/>
      <c r="AE95" s="213"/>
      <c r="AF95" s="213"/>
      <c r="AG95" s="213" t="s">
        <v>532</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5"/>
      <c r="D96" s="251"/>
      <c r="E96" s="251"/>
      <c r="F96" s="251"/>
      <c r="G96" s="251"/>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515</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2">
        <v>44</v>
      </c>
      <c r="B97" s="243" t="s">
        <v>4589</v>
      </c>
      <c r="C97" s="254" t="s">
        <v>4590</v>
      </c>
      <c r="D97" s="244" t="s">
        <v>918</v>
      </c>
      <c r="E97" s="245">
        <v>3.6</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511</v>
      </c>
      <c r="T97" s="248" t="s">
        <v>512</v>
      </c>
      <c r="U97" s="224">
        <v>0.253</v>
      </c>
      <c r="V97" s="224">
        <f>ROUND(E97*U97,2)</f>
        <v>0.91</v>
      </c>
      <c r="W97" s="224"/>
      <c r="X97" s="224" t="s">
        <v>557</v>
      </c>
      <c r="Y97" s="224" t="s">
        <v>513</v>
      </c>
      <c r="Z97" s="213"/>
      <c r="AA97" s="213"/>
      <c r="AB97" s="213"/>
      <c r="AC97" s="213"/>
      <c r="AD97" s="213"/>
      <c r="AE97" s="213"/>
      <c r="AF97" s="213"/>
      <c r="AG97" s="213" t="s">
        <v>558</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5"/>
      <c r="D98" s="251"/>
      <c r="E98" s="251"/>
      <c r="F98" s="251"/>
      <c r="G98" s="251"/>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515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2">
        <v>45</v>
      </c>
      <c r="B99" s="243" t="s">
        <v>4591</v>
      </c>
      <c r="C99" s="254" t="s">
        <v>4592</v>
      </c>
      <c r="D99" s="244" t="s">
        <v>918</v>
      </c>
      <c r="E99" s="245">
        <v>3.6</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527</v>
      </c>
      <c r="T99" s="248" t="s">
        <v>512</v>
      </c>
      <c r="U99" s="224">
        <v>0</v>
      </c>
      <c r="V99" s="224">
        <f>ROUND(E99*U99,2)</f>
        <v>0</v>
      </c>
      <c r="W99" s="224"/>
      <c r="X99" s="224" t="s">
        <v>531</v>
      </c>
      <c r="Y99" s="224" t="s">
        <v>513</v>
      </c>
      <c r="Z99" s="213"/>
      <c r="AA99" s="213"/>
      <c r="AB99" s="213"/>
      <c r="AC99" s="213"/>
      <c r="AD99" s="213"/>
      <c r="AE99" s="213"/>
      <c r="AF99" s="213"/>
      <c r="AG99" s="213" t="s">
        <v>532</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5"/>
      <c r="D100" s="251"/>
      <c r="E100" s="251"/>
      <c r="F100" s="251"/>
      <c r="G100" s="251"/>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515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2">
        <v>46</v>
      </c>
      <c r="B101" s="243" t="s">
        <v>4593</v>
      </c>
      <c r="C101" s="254" t="s">
        <v>4594</v>
      </c>
      <c r="D101" s="244" t="s">
        <v>918</v>
      </c>
      <c r="E101" s="245">
        <v>3.6</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527</v>
      </c>
      <c r="T101" s="248" t="s">
        <v>512</v>
      </c>
      <c r="U101" s="224">
        <v>0</v>
      </c>
      <c r="V101" s="224">
        <f>ROUND(E101*U101,2)</f>
        <v>0</v>
      </c>
      <c r="W101" s="224"/>
      <c r="X101" s="224" t="s">
        <v>531</v>
      </c>
      <c r="Y101" s="224" t="s">
        <v>513</v>
      </c>
      <c r="Z101" s="213"/>
      <c r="AA101" s="213"/>
      <c r="AB101" s="213"/>
      <c r="AC101" s="213"/>
      <c r="AD101" s="213"/>
      <c r="AE101" s="213"/>
      <c r="AF101" s="213"/>
      <c r="AG101" s="213" t="s">
        <v>532</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5"/>
      <c r="D102" s="251"/>
      <c r="E102" s="251"/>
      <c r="F102" s="251"/>
      <c r="G102" s="251"/>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515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2">
        <v>47</v>
      </c>
      <c r="B103" s="243" t="s">
        <v>4595</v>
      </c>
      <c r="C103" s="254" t="s">
        <v>4596</v>
      </c>
      <c r="D103" s="244" t="s">
        <v>1356</v>
      </c>
      <c r="E103" s="245">
        <v>47</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511</v>
      </c>
      <c r="T103" s="248" t="s">
        <v>512</v>
      </c>
      <c r="U103" s="224">
        <v>0.13552</v>
      </c>
      <c r="V103" s="224">
        <f>ROUND(E103*U103,2)</f>
        <v>6.37</v>
      </c>
      <c r="W103" s="224"/>
      <c r="X103" s="224" t="s">
        <v>557</v>
      </c>
      <c r="Y103" s="224" t="s">
        <v>513</v>
      </c>
      <c r="Z103" s="213"/>
      <c r="AA103" s="213"/>
      <c r="AB103" s="213"/>
      <c r="AC103" s="213"/>
      <c r="AD103" s="213"/>
      <c r="AE103" s="213"/>
      <c r="AF103" s="213"/>
      <c r="AG103" s="213" t="s">
        <v>558</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5"/>
      <c r="D104" s="251"/>
      <c r="E104" s="251"/>
      <c r="F104" s="251"/>
      <c r="G104" s="251"/>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515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2">
        <v>48</v>
      </c>
      <c r="B105" s="243" t="s">
        <v>4597</v>
      </c>
      <c r="C105" s="254" t="s">
        <v>4598</v>
      </c>
      <c r="D105" s="244" t="s">
        <v>1356</v>
      </c>
      <c r="E105" s="245">
        <v>47</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511</v>
      </c>
      <c r="T105" s="248" t="s">
        <v>512</v>
      </c>
      <c r="U105" s="224">
        <v>0.11799999999999999</v>
      </c>
      <c r="V105" s="224">
        <f>ROUND(E105*U105,2)</f>
        <v>5.55</v>
      </c>
      <c r="W105" s="224"/>
      <c r="X105" s="224" t="s">
        <v>557</v>
      </c>
      <c r="Y105" s="224" t="s">
        <v>513</v>
      </c>
      <c r="Z105" s="213"/>
      <c r="AA105" s="213"/>
      <c r="AB105" s="213"/>
      <c r="AC105" s="213"/>
      <c r="AD105" s="213"/>
      <c r="AE105" s="213"/>
      <c r="AF105" s="213"/>
      <c r="AG105" s="213" t="s">
        <v>558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5"/>
      <c r="D106" s="251"/>
      <c r="E106" s="251"/>
      <c r="F106" s="251"/>
      <c r="G106" s="251"/>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2">
        <v>49</v>
      </c>
      <c r="B107" s="243" t="s">
        <v>4599</v>
      </c>
      <c r="C107" s="254" t="s">
        <v>4600</v>
      </c>
      <c r="D107" s="244" t="s">
        <v>530</v>
      </c>
      <c r="E107" s="245">
        <v>2</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c r="S107" s="247" t="s">
        <v>527</v>
      </c>
      <c r="T107" s="248" t="s">
        <v>512</v>
      </c>
      <c r="U107" s="224">
        <v>0</v>
      </c>
      <c r="V107" s="224">
        <f>ROUND(E107*U107,2)</f>
        <v>0</v>
      </c>
      <c r="W107" s="224"/>
      <c r="X107" s="224" t="s">
        <v>531</v>
      </c>
      <c r="Y107" s="224" t="s">
        <v>513</v>
      </c>
      <c r="Z107" s="213"/>
      <c r="AA107" s="213"/>
      <c r="AB107" s="213"/>
      <c r="AC107" s="213"/>
      <c r="AD107" s="213"/>
      <c r="AE107" s="213"/>
      <c r="AF107" s="213"/>
      <c r="AG107" s="213" t="s">
        <v>532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5"/>
      <c r="D108" s="251"/>
      <c r="E108" s="251"/>
      <c r="F108" s="251"/>
      <c r="G108" s="251"/>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515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2">
        <v>50</v>
      </c>
      <c r="B109" s="243" t="s">
        <v>4516</v>
      </c>
      <c r="C109" s="254" t="s">
        <v>4517</v>
      </c>
      <c r="D109" s="244" t="s">
        <v>1356</v>
      </c>
      <c r="E109" s="245">
        <v>47</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c r="S109" s="247" t="s">
        <v>511</v>
      </c>
      <c r="T109" s="248" t="s">
        <v>512</v>
      </c>
      <c r="U109" s="224">
        <v>2.5999999999999999E-2</v>
      </c>
      <c r="V109" s="224">
        <f>ROUND(E109*U109,2)</f>
        <v>1.22</v>
      </c>
      <c r="W109" s="224"/>
      <c r="X109" s="224" t="s">
        <v>557</v>
      </c>
      <c r="Y109" s="224" t="s">
        <v>513</v>
      </c>
      <c r="Z109" s="213"/>
      <c r="AA109" s="213"/>
      <c r="AB109" s="213"/>
      <c r="AC109" s="213"/>
      <c r="AD109" s="213"/>
      <c r="AE109" s="213"/>
      <c r="AF109" s="213"/>
      <c r="AG109" s="213" t="s">
        <v>558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55"/>
      <c r="D110" s="251"/>
      <c r="E110" s="251"/>
      <c r="F110" s="251"/>
      <c r="G110" s="251"/>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515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2">
        <v>51</v>
      </c>
      <c r="B111" s="243" t="s">
        <v>4601</v>
      </c>
      <c r="C111" s="254" t="s">
        <v>4602</v>
      </c>
      <c r="D111" s="244" t="s">
        <v>1356</v>
      </c>
      <c r="E111" s="245">
        <v>47</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511</v>
      </c>
      <c r="T111" s="248" t="s">
        <v>512</v>
      </c>
      <c r="U111" s="224">
        <v>0.16200000000000001</v>
      </c>
      <c r="V111" s="224">
        <f>ROUND(E111*U111,2)</f>
        <v>7.61</v>
      </c>
      <c r="W111" s="224"/>
      <c r="X111" s="224" t="s">
        <v>557</v>
      </c>
      <c r="Y111" s="224" t="s">
        <v>513</v>
      </c>
      <c r="Z111" s="213"/>
      <c r="AA111" s="213"/>
      <c r="AB111" s="213"/>
      <c r="AC111" s="213"/>
      <c r="AD111" s="213"/>
      <c r="AE111" s="213"/>
      <c r="AF111" s="213"/>
      <c r="AG111" s="213" t="s">
        <v>558</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55"/>
      <c r="D112" s="251"/>
      <c r="E112" s="251"/>
      <c r="F112" s="251"/>
      <c r="G112" s="251"/>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515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2">
        <v>52</v>
      </c>
      <c r="B113" s="243" t="s">
        <v>4603</v>
      </c>
      <c r="C113" s="254" t="s">
        <v>4604</v>
      </c>
      <c r="D113" s="244" t="s">
        <v>1356</v>
      </c>
      <c r="E113" s="245">
        <v>47</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511</v>
      </c>
      <c r="T113" s="248" t="s">
        <v>512</v>
      </c>
      <c r="U113" s="224">
        <v>0.17699999999999999</v>
      </c>
      <c r="V113" s="224">
        <f>ROUND(E113*U113,2)</f>
        <v>8.32</v>
      </c>
      <c r="W113" s="224"/>
      <c r="X113" s="224" t="s">
        <v>557</v>
      </c>
      <c r="Y113" s="224" t="s">
        <v>513</v>
      </c>
      <c r="Z113" s="213"/>
      <c r="AA113" s="213"/>
      <c r="AB113" s="213"/>
      <c r="AC113" s="213"/>
      <c r="AD113" s="213"/>
      <c r="AE113" s="213"/>
      <c r="AF113" s="213"/>
      <c r="AG113" s="213" t="s">
        <v>558</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55"/>
      <c r="D114" s="251"/>
      <c r="E114" s="251"/>
      <c r="F114" s="251"/>
      <c r="G114" s="251"/>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515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
      <c r="A115" s="242">
        <v>53</v>
      </c>
      <c r="B115" s="243" t="s">
        <v>4605</v>
      </c>
      <c r="C115" s="254" t="s">
        <v>4606</v>
      </c>
      <c r="D115" s="244" t="s">
        <v>1356</v>
      </c>
      <c r="E115" s="245">
        <v>256</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527</v>
      </c>
      <c r="T115" s="248" t="s">
        <v>512</v>
      </c>
      <c r="U115" s="224">
        <v>0</v>
      </c>
      <c r="V115" s="224">
        <f>ROUND(E115*U115,2)</f>
        <v>0</v>
      </c>
      <c r="W115" s="224"/>
      <c r="X115" s="224" t="s">
        <v>557</v>
      </c>
      <c r="Y115" s="224" t="s">
        <v>513</v>
      </c>
      <c r="Z115" s="213"/>
      <c r="AA115" s="213"/>
      <c r="AB115" s="213"/>
      <c r="AC115" s="213"/>
      <c r="AD115" s="213"/>
      <c r="AE115" s="213"/>
      <c r="AF115" s="213"/>
      <c r="AG115" s="213" t="s">
        <v>558</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55"/>
      <c r="D116" s="251"/>
      <c r="E116" s="251"/>
      <c r="F116" s="251"/>
      <c r="G116" s="251"/>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515</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
      <c r="A117" s="242">
        <v>54</v>
      </c>
      <c r="B117" s="243" t="s">
        <v>4607</v>
      </c>
      <c r="C117" s="254" t="s">
        <v>4608</v>
      </c>
      <c r="D117" s="244" t="s">
        <v>1356</v>
      </c>
      <c r="E117" s="245">
        <v>256</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527</v>
      </c>
      <c r="T117" s="248" t="s">
        <v>512</v>
      </c>
      <c r="U117" s="224">
        <v>0</v>
      </c>
      <c r="V117" s="224">
        <f>ROUND(E117*U117,2)</f>
        <v>0</v>
      </c>
      <c r="W117" s="224"/>
      <c r="X117" s="224" t="s">
        <v>531</v>
      </c>
      <c r="Y117" s="224" t="s">
        <v>513</v>
      </c>
      <c r="Z117" s="213"/>
      <c r="AA117" s="213"/>
      <c r="AB117" s="213"/>
      <c r="AC117" s="213"/>
      <c r="AD117" s="213"/>
      <c r="AE117" s="213"/>
      <c r="AF117" s="213"/>
      <c r="AG117" s="213" t="s">
        <v>532</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5"/>
      <c r="D118" s="251"/>
      <c r="E118" s="251"/>
      <c r="F118" s="251"/>
      <c r="G118" s="251"/>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515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2">
        <v>55</v>
      </c>
      <c r="B119" s="243" t="s">
        <v>4609</v>
      </c>
      <c r="C119" s="254" t="s">
        <v>4610</v>
      </c>
      <c r="D119" s="244" t="s">
        <v>530</v>
      </c>
      <c r="E119" s="245">
        <v>16</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527</v>
      </c>
      <c r="T119" s="248" t="s">
        <v>512</v>
      </c>
      <c r="U119" s="224">
        <v>0</v>
      </c>
      <c r="V119" s="224">
        <f>ROUND(E119*U119,2)</f>
        <v>0</v>
      </c>
      <c r="W119" s="224"/>
      <c r="X119" s="224" t="s">
        <v>557</v>
      </c>
      <c r="Y119" s="224" t="s">
        <v>513</v>
      </c>
      <c r="Z119" s="213"/>
      <c r="AA119" s="213"/>
      <c r="AB119" s="213"/>
      <c r="AC119" s="213"/>
      <c r="AD119" s="213"/>
      <c r="AE119" s="213"/>
      <c r="AF119" s="213"/>
      <c r="AG119" s="213" t="s">
        <v>558</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5"/>
      <c r="D120" s="251"/>
      <c r="E120" s="251"/>
      <c r="F120" s="251"/>
      <c r="G120" s="251"/>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515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
      <c r="A121" s="242">
        <v>56</v>
      </c>
      <c r="B121" s="243" t="s">
        <v>4611</v>
      </c>
      <c r="C121" s="254" t="s">
        <v>4612</v>
      </c>
      <c r="D121" s="244" t="s">
        <v>530</v>
      </c>
      <c r="E121" s="245">
        <v>4</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527</v>
      </c>
      <c r="T121" s="248" t="s">
        <v>512</v>
      </c>
      <c r="U121" s="224">
        <v>0</v>
      </c>
      <c r="V121" s="224">
        <f>ROUND(E121*U121,2)</f>
        <v>0</v>
      </c>
      <c r="W121" s="224"/>
      <c r="X121" s="224" t="s">
        <v>557</v>
      </c>
      <c r="Y121" s="224" t="s">
        <v>513</v>
      </c>
      <c r="Z121" s="213"/>
      <c r="AA121" s="213"/>
      <c r="AB121" s="213"/>
      <c r="AC121" s="213"/>
      <c r="AD121" s="213"/>
      <c r="AE121" s="213"/>
      <c r="AF121" s="213"/>
      <c r="AG121" s="213" t="s">
        <v>558</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55"/>
      <c r="D122" s="251"/>
      <c r="E122" s="251"/>
      <c r="F122" s="251"/>
      <c r="G122" s="251"/>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515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42">
        <v>57</v>
      </c>
      <c r="B123" s="243" t="s">
        <v>4613</v>
      </c>
      <c r="C123" s="254" t="s">
        <v>4614</v>
      </c>
      <c r="D123" s="244" t="s">
        <v>530</v>
      </c>
      <c r="E123" s="245">
        <v>4</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527</v>
      </c>
      <c r="T123" s="248" t="s">
        <v>512</v>
      </c>
      <c r="U123" s="224">
        <v>0</v>
      </c>
      <c r="V123" s="224">
        <f>ROUND(E123*U123,2)</f>
        <v>0</v>
      </c>
      <c r="W123" s="224"/>
      <c r="X123" s="224" t="s">
        <v>531</v>
      </c>
      <c r="Y123" s="224" t="s">
        <v>513</v>
      </c>
      <c r="Z123" s="213"/>
      <c r="AA123" s="213"/>
      <c r="AB123" s="213"/>
      <c r="AC123" s="213"/>
      <c r="AD123" s="213"/>
      <c r="AE123" s="213"/>
      <c r="AF123" s="213"/>
      <c r="AG123" s="213" t="s">
        <v>532</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2" x14ac:dyDescent="0.2">
      <c r="A124" s="220"/>
      <c r="B124" s="221"/>
      <c r="C124" s="255"/>
      <c r="D124" s="251"/>
      <c r="E124" s="251"/>
      <c r="F124" s="251"/>
      <c r="G124" s="251"/>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515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2">
        <v>58</v>
      </c>
      <c r="B125" s="243" t="s">
        <v>4615</v>
      </c>
      <c r="C125" s="254" t="s">
        <v>4616</v>
      </c>
      <c r="D125" s="244" t="s">
        <v>1356</v>
      </c>
      <c r="E125" s="245">
        <v>94</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527</v>
      </c>
      <c r="T125" s="248" t="s">
        <v>512</v>
      </c>
      <c r="U125" s="224">
        <v>0</v>
      </c>
      <c r="V125" s="224">
        <f>ROUND(E125*U125,2)</f>
        <v>0</v>
      </c>
      <c r="W125" s="224"/>
      <c r="X125" s="224" t="s">
        <v>531</v>
      </c>
      <c r="Y125" s="224" t="s">
        <v>513</v>
      </c>
      <c r="Z125" s="213"/>
      <c r="AA125" s="213"/>
      <c r="AB125" s="213"/>
      <c r="AC125" s="213"/>
      <c r="AD125" s="213"/>
      <c r="AE125" s="213"/>
      <c r="AF125" s="213"/>
      <c r="AG125" s="213" t="s">
        <v>532</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5"/>
      <c r="D126" s="251"/>
      <c r="E126" s="251"/>
      <c r="F126" s="251"/>
      <c r="G126" s="251"/>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515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
      <c r="A127" s="242">
        <v>59</v>
      </c>
      <c r="B127" s="243" t="s">
        <v>4617</v>
      </c>
      <c r="C127" s="254" t="s">
        <v>4618</v>
      </c>
      <c r="D127" s="244" t="s">
        <v>1356</v>
      </c>
      <c r="E127" s="245">
        <v>94</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527</v>
      </c>
      <c r="T127" s="248" t="s">
        <v>512</v>
      </c>
      <c r="U127" s="224">
        <v>0</v>
      </c>
      <c r="V127" s="224">
        <f>ROUND(E127*U127,2)</f>
        <v>0</v>
      </c>
      <c r="W127" s="224"/>
      <c r="X127" s="224" t="s">
        <v>531</v>
      </c>
      <c r="Y127" s="224" t="s">
        <v>513</v>
      </c>
      <c r="Z127" s="213"/>
      <c r="AA127" s="213"/>
      <c r="AB127" s="213"/>
      <c r="AC127" s="213"/>
      <c r="AD127" s="213"/>
      <c r="AE127" s="213"/>
      <c r="AF127" s="213"/>
      <c r="AG127" s="213" t="s">
        <v>532</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2" x14ac:dyDescent="0.2">
      <c r="A128" s="220"/>
      <c r="B128" s="221"/>
      <c r="C128" s="255"/>
      <c r="D128" s="251"/>
      <c r="E128" s="251"/>
      <c r="F128" s="251"/>
      <c r="G128" s="251"/>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515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2">
        <v>60</v>
      </c>
      <c r="B129" s="243" t="s">
        <v>828</v>
      </c>
      <c r="C129" s="254" t="s">
        <v>4619</v>
      </c>
      <c r="D129" s="244" t="s">
        <v>1356</v>
      </c>
      <c r="E129" s="245">
        <v>94</v>
      </c>
      <c r="F129" s="246"/>
      <c r="G129" s="247">
        <f>ROUND(E129*F129,2)</f>
        <v>0</v>
      </c>
      <c r="H129" s="246"/>
      <c r="I129" s="247">
        <f>ROUND(E129*H129,2)</f>
        <v>0</v>
      </c>
      <c r="J129" s="246"/>
      <c r="K129" s="247">
        <f>ROUND(E129*J129,2)</f>
        <v>0</v>
      </c>
      <c r="L129" s="247">
        <v>21</v>
      </c>
      <c r="M129" s="247">
        <f>G129*(1+L129/100)</f>
        <v>0</v>
      </c>
      <c r="N129" s="245">
        <v>0</v>
      </c>
      <c r="O129" s="245">
        <f>ROUND(E129*N129,2)</f>
        <v>0</v>
      </c>
      <c r="P129" s="245">
        <v>0</v>
      </c>
      <c r="Q129" s="245">
        <f>ROUND(E129*P129,2)</f>
        <v>0</v>
      </c>
      <c r="R129" s="247"/>
      <c r="S129" s="247" t="s">
        <v>527</v>
      </c>
      <c r="T129" s="248" t="s">
        <v>512</v>
      </c>
      <c r="U129" s="224">
        <v>0</v>
      </c>
      <c r="V129" s="224">
        <f>ROUND(E129*U129,2)</f>
        <v>0</v>
      </c>
      <c r="W129" s="224"/>
      <c r="X129" s="224" t="s">
        <v>557</v>
      </c>
      <c r="Y129" s="224" t="s">
        <v>513</v>
      </c>
      <c r="Z129" s="213"/>
      <c r="AA129" s="213"/>
      <c r="AB129" s="213"/>
      <c r="AC129" s="213"/>
      <c r="AD129" s="213"/>
      <c r="AE129" s="213"/>
      <c r="AF129" s="213"/>
      <c r="AG129" s="213" t="s">
        <v>558</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55"/>
      <c r="D130" s="251"/>
      <c r="E130" s="251"/>
      <c r="F130" s="251"/>
      <c r="G130" s="251"/>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515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2">
        <v>61</v>
      </c>
      <c r="B131" s="243" t="s">
        <v>832</v>
      </c>
      <c r="C131" s="254" t="s">
        <v>4620</v>
      </c>
      <c r="D131" s="244" t="s">
        <v>530</v>
      </c>
      <c r="E131" s="245">
        <v>8</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527</v>
      </c>
      <c r="T131" s="248" t="s">
        <v>512</v>
      </c>
      <c r="U131" s="224">
        <v>0</v>
      </c>
      <c r="V131" s="224">
        <f>ROUND(E131*U131,2)</f>
        <v>0</v>
      </c>
      <c r="W131" s="224"/>
      <c r="X131" s="224" t="s">
        <v>557</v>
      </c>
      <c r="Y131" s="224" t="s">
        <v>513</v>
      </c>
      <c r="Z131" s="213"/>
      <c r="AA131" s="213"/>
      <c r="AB131" s="213"/>
      <c r="AC131" s="213"/>
      <c r="AD131" s="213"/>
      <c r="AE131" s="213"/>
      <c r="AF131" s="213"/>
      <c r="AG131" s="213" t="s">
        <v>558</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2" x14ac:dyDescent="0.2">
      <c r="A132" s="220"/>
      <c r="B132" s="221"/>
      <c r="C132" s="255"/>
      <c r="D132" s="251"/>
      <c r="E132" s="251"/>
      <c r="F132" s="251"/>
      <c r="G132" s="251"/>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515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x14ac:dyDescent="0.2">
      <c r="A133" s="232" t="s">
        <v>506</v>
      </c>
      <c r="B133" s="233" t="s">
        <v>190</v>
      </c>
      <c r="C133" s="253" t="s">
        <v>192</v>
      </c>
      <c r="D133" s="234"/>
      <c r="E133" s="235"/>
      <c r="F133" s="236"/>
      <c r="G133" s="236">
        <f>SUMIF(AG134:AG205,"&lt;&gt;NOR",G134:G205)</f>
        <v>0</v>
      </c>
      <c r="H133" s="236"/>
      <c r="I133" s="236">
        <f>SUM(I134:I205)</f>
        <v>0</v>
      </c>
      <c r="J133" s="236"/>
      <c r="K133" s="236">
        <f>SUM(K134:K205)</f>
        <v>0</v>
      </c>
      <c r="L133" s="236"/>
      <c r="M133" s="236">
        <f>SUM(M134:M205)</f>
        <v>0</v>
      </c>
      <c r="N133" s="235"/>
      <c r="O133" s="235">
        <f>SUM(O134:O205)</f>
        <v>0</v>
      </c>
      <c r="P133" s="235"/>
      <c r="Q133" s="235">
        <f>SUM(Q134:Q205)</f>
        <v>0</v>
      </c>
      <c r="R133" s="236"/>
      <c r="S133" s="236"/>
      <c r="T133" s="237"/>
      <c r="U133" s="231"/>
      <c r="V133" s="231">
        <f>SUM(V134:V205)</f>
        <v>10.280000000000001</v>
      </c>
      <c r="W133" s="231"/>
      <c r="X133" s="231"/>
      <c r="Y133" s="231"/>
      <c r="AG133" t="s">
        <v>507</v>
      </c>
    </row>
    <row r="134" spans="1:60" outlineLevel="1" x14ac:dyDescent="0.2">
      <c r="A134" s="242">
        <v>62</v>
      </c>
      <c r="B134" s="243" t="s">
        <v>4621</v>
      </c>
      <c r="C134" s="254" t="s">
        <v>4622</v>
      </c>
      <c r="D134" s="244">
        <v>92</v>
      </c>
      <c r="E134" s="245">
        <v>92</v>
      </c>
      <c r="F134" s="246"/>
      <c r="G134" s="247">
        <f>ROUND(E134*F134,2)</f>
        <v>0</v>
      </c>
      <c r="H134" s="246"/>
      <c r="I134" s="247">
        <f>ROUND(E134*H134,2)</f>
        <v>0</v>
      </c>
      <c r="J134" s="246"/>
      <c r="K134" s="247">
        <f>ROUND(E134*J134,2)</f>
        <v>0</v>
      </c>
      <c r="L134" s="247">
        <v>21</v>
      </c>
      <c r="M134" s="247">
        <f>G134*(1+L134/100)</f>
        <v>0</v>
      </c>
      <c r="N134" s="245">
        <v>0</v>
      </c>
      <c r="O134" s="245">
        <f>ROUND(E134*N134,2)</f>
        <v>0</v>
      </c>
      <c r="P134" s="245">
        <v>0</v>
      </c>
      <c r="Q134" s="245">
        <f>ROUND(E134*P134,2)</f>
        <v>0</v>
      </c>
      <c r="R134" s="247"/>
      <c r="S134" s="247" t="s">
        <v>527</v>
      </c>
      <c r="T134" s="248" t="s">
        <v>512</v>
      </c>
      <c r="U134" s="224">
        <v>0</v>
      </c>
      <c r="V134" s="224">
        <f>ROUND(E134*U134,2)</f>
        <v>0</v>
      </c>
      <c r="W134" s="224"/>
      <c r="X134" s="224" t="s">
        <v>557</v>
      </c>
      <c r="Y134" s="224" t="s">
        <v>513</v>
      </c>
      <c r="Z134" s="213"/>
      <c r="AA134" s="213"/>
      <c r="AB134" s="213"/>
      <c r="AC134" s="213"/>
      <c r="AD134" s="213"/>
      <c r="AE134" s="213"/>
      <c r="AF134" s="213"/>
      <c r="AG134" s="213" t="s">
        <v>558</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5"/>
      <c r="D135" s="251"/>
      <c r="E135" s="251"/>
      <c r="F135" s="251"/>
      <c r="G135" s="251"/>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515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2">
        <v>63</v>
      </c>
      <c r="B136" s="243" t="s">
        <v>4623</v>
      </c>
      <c r="C136" s="254" t="s">
        <v>4624</v>
      </c>
      <c r="D136" s="244" t="s">
        <v>530</v>
      </c>
      <c r="E136" s="245">
        <v>24</v>
      </c>
      <c r="F136" s="246"/>
      <c r="G136" s="247">
        <f>ROUND(E136*F136,2)</f>
        <v>0</v>
      </c>
      <c r="H136" s="246"/>
      <c r="I136" s="247">
        <f>ROUND(E136*H136,2)</f>
        <v>0</v>
      </c>
      <c r="J136" s="246"/>
      <c r="K136" s="247">
        <f>ROUND(E136*J136,2)</f>
        <v>0</v>
      </c>
      <c r="L136" s="247">
        <v>21</v>
      </c>
      <c r="M136" s="247">
        <f>G136*(1+L136/100)</f>
        <v>0</v>
      </c>
      <c r="N136" s="245">
        <v>0</v>
      </c>
      <c r="O136" s="245">
        <f>ROUND(E136*N136,2)</f>
        <v>0</v>
      </c>
      <c r="P136" s="245">
        <v>0</v>
      </c>
      <c r="Q136" s="245">
        <f>ROUND(E136*P136,2)</f>
        <v>0</v>
      </c>
      <c r="R136" s="247"/>
      <c r="S136" s="247" t="s">
        <v>527</v>
      </c>
      <c r="T136" s="248" t="s">
        <v>512</v>
      </c>
      <c r="U136" s="224">
        <v>0</v>
      </c>
      <c r="V136" s="224">
        <f>ROUND(E136*U136,2)</f>
        <v>0</v>
      </c>
      <c r="W136" s="224"/>
      <c r="X136" s="224" t="s">
        <v>531</v>
      </c>
      <c r="Y136" s="224" t="s">
        <v>513</v>
      </c>
      <c r="Z136" s="213"/>
      <c r="AA136" s="213"/>
      <c r="AB136" s="213"/>
      <c r="AC136" s="213"/>
      <c r="AD136" s="213"/>
      <c r="AE136" s="213"/>
      <c r="AF136" s="213"/>
      <c r="AG136" s="213" t="s">
        <v>532</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5"/>
      <c r="D137" s="251"/>
      <c r="E137" s="251"/>
      <c r="F137" s="251"/>
      <c r="G137" s="251"/>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515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42">
        <v>64</v>
      </c>
      <c r="B138" s="243" t="s">
        <v>4625</v>
      </c>
      <c r="C138" s="254" t="s">
        <v>4626</v>
      </c>
      <c r="D138" s="244" t="s">
        <v>530</v>
      </c>
      <c r="E138" s="245">
        <v>2</v>
      </c>
      <c r="F138" s="246"/>
      <c r="G138" s="247">
        <f>ROUND(E138*F138,2)</f>
        <v>0</v>
      </c>
      <c r="H138" s="246"/>
      <c r="I138" s="247">
        <f>ROUND(E138*H138,2)</f>
        <v>0</v>
      </c>
      <c r="J138" s="246"/>
      <c r="K138" s="247">
        <f>ROUND(E138*J138,2)</f>
        <v>0</v>
      </c>
      <c r="L138" s="247">
        <v>21</v>
      </c>
      <c r="M138" s="247">
        <f>G138*(1+L138/100)</f>
        <v>0</v>
      </c>
      <c r="N138" s="245">
        <v>0</v>
      </c>
      <c r="O138" s="245">
        <f>ROUND(E138*N138,2)</f>
        <v>0</v>
      </c>
      <c r="P138" s="245">
        <v>0</v>
      </c>
      <c r="Q138" s="245">
        <f>ROUND(E138*P138,2)</f>
        <v>0</v>
      </c>
      <c r="R138" s="247"/>
      <c r="S138" s="247" t="s">
        <v>527</v>
      </c>
      <c r="T138" s="248" t="s">
        <v>512</v>
      </c>
      <c r="U138" s="224">
        <v>0</v>
      </c>
      <c r="V138" s="224">
        <f>ROUND(E138*U138,2)</f>
        <v>0</v>
      </c>
      <c r="W138" s="224"/>
      <c r="X138" s="224" t="s">
        <v>557</v>
      </c>
      <c r="Y138" s="224" t="s">
        <v>513</v>
      </c>
      <c r="Z138" s="213"/>
      <c r="AA138" s="213"/>
      <c r="AB138" s="213"/>
      <c r="AC138" s="213"/>
      <c r="AD138" s="213"/>
      <c r="AE138" s="213"/>
      <c r="AF138" s="213"/>
      <c r="AG138" s="213" t="s">
        <v>558</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5"/>
      <c r="D139" s="251"/>
      <c r="E139" s="251"/>
      <c r="F139" s="251"/>
      <c r="G139" s="251"/>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515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2">
        <v>65</v>
      </c>
      <c r="B140" s="243" t="s">
        <v>4627</v>
      </c>
      <c r="C140" s="254" t="s">
        <v>4628</v>
      </c>
      <c r="D140" s="244" t="s">
        <v>530</v>
      </c>
      <c r="E140" s="245">
        <v>2</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527</v>
      </c>
      <c r="T140" s="248" t="s">
        <v>512</v>
      </c>
      <c r="U140" s="224">
        <v>0</v>
      </c>
      <c r="V140" s="224">
        <f>ROUND(E140*U140,2)</f>
        <v>0</v>
      </c>
      <c r="W140" s="224"/>
      <c r="X140" s="224" t="s">
        <v>557</v>
      </c>
      <c r="Y140" s="224" t="s">
        <v>513</v>
      </c>
      <c r="Z140" s="213"/>
      <c r="AA140" s="213"/>
      <c r="AB140" s="213"/>
      <c r="AC140" s="213"/>
      <c r="AD140" s="213"/>
      <c r="AE140" s="213"/>
      <c r="AF140" s="213"/>
      <c r="AG140" s="213" t="s">
        <v>558</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5"/>
      <c r="D141" s="251"/>
      <c r="E141" s="251"/>
      <c r="F141" s="251"/>
      <c r="G141" s="251"/>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515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2">
        <v>66</v>
      </c>
      <c r="B142" s="243" t="s">
        <v>4629</v>
      </c>
      <c r="C142" s="254" t="s">
        <v>4630</v>
      </c>
      <c r="D142" s="244" t="s">
        <v>530</v>
      </c>
      <c r="E142" s="245">
        <v>12</v>
      </c>
      <c r="F142" s="246"/>
      <c r="G142" s="247">
        <f>ROUND(E142*F142,2)</f>
        <v>0</v>
      </c>
      <c r="H142" s="246"/>
      <c r="I142" s="247">
        <f>ROUND(E142*H142,2)</f>
        <v>0</v>
      </c>
      <c r="J142" s="246"/>
      <c r="K142" s="247">
        <f>ROUND(E142*J142,2)</f>
        <v>0</v>
      </c>
      <c r="L142" s="247">
        <v>21</v>
      </c>
      <c r="M142" s="247">
        <f>G142*(1+L142/100)</f>
        <v>0</v>
      </c>
      <c r="N142" s="245">
        <v>0</v>
      </c>
      <c r="O142" s="245">
        <f>ROUND(E142*N142,2)</f>
        <v>0</v>
      </c>
      <c r="P142" s="245">
        <v>0</v>
      </c>
      <c r="Q142" s="245">
        <f>ROUND(E142*P142,2)</f>
        <v>0</v>
      </c>
      <c r="R142" s="247"/>
      <c r="S142" s="247" t="s">
        <v>527</v>
      </c>
      <c r="T142" s="248" t="s">
        <v>512</v>
      </c>
      <c r="U142" s="224">
        <v>0</v>
      </c>
      <c r="V142" s="224">
        <f>ROUND(E142*U142,2)</f>
        <v>0</v>
      </c>
      <c r="W142" s="224"/>
      <c r="X142" s="224" t="s">
        <v>557</v>
      </c>
      <c r="Y142" s="224" t="s">
        <v>513</v>
      </c>
      <c r="Z142" s="213"/>
      <c r="AA142" s="213"/>
      <c r="AB142" s="213"/>
      <c r="AC142" s="213"/>
      <c r="AD142" s="213"/>
      <c r="AE142" s="213"/>
      <c r="AF142" s="213"/>
      <c r="AG142" s="213" t="s">
        <v>558</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5"/>
      <c r="D143" s="251"/>
      <c r="E143" s="251"/>
      <c r="F143" s="251"/>
      <c r="G143" s="251"/>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515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2">
        <v>67</v>
      </c>
      <c r="B144" s="243" t="s">
        <v>4631</v>
      </c>
      <c r="C144" s="254" t="s">
        <v>4632</v>
      </c>
      <c r="D144" s="244" t="s">
        <v>530</v>
      </c>
      <c r="E144" s="245">
        <v>24</v>
      </c>
      <c r="F144" s="246"/>
      <c r="G144" s="247">
        <f>ROUND(E144*F144,2)</f>
        <v>0</v>
      </c>
      <c r="H144" s="246"/>
      <c r="I144" s="247">
        <f>ROUND(E144*H144,2)</f>
        <v>0</v>
      </c>
      <c r="J144" s="246"/>
      <c r="K144" s="247">
        <f>ROUND(E144*J144,2)</f>
        <v>0</v>
      </c>
      <c r="L144" s="247">
        <v>21</v>
      </c>
      <c r="M144" s="247">
        <f>G144*(1+L144/100)</f>
        <v>0</v>
      </c>
      <c r="N144" s="245">
        <v>0</v>
      </c>
      <c r="O144" s="245">
        <f>ROUND(E144*N144,2)</f>
        <v>0</v>
      </c>
      <c r="P144" s="245">
        <v>0</v>
      </c>
      <c r="Q144" s="245">
        <f>ROUND(E144*P144,2)</f>
        <v>0</v>
      </c>
      <c r="R144" s="247"/>
      <c r="S144" s="247" t="s">
        <v>527</v>
      </c>
      <c r="T144" s="248" t="s">
        <v>512</v>
      </c>
      <c r="U144" s="224">
        <v>0</v>
      </c>
      <c r="V144" s="224">
        <f>ROUND(E144*U144,2)</f>
        <v>0</v>
      </c>
      <c r="W144" s="224"/>
      <c r="X144" s="224" t="s">
        <v>557</v>
      </c>
      <c r="Y144" s="224" t="s">
        <v>513</v>
      </c>
      <c r="Z144" s="213"/>
      <c r="AA144" s="213"/>
      <c r="AB144" s="213"/>
      <c r="AC144" s="213"/>
      <c r="AD144" s="213"/>
      <c r="AE144" s="213"/>
      <c r="AF144" s="213"/>
      <c r="AG144" s="213" t="s">
        <v>558</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5"/>
      <c r="D145" s="251"/>
      <c r="E145" s="251"/>
      <c r="F145" s="251"/>
      <c r="G145" s="251"/>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515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
      <c r="A146" s="242">
        <v>68</v>
      </c>
      <c r="B146" s="243" t="s">
        <v>4633</v>
      </c>
      <c r="C146" s="254" t="s">
        <v>4634</v>
      </c>
      <c r="D146" s="244" t="s">
        <v>530</v>
      </c>
      <c r="E146" s="245">
        <v>2</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c r="S146" s="247" t="s">
        <v>527</v>
      </c>
      <c r="T146" s="248" t="s">
        <v>512</v>
      </c>
      <c r="U146" s="224">
        <v>0</v>
      </c>
      <c r="V146" s="224">
        <f>ROUND(E146*U146,2)</f>
        <v>0</v>
      </c>
      <c r="W146" s="224"/>
      <c r="X146" s="224" t="s">
        <v>557</v>
      </c>
      <c r="Y146" s="224" t="s">
        <v>513</v>
      </c>
      <c r="Z146" s="213"/>
      <c r="AA146" s="213"/>
      <c r="AB146" s="213"/>
      <c r="AC146" s="213"/>
      <c r="AD146" s="213"/>
      <c r="AE146" s="213"/>
      <c r="AF146" s="213"/>
      <c r="AG146" s="213" t="s">
        <v>558</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55"/>
      <c r="D147" s="251"/>
      <c r="E147" s="251"/>
      <c r="F147" s="251"/>
      <c r="G147" s="251"/>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515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
      <c r="A148" s="242">
        <v>69</v>
      </c>
      <c r="B148" s="243" t="s">
        <v>4635</v>
      </c>
      <c r="C148" s="254" t="s">
        <v>4636</v>
      </c>
      <c r="D148" s="244" t="s">
        <v>530</v>
      </c>
      <c r="E148" s="245">
        <v>24</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527</v>
      </c>
      <c r="T148" s="248" t="s">
        <v>512</v>
      </c>
      <c r="U148" s="224">
        <v>0</v>
      </c>
      <c r="V148" s="224">
        <f>ROUND(E148*U148,2)</f>
        <v>0</v>
      </c>
      <c r="W148" s="224"/>
      <c r="X148" s="224" t="s">
        <v>557</v>
      </c>
      <c r="Y148" s="224" t="s">
        <v>513</v>
      </c>
      <c r="Z148" s="213"/>
      <c r="AA148" s="213"/>
      <c r="AB148" s="213"/>
      <c r="AC148" s="213"/>
      <c r="AD148" s="213"/>
      <c r="AE148" s="213"/>
      <c r="AF148" s="213"/>
      <c r="AG148" s="213" t="s">
        <v>558</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2" x14ac:dyDescent="0.2">
      <c r="A149" s="220"/>
      <c r="B149" s="221"/>
      <c r="C149" s="255"/>
      <c r="D149" s="251"/>
      <c r="E149" s="251"/>
      <c r="F149" s="251"/>
      <c r="G149" s="251"/>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515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2">
        <v>70</v>
      </c>
      <c r="B150" s="243" t="s">
        <v>4637</v>
      </c>
      <c r="C150" s="254" t="s">
        <v>4638</v>
      </c>
      <c r="D150" s="244" t="s">
        <v>530</v>
      </c>
      <c r="E150" s="245">
        <v>2</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c r="S150" s="247" t="s">
        <v>527</v>
      </c>
      <c r="T150" s="248" t="s">
        <v>512</v>
      </c>
      <c r="U150" s="224">
        <v>0</v>
      </c>
      <c r="V150" s="224">
        <f>ROUND(E150*U150,2)</f>
        <v>0</v>
      </c>
      <c r="W150" s="224"/>
      <c r="X150" s="224" t="s">
        <v>557</v>
      </c>
      <c r="Y150" s="224" t="s">
        <v>513</v>
      </c>
      <c r="Z150" s="213"/>
      <c r="AA150" s="213"/>
      <c r="AB150" s="213"/>
      <c r="AC150" s="213"/>
      <c r="AD150" s="213"/>
      <c r="AE150" s="213"/>
      <c r="AF150" s="213"/>
      <c r="AG150" s="213" t="s">
        <v>558</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5"/>
      <c r="D151" s="251"/>
      <c r="E151" s="251"/>
      <c r="F151" s="251"/>
      <c r="G151" s="251"/>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515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
      <c r="A152" s="242">
        <v>71</v>
      </c>
      <c r="B152" s="243" t="s">
        <v>4639</v>
      </c>
      <c r="C152" s="254" t="s">
        <v>4640</v>
      </c>
      <c r="D152" s="244" t="s">
        <v>530</v>
      </c>
      <c r="E152" s="245">
        <v>12</v>
      </c>
      <c r="F152" s="246"/>
      <c r="G152" s="247">
        <f>ROUND(E152*F152,2)</f>
        <v>0</v>
      </c>
      <c r="H152" s="246"/>
      <c r="I152" s="247">
        <f>ROUND(E152*H152,2)</f>
        <v>0</v>
      </c>
      <c r="J152" s="246"/>
      <c r="K152" s="247">
        <f>ROUND(E152*J152,2)</f>
        <v>0</v>
      </c>
      <c r="L152" s="247">
        <v>21</v>
      </c>
      <c r="M152" s="247">
        <f>G152*(1+L152/100)</f>
        <v>0</v>
      </c>
      <c r="N152" s="245">
        <v>0</v>
      </c>
      <c r="O152" s="245">
        <f>ROUND(E152*N152,2)</f>
        <v>0</v>
      </c>
      <c r="P152" s="245">
        <v>0</v>
      </c>
      <c r="Q152" s="245">
        <f>ROUND(E152*P152,2)</f>
        <v>0</v>
      </c>
      <c r="R152" s="247"/>
      <c r="S152" s="247" t="s">
        <v>527</v>
      </c>
      <c r="T152" s="248" t="s">
        <v>512</v>
      </c>
      <c r="U152" s="224">
        <v>0</v>
      </c>
      <c r="V152" s="224">
        <f>ROUND(E152*U152,2)</f>
        <v>0</v>
      </c>
      <c r="W152" s="224"/>
      <c r="X152" s="224" t="s">
        <v>557</v>
      </c>
      <c r="Y152" s="224" t="s">
        <v>513</v>
      </c>
      <c r="Z152" s="213"/>
      <c r="AA152" s="213"/>
      <c r="AB152" s="213"/>
      <c r="AC152" s="213"/>
      <c r="AD152" s="213"/>
      <c r="AE152" s="213"/>
      <c r="AF152" s="213"/>
      <c r="AG152" s="213" t="s">
        <v>558</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2" x14ac:dyDescent="0.2">
      <c r="A153" s="220"/>
      <c r="B153" s="221"/>
      <c r="C153" s="255"/>
      <c r="D153" s="251"/>
      <c r="E153" s="251"/>
      <c r="F153" s="251"/>
      <c r="G153" s="251"/>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515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
      <c r="A154" s="242">
        <v>72</v>
      </c>
      <c r="B154" s="243" t="s">
        <v>4641</v>
      </c>
      <c r="C154" s="254" t="s">
        <v>4642</v>
      </c>
      <c r="D154" s="244" t="s">
        <v>530</v>
      </c>
      <c r="E154" s="245">
        <v>4</v>
      </c>
      <c r="F154" s="246"/>
      <c r="G154" s="247">
        <f>ROUND(E154*F154,2)</f>
        <v>0</v>
      </c>
      <c r="H154" s="246"/>
      <c r="I154" s="247">
        <f>ROUND(E154*H154,2)</f>
        <v>0</v>
      </c>
      <c r="J154" s="246"/>
      <c r="K154" s="247">
        <f>ROUND(E154*J154,2)</f>
        <v>0</v>
      </c>
      <c r="L154" s="247">
        <v>21</v>
      </c>
      <c r="M154" s="247">
        <f>G154*(1+L154/100)</f>
        <v>0</v>
      </c>
      <c r="N154" s="245">
        <v>0</v>
      </c>
      <c r="O154" s="245">
        <f>ROUND(E154*N154,2)</f>
        <v>0</v>
      </c>
      <c r="P154" s="245">
        <v>0</v>
      </c>
      <c r="Q154" s="245">
        <f>ROUND(E154*P154,2)</f>
        <v>0</v>
      </c>
      <c r="R154" s="247"/>
      <c r="S154" s="247" t="s">
        <v>527</v>
      </c>
      <c r="T154" s="248" t="s">
        <v>512</v>
      </c>
      <c r="U154" s="224">
        <v>0</v>
      </c>
      <c r="V154" s="224">
        <f>ROUND(E154*U154,2)</f>
        <v>0</v>
      </c>
      <c r="W154" s="224"/>
      <c r="X154" s="224" t="s">
        <v>557</v>
      </c>
      <c r="Y154" s="224" t="s">
        <v>513</v>
      </c>
      <c r="Z154" s="213"/>
      <c r="AA154" s="213"/>
      <c r="AB154" s="213"/>
      <c r="AC154" s="213"/>
      <c r="AD154" s="213"/>
      <c r="AE154" s="213"/>
      <c r="AF154" s="213"/>
      <c r="AG154" s="213" t="s">
        <v>558</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2" x14ac:dyDescent="0.2">
      <c r="A155" s="220"/>
      <c r="B155" s="221"/>
      <c r="C155" s="255"/>
      <c r="D155" s="251"/>
      <c r="E155" s="251"/>
      <c r="F155" s="251"/>
      <c r="G155" s="251"/>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515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
      <c r="A156" s="242">
        <v>73</v>
      </c>
      <c r="B156" s="243" t="s">
        <v>871</v>
      </c>
      <c r="C156" s="254" t="s">
        <v>4643</v>
      </c>
      <c r="D156" s="244" t="s">
        <v>530</v>
      </c>
      <c r="E156" s="245">
        <v>4</v>
      </c>
      <c r="F156" s="246"/>
      <c r="G156" s="247">
        <f>ROUND(E156*F156,2)</f>
        <v>0</v>
      </c>
      <c r="H156" s="246"/>
      <c r="I156" s="247">
        <f>ROUND(E156*H156,2)</f>
        <v>0</v>
      </c>
      <c r="J156" s="246"/>
      <c r="K156" s="247">
        <f>ROUND(E156*J156,2)</f>
        <v>0</v>
      </c>
      <c r="L156" s="247">
        <v>21</v>
      </c>
      <c r="M156" s="247">
        <f>G156*(1+L156/100)</f>
        <v>0</v>
      </c>
      <c r="N156" s="245">
        <v>0</v>
      </c>
      <c r="O156" s="245">
        <f>ROUND(E156*N156,2)</f>
        <v>0</v>
      </c>
      <c r="P156" s="245">
        <v>0</v>
      </c>
      <c r="Q156" s="245">
        <f>ROUND(E156*P156,2)</f>
        <v>0</v>
      </c>
      <c r="R156" s="247"/>
      <c r="S156" s="247" t="s">
        <v>527</v>
      </c>
      <c r="T156" s="248" t="s">
        <v>512</v>
      </c>
      <c r="U156" s="224">
        <v>0</v>
      </c>
      <c r="V156" s="224">
        <f>ROUND(E156*U156,2)</f>
        <v>0</v>
      </c>
      <c r="W156" s="224"/>
      <c r="X156" s="224" t="s">
        <v>557</v>
      </c>
      <c r="Y156" s="224" t="s">
        <v>513</v>
      </c>
      <c r="Z156" s="213"/>
      <c r="AA156" s="213"/>
      <c r="AB156" s="213"/>
      <c r="AC156" s="213"/>
      <c r="AD156" s="213"/>
      <c r="AE156" s="213"/>
      <c r="AF156" s="213"/>
      <c r="AG156" s="213" t="s">
        <v>558</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5"/>
      <c r="D157" s="251"/>
      <c r="E157" s="251"/>
      <c r="F157" s="251"/>
      <c r="G157" s="251"/>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515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2">
        <v>74</v>
      </c>
      <c r="B158" s="243" t="s">
        <v>875</v>
      </c>
      <c r="C158" s="254" t="s">
        <v>4644</v>
      </c>
      <c r="D158" s="244" t="s">
        <v>1356</v>
      </c>
      <c r="E158" s="245">
        <v>2070</v>
      </c>
      <c r="F158" s="246"/>
      <c r="G158" s="247">
        <f>ROUND(E158*F158,2)</f>
        <v>0</v>
      </c>
      <c r="H158" s="246"/>
      <c r="I158" s="247">
        <f>ROUND(E158*H158,2)</f>
        <v>0</v>
      </c>
      <c r="J158" s="246"/>
      <c r="K158" s="247">
        <f>ROUND(E158*J158,2)</f>
        <v>0</v>
      </c>
      <c r="L158" s="247">
        <v>21</v>
      </c>
      <c r="M158" s="247">
        <f>G158*(1+L158/100)</f>
        <v>0</v>
      </c>
      <c r="N158" s="245">
        <v>0</v>
      </c>
      <c r="O158" s="245">
        <f>ROUND(E158*N158,2)</f>
        <v>0</v>
      </c>
      <c r="P158" s="245">
        <v>0</v>
      </c>
      <c r="Q158" s="245">
        <f>ROUND(E158*P158,2)</f>
        <v>0</v>
      </c>
      <c r="R158" s="247"/>
      <c r="S158" s="247" t="s">
        <v>527</v>
      </c>
      <c r="T158" s="248" t="s">
        <v>512</v>
      </c>
      <c r="U158" s="224">
        <v>0</v>
      </c>
      <c r="V158" s="224">
        <f>ROUND(E158*U158,2)</f>
        <v>0</v>
      </c>
      <c r="W158" s="224"/>
      <c r="X158" s="224" t="s">
        <v>557</v>
      </c>
      <c r="Y158" s="224" t="s">
        <v>513</v>
      </c>
      <c r="Z158" s="213"/>
      <c r="AA158" s="213"/>
      <c r="AB158" s="213"/>
      <c r="AC158" s="213"/>
      <c r="AD158" s="213"/>
      <c r="AE158" s="213"/>
      <c r="AF158" s="213"/>
      <c r="AG158" s="213" t="s">
        <v>558</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55"/>
      <c r="D159" s="251"/>
      <c r="E159" s="251"/>
      <c r="F159" s="251"/>
      <c r="G159" s="251"/>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515</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
      <c r="A160" s="242">
        <v>75</v>
      </c>
      <c r="B160" s="243" t="s">
        <v>878</v>
      </c>
      <c r="C160" s="254" t="s">
        <v>4645</v>
      </c>
      <c r="D160" s="244" t="s">
        <v>530</v>
      </c>
      <c r="E160" s="245">
        <v>112</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527</v>
      </c>
      <c r="T160" s="248" t="s">
        <v>512</v>
      </c>
      <c r="U160" s="224">
        <v>0</v>
      </c>
      <c r="V160" s="224">
        <f>ROUND(E160*U160,2)</f>
        <v>0</v>
      </c>
      <c r="W160" s="224"/>
      <c r="X160" s="224" t="s">
        <v>557</v>
      </c>
      <c r="Y160" s="224" t="s">
        <v>513</v>
      </c>
      <c r="Z160" s="213"/>
      <c r="AA160" s="213"/>
      <c r="AB160" s="213"/>
      <c r="AC160" s="213"/>
      <c r="AD160" s="213"/>
      <c r="AE160" s="213"/>
      <c r="AF160" s="213"/>
      <c r="AG160" s="213" t="s">
        <v>558</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2" x14ac:dyDescent="0.2">
      <c r="A161" s="220"/>
      <c r="B161" s="221"/>
      <c r="C161" s="255"/>
      <c r="D161" s="251"/>
      <c r="E161" s="251"/>
      <c r="F161" s="251"/>
      <c r="G161" s="251"/>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515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
      <c r="A162" s="242">
        <v>76</v>
      </c>
      <c r="B162" s="243" t="s">
        <v>881</v>
      </c>
      <c r="C162" s="254" t="s">
        <v>4646</v>
      </c>
      <c r="D162" s="244" t="s">
        <v>530</v>
      </c>
      <c r="E162" s="245">
        <v>56</v>
      </c>
      <c r="F162" s="246"/>
      <c r="G162" s="247">
        <f>ROUND(E162*F162,2)</f>
        <v>0</v>
      </c>
      <c r="H162" s="246"/>
      <c r="I162" s="247">
        <f>ROUND(E162*H162,2)</f>
        <v>0</v>
      </c>
      <c r="J162" s="246"/>
      <c r="K162" s="247">
        <f>ROUND(E162*J162,2)</f>
        <v>0</v>
      </c>
      <c r="L162" s="247">
        <v>21</v>
      </c>
      <c r="M162" s="247">
        <f>G162*(1+L162/100)</f>
        <v>0</v>
      </c>
      <c r="N162" s="245">
        <v>0</v>
      </c>
      <c r="O162" s="245">
        <f>ROUND(E162*N162,2)</f>
        <v>0</v>
      </c>
      <c r="P162" s="245">
        <v>0</v>
      </c>
      <c r="Q162" s="245">
        <f>ROUND(E162*P162,2)</f>
        <v>0</v>
      </c>
      <c r="R162" s="247"/>
      <c r="S162" s="247" t="s">
        <v>527</v>
      </c>
      <c r="T162" s="248" t="s">
        <v>512</v>
      </c>
      <c r="U162" s="224">
        <v>0</v>
      </c>
      <c r="V162" s="224">
        <f>ROUND(E162*U162,2)</f>
        <v>0</v>
      </c>
      <c r="W162" s="224"/>
      <c r="X162" s="224" t="s">
        <v>557</v>
      </c>
      <c r="Y162" s="224" t="s">
        <v>513</v>
      </c>
      <c r="Z162" s="213"/>
      <c r="AA162" s="213"/>
      <c r="AB162" s="213"/>
      <c r="AC162" s="213"/>
      <c r="AD162" s="213"/>
      <c r="AE162" s="213"/>
      <c r="AF162" s="213"/>
      <c r="AG162" s="213" t="s">
        <v>558</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55"/>
      <c r="D163" s="251"/>
      <c r="E163" s="251"/>
      <c r="F163" s="251"/>
      <c r="G163" s="251"/>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515</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
      <c r="A164" s="242">
        <v>77</v>
      </c>
      <c r="B164" s="243" t="s">
        <v>883</v>
      </c>
      <c r="C164" s="254" t="s">
        <v>4647</v>
      </c>
      <c r="D164" s="244" t="s">
        <v>530</v>
      </c>
      <c r="E164" s="245">
        <v>23</v>
      </c>
      <c r="F164" s="246"/>
      <c r="G164" s="247">
        <f>ROUND(E164*F164,2)</f>
        <v>0</v>
      </c>
      <c r="H164" s="246"/>
      <c r="I164" s="247">
        <f>ROUND(E164*H164,2)</f>
        <v>0</v>
      </c>
      <c r="J164" s="246"/>
      <c r="K164" s="247">
        <f>ROUND(E164*J164,2)</f>
        <v>0</v>
      </c>
      <c r="L164" s="247">
        <v>21</v>
      </c>
      <c r="M164" s="247">
        <f>G164*(1+L164/100)</f>
        <v>0</v>
      </c>
      <c r="N164" s="245">
        <v>0</v>
      </c>
      <c r="O164" s="245">
        <f>ROUND(E164*N164,2)</f>
        <v>0</v>
      </c>
      <c r="P164" s="245">
        <v>0</v>
      </c>
      <c r="Q164" s="245">
        <f>ROUND(E164*P164,2)</f>
        <v>0</v>
      </c>
      <c r="R164" s="247"/>
      <c r="S164" s="247" t="s">
        <v>527</v>
      </c>
      <c r="T164" s="248" t="s">
        <v>512</v>
      </c>
      <c r="U164" s="224">
        <v>0</v>
      </c>
      <c r="V164" s="224">
        <f>ROUND(E164*U164,2)</f>
        <v>0</v>
      </c>
      <c r="W164" s="224"/>
      <c r="X164" s="224" t="s">
        <v>557</v>
      </c>
      <c r="Y164" s="224" t="s">
        <v>513</v>
      </c>
      <c r="Z164" s="213"/>
      <c r="AA164" s="213"/>
      <c r="AB164" s="213"/>
      <c r="AC164" s="213"/>
      <c r="AD164" s="213"/>
      <c r="AE164" s="213"/>
      <c r="AF164" s="213"/>
      <c r="AG164" s="213" t="s">
        <v>558</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55"/>
      <c r="D165" s="251"/>
      <c r="E165" s="251"/>
      <c r="F165" s="251"/>
      <c r="G165" s="251"/>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515</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2">
        <v>78</v>
      </c>
      <c r="B166" s="243" t="s">
        <v>4648</v>
      </c>
      <c r="C166" s="254" t="s">
        <v>4649</v>
      </c>
      <c r="D166" s="244" t="s">
        <v>530</v>
      </c>
      <c r="E166" s="245">
        <v>46</v>
      </c>
      <c r="F166" s="246"/>
      <c r="G166" s="247">
        <f>ROUND(E166*F166,2)</f>
        <v>0</v>
      </c>
      <c r="H166" s="246"/>
      <c r="I166" s="247">
        <f>ROUND(E166*H166,2)</f>
        <v>0</v>
      </c>
      <c r="J166" s="246"/>
      <c r="K166" s="247">
        <f>ROUND(E166*J166,2)</f>
        <v>0</v>
      </c>
      <c r="L166" s="247">
        <v>21</v>
      </c>
      <c r="M166" s="247">
        <f>G166*(1+L166/100)</f>
        <v>0</v>
      </c>
      <c r="N166" s="245">
        <v>0</v>
      </c>
      <c r="O166" s="245">
        <f>ROUND(E166*N166,2)</f>
        <v>0</v>
      </c>
      <c r="P166" s="245">
        <v>0</v>
      </c>
      <c r="Q166" s="245">
        <f>ROUND(E166*P166,2)</f>
        <v>0</v>
      </c>
      <c r="R166" s="247"/>
      <c r="S166" s="247" t="s">
        <v>527</v>
      </c>
      <c r="T166" s="248" t="s">
        <v>512</v>
      </c>
      <c r="U166" s="224">
        <v>0</v>
      </c>
      <c r="V166" s="224">
        <f>ROUND(E166*U166,2)</f>
        <v>0</v>
      </c>
      <c r="W166" s="224"/>
      <c r="X166" s="224" t="s">
        <v>557</v>
      </c>
      <c r="Y166" s="224" t="s">
        <v>513</v>
      </c>
      <c r="Z166" s="213"/>
      <c r="AA166" s="213"/>
      <c r="AB166" s="213"/>
      <c r="AC166" s="213"/>
      <c r="AD166" s="213"/>
      <c r="AE166" s="213"/>
      <c r="AF166" s="213"/>
      <c r="AG166" s="213" t="s">
        <v>558</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2" x14ac:dyDescent="0.2">
      <c r="A167" s="220"/>
      <c r="B167" s="221"/>
      <c r="C167" s="255"/>
      <c r="D167" s="251"/>
      <c r="E167" s="251"/>
      <c r="F167" s="251"/>
      <c r="G167" s="251"/>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515</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
      <c r="A168" s="242">
        <v>79</v>
      </c>
      <c r="B168" s="243" t="s">
        <v>4650</v>
      </c>
      <c r="C168" s="254" t="s">
        <v>4651</v>
      </c>
      <c r="D168" s="244" t="s">
        <v>530</v>
      </c>
      <c r="E168" s="245">
        <v>56</v>
      </c>
      <c r="F168" s="246"/>
      <c r="G168" s="247">
        <f>ROUND(E168*F168,2)</f>
        <v>0</v>
      </c>
      <c r="H168" s="246"/>
      <c r="I168" s="247">
        <f>ROUND(E168*H168,2)</f>
        <v>0</v>
      </c>
      <c r="J168" s="246"/>
      <c r="K168" s="247">
        <f>ROUND(E168*J168,2)</f>
        <v>0</v>
      </c>
      <c r="L168" s="247">
        <v>21</v>
      </c>
      <c r="M168" s="247">
        <f>G168*(1+L168/100)</f>
        <v>0</v>
      </c>
      <c r="N168" s="245">
        <v>0</v>
      </c>
      <c r="O168" s="245">
        <f>ROUND(E168*N168,2)</f>
        <v>0</v>
      </c>
      <c r="P168" s="245">
        <v>0</v>
      </c>
      <c r="Q168" s="245">
        <f>ROUND(E168*P168,2)</f>
        <v>0</v>
      </c>
      <c r="R168" s="247"/>
      <c r="S168" s="247" t="s">
        <v>527</v>
      </c>
      <c r="T168" s="248" t="s">
        <v>512</v>
      </c>
      <c r="U168" s="224">
        <v>0</v>
      </c>
      <c r="V168" s="224">
        <f>ROUND(E168*U168,2)</f>
        <v>0</v>
      </c>
      <c r="W168" s="224"/>
      <c r="X168" s="224" t="s">
        <v>557</v>
      </c>
      <c r="Y168" s="224" t="s">
        <v>513</v>
      </c>
      <c r="Z168" s="213"/>
      <c r="AA168" s="213"/>
      <c r="AB168" s="213"/>
      <c r="AC168" s="213"/>
      <c r="AD168" s="213"/>
      <c r="AE168" s="213"/>
      <c r="AF168" s="213"/>
      <c r="AG168" s="213" t="s">
        <v>558</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2" x14ac:dyDescent="0.2">
      <c r="A169" s="220"/>
      <c r="B169" s="221"/>
      <c r="C169" s="255"/>
      <c r="D169" s="251"/>
      <c r="E169" s="251"/>
      <c r="F169" s="251"/>
      <c r="G169" s="251"/>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515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x14ac:dyDescent="0.2">
      <c r="A170" s="242">
        <v>80</v>
      </c>
      <c r="B170" s="243" t="s">
        <v>4652</v>
      </c>
      <c r="C170" s="254" t="s">
        <v>4653</v>
      </c>
      <c r="D170" s="244" t="s">
        <v>530</v>
      </c>
      <c r="E170" s="245">
        <v>12</v>
      </c>
      <c r="F170" s="246"/>
      <c r="G170" s="247">
        <f>ROUND(E170*F170,2)</f>
        <v>0</v>
      </c>
      <c r="H170" s="246"/>
      <c r="I170" s="247">
        <f>ROUND(E170*H170,2)</f>
        <v>0</v>
      </c>
      <c r="J170" s="246"/>
      <c r="K170" s="247">
        <f>ROUND(E170*J170,2)</f>
        <v>0</v>
      </c>
      <c r="L170" s="247">
        <v>21</v>
      </c>
      <c r="M170" s="247">
        <f>G170*(1+L170/100)</f>
        <v>0</v>
      </c>
      <c r="N170" s="245">
        <v>0</v>
      </c>
      <c r="O170" s="245">
        <f>ROUND(E170*N170,2)</f>
        <v>0</v>
      </c>
      <c r="P170" s="245">
        <v>0</v>
      </c>
      <c r="Q170" s="245">
        <f>ROUND(E170*P170,2)</f>
        <v>0</v>
      </c>
      <c r="R170" s="247"/>
      <c r="S170" s="247" t="s">
        <v>527</v>
      </c>
      <c r="T170" s="248" t="s">
        <v>512</v>
      </c>
      <c r="U170" s="224">
        <v>0</v>
      </c>
      <c r="V170" s="224">
        <f>ROUND(E170*U170,2)</f>
        <v>0</v>
      </c>
      <c r="W170" s="224"/>
      <c r="X170" s="224" t="s">
        <v>557</v>
      </c>
      <c r="Y170" s="224" t="s">
        <v>513</v>
      </c>
      <c r="Z170" s="213"/>
      <c r="AA170" s="213"/>
      <c r="AB170" s="213"/>
      <c r="AC170" s="213"/>
      <c r="AD170" s="213"/>
      <c r="AE170" s="213"/>
      <c r="AF170" s="213"/>
      <c r="AG170" s="213" t="s">
        <v>558</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5"/>
      <c r="D171" s="251"/>
      <c r="E171" s="251"/>
      <c r="F171" s="251"/>
      <c r="G171" s="251"/>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515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42">
        <v>81</v>
      </c>
      <c r="B172" s="243" t="s">
        <v>4654</v>
      </c>
      <c r="C172" s="254" t="s">
        <v>4655</v>
      </c>
      <c r="D172" s="244" t="s">
        <v>530</v>
      </c>
      <c r="E172" s="245">
        <v>8</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c r="S172" s="247" t="s">
        <v>527</v>
      </c>
      <c r="T172" s="248" t="s">
        <v>512</v>
      </c>
      <c r="U172" s="224">
        <v>0</v>
      </c>
      <c r="V172" s="224">
        <f>ROUND(E172*U172,2)</f>
        <v>0</v>
      </c>
      <c r="W172" s="224"/>
      <c r="X172" s="224" t="s">
        <v>557</v>
      </c>
      <c r="Y172" s="224" t="s">
        <v>513</v>
      </c>
      <c r="Z172" s="213"/>
      <c r="AA172" s="213"/>
      <c r="AB172" s="213"/>
      <c r="AC172" s="213"/>
      <c r="AD172" s="213"/>
      <c r="AE172" s="213"/>
      <c r="AF172" s="213"/>
      <c r="AG172" s="213" t="s">
        <v>558</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5"/>
      <c r="D173" s="251"/>
      <c r="E173" s="251"/>
      <c r="F173" s="251"/>
      <c r="G173" s="251"/>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515</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42">
        <v>82</v>
      </c>
      <c r="B174" s="243" t="s">
        <v>4656</v>
      </c>
      <c r="C174" s="254" t="s">
        <v>4657</v>
      </c>
      <c r="D174" s="244" t="s">
        <v>530</v>
      </c>
      <c r="E174" s="245">
        <v>2</v>
      </c>
      <c r="F174" s="246"/>
      <c r="G174" s="247">
        <f>ROUND(E174*F174,2)</f>
        <v>0</v>
      </c>
      <c r="H174" s="246"/>
      <c r="I174" s="247">
        <f>ROUND(E174*H174,2)</f>
        <v>0</v>
      </c>
      <c r="J174" s="246"/>
      <c r="K174" s="247">
        <f>ROUND(E174*J174,2)</f>
        <v>0</v>
      </c>
      <c r="L174" s="247">
        <v>21</v>
      </c>
      <c r="M174" s="247">
        <f>G174*(1+L174/100)</f>
        <v>0</v>
      </c>
      <c r="N174" s="245">
        <v>0</v>
      </c>
      <c r="O174" s="245">
        <f>ROUND(E174*N174,2)</f>
        <v>0</v>
      </c>
      <c r="P174" s="245">
        <v>0</v>
      </c>
      <c r="Q174" s="245">
        <f>ROUND(E174*P174,2)</f>
        <v>0</v>
      </c>
      <c r="R174" s="247"/>
      <c r="S174" s="247" t="s">
        <v>511</v>
      </c>
      <c r="T174" s="248" t="s">
        <v>512</v>
      </c>
      <c r="U174" s="224">
        <v>3.1789999999999998</v>
      </c>
      <c r="V174" s="224">
        <f>ROUND(E174*U174,2)</f>
        <v>6.36</v>
      </c>
      <c r="W174" s="224"/>
      <c r="X174" s="224" t="s">
        <v>557</v>
      </c>
      <c r="Y174" s="224" t="s">
        <v>513</v>
      </c>
      <c r="Z174" s="213"/>
      <c r="AA174" s="213"/>
      <c r="AB174" s="213"/>
      <c r="AC174" s="213"/>
      <c r="AD174" s="213"/>
      <c r="AE174" s="213"/>
      <c r="AF174" s="213"/>
      <c r="AG174" s="213" t="s">
        <v>558</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55"/>
      <c r="D175" s="251"/>
      <c r="E175" s="251"/>
      <c r="F175" s="251"/>
      <c r="G175" s="251"/>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515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
      <c r="A176" s="242">
        <v>83</v>
      </c>
      <c r="B176" s="243" t="s">
        <v>4658</v>
      </c>
      <c r="C176" s="254" t="s">
        <v>4659</v>
      </c>
      <c r="D176" s="244" t="s">
        <v>530</v>
      </c>
      <c r="E176" s="245">
        <v>2</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527</v>
      </c>
      <c r="T176" s="248" t="s">
        <v>512</v>
      </c>
      <c r="U176" s="224">
        <v>0</v>
      </c>
      <c r="V176" s="224">
        <f>ROUND(E176*U176,2)</f>
        <v>0</v>
      </c>
      <c r="W176" s="224"/>
      <c r="X176" s="224" t="s">
        <v>531</v>
      </c>
      <c r="Y176" s="224" t="s">
        <v>513</v>
      </c>
      <c r="Z176" s="213"/>
      <c r="AA176" s="213"/>
      <c r="AB176" s="213"/>
      <c r="AC176" s="213"/>
      <c r="AD176" s="213"/>
      <c r="AE176" s="213"/>
      <c r="AF176" s="213"/>
      <c r="AG176" s="213" t="s">
        <v>532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55"/>
      <c r="D177" s="251"/>
      <c r="E177" s="251"/>
      <c r="F177" s="251"/>
      <c r="G177" s="251"/>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515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2">
        <v>84</v>
      </c>
      <c r="B178" s="243" t="s">
        <v>4660</v>
      </c>
      <c r="C178" s="254" t="s">
        <v>4661</v>
      </c>
      <c r="D178" s="244" t="s">
        <v>530</v>
      </c>
      <c r="E178" s="245">
        <v>2</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511</v>
      </c>
      <c r="T178" s="248" t="s">
        <v>512</v>
      </c>
      <c r="U178" s="224">
        <v>0.52</v>
      </c>
      <c r="V178" s="224">
        <f>ROUND(E178*U178,2)</f>
        <v>1.04</v>
      </c>
      <c r="W178" s="224"/>
      <c r="X178" s="224" t="s">
        <v>557</v>
      </c>
      <c r="Y178" s="224" t="s">
        <v>513</v>
      </c>
      <c r="Z178" s="213"/>
      <c r="AA178" s="213"/>
      <c r="AB178" s="213"/>
      <c r="AC178" s="213"/>
      <c r="AD178" s="213"/>
      <c r="AE178" s="213"/>
      <c r="AF178" s="213"/>
      <c r="AG178" s="213" t="s">
        <v>571</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5"/>
      <c r="D179" s="251"/>
      <c r="E179" s="251"/>
      <c r="F179" s="251"/>
      <c r="G179" s="251"/>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515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
      <c r="A180" s="242">
        <v>85</v>
      </c>
      <c r="B180" s="243" t="s">
        <v>4662</v>
      </c>
      <c r="C180" s="254" t="s">
        <v>4663</v>
      </c>
      <c r="D180" s="244" t="s">
        <v>1356</v>
      </c>
      <c r="E180" s="245">
        <v>80</v>
      </c>
      <c r="F180" s="246"/>
      <c r="G180" s="247">
        <f>ROUND(E180*F180,2)</f>
        <v>0</v>
      </c>
      <c r="H180" s="246"/>
      <c r="I180" s="247">
        <f>ROUND(E180*H180,2)</f>
        <v>0</v>
      </c>
      <c r="J180" s="246"/>
      <c r="K180" s="247">
        <f>ROUND(E180*J180,2)</f>
        <v>0</v>
      </c>
      <c r="L180" s="247">
        <v>21</v>
      </c>
      <c r="M180" s="247">
        <f>G180*(1+L180/100)</f>
        <v>0</v>
      </c>
      <c r="N180" s="245">
        <v>0</v>
      </c>
      <c r="O180" s="245">
        <f>ROUND(E180*N180,2)</f>
        <v>0</v>
      </c>
      <c r="P180" s="245">
        <v>0</v>
      </c>
      <c r="Q180" s="245">
        <f>ROUND(E180*P180,2)</f>
        <v>0</v>
      </c>
      <c r="R180" s="247"/>
      <c r="S180" s="247" t="s">
        <v>527</v>
      </c>
      <c r="T180" s="248" t="s">
        <v>512</v>
      </c>
      <c r="U180" s="224">
        <v>0</v>
      </c>
      <c r="V180" s="224">
        <f>ROUND(E180*U180,2)</f>
        <v>0</v>
      </c>
      <c r="W180" s="224"/>
      <c r="X180" s="224" t="s">
        <v>531</v>
      </c>
      <c r="Y180" s="224" t="s">
        <v>513</v>
      </c>
      <c r="Z180" s="213"/>
      <c r="AA180" s="213"/>
      <c r="AB180" s="213"/>
      <c r="AC180" s="213"/>
      <c r="AD180" s="213"/>
      <c r="AE180" s="213"/>
      <c r="AF180" s="213"/>
      <c r="AG180" s="213" t="s">
        <v>532</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5"/>
      <c r="D181" s="251"/>
      <c r="E181" s="251"/>
      <c r="F181" s="251"/>
      <c r="G181" s="251"/>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515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
      <c r="A182" s="242">
        <v>86</v>
      </c>
      <c r="B182" s="243" t="s">
        <v>4664</v>
      </c>
      <c r="C182" s="254" t="s">
        <v>4665</v>
      </c>
      <c r="D182" s="244" t="s">
        <v>530</v>
      </c>
      <c r="E182" s="245">
        <v>2</v>
      </c>
      <c r="F182" s="246"/>
      <c r="G182" s="247">
        <f>ROUND(E182*F182,2)</f>
        <v>0</v>
      </c>
      <c r="H182" s="246"/>
      <c r="I182" s="247">
        <f>ROUND(E182*H182,2)</f>
        <v>0</v>
      </c>
      <c r="J182" s="246"/>
      <c r="K182" s="247">
        <f>ROUND(E182*J182,2)</f>
        <v>0</v>
      </c>
      <c r="L182" s="247">
        <v>21</v>
      </c>
      <c r="M182" s="247">
        <f>G182*(1+L182/100)</f>
        <v>0</v>
      </c>
      <c r="N182" s="245">
        <v>0</v>
      </c>
      <c r="O182" s="245">
        <f>ROUND(E182*N182,2)</f>
        <v>0</v>
      </c>
      <c r="P182" s="245">
        <v>0</v>
      </c>
      <c r="Q182" s="245">
        <f>ROUND(E182*P182,2)</f>
        <v>0</v>
      </c>
      <c r="R182" s="247"/>
      <c r="S182" s="247" t="s">
        <v>527</v>
      </c>
      <c r="T182" s="248" t="s">
        <v>512</v>
      </c>
      <c r="U182" s="224">
        <v>0</v>
      </c>
      <c r="V182" s="224">
        <f>ROUND(E182*U182,2)</f>
        <v>0</v>
      </c>
      <c r="W182" s="224"/>
      <c r="X182" s="224" t="s">
        <v>531</v>
      </c>
      <c r="Y182" s="224" t="s">
        <v>513</v>
      </c>
      <c r="Z182" s="213"/>
      <c r="AA182" s="213"/>
      <c r="AB182" s="213"/>
      <c r="AC182" s="213"/>
      <c r="AD182" s="213"/>
      <c r="AE182" s="213"/>
      <c r="AF182" s="213"/>
      <c r="AG182" s="213" t="s">
        <v>532</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5"/>
      <c r="D183" s="251"/>
      <c r="E183" s="251"/>
      <c r="F183" s="251"/>
      <c r="G183" s="251"/>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515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2">
        <v>87</v>
      </c>
      <c r="B184" s="243" t="s">
        <v>4666</v>
      </c>
      <c r="C184" s="254" t="s">
        <v>4667</v>
      </c>
      <c r="D184" s="244" t="s">
        <v>1356</v>
      </c>
      <c r="E184" s="245">
        <v>80</v>
      </c>
      <c r="F184" s="246"/>
      <c r="G184" s="247">
        <f>ROUND(E184*F184,2)</f>
        <v>0</v>
      </c>
      <c r="H184" s="246"/>
      <c r="I184" s="247">
        <f>ROUND(E184*H184,2)</f>
        <v>0</v>
      </c>
      <c r="J184" s="246"/>
      <c r="K184" s="247">
        <f>ROUND(E184*J184,2)</f>
        <v>0</v>
      </c>
      <c r="L184" s="247">
        <v>21</v>
      </c>
      <c r="M184" s="247">
        <f>G184*(1+L184/100)</f>
        <v>0</v>
      </c>
      <c r="N184" s="245">
        <v>0</v>
      </c>
      <c r="O184" s="245">
        <f>ROUND(E184*N184,2)</f>
        <v>0</v>
      </c>
      <c r="P184" s="245">
        <v>0</v>
      </c>
      <c r="Q184" s="245">
        <f>ROUND(E184*P184,2)</f>
        <v>0</v>
      </c>
      <c r="R184" s="247"/>
      <c r="S184" s="247" t="s">
        <v>511</v>
      </c>
      <c r="T184" s="248" t="s">
        <v>512</v>
      </c>
      <c r="U184" s="224">
        <v>3.5999999999999997E-2</v>
      </c>
      <c r="V184" s="224">
        <f>ROUND(E184*U184,2)</f>
        <v>2.88</v>
      </c>
      <c r="W184" s="224"/>
      <c r="X184" s="224" t="s">
        <v>557</v>
      </c>
      <c r="Y184" s="224" t="s">
        <v>513</v>
      </c>
      <c r="Z184" s="213"/>
      <c r="AA184" s="213"/>
      <c r="AB184" s="213"/>
      <c r="AC184" s="213"/>
      <c r="AD184" s="213"/>
      <c r="AE184" s="213"/>
      <c r="AF184" s="213"/>
      <c r="AG184" s="213" t="s">
        <v>558</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5"/>
      <c r="D185" s="251"/>
      <c r="E185" s="251"/>
      <c r="F185" s="251"/>
      <c r="G185" s="251"/>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515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
      <c r="A186" s="242">
        <v>88</v>
      </c>
      <c r="B186" s="243" t="s">
        <v>4668</v>
      </c>
      <c r="C186" s="254" t="s">
        <v>4669</v>
      </c>
      <c r="D186" s="244" t="s">
        <v>530</v>
      </c>
      <c r="E186" s="245">
        <v>1</v>
      </c>
      <c r="F186" s="246"/>
      <c r="G186" s="247">
        <f>ROUND(E186*F186,2)</f>
        <v>0</v>
      </c>
      <c r="H186" s="246"/>
      <c r="I186" s="247">
        <f>ROUND(E186*H186,2)</f>
        <v>0</v>
      </c>
      <c r="J186" s="246"/>
      <c r="K186" s="247">
        <f>ROUND(E186*J186,2)</f>
        <v>0</v>
      </c>
      <c r="L186" s="247">
        <v>21</v>
      </c>
      <c r="M186" s="247">
        <f>G186*(1+L186/100)</f>
        <v>0</v>
      </c>
      <c r="N186" s="245">
        <v>0</v>
      </c>
      <c r="O186" s="245">
        <f>ROUND(E186*N186,2)</f>
        <v>0</v>
      </c>
      <c r="P186" s="245">
        <v>0</v>
      </c>
      <c r="Q186" s="245">
        <f>ROUND(E186*P186,2)</f>
        <v>0</v>
      </c>
      <c r="R186" s="247"/>
      <c r="S186" s="247" t="s">
        <v>527</v>
      </c>
      <c r="T186" s="248" t="s">
        <v>512</v>
      </c>
      <c r="U186" s="224">
        <v>0</v>
      </c>
      <c r="V186" s="224">
        <f>ROUND(E186*U186,2)</f>
        <v>0</v>
      </c>
      <c r="W186" s="224"/>
      <c r="X186" s="224" t="s">
        <v>557</v>
      </c>
      <c r="Y186" s="224" t="s">
        <v>513</v>
      </c>
      <c r="Z186" s="213"/>
      <c r="AA186" s="213"/>
      <c r="AB186" s="213"/>
      <c r="AC186" s="213"/>
      <c r="AD186" s="213"/>
      <c r="AE186" s="213"/>
      <c r="AF186" s="213"/>
      <c r="AG186" s="213" t="s">
        <v>558</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5"/>
      <c r="D187" s="251"/>
      <c r="E187" s="251"/>
      <c r="F187" s="251"/>
      <c r="G187" s="251"/>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2">
        <v>89</v>
      </c>
      <c r="B188" s="243" t="s">
        <v>4670</v>
      </c>
      <c r="C188" s="254" t="s">
        <v>4671</v>
      </c>
      <c r="D188" s="244" t="s">
        <v>530</v>
      </c>
      <c r="E188" s="245">
        <v>1</v>
      </c>
      <c r="F188" s="246"/>
      <c r="G188" s="247">
        <f>ROUND(E188*F188,2)</f>
        <v>0</v>
      </c>
      <c r="H188" s="246"/>
      <c r="I188" s="247">
        <f>ROUND(E188*H188,2)</f>
        <v>0</v>
      </c>
      <c r="J188" s="246"/>
      <c r="K188" s="247">
        <f>ROUND(E188*J188,2)</f>
        <v>0</v>
      </c>
      <c r="L188" s="247">
        <v>21</v>
      </c>
      <c r="M188" s="247">
        <f>G188*(1+L188/100)</f>
        <v>0</v>
      </c>
      <c r="N188" s="245">
        <v>0</v>
      </c>
      <c r="O188" s="245">
        <f>ROUND(E188*N188,2)</f>
        <v>0</v>
      </c>
      <c r="P188" s="245">
        <v>0</v>
      </c>
      <c r="Q188" s="245">
        <f>ROUND(E188*P188,2)</f>
        <v>0</v>
      </c>
      <c r="R188" s="247"/>
      <c r="S188" s="247" t="s">
        <v>527</v>
      </c>
      <c r="T188" s="248" t="s">
        <v>512</v>
      </c>
      <c r="U188" s="224">
        <v>0</v>
      </c>
      <c r="V188" s="224">
        <f>ROUND(E188*U188,2)</f>
        <v>0</v>
      </c>
      <c r="W188" s="224"/>
      <c r="X188" s="224" t="s">
        <v>557</v>
      </c>
      <c r="Y188" s="224" t="s">
        <v>513</v>
      </c>
      <c r="Z188" s="213"/>
      <c r="AA188" s="213"/>
      <c r="AB188" s="213"/>
      <c r="AC188" s="213"/>
      <c r="AD188" s="213"/>
      <c r="AE188" s="213"/>
      <c r="AF188" s="213"/>
      <c r="AG188" s="213" t="s">
        <v>558</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5"/>
      <c r="D189" s="251"/>
      <c r="E189" s="251"/>
      <c r="F189" s="251"/>
      <c r="G189" s="251"/>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515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
      <c r="A190" s="242">
        <v>90</v>
      </c>
      <c r="B190" s="243" t="s">
        <v>4672</v>
      </c>
      <c r="C190" s="254" t="s">
        <v>4673</v>
      </c>
      <c r="D190" s="244" t="s">
        <v>530</v>
      </c>
      <c r="E190" s="245">
        <v>5</v>
      </c>
      <c r="F190" s="246"/>
      <c r="G190" s="247">
        <f>ROUND(E190*F190,2)</f>
        <v>0</v>
      </c>
      <c r="H190" s="246"/>
      <c r="I190" s="247">
        <f>ROUND(E190*H190,2)</f>
        <v>0</v>
      </c>
      <c r="J190" s="246"/>
      <c r="K190" s="247">
        <f>ROUND(E190*J190,2)</f>
        <v>0</v>
      </c>
      <c r="L190" s="247">
        <v>21</v>
      </c>
      <c r="M190" s="247">
        <f>G190*(1+L190/100)</f>
        <v>0</v>
      </c>
      <c r="N190" s="245">
        <v>0</v>
      </c>
      <c r="O190" s="245">
        <f>ROUND(E190*N190,2)</f>
        <v>0</v>
      </c>
      <c r="P190" s="245">
        <v>0</v>
      </c>
      <c r="Q190" s="245">
        <f>ROUND(E190*P190,2)</f>
        <v>0</v>
      </c>
      <c r="R190" s="247"/>
      <c r="S190" s="247" t="s">
        <v>527</v>
      </c>
      <c r="T190" s="248" t="s">
        <v>512</v>
      </c>
      <c r="U190" s="224">
        <v>0</v>
      </c>
      <c r="V190" s="224">
        <f>ROUND(E190*U190,2)</f>
        <v>0</v>
      </c>
      <c r="W190" s="224"/>
      <c r="X190" s="224" t="s">
        <v>557</v>
      </c>
      <c r="Y190" s="224" t="s">
        <v>513</v>
      </c>
      <c r="Z190" s="213"/>
      <c r="AA190" s="213"/>
      <c r="AB190" s="213"/>
      <c r="AC190" s="213"/>
      <c r="AD190" s="213"/>
      <c r="AE190" s="213"/>
      <c r="AF190" s="213"/>
      <c r="AG190" s="213" t="s">
        <v>558</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5"/>
      <c r="D191" s="251"/>
      <c r="E191" s="251"/>
      <c r="F191" s="251"/>
      <c r="G191" s="251"/>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515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
      <c r="A192" s="242">
        <v>91</v>
      </c>
      <c r="B192" s="243" t="s">
        <v>4674</v>
      </c>
      <c r="C192" s="254" t="s">
        <v>4675</v>
      </c>
      <c r="D192" s="244" t="s">
        <v>530</v>
      </c>
      <c r="E192" s="245">
        <v>3</v>
      </c>
      <c r="F192" s="246"/>
      <c r="G192" s="247">
        <f>ROUND(E192*F192,2)</f>
        <v>0</v>
      </c>
      <c r="H192" s="246"/>
      <c r="I192" s="247">
        <f>ROUND(E192*H192,2)</f>
        <v>0</v>
      </c>
      <c r="J192" s="246"/>
      <c r="K192" s="247">
        <f>ROUND(E192*J192,2)</f>
        <v>0</v>
      </c>
      <c r="L192" s="247">
        <v>21</v>
      </c>
      <c r="M192" s="247">
        <f>G192*(1+L192/100)</f>
        <v>0</v>
      </c>
      <c r="N192" s="245">
        <v>0</v>
      </c>
      <c r="O192" s="245">
        <f>ROUND(E192*N192,2)</f>
        <v>0</v>
      </c>
      <c r="P192" s="245">
        <v>0</v>
      </c>
      <c r="Q192" s="245">
        <f>ROUND(E192*P192,2)</f>
        <v>0</v>
      </c>
      <c r="R192" s="247"/>
      <c r="S192" s="247" t="s">
        <v>527</v>
      </c>
      <c r="T192" s="248" t="s">
        <v>512</v>
      </c>
      <c r="U192" s="224">
        <v>0</v>
      </c>
      <c r="V192" s="224">
        <f>ROUND(E192*U192,2)</f>
        <v>0</v>
      </c>
      <c r="W192" s="224"/>
      <c r="X192" s="224" t="s">
        <v>557</v>
      </c>
      <c r="Y192" s="224" t="s">
        <v>513</v>
      </c>
      <c r="Z192" s="213"/>
      <c r="AA192" s="213"/>
      <c r="AB192" s="213"/>
      <c r="AC192" s="213"/>
      <c r="AD192" s="213"/>
      <c r="AE192" s="213"/>
      <c r="AF192" s="213"/>
      <c r="AG192" s="213" t="s">
        <v>558</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55"/>
      <c r="D193" s="251"/>
      <c r="E193" s="251"/>
      <c r="F193" s="251"/>
      <c r="G193" s="251"/>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515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
      <c r="A194" s="242">
        <v>92</v>
      </c>
      <c r="B194" s="243" t="s">
        <v>4676</v>
      </c>
      <c r="C194" s="254" t="s">
        <v>4677</v>
      </c>
      <c r="D194" s="244" t="s">
        <v>530</v>
      </c>
      <c r="E194" s="245">
        <v>2</v>
      </c>
      <c r="F194" s="246"/>
      <c r="G194" s="247">
        <f>ROUND(E194*F194,2)</f>
        <v>0</v>
      </c>
      <c r="H194" s="246"/>
      <c r="I194" s="247">
        <f>ROUND(E194*H194,2)</f>
        <v>0</v>
      </c>
      <c r="J194" s="246"/>
      <c r="K194" s="247">
        <f>ROUND(E194*J194,2)</f>
        <v>0</v>
      </c>
      <c r="L194" s="247">
        <v>21</v>
      </c>
      <c r="M194" s="247">
        <f>G194*(1+L194/100)</f>
        <v>0</v>
      </c>
      <c r="N194" s="245">
        <v>0</v>
      </c>
      <c r="O194" s="245">
        <f>ROUND(E194*N194,2)</f>
        <v>0</v>
      </c>
      <c r="P194" s="245">
        <v>0</v>
      </c>
      <c r="Q194" s="245">
        <f>ROUND(E194*P194,2)</f>
        <v>0</v>
      </c>
      <c r="R194" s="247"/>
      <c r="S194" s="247" t="s">
        <v>527</v>
      </c>
      <c r="T194" s="248" t="s">
        <v>512</v>
      </c>
      <c r="U194" s="224">
        <v>0</v>
      </c>
      <c r="V194" s="224">
        <f>ROUND(E194*U194,2)</f>
        <v>0</v>
      </c>
      <c r="W194" s="224"/>
      <c r="X194" s="224" t="s">
        <v>557</v>
      </c>
      <c r="Y194" s="224" t="s">
        <v>513</v>
      </c>
      <c r="Z194" s="213"/>
      <c r="AA194" s="213"/>
      <c r="AB194" s="213"/>
      <c r="AC194" s="213"/>
      <c r="AD194" s="213"/>
      <c r="AE194" s="213"/>
      <c r="AF194" s="213"/>
      <c r="AG194" s="213" t="s">
        <v>558</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55"/>
      <c r="D195" s="251"/>
      <c r="E195" s="251"/>
      <c r="F195" s="251"/>
      <c r="G195" s="251"/>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515</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
      <c r="A196" s="242">
        <v>93</v>
      </c>
      <c r="B196" s="243" t="s">
        <v>907</v>
      </c>
      <c r="C196" s="254" t="s">
        <v>4678</v>
      </c>
      <c r="D196" s="244" t="s">
        <v>915</v>
      </c>
      <c r="E196" s="245">
        <v>1</v>
      </c>
      <c r="F196" s="246"/>
      <c r="G196" s="247">
        <f>ROUND(E196*F196,2)</f>
        <v>0</v>
      </c>
      <c r="H196" s="246"/>
      <c r="I196" s="247">
        <f>ROUND(E196*H196,2)</f>
        <v>0</v>
      </c>
      <c r="J196" s="246"/>
      <c r="K196" s="247">
        <f>ROUND(E196*J196,2)</f>
        <v>0</v>
      </c>
      <c r="L196" s="247">
        <v>21</v>
      </c>
      <c r="M196" s="247">
        <f>G196*(1+L196/100)</f>
        <v>0</v>
      </c>
      <c r="N196" s="245">
        <v>0</v>
      </c>
      <c r="O196" s="245">
        <f>ROUND(E196*N196,2)</f>
        <v>0</v>
      </c>
      <c r="P196" s="245">
        <v>0</v>
      </c>
      <c r="Q196" s="245">
        <f>ROUND(E196*P196,2)</f>
        <v>0</v>
      </c>
      <c r="R196" s="247"/>
      <c r="S196" s="247" t="s">
        <v>527</v>
      </c>
      <c r="T196" s="248" t="s">
        <v>512</v>
      </c>
      <c r="U196" s="224">
        <v>0</v>
      </c>
      <c r="V196" s="224">
        <f>ROUND(E196*U196,2)</f>
        <v>0</v>
      </c>
      <c r="W196" s="224"/>
      <c r="X196" s="224" t="s">
        <v>557</v>
      </c>
      <c r="Y196" s="224" t="s">
        <v>513</v>
      </c>
      <c r="Z196" s="213"/>
      <c r="AA196" s="213"/>
      <c r="AB196" s="213"/>
      <c r="AC196" s="213"/>
      <c r="AD196" s="213"/>
      <c r="AE196" s="213"/>
      <c r="AF196" s="213"/>
      <c r="AG196" s="213" t="s">
        <v>558</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55"/>
      <c r="D197" s="251"/>
      <c r="E197" s="251"/>
      <c r="F197" s="251"/>
      <c r="G197" s="251"/>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515</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
      <c r="A198" s="242">
        <v>94</v>
      </c>
      <c r="B198" s="243" t="s">
        <v>909</v>
      </c>
      <c r="C198" s="254" t="s">
        <v>4570</v>
      </c>
      <c r="D198" s="244" t="s">
        <v>3510</v>
      </c>
      <c r="E198" s="245">
        <v>8</v>
      </c>
      <c r="F198" s="246"/>
      <c r="G198" s="247">
        <f>ROUND(E198*F198,2)</f>
        <v>0</v>
      </c>
      <c r="H198" s="246"/>
      <c r="I198" s="247">
        <f>ROUND(E198*H198,2)</f>
        <v>0</v>
      </c>
      <c r="J198" s="246"/>
      <c r="K198" s="247">
        <f>ROUND(E198*J198,2)</f>
        <v>0</v>
      </c>
      <c r="L198" s="247">
        <v>21</v>
      </c>
      <c r="M198" s="247">
        <f>G198*(1+L198/100)</f>
        <v>0</v>
      </c>
      <c r="N198" s="245">
        <v>0</v>
      </c>
      <c r="O198" s="245">
        <f>ROUND(E198*N198,2)</f>
        <v>0</v>
      </c>
      <c r="P198" s="245">
        <v>0</v>
      </c>
      <c r="Q198" s="245">
        <f>ROUND(E198*P198,2)</f>
        <v>0</v>
      </c>
      <c r="R198" s="247"/>
      <c r="S198" s="247" t="s">
        <v>527</v>
      </c>
      <c r="T198" s="248" t="s">
        <v>512</v>
      </c>
      <c r="U198" s="224">
        <v>0</v>
      </c>
      <c r="V198" s="224">
        <f>ROUND(E198*U198,2)</f>
        <v>0</v>
      </c>
      <c r="W198" s="224"/>
      <c r="X198" s="224" t="s">
        <v>557</v>
      </c>
      <c r="Y198" s="224" t="s">
        <v>513</v>
      </c>
      <c r="Z198" s="213"/>
      <c r="AA198" s="213"/>
      <c r="AB198" s="213"/>
      <c r="AC198" s="213"/>
      <c r="AD198" s="213"/>
      <c r="AE198" s="213"/>
      <c r="AF198" s="213"/>
      <c r="AG198" s="213" t="s">
        <v>558</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5"/>
      <c r="D199" s="251"/>
      <c r="E199" s="251"/>
      <c r="F199" s="251"/>
      <c r="G199" s="251"/>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515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42">
        <v>95</v>
      </c>
      <c r="B200" s="243" t="s">
        <v>911</v>
      </c>
      <c r="C200" s="254" t="s">
        <v>4571</v>
      </c>
      <c r="D200" s="244" t="s">
        <v>3510</v>
      </c>
      <c r="E200" s="245">
        <v>8</v>
      </c>
      <c r="F200" s="246"/>
      <c r="G200" s="247">
        <f>ROUND(E200*F200,2)</f>
        <v>0</v>
      </c>
      <c r="H200" s="246"/>
      <c r="I200" s="247">
        <f>ROUND(E200*H200,2)</f>
        <v>0</v>
      </c>
      <c r="J200" s="246"/>
      <c r="K200" s="247">
        <f>ROUND(E200*J200,2)</f>
        <v>0</v>
      </c>
      <c r="L200" s="247">
        <v>21</v>
      </c>
      <c r="M200" s="247">
        <f>G200*(1+L200/100)</f>
        <v>0</v>
      </c>
      <c r="N200" s="245">
        <v>0</v>
      </c>
      <c r="O200" s="245">
        <f>ROUND(E200*N200,2)</f>
        <v>0</v>
      </c>
      <c r="P200" s="245">
        <v>0</v>
      </c>
      <c r="Q200" s="245">
        <f>ROUND(E200*P200,2)</f>
        <v>0</v>
      </c>
      <c r="R200" s="247"/>
      <c r="S200" s="247" t="s">
        <v>527</v>
      </c>
      <c r="T200" s="248" t="s">
        <v>512</v>
      </c>
      <c r="U200" s="224">
        <v>0</v>
      </c>
      <c r="V200" s="224">
        <f>ROUND(E200*U200,2)</f>
        <v>0</v>
      </c>
      <c r="W200" s="224"/>
      <c r="X200" s="224" t="s">
        <v>557</v>
      </c>
      <c r="Y200" s="224" t="s">
        <v>513</v>
      </c>
      <c r="Z200" s="213"/>
      <c r="AA200" s="213"/>
      <c r="AB200" s="213"/>
      <c r="AC200" s="213"/>
      <c r="AD200" s="213"/>
      <c r="AE200" s="213"/>
      <c r="AF200" s="213"/>
      <c r="AG200" s="213" t="s">
        <v>558</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5"/>
      <c r="D201" s="251"/>
      <c r="E201" s="251"/>
      <c r="F201" s="251"/>
      <c r="G201" s="251"/>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515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22.5" outlineLevel="1" x14ac:dyDescent="0.2">
      <c r="A202" s="242">
        <v>96</v>
      </c>
      <c r="B202" s="243" t="s">
        <v>913</v>
      </c>
      <c r="C202" s="254" t="s">
        <v>4679</v>
      </c>
      <c r="D202" s="244" t="s">
        <v>3510</v>
      </c>
      <c r="E202" s="245">
        <v>12</v>
      </c>
      <c r="F202" s="246"/>
      <c r="G202" s="247">
        <f>ROUND(E202*F202,2)</f>
        <v>0</v>
      </c>
      <c r="H202" s="246"/>
      <c r="I202" s="247">
        <f>ROUND(E202*H202,2)</f>
        <v>0</v>
      </c>
      <c r="J202" s="246"/>
      <c r="K202" s="247">
        <f>ROUND(E202*J202,2)</f>
        <v>0</v>
      </c>
      <c r="L202" s="247">
        <v>21</v>
      </c>
      <c r="M202" s="247">
        <f>G202*(1+L202/100)</f>
        <v>0</v>
      </c>
      <c r="N202" s="245">
        <v>0</v>
      </c>
      <c r="O202" s="245">
        <f>ROUND(E202*N202,2)</f>
        <v>0</v>
      </c>
      <c r="P202" s="245">
        <v>0</v>
      </c>
      <c r="Q202" s="245">
        <f>ROUND(E202*P202,2)</f>
        <v>0</v>
      </c>
      <c r="R202" s="247"/>
      <c r="S202" s="247" t="s">
        <v>527</v>
      </c>
      <c r="T202" s="248" t="s">
        <v>512</v>
      </c>
      <c r="U202" s="224">
        <v>0</v>
      </c>
      <c r="V202" s="224">
        <f>ROUND(E202*U202,2)</f>
        <v>0</v>
      </c>
      <c r="W202" s="224"/>
      <c r="X202" s="224" t="s">
        <v>557</v>
      </c>
      <c r="Y202" s="224" t="s">
        <v>513</v>
      </c>
      <c r="Z202" s="213"/>
      <c r="AA202" s="213"/>
      <c r="AB202" s="213"/>
      <c r="AC202" s="213"/>
      <c r="AD202" s="213"/>
      <c r="AE202" s="213"/>
      <c r="AF202" s="213"/>
      <c r="AG202" s="213" t="s">
        <v>558</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2" x14ac:dyDescent="0.2">
      <c r="A203" s="220"/>
      <c r="B203" s="221"/>
      <c r="C203" s="255"/>
      <c r="D203" s="251"/>
      <c r="E203" s="251"/>
      <c r="F203" s="251"/>
      <c r="G203" s="251"/>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515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ht="22.5" outlineLevel="1" x14ac:dyDescent="0.2">
      <c r="A204" s="242">
        <v>97</v>
      </c>
      <c r="B204" s="243" t="s">
        <v>4680</v>
      </c>
      <c r="C204" s="254" t="s">
        <v>4681</v>
      </c>
      <c r="D204" s="244" t="s">
        <v>3510</v>
      </c>
      <c r="E204" s="245">
        <v>12</v>
      </c>
      <c r="F204" s="246"/>
      <c r="G204" s="247">
        <f>ROUND(E204*F204,2)</f>
        <v>0</v>
      </c>
      <c r="H204" s="246"/>
      <c r="I204" s="247">
        <f>ROUND(E204*H204,2)</f>
        <v>0</v>
      </c>
      <c r="J204" s="246"/>
      <c r="K204" s="247">
        <f>ROUND(E204*J204,2)</f>
        <v>0</v>
      </c>
      <c r="L204" s="247">
        <v>21</v>
      </c>
      <c r="M204" s="247">
        <f>G204*(1+L204/100)</f>
        <v>0</v>
      </c>
      <c r="N204" s="245">
        <v>0</v>
      </c>
      <c r="O204" s="245">
        <f>ROUND(E204*N204,2)</f>
        <v>0</v>
      </c>
      <c r="P204" s="245">
        <v>0</v>
      </c>
      <c r="Q204" s="245">
        <f>ROUND(E204*P204,2)</f>
        <v>0</v>
      </c>
      <c r="R204" s="247"/>
      <c r="S204" s="247" t="s">
        <v>527</v>
      </c>
      <c r="T204" s="248" t="s">
        <v>512</v>
      </c>
      <c r="U204" s="224">
        <v>0</v>
      </c>
      <c r="V204" s="224">
        <f>ROUND(E204*U204,2)</f>
        <v>0</v>
      </c>
      <c r="W204" s="224"/>
      <c r="X204" s="224" t="s">
        <v>557</v>
      </c>
      <c r="Y204" s="224" t="s">
        <v>513</v>
      </c>
      <c r="Z204" s="213"/>
      <c r="AA204" s="213"/>
      <c r="AB204" s="213"/>
      <c r="AC204" s="213"/>
      <c r="AD204" s="213"/>
      <c r="AE204" s="213"/>
      <c r="AF204" s="213"/>
      <c r="AG204" s="213" t="s">
        <v>558</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55"/>
      <c r="D205" s="251"/>
      <c r="E205" s="251"/>
      <c r="F205" s="251"/>
      <c r="G205" s="251"/>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515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x14ac:dyDescent="0.2">
      <c r="A206" s="232" t="s">
        <v>506</v>
      </c>
      <c r="B206" s="233" t="s">
        <v>193</v>
      </c>
      <c r="C206" s="253" t="s">
        <v>195</v>
      </c>
      <c r="D206" s="234"/>
      <c r="E206" s="235"/>
      <c r="F206" s="236"/>
      <c r="G206" s="236">
        <f>SUMIF(AG207:AG262,"&lt;&gt;NOR",G207:G262)</f>
        <v>0</v>
      </c>
      <c r="H206" s="236"/>
      <c r="I206" s="236">
        <f>SUM(I207:I262)</f>
        <v>0</v>
      </c>
      <c r="J206" s="236"/>
      <c r="K206" s="236">
        <f>SUM(K207:K262)</f>
        <v>0</v>
      </c>
      <c r="L206" s="236"/>
      <c r="M206" s="236">
        <f>SUM(M207:M262)</f>
        <v>0</v>
      </c>
      <c r="N206" s="235"/>
      <c r="O206" s="235">
        <f>SUM(O207:O262)</f>
        <v>0</v>
      </c>
      <c r="P206" s="235"/>
      <c r="Q206" s="235">
        <f>SUM(Q207:Q262)</f>
        <v>0</v>
      </c>
      <c r="R206" s="236"/>
      <c r="S206" s="236"/>
      <c r="T206" s="237"/>
      <c r="U206" s="231"/>
      <c r="V206" s="231">
        <f>SUM(V207:V262)</f>
        <v>0</v>
      </c>
      <c r="W206" s="231"/>
      <c r="X206" s="231"/>
      <c r="Y206" s="231"/>
      <c r="AG206" t="s">
        <v>507</v>
      </c>
    </row>
    <row r="207" spans="1:60" outlineLevel="1" x14ac:dyDescent="0.2">
      <c r="A207" s="242">
        <v>98</v>
      </c>
      <c r="B207" s="243" t="s">
        <v>4682</v>
      </c>
      <c r="C207" s="254" t="s">
        <v>4683</v>
      </c>
      <c r="D207" s="244" t="s">
        <v>1356</v>
      </c>
      <c r="E207" s="245">
        <v>1980</v>
      </c>
      <c r="F207" s="246"/>
      <c r="G207" s="247">
        <f>ROUND(E207*F207,2)</f>
        <v>0</v>
      </c>
      <c r="H207" s="246"/>
      <c r="I207" s="247">
        <f>ROUND(E207*H207,2)</f>
        <v>0</v>
      </c>
      <c r="J207" s="246"/>
      <c r="K207" s="247">
        <f>ROUND(E207*J207,2)</f>
        <v>0</v>
      </c>
      <c r="L207" s="247">
        <v>21</v>
      </c>
      <c r="M207" s="247">
        <f>G207*(1+L207/100)</f>
        <v>0</v>
      </c>
      <c r="N207" s="245">
        <v>0</v>
      </c>
      <c r="O207" s="245">
        <f>ROUND(E207*N207,2)</f>
        <v>0</v>
      </c>
      <c r="P207" s="245">
        <v>0</v>
      </c>
      <c r="Q207" s="245">
        <f>ROUND(E207*P207,2)</f>
        <v>0</v>
      </c>
      <c r="R207" s="247"/>
      <c r="S207" s="247" t="s">
        <v>527</v>
      </c>
      <c r="T207" s="248" t="s">
        <v>512</v>
      </c>
      <c r="U207" s="224">
        <v>0</v>
      </c>
      <c r="V207" s="224">
        <f>ROUND(E207*U207,2)</f>
        <v>0</v>
      </c>
      <c r="W207" s="224"/>
      <c r="X207" s="224" t="s">
        <v>557</v>
      </c>
      <c r="Y207" s="224" t="s">
        <v>513</v>
      </c>
      <c r="Z207" s="213"/>
      <c r="AA207" s="213"/>
      <c r="AB207" s="213"/>
      <c r="AC207" s="213"/>
      <c r="AD207" s="213"/>
      <c r="AE207" s="213"/>
      <c r="AF207" s="213"/>
      <c r="AG207" s="213" t="s">
        <v>558</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55"/>
      <c r="D208" s="251"/>
      <c r="E208" s="251"/>
      <c r="F208" s="251"/>
      <c r="G208" s="251"/>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515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42">
        <v>99</v>
      </c>
      <c r="B209" s="243" t="s">
        <v>4684</v>
      </c>
      <c r="C209" s="254" t="s">
        <v>4685</v>
      </c>
      <c r="D209" s="244" t="s">
        <v>1356</v>
      </c>
      <c r="E209" s="245">
        <v>90</v>
      </c>
      <c r="F209" s="246"/>
      <c r="G209" s="247">
        <f>ROUND(E209*F209,2)</f>
        <v>0</v>
      </c>
      <c r="H209" s="246"/>
      <c r="I209" s="247">
        <f>ROUND(E209*H209,2)</f>
        <v>0</v>
      </c>
      <c r="J209" s="246"/>
      <c r="K209" s="247">
        <f>ROUND(E209*J209,2)</f>
        <v>0</v>
      </c>
      <c r="L209" s="247">
        <v>21</v>
      </c>
      <c r="M209" s="247">
        <f>G209*(1+L209/100)</f>
        <v>0</v>
      </c>
      <c r="N209" s="245">
        <v>0</v>
      </c>
      <c r="O209" s="245">
        <f>ROUND(E209*N209,2)</f>
        <v>0</v>
      </c>
      <c r="P209" s="245">
        <v>0</v>
      </c>
      <c r="Q209" s="245">
        <f>ROUND(E209*P209,2)</f>
        <v>0</v>
      </c>
      <c r="R209" s="247"/>
      <c r="S209" s="247" t="s">
        <v>527</v>
      </c>
      <c r="T209" s="248" t="s">
        <v>512</v>
      </c>
      <c r="U209" s="224">
        <v>0</v>
      </c>
      <c r="V209" s="224">
        <f>ROUND(E209*U209,2)</f>
        <v>0</v>
      </c>
      <c r="W209" s="224"/>
      <c r="X209" s="224" t="s">
        <v>557</v>
      </c>
      <c r="Y209" s="224" t="s">
        <v>513</v>
      </c>
      <c r="Z209" s="213"/>
      <c r="AA209" s="213"/>
      <c r="AB209" s="213"/>
      <c r="AC209" s="213"/>
      <c r="AD209" s="213"/>
      <c r="AE209" s="213"/>
      <c r="AF209" s="213"/>
      <c r="AG209" s="213" t="s">
        <v>558</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2" x14ac:dyDescent="0.2">
      <c r="A210" s="220"/>
      <c r="B210" s="221"/>
      <c r="C210" s="255"/>
      <c r="D210" s="251"/>
      <c r="E210" s="251"/>
      <c r="F210" s="251"/>
      <c r="G210" s="251"/>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515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42">
        <v>100</v>
      </c>
      <c r="B211" s="243" t="s">
        <v>4686</v>
      </c>
      <c r="C211" s="254" t="s">
        <v>4687</v>
      </c>
      <c r="D211" s="244" t="s">
        <v>530</v>
      </c>
      <c r="E211" s="245">
        <v>23</v>
      </c>
      <c r="F211" s="246"/>
      <c r="G211" s="247">
        <f>ROUND(E211*F211,2)</f>
        <v>0</v>
      </c>
      <c r="H211" s="246"/>
      <c r="I211" s="247">
        <f>ROUND(E211*H211,2)</f>
        <v>0</v>
      </c>
      <c r="J211" s="246"/>
      <c r="K211" s="247">
        <f>ROUND(E211*J211,2)</f>
        <v>0</v>
      </c>
      <c r="L211" s="247">
        <v>21</v>
      </c>
      <c r="M211" s="247">
        <f>G211*(1+L211/100)</f>
        <v>0</v>
      </c>
      <c r="N211" s="245">
        <v>0</v>
      </c>
      <c r="O211" s="245">
        <f>ROUND(E211*N211,2)</f>
        <v>0</v>
      </c>
      <c r="P211" s="245">
        <v>0</v>
      </c>
      <c r="Q211" s="245">
        <f>ROUND(E211*P211,2)</f>
        <v>0</v>
      </c>
      <c r="R211" s="247"/>
      <c r="S211" s="247" t="s">
        <v>527</v>
      </c>
      <c r="T211" s="248" t="s">
        <v>512</v>
      </c>
      <c r="U211" s="224">
        <v>0</v>
      </c>
      <c r="V211" s="224">
        <f>ROUND(E211*U211,2)</f>
        <v>0</v>
      </c>
      <c r="W211" s="224"/>
      <c r="X211" s="224" t="s">
        <v>557</v>
      </c>
      <c r="Y211" s="224" t="s">
        <v>513</v>
      </c>
      <c r="Z211" s="213"/>
      <c r="AA211" s="213"/>
      <c r="AB211" s="213"/>
      <c r="AC211" s="213"/>
      <c r="AD211" s="213"/>
      <c r="AE211" s="213"/>
      <c r="AF211" s="213"/>
      <c r="AG211" s="213" t="s">
        <v>558</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2" x14ac:dyDescent="0.2">
      <c r="A212" s="220"/>
      <c r="B212" s="221"/>
      <c r="C212" s="255"/>
      <c r="D212" s="251"/>
      <c r="E212" s="251"/>
      <c r="F212" s="251"/>
      <c r="G212" s="251"/>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515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2">
        <v>101</v>
      </c>
      <c r="B213" s="243" t="s">
        <v>4688</v>
      </c>
      <c r="C213" s="254" t="s">
        <v>4689</v>
      </c>
      <c r="D213" s="244" t="s">
        <v>530</v>
      </c>
      <c r="E213" s="245">
        <v>46</v>
      </c>
      <c r="F213" s="246"/>
      <c r="G213" s="247">
        <f>ROUND(E213*F213,2)</f>
        <v>0</v>
      </c>
      <c r="H213" s="246"/>
      <c r="I213" s="247">
        <f>ROUND(E213*H213,2)</f>
        <v>0</v>
      </c>
      <c r="J213" s="246"/>
      <c r="K213" s="247">
        <f>ROUND(E213*J213,2)</f>
        <v>0</v>
      </c>
      <c r="L213" s="247">
        <v>21</v>
      </c>
      <c r="M213" s="247">
        <f>G213*(1+L213/100)</f>
        <v>0</v>
      </c>
      <c r="N213" s="245">
        <v>0</v>
      </c>
      <c r="O213" s="245">
        <f>ROUND(E213*N213,2)</f>
        <v>0</v>
      </c>
      <c r="P213" s="245">
        <v>0</v>
      </c>
      <c r="Q213" s="245">
        <f>ROUND(E213*P213,2)</f>
        <v>0</v>
      </c>
      <c r="R213" s="247"/>
      <c r="S213" s="247" t="s">
        <v>527</v>
      </c>
      <c r="T213" s="248" t="s">
        <v>512</v>
      </c>
      <c r="U213" s="224">
        <v>0</v>
      </c>
      <c r="V213" s="224">
        <f>ROUND(E213*U213,2)</f>
        <v>0</v>
      </c>
      <c r="W213" s="224"/>
      <c r="X213" s="224" t="s">
        <v>557</v>
      </c>
      <c r="Y213" s="224" t="s">
        <v>513</v>
      </c>
      <c r="Z213" s="213"/>
      <c r="AA213" s="213"/>
      <c r="AB213" s="213"/>
      <c r="AC213" s="213"/>
      <c r="AD213" s="213"/>
      <c r="AE213" s="213"/>
      <c r="AF213" s="213"/>
      <c r="AG213" s="213" t="s">
        <v>558</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55"/>
      <c r="D214" s="251"/>
      <c r="E214" s="251"/>
      <c r="F214" s="251"/>
      <c r="G214" s="251"/>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515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2">
        <v>102</v>
      </c>
      <c r="B215" s="243" t="s">
        <v>4690</v>
      </c>
      <c r="C215" s="254" t="s">
        <v>4691</v>
      </c>
      <c r="D215" s="244" t="s">
        <v>530</v>
      </c>
      <c r="E215" s="245">
        <v>96</v>
      </c>
      <c r="F215" s="246"/>
      <c r="G215" s="247">
        <f>ROUND(E215*F215,2)</f>
        <v>0</v>
      </c>
      <c r="H215" s="246"/>
      <c r="I215" s="247">
        <f>ROUND(E215*H215,2)</f>
        <v>0</v>
      </c>
      <c r="J215" s="246"/>
      <c r="K215" s="247">
        <f>ROUND(E215*J215,2)</f>
        <v>0</v>
      </c>
      <c r="L215" s="247">
        <v>21</v>
      </c>
      <c r="M215" s="247">
        <f>G215*(1+L215/100)</f>
        <v>0</v>
      </c>
      <c r="N215" s="245">
        <v>0</v>
      </c>
      <c r="O215" s="245">
        <f>ROUND(E215*N215,2)</f>
        <v>0</v>
      </c>
      <c r="P215" s="245">
        <v>0</v>
      </c>
      <c r="Q215" s="245">
        <f>ROUND(E215*P215,2)</f>
        <v>0</v>
      </c>
      <c r="R215" s="247"/>
      <c r="S215" s="247" t="s">
        <v>527</v>
      </c>
      <c r="T215" s="248" t="s">
        <v>512</v>
      </c>
      <c r="U215" s="224">
        <v>0</v>
      </c>
      <c r="V215" s="224">
        <f>ROUND(E215*U215,2)</f>
        <v>0</v>
      </c>
      <c r="W215" s="224"/>
      <c r="X215" s="224" t="s">
        <v>557</v>
      </c>
      <c r="Y215" s="224" t="s">
        <v>513</v>
      </c>
      <c r="Z215" s="213"/>
      <c r="AA215" s="213"/>
      <c r="AB215" s="213"/>
      <c r="AC215" s="213"/>
      <c r="AD215" s="213"/>
      <c r="AE215" s="213"/>
      <c r="AF215" s="213"/>
      <c r="AG215" s="213" t="s">
        <v>558</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5"/>
      <c r="D216" s="251"/>
      <c r="E216" s="251"/>
      <c r="F216" s="251"/>
      <c r="G216" s="251"/>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515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
      <c r="A217" s="242">
        <v>103</v>
      </c>
      <c r="B217" s="243" t="s">
        <v>4692</v>
      </c>
      <c r="C217" s="254" t="s">
        <v>4693</v>
      </c>
      <c r="D217" s="244" t="s">
        <v>530</v>
      </c>
      <c r="E217" s="245">
        <v>4</v>
      </c>
      <c r="F217" s="246"/>
      <c r="G217" s="247">
        <f>ROUND(E217*F217,2)</f>
        <v>0</v>
      </c>
      <c r="H217" s="246"/>
      <c r="I217" s="247">
        <f>ROUND(E217*H217,2)</f>
        <v>0</v>
      </c>
      <c r="J217" s="246"/>
      <c r="K217" s="247">
        <f>ROUND(E217*J217,2)</f>
        <v>0</v>
      </c>
      <c r="L217" s="247">
        <v>21</v>
      </c>
      <c r="M217" s="247">
        <f>G217*(1+L217/100)</f>
        <v>0</v>
      </c>
      <c r="N217" s="245">
        <v>0</v>
      </c>
      <c r="O217" s="245">
        <f>ROUND(E217*N217,2)</f>
        <v>0</v>
      </c>
      <c r="P217" s="245">
        <v>0</v>
      </c>
      <c r="Q217" s="245">
        <f>ROUND(E217*P217,2)</f>
        <v>0</v>
      </c>
      <c r="R217" s="247"/>
      <c r="S217" s="247" t="s">
        <v>527</v>
      </c>
      <c r="T217" s="248" t="s">
        <v>512</v>
      </c>
      <c r="U217" s="224">
        <v>0</v>
      </c>
      <c r="V217" s="224">
        <f>ROUND(E217*U217,2)</f>
        <v>0</v>
      </c>
      <c r="W217" s="224"/>
      <c r="X217" s="224" t="s">
        <v>557</v>
      </c>
      <c r="Y217" s="224" t="s">
        <v>513</v>
      </c>
      <c r="Z217" s="213"/>
      <c r="AA217" s="213"/>
      <c r="AB217" s="213"/>
      <c r="AC217" s="213"/>
      <c r="AD217" s="213"/>
      <c r="AE217" s="213"/>
      <c r="AF217" s="213"/>
      <c r="AG217" s="213" t="s">
        <v>558</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5"/>
      <c r="D218" s="251"/>
      <c r="E218" s="251"/>
      <c r="F218" s="251"/>
      <c r="G218" s="251"/>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515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2">
        <v>104</v>
      </c>
      <c r="B219" s="243" t="s">
        <v>4694</v>
      </c>
      <c r="C219" s="254" t="s">
        <v>4695</v>
      </c>
      <c r="D219" s="244" t="s">
        <v>530</v>
      </c>
      <c r="E219" s="245">
        <v>56</v>
      </c>
      <c r="F219" s="246"/>
      <c r="G219" s="247">
        <f>ROUND(E219*F219,2)</f>
        <v>0</v>
      </c>
      <c r="H219" s="246"/>
      <c r="I219" s="247">
        <f>ROUND(E219*H219,2)</f>
        <v>0</v>
      </c>
      <c r="J219" s="246"/>
      <c r="K219" s="247">
        <f>ROUND(E219*J219,2)</f>
        <v>0</v>
      </c>
      <c r="L219" s="247">
        <v>21</v>
      </c>
      <c r="M219" s="247">
        <f>G219*(1+L219/100)</f>
        <v>0</v>
      </c>
      <c r="N219" s="245">
        <v>0</v>
      </c>
      <c r="O219" s="245">
        <f>ROUND(E219*N219,2)</f>
        <v>0</v>
      </c>
      <c r="P219" s="245">
        <v>0</v>
      </c>
      <c r="Q219" s="245">
        <f>ROUND(E219*P219,2)</f>
        <v>0</v>
      </c>
      <c r="R219" s="247"/>
      <c r="S219" s="247" t="s">
        <v>527</v>
      </c>
      <c r="T219" s="248" t="s">
        <v>512</v>
      </c>
      <c r="U219" s="224">
        <v>0</v>
      </c>
      <c r="V219" s="224">
        <f>ROUND(E219*U219,2)</f>
        <v>0</v>
      </c>
      <c r="W219" s="224"/>
      <c r="X219" s="224" t="s">
        <v>557</v>
      </c>
      <c r="Y219" s="224" t="s">
        <v>513</v>
      </c>
      <c r="Z219" s="213"/>
      <c r="AA219" s="213"/>
      <c r="AB219" s="213"/>
      <c r="AC219" s="213"/>
      <c r="AD219" s="213"/>
      <c r="AE219" s="213"/>
      <c r="AF219" s="213"/>
      <c r="AG219" s="213" t="s">
        <v>558</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55"/>
      <c r="D220" s="251"/>
      <c r="E220" s="251"/>
      <c r="F220" s="251"/>
      <c r="G220" s="251"/>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515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42">
        <v>105</v>
      </c>
      <c r="B221" s="243" t="s">
        <v>4696</v>
      </c>
      <c r="C221" s="254" t="s">
        <v>4697</v>
      </c>
      <c r="D221" s="244" t="s">
        <v>530</v>
      </c>
      <c r="E221" s="245">
        <v>56</v>
      </c>
      <c r="F221" s="246"/>
      <c r="G221" s="247">
        <f>ROUND(E221*F221,2)</f>
        <v>0</v>
      </c>
      <c r="H221" s="246"/>
      <c r="I221" s="247">
        <f>ROUND(E221*H221,2)</f>
        <v>0</v>
      </c>
      <c r="J221" s="246"/>
      <c r="K221" s="247">
        <f>ROUND(E221*J221,2)</f>
        <v>0</v>
      </c>
      <c r="L221" s="247">
        <v>21</v>
      </c>
      <c r="M221" s="247">
        <f>G221*(1+L221/100)</f>
        <v>0</v>
      </c>
      <c r="N221" s="245">
        <v>0</v>
      </c>
      <c r="O221" s="245">
        <f>ROUND(E221*N221,2)</f>
        <v>0</v>
      </c>
      <c r="P221" s="245">
        <v>0</v>
      </c>
      <c r="Q221" s="245">
        <f>ROUND(E221*P221,2)</f>
        <v>0</v>
      </c>
      <c r="R221" s="247"/>
      <c r="S221" s="247" t="s">
        <v>527</v>
      </c>
      <c r="T221" s="248" t="s">
        <v>512</v>
      </c>
      <c r="U221" s="224">
        <v>0</v>
      </c>
      <c r="V221" s="224">
        <f>ROUND(E221*U221,2)</f>
        <v>0</v>
      </c>
      <c r="W221" s="224"/>
      <c r="X221" s="224" t="s">
        <v>557</v>
      </c>
      <c r="Y221" s="224" t="s">
        <v>513</v>
      </c>
      <c r="Z221" s="213"/>
      <c r="AA221" s="213"/>
      <c r="AB221" s="213"/>
      <c r="AC221" s="213"/>
      <c r="AD221" s="213"/>
      <c r="AE221" s="213"/>
      <c r="AF221" s="213"/>
      <c r="AG221" s="213" t="s">
        <v>558</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2" x14ac:dyDescent="0.2">
      <c r="A222" s="220"/>
      <c r="B222" s="221"/>
      <c r="C222" s="255"/>
      <c r="D222" s="251"/>
      <c r="E222" s="251"/>
      <c r="F222" s="251"/>
      <c r="G222" s="251"/>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515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2">
        <v>106</v>
      </c>
      <c r="B223" s="243" t="s">
        <v>4698</v>
      </c>
      <c r="C223" s="254" t="s">
        <v>4699</v>
      </c>
      <c r="D223" s="244" t="s">
        <v>1356</v>
      </c>
      <c r="E223" s="245">
        <v>92</v>
      </c>
      <c r="F223" s="246"/>
      <c r="G223" s="247">
        <f>ROUND(E223*F223,2)</f>
        <v>0</v>
      </c>
      <c r="H223" s="246"/>
      <c r="I223" s="247">
        <f>ROUND(E223*H223,2)</f>
        <v>0</v>
      </c>
      <c r="J223" s="246"/>
      <c r="K223" s="247">
        <f>ROUND(E223*J223,2)</f>
        <v>0</v>
      </c>
      <c r="L223" s="247">
        <v>21</v>
      </c>
      <c r="M223" s="247">
        <f>G223*(1+L223/100)</f>
        <v>0</v>
      </c>
      <c r="N223" s="245">
        <v>0</v>
      </c>
      <c r="O223" s="245">
        <f>ROUND(E223*N223,2)</f>
        <v>0</v>
      </c>
      <c r="P223" s="245">
        <v>0</v>
      </c>
      <c r="Q223" s="245">
        <f>ROUND(E223*P223,2)</f>
        <v>0</v>
      </c>
      <c r="R223" s="247"/>
      <c r="S223" s="247" t="s">
        <v>527</v>
      </c>
      <c r="T223" s="248" t="s">
        <v>512</v>
      </c>
      <c r="U223" s="224">
        <v>0</v>
      </c>
      <c r="V223" s="224">
        <f>ROUND(E223*U223,2)</f>
        <v>0</v>
      </c>
      <c r="W223" s="224"/>
      <c r="X223" s="224" t="s">
        <v>557</v>
      </c>
      <c r="Y223" s="224" t="s">
        <v>513</v>
      </c>
      <c r="Z223" s="213"/>
      <c r="AA223" s="213"/>
      <c r="AB223" s="213"/>
      <c r="AC223" s="213"/>
      <c r="AD223" s="213"/>
      <c r="AE223" s="213"/>
      <c r="AF223" s="213"/>
      <c r="AG223" s="213" t="s">
        <v>558</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5"/>
      <c r="D224" s="251"/>
      <c r="E224" s="251"/>
      <c r="F224" s="251"/>
      <c r="G224" s="251"/>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515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42">
        <v>107</v>
      </c>
      <c r="B225" s="243" t="s">
        <v>4700</v>
      </c>
      <c r="C225" s="254" t="s">
        <v>4701</v>
      </c>
      <c r="D225" s="244" t="s">
        <v>530</v>
      </c>
      <c r="E225" s="245">
        <v>12</v>
      </c>
      <c r="F225" s="246"/>
      <c r="G225" s="247">
        <f>ROUND(E225*F225,2)</f>
        <v>0</v>
      </c>
      <c r="H225" s="246"/>
      <c r="I225" s="247">
        <f>ROUND(E225*H225,2)</f>
        <v>0</v>
      </c>
      <c r="J225" s="246"/>
      <c r="K225" s="247">
        <f>ROUND(E225*J225,2)</f>
        <v>0</v>
      </c>
      <c r="L225" s="247">
        <v>21</v>
      </c>
      <c r="M225" s="247">
        <f>G225*(1+L225/100)</f>
        <v>0</v>
      </c>
      <c r="N225" s="245">
        <v>0</v>
      </c>
      <c r="O225" s="245">
        <f>ROUND(E225*N225,2)</f>
        <v>0</v>
      </c>
      <c r="P225" s="245">
        <v>0</v>
      </c>
      <c r="Q225" s="245">
        <f>ROUND(E225*P225,2)</f>
        <v>0</v>
      </c>
      <c r="R225" s="247"/>
      <c r="S225" s="247" t="s">
        <v>527</v>
      </c>
      <c r="T225" s="248" t="s">
        <v>512</v>
      </c>
      <c r="U225" s="224">
        <v>0</v>
      </c>
      <c r="V225" s="224">
        <f>ROUND(E225*U225,2)</f>
        <v>0</v>
      </c>
      <c r="W225" s="224"/>
      <c r="X225" s="224" t="s">
        <v>557</v>
      </c>
      <c r="Y225" s="224" t="s">
        <v>513</v>
      </c>
      <c r="Z225" s="213"/>
      <c r="AA225" s="213"/>
      <c r="AB225" s="213"/>
      <c r="AC225" s="213"/>
      <c r="AD225" s="213"/>
      <c r="AE225" s="213"/>
      <c r="AF225" s="213"/>
      <c r="AG225" s="213" t="s">
        <v>558</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5"/>
      <c r="D226" s="251"/>
      <c r="E226" s="251"/>
      <c r="F226" s="251"/>
      <c r="G226" s="251"/>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515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x14ac:dyDescent="0.2">
      <c r="A227" s="242">
        <v>108</v>
      </c>
      <c r="B227" s="243" t="s">
        <v>4702</v>
      </c>
      <c r="C227" s="254" t="s">
        <v>4703</v>
      </c>
      <c r="D227" s="244" t="s">
        <v>530</v>
      </c>
      <c r="E227" s="245">
        <v>24</v>
      </c>
      <c r="F227" s="246"/>
      <c r="G227" s="247">
        <f>ROUND(E227*F227,2)</f>
        <v>0</v>
      </c>
      <c r="H227" s="246"/>
      <c r="I227" s="247">
        <f>ROUND(E227*H227,2)</f>
        <v>0</v>
      </c>
      <c r="J227" s="246"/>
      <c r="K227" s="247">
        <f>ROUND(E227*J227,2)</f>
        <v>0</v>
      </c>
      <c r="L227" s="247">
        <v>21</v>
      </c>
      <c r="M227" s="247">
        <f>G227*(1+L227/100)</f>
        <v>0</v>
      </c>
      <c r="N227" s="245">
        <v>0</v>
      </c>
      <c r="O227" s="245">
        <f>ROUND(E227*N227,2)</f>
        <v>0</v>
      </c>
      <c r="P227" s="245">
        <v>0</v>
      </c>
      <c r="Q227" s="245">
        <f>ROUND(E227*P227,2)</f>
        <v>0</v>
      </c>
      <c r="R227" s="247"/>
      <c r="S227" s="247" t="s">
        <v>527</v>
      </c>
      <c r="T227" s="248" t="s">
        <v>512</v>
      </c>
      <c r="U227" s="224">
        <v>0</v>
      </c>
      <c r="V227" s="224">
        <f>ROUND(E227*U227,2)</f>
        <v>0</v>
      </c>
      <c r="W227" s="224"/>
      <c r="X227" s="224" t="s">
        <v>557</v>
      </c>
      <c r="Y227" s="224" t="s">
        <v>513</v>
      </c>
      <c r="Z227" s="213"/>
      <c r="AA227" s="213"/>
      <c r="AB227" s="213"/>
      <c r="AC227" s="213"/>
      <c r="AD227" s="213"/>
      <c r="AE227" s="213"/>
      <c r="AF227" s="213"/>
      <c r="AG227" s="213" t="s">
        <v>558</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2" x14ac:dyDescent="0.2">
      <c r="A228" s="220"/>
      <c r="B228" s="221"/>
      <c r="C228" s="255"/>
      <c r="D228" s="251"/>
      <c r="E228" s="251"/>
      <c r="F228" s="251"/>
      <c r="G228" s="251"/>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515</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2">
        <v>109</v>
      </c>
      <c r="B229" s="243" t="s">
        <v>4704</v>
      </c>
      <c r="C229" s="254" t="s">
        <v>4705</v>
      </c>
      <c r="D229" s="244" t="s">
        <v>530</v>
      </c>
      <c r="E229" s="245">
        <v>12</v>
      </c>
      <c r="F229" s="246"/>
      <c r="G229" s="247">
        <f>ROUND(E229*F229,2)</f>
        <v>0</v>
      </c>
      <c r="H229" s="246"/>
      <c r="I229" s="247">
        <f>ROUND(E229*H229,2)</f>
        <v>0</v>
      </c>
      <c r="J229" s="246"/>
      <c r="K229" s="247">
        <f>ROUND(E229*J229,2)</f>
        <v>0</v>
      </c>
      <c r="L229" s="247">
        <v>21</v>
      </c>
      <c r="M229" s="247">
        <f>G229*(1+L229/100)</f>
        <v>0</v>
      </c>
      <c r="N229" s="245">
        <v>0</v>
      </c>
      <c r="O229" s="245">
        <f>ROUND(E229*N229,2)</f>
        <v>0</v>
      </c>
      <c r="P229" s="245">
        <v>0</v>
      </c>
      <c r="Q229" s="245">
        <f>ROUND(E229*P229,2)</f>
        <v>0</v>
      </c>
      <c r="R229" s="247"/>
      <c r="S229" s="247" t="s">
        <v>527</v>
      </c>
      <c r="T229" s="248" t="s">
        <v>512</v>
      </c>
      <c r="U229" s="224">
        <v>0</v>
      </c>
      <c r="V229" s="224">
        <f>ROUND(E229*U229,2)</f>
        <v>0</v>
      </c>
      <c r="W229" s="224"/>
      <c r="X229" s="224" t="s">
        <v>557</v>
      </c>
      <c r="Y229" s="224" t="s">
        <v>513</v>
      </c>
      <c r="Z229" s="213"/>
      <c r="AA229" s="213"/>
      <c r="AB229" s="213"/>
      <c r="AC229" s="213"/>
      <c r="AD229" s="213"/>
      <c r="AE229" s="213"/>
      <c r="AF229" s="213"/>
      <c r="AG229" s="213" t="s">
        <v>558</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55"/>
      <c r="D230" s="251"/>
      <c r="E230" s="251"/>
      <c r="F230" s="251"/>
      <c r="G230" s="251"/>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515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42">
        <v>110</v>
      </c>
      <c r="B231" s="243" t="s">
        <v>4706</v>
      </c>
      <c r="C231" s="254" t="s">
        <v>4707</v>
      </c>
      <c r="D231" s="244" t="s">
        <v>530</v>
      </c>
      <c r="E231" s="245">
        <v>12</v>
      </c>
      <c r="F231" s="246"/>
      <c r="G231" s="247">
        <f>ROUND(E231*F231,2)</f>
        <v>0</v>
      </c>
      <c r="H231" s="246"/>
      <c r="I231" s="247">
        <f>ROUND(E231*H231,2)</f>
        <v>0</v>
      </c>
      <c r="J231" s="246"/>
      <c r="K231" s="247">
        <f>ROUND(E231*J231,2)</f>
        <v>0</v>
      </c>
      <c r="L231" s="247">
        <v>21</v>
      </c>
      <c r="M231" s="247">
        <f>G231*(1+L231/100)</f>
        <v>0</v>
      </c>
      <c r="N231" s="245">
        <v>0</v>
      </c>
      <c r="O231" s="245">
        <f>ROUND(E231*N231,2)</f>
        <v>0</v>
      </c>
      <c r="P231" s="245">
        <v>0</v>
      </c>
      <c r="Q231" s="245">
        <f>ROUND(E231*P231,2)</f>
        <v>0</v>
      </c>
      <c r="R231" s="247"/>
      <c r="S231" s="247" t="s">
        <v>527</v>
      </c>
      <c r="T231" s="248" t="s">
        <v>512</v>
      </c>
      <c r="U231" s="224">
        <v>0</v>
      </c>
      <c r="V231" s="224">
        <f>ROUND(E231*U231,2)</f>
        <v>0</v>
      </c>
      <c r="W231" s="224"/>
      <c r="X231" s="224" t="s">
        <v>557</v>
      </c>
      <c r="Y231" s="224" t="s">
        <v>513</v>
      </c>
      <c r="Z231" s="213"/>
      <c r="AA231" s="213"/>
      <c r="AB231" s="213"/>
      <c r="AC231" s="213"/>
      <c r="AD231" s="213"/>
      <c r="AE231" s="213"/>
      <c r="AF231" s="213"/>
      <c r="AG231" s="213" t="s">
        <v>558</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2" x14ac:dyDescent="0.2">
      <c r="A232" s="220"/>
      <c r="B232" s="221"/>
      <c r="C232" s="255"/>
      <c r="D232" s="251"/>
      <c r="E232" s="251"/>
      <c r="F232" s="251"/>
      <c r="G232" s="251"/>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515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
      <c r="A233" s="242">
        <v>111</v>
      </c>
      <c r="B233" s="243" t="s">
        <v>4708</v>
      </c>
      <c r="C233" s="254" t="s">
        <v>4709</v>
      </c>
      <c r="D233" s="244" t="s">
        <v>530</v>
      </c>
      <c r="E233" s="245">
        <v>2</v>
      </c>
      <c r="F233" s="246"/>
      <c r="G233" s="247">
        <f>ROUND(E233*F233,2)</f>
        <v>0</v>
      </c>
      <c r="H233" s="246"/>
      <c r="I233" s="247">
        <f>ROUND(E233*H233,2)</f>
        <v>0</v>
      </c>
      <c r="J233" s="246"/>
      <c r="K233" s="247">
        <f>ROUND(E233*J233,2)</f>
        <v>0</v>
      </c>
      <c r="L233" s="247">
        <v>21</v>
      </c>
      <c r="M233" s="247">
        <f>G233*(1+L233/100)</f>
        <v>0</v>
      </c>
      <c r="N233" s="245">
        <v>0</v>
      </c>
      <c r="O233" s="245">
        <f>ROUND(E233*N233,2)</f>
        <v>0</v>
      </c>
      <c r="P233" s="245">
        <v>0</v>
      </c>
      <c r="Q233" s="245">
        <f>ROUND(E233*P233,2)</f>
        <v>0</v>
      </c>
      <c r="R233" s="247"/>
      <c r="S233" s="247" t="s">
        <v>527</v>
      </c>
      <c r="T233" s="248" t="s">
        <v>512</v>
      </c>
      <c r="U233" s="224">
        <v>0</v>
      </c>
      <c r="V233" s="224">
        <f>ROUND(E233*U233,2)</f>
        <v>0</v>
      </c>
      <c r="W233" s="224"/>
      <c r="X233" s="224" t="s">
        <v>557</v>
      </c>
      <c r="Y233" s="224" t="s">
        <v>513</v>
      </c>
      <c r="Z233" s="213"/>
      <c r="AA233" s="213"/>
      <c r="AB233" s="213"/>
      <c r="AC233" s="213"/>
      <c r="AD233" s="213"/>
      <c r="AE233" s="213"/>
      <c r="AF233" s="213"/>
      <c r="AG233" s="213" t="s">
        <v>558</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5"/>
      <c r="D234" s="251"/>
      <c r="E234" s="251"/>
      <c r="F234" s="251"/>
      <c r="G234" s="251"/>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515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42">
        <v>112</v>
      </c>
      <c r="B235" s="243" t="s">
        <v>4710</v>
      </c>
      <c r="C235" s="254" t="s">
        <v>4711</v>
      </c>
      <c r="D235" s="244" t="s">
        <v>530</v>
      </c>
      <c r="E235" s="245">
        <v>2</v>
      </c>
      <c r="F235" s="246"/>
      <c r="G235" s="247">
        <f>ROUND(E235*F235,2)</f>
        <v>0</v>
      </c>
      <c r="H235" s="246"/>
      <c r="I235" s="247">
        <f>ROUND(E235*H235,2)</f>
        <v>0</v>
      </c>
      <c r="J235" s="246"/>
      <c r="K235" s="247">
        <f>ROUND(E235*J235,2)</f>
        <v>0</v>
      </c>
      <c r="L235" s="247">
        <v>21</v>
      </c>
      <c r="M235" s="247">
        <f>G235*(1+L235/100)</f>
        <v>0</v>
      </c>
      <c r="N235" s="245">
        <v>0</v>
      </c>
      <c r="O235" s="245">
        <f>ROUND(E235*N235,2)</f>
        <v>0</v>
      </c>
      <c r="P235" s="245">
        <v>0</v>
      </c>
      <c r="Q235" s="245">
        <f>ROUND(E235*P235,2)</f>
        <v>0</v>
      </c>
      <c r="R235" s="247"/>
      <c r="S235" s="247" t="s">
        <v>527</v>
      </c>
      <c r="T235" s="248" t="s">
        <v>512</v>
      </c>
      <c r="U235" s="224">
        <v>0</v>
      </c>
      <c r="V235" s="224">
        <f>ROUND(E235*U235,2)</f>
        <v>0</v>
      </c>
      <c r="W235" s="224"/>
      <c r="X235" s="224" t="s">
        <v>557</v>
      </c>
      <c r="Y235" s="224" t="s">
        <v>513</v>
      </c>
      <c r="Z235" s="213"/>
      <c r="AA235" s="213"/>
      <c r="AB235" s="213"/>
      <c r="AC235" s="213"/>
      <c r="AD235" s="213"/>
      <c r="AE235" s="213"/>
      <c r="AF235" s="213"/>
      <c r="AG235" s="213" t="s">
        <v>558</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5"/>
      <c r="D236" s="251"/>
      <c r="E236" s="251"/>
      <c r="F236" s="251"/>
      <c r="G236" s="251"/>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515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
      <c r="A237" s="242">
        <v>113</v>
      </c>
      <c r="B237" s="243" t="s">
        <v>4712</v>
      </c>
      <c r="C237" s="254" t="s">
        <v>4713</v>
      </c>
      <c r="D237" s="244" t="s">
        <v>530</v>
      </c>
      <c r="E237" s="245">
        <v>2</v>
      </c>
      <c r="F237" s="246"/>
      <c r="G237" s="247">
        <f>ROUND(E237*F237,2)</f>
        <v>0</v>
      </c>
      <c r="H237" s="246"/>
      <c r="I237" s="247">
        <f>ROUND(E237*H237,2)</f>
        <v>0</v>
      </c>
      <c r="J237" s="246"/>
      <c r="K237" s="247">
        <f>ROUND(E237*J237,2)</f>
        <v>0</v>
      </c>
      <c r="L237" s="247">
        <v>21</v>
      </c>
      <c r="M237" s="247">
        <f>G237*(1+L237/100)</f>
        <v>0</v>
      </c>
      <c r="N237" s="245">
        <v>0</v>
      </c>
      <c r="O237" s="245">
        <f>ROUND(E237*N237,2)</f>
        <v>0</v>
      </c>
      <c r="P237" s="245">
        <v>0</v>
      </c>
      <c r="Q237" s="245">
        <f>ROUND(E237*P237,2)</f>
        <v>0</v>
      </c>
      <c r="R237" s="247"/>
      <c r="S237" s="247" t="s">
        <v>527</v>
      </c>
      <c r="T237" s="248" t="s">
        <v>512</v>
      </c>
      <c r="U237" s="224">
        <v>0</v>
      </c>
      <c r="V237" s="224">
        <f>ROUND(E237*U237,2)</f>
        <v>0</v>
      </c>
      <c r="W237" s="224"/>
      <c r="X237" s="224" t="s">
        <v>557</v>
      </c>
      <c r="Y237" s="224" t="s">
        <v>513</v>
      </c>
      <c r="Z237" s="213"/>
      <c r="AA237" s="213"/>
      <c r="AB237" s="213"/>
      <c r="AC237" s="213"/>
      <c r="AD237" s="213"/>
      <c r="AE237" s="213"/>
      <c r="AF237" s="213"/>
      <c r="AG237" s="213" t="s">
        <v>558</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55"/>
      <c r="D238" s="251"/>
      <c r="E238" s="251"/>
      <c r="F238" s="251"/>
      <c r="G238" s="251"/>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515</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42">
        <v>114</v>
      </c>
      <c r="B239" s="243" t="s">
        <v>4714</v>
      </c>
      <c r="C239" s="254" t="s">
        <v>4715</v>
      </c>
      <c r="D239" s="244" t="s">
        <v>530</v>
      </c>
      <c r="E239" s="245">
        <v>24</v>
      </c>
      <c r="F239" s="246"/>
      <c r="G239" s="247">
        <f>ROUND(E239*F239,2)</f>
        <v>0</v>
      </c>
      <c r="H239" s="246"/>
      <c r="I239" s="247">
        <f>ROUND(E239*H239,2)</f>
        <v>0</v>
      </c>
      <c r="J239" s="246"/>
      <c r="K239" s="247">
        <f>ROUND(E239*J239,2)</f>
        <v>0</v>
      </c>
      <c r="L239" s="247">
        <v>21</v>
      </c>
      <c r="M239" s="247">
        <f>G239*(1+L239/100)</f>
        <v>0</v>
      </c>
      <c r="N239" s="245">
        <v>0</v>
      </c>
      <c r="O239" s="245">
        <f>ROUND(E239*N239,2)</f>
        <v>0</v>
      </c>
      <c r="P239" s="245">
        <v>0</v>
      </c>
      <c r="Q239" s="245">
        <f>ROUND(E239*P239,2)</f>
        <v>0</v>
      </c>
      <c r="R239" s="247"/>
      <c r="S239" s="247" t="s">
        <v>527</v>
      </c>
      <c r="T239" s="248" t="s">
        <v>512</v>
      </c>
      <c r="U239" s="224">
        <v>0</v>
      </c>
      <c r="V239" s="224">
        <f>ROUND(E239*U239,2)</f>
        <v>0</v>
      </c>
      <c r="W239" s="224"/>
      <c r="X239" s="224" t="s">
        <v>557</v>
      </c>
      <c r="Y239" s="224" t="s">
        <v>513</v>
      </c>
      <c r="Z239" s="213"/>
      <c r="AA239" s="213"/>
      <c r="AB239" s="213"/>
      <c r="AC239" s="213"/>
      <c r="AD239" s="213"/>
      <c r="AE239" s="213"/>
      <c r="AF239" s="213"/>
      <c r="AG239" s="213" t="s">
        <v>558</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55"/>
      <c r="D240" s="251"/>
      <c r="E240" s="251"/>
      <c r="F240" s="251"/>
      <c r="G240" s="251"/>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515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
      <c r="A241" s="242">
        <v>115</v>
      </c>
      <c r="B241" s="243" t="s">
        <v>4716</v>
      </c>
      <c r="C241" s="254" t="s">
        <v>4717</v>
      </c>
      <c r="D241" s="244" t="s">
        <v>530</v>
      </c>
      <c r="E241" s="245">
        <v>1</v>
      </c>
      <c r="F241" s="246"/>
      <c r="G241" s="247">
        <f>ROUND(E241*F241,2)</f>
        <v>0</v>
      </c>
      <c r="H241" s="246"/>
      <c r="I241" s="247">
        <f>ROUND(E241*H241,2)</f>
        <v>0</v>
      </c>
      <c r="J241" s="246"/>
      <c r="K241" s="247">
        <f>ROUND(E241*J241,2)</f>
        <v>0</v>
      </c>
      <c r="L241" s="247">
        <v>21</v>
      </c>
      <c r="M241" s="247">
        <f>G241*(1+L241/100)</f>
        <v>0</v>
      </c>
      <c r="N241" s="245">
        <v>0</v>
      </c>
      <c r="O241" s="245">
        <f>ROUND(E241*N241,2)</f>
        <v>0</v>
      </c>
      <c r="P241" s="245">
        <v>0</v>
      </c>
      <c r="Q241" s="245">
        <f>ROUND(E241*P241,2)</f>
        <v>0</v>
      </c>
      <c r="R241" s="247"/>
      <c r="S241" s="247" t="s">
        <v>527</v>
      </c>
      <c r="T241" s="248" t="s">
        <v>512</v>
      </c>
      <c r="U241" s="224">
        <v>0</v>
      </c>
      <c r="V241" s="224">
        <f>ROUND(E241*U241,2)</f>
        <v>0</v>
      </c>
      <c r="W241" s="224"/>
      <c r="X241" s="224" t="s">
        <v>557</v>
      </c>
      <c r="Y241" s="224" t="s">
        <v>513</v>
      </c>
      <c r="Z241" s="213"/>
      <c r="AA241" s="213"/>
      <c r="AB241" s="213"/>
      <c r="AC241" s="213"/>
      <c r="AD241" s="213"/>
      <c r="AE241" s="213"/>
      <c r="AF241" s="213"/>
      <c r="AG241" s="213" t="s">
        <v>558</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2" x14ac:dyDescent="0.2">
      <c r="A242" s="220"/>
      <c r="B242" s="221"/>
      <c r="C242" s="255"/>
      <c r="D242" s="251"/>
      <c r="E242" s="251"/>
      <c r="F242" s="251"/>
      <c r="G242" s="251"/>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515</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
      <c r="A243" s="242">
        <v>116</v>
      </c>
      <c r="B243" s="243" t="s">
        <v>4718</v>
      </c>
      <c r="C243" s="254" t="s">
        <v>4719</v>
      </c>
      <c r="D243" s="244" t="s">
        <v>530</v>
      </c>
      <c r="E243" s="245">
        <v>1</v>
      </c>
      <c r="F243" s="246"/>
      <c r="G243" s="247">
        <f>ROUND(E243*F243,2)</f>
        <v>0</v>
      </c>
      <c r="H243" s="246"/>
      <c r="I243" s="247">
        <f>ROUND(E243*H243,2)</f>
        <v>0</v>
      </c>
      <c r="J243" s="246"/>
      <c r="K243" s="247">
        <f>ROUND(E243*J243,2)</f>
        <v>0</v>
      </c>
      <c r="L243" s="247">
        <v>21</v>
      </c>
      <c r="M243" s="247">
        <f>G243*(1+L243/100)</f>
        <v>0</v>
      </c>
      <c r="N243" s="245">
        <v>0</v>
      </c>
      <c r="O243" s="245">
        <f>ROUND(E243*N243,2)</f>
        <v>0</v>
      </c>
      <c r="P243" s="245">
        <v>0</v>
      </c>
      <c r="Q243" s="245">
        <f>ROUND(E243*P243,2)</f>
        <v>0</v>
      </c>
      <c r="R243" s="247"/>
      <c r="S243" s="247" t="s">
        <v>527</v>
      </c>
      <c r="T243" s="248" t="s">
        <v>512</v>
      </c>
      <c r="U243" s="224">
        <v>0</v>
      </c>
      <c r="V243" s="224">
        <f>ROUND(E243*U243,2)</f>
        <v>0</v>
      </c>
      <c r="W243" s="224"/>
      <c r="X243" s="224" t="s">
        <v>557</v>
      </c>
      <c r="Y243" s="224" t="s">
        <v>513</v>
      </c>
      <c r="Z243" s="213"/>
      <c r="AA243" s="213"/>
      <c r="AB243" s="213"/>
      <c r="AC243" s="213"/>
      <c r="AD243" s="213"/>
      <c r="AE243" s="213"/>
      <c r="AF243" s="213"/>
      <c r="AG243" s="213" t="s">
        <v>558</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55"/>
      <c r="D244" s="251"/>
      <c r="E244" s="251"/>
      <c r="F244" s="251"/>
      <c r="G244" s="251"/>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515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
      <c r="A245" s="242">
        <v>117</v>
      </c>
      <c r="B245" s="243" t="s">
        <v>4720</v>
      </c>
      <c r="C245" s="254" t="s">
        <v>4721</v>
      </c>
      <c r="D245" s="244" t="s">
        <v>530</v>
      </c>
      <c r="E245" s="245">
        <v>4</v>
      </c>
      <c r="F245" s="246"/>
      <c r="G245" s="247">
        <f>ROUND(E245*F245,2)</f>
        <v>0</v>
      </c>
      <c r="H245" s="246"/>
      <c r="I245" s="247">
        <f>ROUND(E245*H245,2)</f>
        <v>0</v>
      </c>
      <c r="J245" s="246"/>
      <c r="K245" s="247">
        <f>ROUND(E245*J245,2)</f>
        <v>0</v>
      </c>
      <c r="L245" s="247">
        <v>21</v>
      </c>
      <c r="M245" s="247">
        <f>G245*(1+L245/100)</f>
        <v>0</v>
      </c>
      <c r="N245" s="245">
        <v>0</v>
      </c>
      <c r="O245" s="245">
        <f>ROUND(E245*N245,2)</f>
        <v>0</v>
      </c>
      <c r="P245" s="245">
        <v>0</v>
      </c>
      <c r="Q245" s="245">
        <f>ROUND(E245*P245,2)</f>
        <v>0</v>
      </c>
      <c r="R245" s="247"/>
      <c r="S245" s="247" t="s">
        <v>527</v>
      </c>
      <c r="T245" s="248" t="s">
        <v>512</v>
      </c>
      <c r="U245" s="224">
        <v>0</v>
      </c>
      <c r="V245" s="224">
        <f>ROUND(E245*U245,2)</f>
        <v>0</v>
      </c>
      <c r="W245" s="224"/>
      <c r="X245" s="224" t="s">
        <v>557</v>
      </c>
      <c r="Y245" s="224" t="s">
        <v>513</v>
      </c>
      <c r="Z245" s="213"/>
      <c r="AA245" s="213"/>
      <c r="AB245" s="213"/>
      <c r="AC245" s="213"/>
      <c r="AD245" s="213"/>
      <c r="AE245" s="213"/>
      <c r="AF245" s="213"/>
      <c r="AG245" s="213" t="s">
        <v>558</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55"/>
      <c r="D246" s="251"/>
      <c r="E246" s="251"/>
      <c r="F246" s="251"/>
      <c r="G246" s="251"/>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515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
      <c r="A247" s="242">
        <v>118</v>
      </c>
      <c r="B247" s="243" t="s">
        <v>4722</v>
      </c>
      <c r="C247" s="254" t="s">
        <v>4723</v>
      </c>
      <c r="D247" s="244" t="s">
        <v>530</v>
      </c>
      <c r="E247" s="245">
        <v>18</v>
      </c>
      <c r="F247" s="246"/>
      <c r="G247" s="247">
        <f>ROUND(E247*F247,2)</f>
        <v>0</v>
      </c>
      <c r="H247" s="246"/>
      <c r="I247" s="247">
        <f>ROUND(E247*H247,2)</f>
        <v>0</v>
      </c>
      <c r="J247" s="246"/>
      <c r="K247" s="247">
        <f>ROUND(E247*J247,2)</f>
        <v>0</v>
      </c>
      <c r="L247" s="247">
        <v>21</v>
      </c>
      <c r="M247" s="247">
        <f>G247*(1+L247/100)</f>
        <v>0</v>
      </c>
      <c r="N247" s="245">
        <v>0</v>
      </c>
      <c r="O247" s="245">
        <f>ROUND(E247*N247,2)</f>
        <v>0</v>
      </c>
      <c r="P247" s="245">
        <v>0</v>
      </c>
      <c r="Q247" s="245">
        <f>ROUND(E247*P247,2)</f>
        <v>0</v>
      </c>
      <c r="R247" s="247"/>
      <c r="S247" s="247" t="s">
        <v>527</v>
      </c>
      <c r="T247" s="248" t="s">
        <v>512</v>
      </c>
      <c r="U247" s="224">
        <v>0</v>
      </c>
      <c r="V247" s="224">
        <f>ROUND(E247*U247,2)</f>
        <v>0</v>
      </c>
      <c r="W247" s="224"/>
      <c r="X247" s="224" t="s">
        <v>557</v>
      </c>
      <c r="Y247" s="224" t="s">
        <v>513</v>
      </c>
      <c r="Z247" s="213"/>
      <c r="AA247" s="213"/>
      <c r="AB247" s="213"/>
      <c r="AC247" s="213"/>
      <c r="AD247" s="213"/>
      <c r="AE247" s="213"/>
      <c r="AF247" s="213"/>
      <c r="AG247" s="213" t="s">
        <v>558</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2" x14ac:dyDescent="0.2">
      <c r="A248" s="220"/>
      <c r="B248" s="221"/>
      <c r="C248" s="255"/>
      <c r="D248" s="251"/>
      <c r="E248" s="251"/>
      <c r="F248" s="251"/>
      <c r="G248" s="251"/>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515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2">
        <v>119</v>
      </c>
      <c r="B249" s="243" t="s">
        <v>4724</v>
      </c>
      <c r="C249" s="254" t="s">
        <v>4725</v>
      </c>
      <c r="D249" s="244" t="s">
        <v>530</v>
      </c>
      <c r="E249" s="245">
        <v>1</v>
      </c>
      <c r="F249" s="246"/>
      <c r="G249" s="247">
        <f>ROUND(E249*F249,2)</f>
        <v>0</v>
      </c>
      <c r="H249" s="246"/>
      <c r="I249" s="247">
        <f>ROUND(E249*H249,2)</f>
        <v>0</v>
      </c>
      <c r="J249" s="246"/>
      <c r="K249" s="247">
        <f>ROUND(E249*J249,2)</f>
        <v>0</v>
      </c>
      <c r="L249" s="247">
        <v>21</v>
      </c>
      <c r="M249" s="247">
        <f>G249*(1+L249/100)</f>
        <v>0</v>
      </c>
      <c r="N249" s="245">
        <v>0</v>
      </c>
      <c r="O249" s="245">
        <f>ROUND(E249*N249,2)</f>
        <v>0</v>
      </c>
      <c r="P249" s="245">
        <v>0</v>
      </c>
      <c r="Q249" s="245">
        <f>ROUND(E249*P249,2)</f>
        <v>0</v>
      </c>
      <c r="R249" s="247"/>
      <c r="S249" s="247" t="s">
        <v>527</v>
      </c>
      <c r="T249" s="248" t="s">
        <v>512</v>
      </c>
      <c r="U249" s="224">
        <v>0</v>
      </c>
      <c r="V249" s="224">
        <f>ROUND(E249*U249,2)</f>
        <v>0</v>
      </c>
      <c r="W249" s="224"/>
      <c r="X249" s="224" t="s">
        <v>557</v>
      </c>
      <c r="Y249" s="224" t="s">
        <v>513</v>
      </c>
      <c r="Z249" s="213"/>
      <c r="AA249" s="213"/>
      <c r="AB249" s="213"/>
      <c r="AC249" s="213"/>
      <c r="AD249" s="213"/>
      <c r="AE249" s="213"/>
      <c r="AF249" s="213"/>
      <c r="AG249" s="213" t="s">
        <v>558</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55"/>
      <c r="D250" s="251"/>
      <c r="E250" s="251"/>
      <c r="F250" s="251"/>
      <c r="G250" s="251"/>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515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2">
        <v>120</v>
      </c>
      <c r="B251" s="243" t="s">
        <v>4726</v>
      </c>
      <c r="C251" s="254" t="s">
        <v>4727</v>
      </c>
      <c r="D251" s="244" t="s">
        <v>530</v>
      </c>
      <c r="E251" s="245">
        <v>1</v>
      </c>
      <c r="F251" s="246"/>
      <c r="G251" s="247">
        <f>ROUND(E251*F251,2)</f>
        <v>0</v>
      </c>
      <c r="H251" s="246"/>
      <c r="I251" s="247">
        <f>ROUND(E251*H251,2)</f>
        <v>0</v>
      </c>
      <c r="J251" s="246"/>
      <c r="K251" s="247">
        <f>ROUND(E251*J251,2)</f>
        <v>0</v>
      </c>
      <c r="L251" s="247">
        <v>21</v>
      </c>
      <c r="M251" s="247">
        <f>G251*(1+L251/100)</f>
        <v>0</v>
      </c>
      <c r="N251" s="245">
        <v>0</v>
      </c>
      <c r="O251" s="245">
        <f>ROUND(E251*N251,2)</f>
        <v>0</v>
      </c>
      <c r="P251" s="245">
        <v>0</v>
      </c>
      <c r="Q251" s="245">
        <f>ROUND(E251*P251,2)</f>
        <v>0</v>
      </c>
      <c r="R251" s="247"/>
      <c r="S251" s="247" t="s">
        <v>527</v>
      </c>
      <c r="T251" s="248" t="s">
        <v>512</v>
      </c>
      <c r="U251" s="224">
        <v>0</v>
      </c>
      <c r="V251" s="224">
        <f>ROUND(E251*U251,2)</f>
        <v>0</v>
      </c>
      <c r="W251" s="224"/>
      <c r="X251" s="224" t="s">
        <v>557</v>
      </c>
      <c r="Y251" s="224" t="s">
        <v>513</v>
      </c>
      <c r="Z251" s="213"/>
      <c r="AA251" s="213"/>
      <c r="AB251" s="213"/>
      <c r="AC251" s="213"/>
      <c r="AD251" s="213"/>
      <c r="AE251" s="213"/>
      <c r="AF251" s="213"/>
      <c r="AG251" s="213" t="s">
        <v>558</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55"/>
      <c r="D252" s="251"/>
      <c r="E252" s="251"/>
      <c r="F252" s="251"/>
      <c r="G252" s="251"/>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515</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
      <c r="A253" s="242">
        <v>121</v>
      </c>
      <c r="B253" s="243" t="s">
        <v>4728</v>
      </c>
      <c r="C253" s="254" t="s">
        <v>4729</v>
      </c>
      <c r="D253" s="244" t="s">
        <v>530</v>
      </c>
      <c r="E253" s="245">
        <v>6</v>
      </c>
      <c r="F253" s="246"/>
      <c r="G253" s="247">
        <f>ROUND(E253*F253,2)</f>
        <v>0</v>
      </c>
      <c r="H253" s="246"/>
      <c r="I253" s="247">
        <f>ROUND(E253*H253,2)</f>
        <v>0</v>
      </c>
      <c r="J253" s="246"/>
      <c r="K253" s="247">
        <f>ROUND(E253*J253,2)</f>
        <v>0</v>
      </c>
      <c r="L253" s="247">
        <v>21</v>
      </c>
      <c r="M253" s="247">
        <f>G253*(1+L253/100)</f>
        <v>0</v>
      </c>
      <c r="N253" s="245">
        <v>0</v>
      </c>
      <c r="O253" s="245">
        <f>ROUND(E253*N253,2)</f>
        <v>0</v>
      </c>
      <c r="P253" s="245">
        <v>0</v>
      </c>
      <c r="Q253" s="245">
        <f>ROUND(E253*P253,2)</f>
        <v>0</v>
      </c>
      <c r="R253" s="247"/>
      <c r="S253" s="247" t="s">
        <v>527</v>
      </c>
      <c r="T253" s="248" t="s">
        <v>512</v>
      </c>
      <c r="U253" s="224">
        <v>0</v>
      </c>
      <c r="V253" s="224">
        <f>ROUND(E253*U253,2)</f>
        <v>0</v>
      </c>
      <c r="W253" s="224"/>
      <c r="X253" s="224" t="s">
        <v>557</v>
      </c>
      <c r="Y253" s="224" t="s">
        <v>513</v>
      </c>
      <c r="Z253" s="213"/>
      <c r="AA253" s="213"/>
      <c r="AB253" s="213"/>
      <c r="AC253" s="213"/>
      <c r="AD253" s="213"/>
      <c r="AE253" s="213"/>
      <c r="AF253" s="213"/>
      <c r="AG253" s="213" t="s">
        <v>558</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5"/>
      <c r="D254" s="251"/>
      <c r="E254" s="251"/>
      <c r="F254" s="251"/>
      <c r="G254" s="251"/>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515</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
      <c r="A255" s="242">
        <v>122</v>
      </c>
      <c r="B255" s="243" t="s">
        <v>4730</v>
      </c>
      <c r="C255" s="254" t="s">
        <v>4731</v>
      </c>
      <c r="D255" s="244" t="s">
        <v>530</v>
      </c>
      <c r="E255" s="245">
        <v>2</v>
      </c>
      <c r="F255" s="246"/>
      <c r="G255" s="247">
        <f>ROUND(E255*F255,2)</f>
        <v>0</v>
      </c>
      <c r="H255" s="246"/>
      <c r="I255" s="247">
        <f>ROUND(E255*H255,2)</f>
        <v>0</v>
      </c>
      <c r="J255" s="246"/>
      <c r="K255" s="247">
        <f>ROUND(E255*J255,2)</f>
        <v>0</v>
      </c>
      <c r="L255" s="247">
        <v>21</v>
      </c>
      <c r="M255" s="247">
        <f>G255*(1+L255/100)</f>
        <v>0</v>
      </c>
      <c r="N255" s="245">
        <v>0</v>
      </c>
      <c r="O255" s="245">
        <f>ROUND(E255*N255,2)</f>
        <v>0</v>
      </c>
      <c r="P255" s="245">
        <v>0</v>
      </c>
      <c r="Q255" s="245">
        <f>ROUND(E255*P255,2)</f>
        <v>0</v>
      </c>
      <c r="R255" s="247"/>
      <c r="S255" s="247" t="s">
        <v>527</v>
      </c>
      <c r="T255" s="248" t="s">
        <v>512</v>
      </c>
      <c r="U255" s="224">
        <v>0</v>
      </c>
      <c r="V255" s="224">
        <f>ROUND(E255*U255,2)</f>
        <v>0</v>
      </c>
      <c r="W255" s="224"/>
      <c r="X255" s="224" t="s">
        <v>557</v>
      </c>
      <c r="Y255" s="224" t="s">
        <v>513</v>
      </c>
      <c r="Z255" s="213"/>
      <c r="AA255" s="213"/>
      <c r="AB255" s="213"/>
      <c r="AC255" s="213"/>
      <c r="AD255" s="213"/>
      <c r="AE255" s="213"/>
      <c r="AF255" s="213"/>
      <c r="AG255" s="213" t="s">
        <v>558</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55"/>
      <c r="D256" s="251"/>
      <c r="E256" s="251"/>
      <c r="F256" s="251"/>
      <c r="G256" s="251"/>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515</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
      <c r="A257" s="242">
        <v>123</v>
      </c>
      <c r="B257" s="243" t="s">
        <v>4732</v>
      </c>
      <c r="C257" s="254" t="s">
        <v>4733</v>
      </c>
      <c r="D257" s="244" t="s">
        <v>530</v>
      </c>
      <c r="E257" s="245">
        <v>3</v>
      </c>
      <c r="F257" s="246"/>
      <c r="G257" s="247">
        <f>ROUND(E257*F257,2)</f>
        <v>0</v>
      </c>
      <c r="H257" s="246"/>
      <c r="I257" s="247">
        <f>ROUND(E257*H257,2)</f>
        <v>0</v>
      </c>
      <c r="J257" s="246"/>
      <c r="K257" s="247">
        <f>ROUND(E257*J257,2)</f>
        <v>0</v>
      </c>
      <c r="L257" s="247">
        <v>21</v>
      </c>
      <c r="M257" s="247">
        <f>G257*(1+L257/100)</f>
        <v>0</v>
      </c>
      <c r="N257" s="245">
        <v>0</v>
      </c>
      <c r="O257" s="245">
        <f>ROUND(E257*N257,2)</f>
        <v>0</v>
      </c>
      <c r="P257" s="245">
        <v>0</v>
      </c>
      <c r="Q257" s="245">
        <f>ROUND(E257*P257,2)</f>
        <v>0</v>
      </c>
      <c r="R257" s="247"/>
      <c r="S257" s="247" t="s">
        <v>527</v>
      </c>
      <c r="T257" s="248" t="s">
        <v>512</v>
      </c>
      <c r="U257" s="224">
        <v>0</v>
      </c>
      <c r="V257" s="224">
        <f>ROUND(E257*U257,2)</f>
        <v>0</v>
      </c>
      <c r="W257" s="224"/>
      <c r="X257" s="224" t="s">
        <v>557</v>
      </c>
      <c r="Y257" s="224" t="s">
        <v>513</v>
      </c>
      <c r="Z257" s="213"/>
      <c r="AA257" s="213"/>
      <c r="AB257" s="213"/>
      <c r="AC257" s="213"/>
      <c r="AD257" s="213"/>
      <c r="AE257" s="213"/>
      <c r="AF257" s="213"/>
      <c r="AG257" s="213" t="s">
        <v>558</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55"/>
      <c r="D258" s="251"/>
      <c r="E258" s="251"/>
      <c r="F258" s="251"/>
      <c r="G258" s="251"/>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515</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42">
        <v>124</v>
      </c>
      <c r="B259" s="243" t="s">
        <v>4734</v>
      </c>
      <c r="C259" s="254" t="s">
        <v>4735</v>
      </c>
      <c r="D259" s="244" t="s">
        <v>530</v>
      </c>
      <c r="E259" s="245">
        <v>2</v>
      </c>
      <c r="F259" s="246"/>
      <c r="G259" s="247">
        <f>ROUND(E259*F259,2)</f>
        <v>0</v>
      </c>
      <c r="H259" s="246"/>
      <c r="I259" s="247">
        <f>ROUND(E259*H259,2)</f>
        <v>0</v>
      </c>
      <c r="J259" s="246"/>
      <c r="K259" s="247">
        <f>ROUND(E259*J259,2)</f>
        <v>0</v>
      </c>
      <c r="L259" s="247">
        <v>21</v>
      </c>
      <c r="M259" s="247">
        <f>G259*(1+L259/100)</f>
        <v>0</v>
      </c>
      <c r="N259" s="245">
        <v>0</v>
      </c>
      <c r="O259" s="245">
        <f>ROUND(E259*N259,2)</f>
        <v>0</v>
      </c>
      <c r="P259" s="245">
        <v>0</v>
      </c>
      <c r="Q259" s="245">
        <f>ROUND(E259*P259,2)</f>
        <v>0</v>
      </c>
      <c r="R259" s="247"/>
      <c r="S259" s="247" t="s">
        <v>527</v>
      </c>
      <c r="T259" s="248" t="s">
        <v>512</v>
      </c>
      <c r="U259" s="224">
        <v>0</v>
      </c>
      <c r="V259" s="224">
        <f>ROUND(E259*U259,2)</f>
        <v>0</v>
      </c>
      <c r="W259" s="224"/>
      <c r="X259" s="224" t="s">
        <v>557</v>
      </c>
      <c r="Y259" s="224" t="s">
        <v>513</v>
      </c>
      <c r="Z259" s="213"/>
      <c r="AA259" s="213"/>
      <c r="AB259" s="213"/>
      <c r="AC259" s="213"/>
      <c r="AD259" s="213"/>
      <c r="AE259" s="213"/>
      <c r="AF259" s="213"/>
      <c r="AG259" s="213" t="s">
        <v>558</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2" x14ac:dyDescent="0.2">
      <c r="A260" s="220"/>
      <c r="B260" s="221"/>
      <c r="C260" s="255"/>
      <c r="D260" s="251"/>
      <c r="E260" s="251"/>
      <c r="F260" s="251"/>
      <c r="G260" s="251"/>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515</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1" x14ac:dyDescent="0.2">
      <c r="A261" s="242">
        <v>125</v>
      </c>
      <c r="B261" s="243" t="s">
        <v>4736</v>
      </c>
      <c r="C261" s="254" t="s">
        <v>4737</v>
      </c>
      <c r="D261" s="244" t="s">
        <v>915</v>
      </c>
      <c r="E261" s="245">
        <v>1</v>
      </c>
      <c r="F261" s="246"/>
      <c r="G261" s="247">
        <f>ROUND(E261*F261,2)</f>
        <v>0</v>
      </c>
      <c r="H261" s="246"/>
      <c r="I261" s="247">
        <f>ROUND(E261*H261,2)</f>
        <v>0</v>
      </c>
      <c r="J261" s="246"/>
      <c r="K261" s="247">
        <f>ROUND(E261*J261,2)</f>
        <v>0</v>
      </c>
      <c r="L261" s="247">
        <v>21</v>
      </c>
      <c r="M261" s="247">
        <f>G261*(1+L261/100)</f>
        <v>0</v>
      </c>
      <c r="N261" s="245">
        <v>0</v>
      </c>
      <c r="O261" s="245">
        <f>ROUND(E261*N261,2)</f>
        <v>0</v>
      </c>
      <c r="P261" s="245">
        <v>0</v>
      </c>
      <c r="Q261" s="245">
        <f>ROUND(E261*P261,2)</f>
        <v>0</v>
      </c>
      <c r="R261" s="247"/>
      <c r="S261" s="247" t="s">
        <v>527</v>
      </c>
      <c r="T261" s="248" t="s">
        <v>512</v>
      </c>
      <c r="U261" s="224">
        <v>0</v>
      </c>
      <c r="V261" s="224">
        <f>ROUND(E261*U261,2)</f>
        <v>0</v>
      </c>
      <c r="W261" s="224"/>
      <c r="X261" s="224" t="s">
        <v>557</v>
      </c>
      <c r="Y261" s="224" t="s">
        <v>513</v>
      </c>
      <c r="Z261" s="213"/>
      <c r="AA261" s="213"/>
      <c r="AB261" s="213"/>
      <c r="AC261" s="213"/>
      <c r="AD261" s="213"/>
      <c r="AE261" s="213"/>
      <c r="AF261" s="213"/>
      <c r="AG261" s="213" t="s">
        <v>558</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55"/>
      <c r="D262" s="251"/>
      <c r="E262" s="251"/>
      <c r="F262" s="251"/>
      <c r="G262" s="251"/>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515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x14ac:dyDescent="0.2">
      <c r="A263" s="232" t="s">
        <v>506</v>
      </c>
      <c r="B263" s="233" t="s">
        <v>196</v>
      </c>
      <c r="C263" s="253" t="s">
        <v>198</v>
      </c>
      <c r="D263" s="234"/>
      <c r="E263" s="235"/>
      <c r="F263" s="236"/>
      <c r="G263" s="236">
        <f>SUMIF(AG264:AG287,"&lt;&gt;NOR",G264:G287)</f>
        <v>0</v>
      </c>
      <c r="H263" s="236"/>
      <c r="I263" s="236">
        <f>SUM(I264:I287)</f>
        <v>0</v>
      </c>
      <c r="J263" s="236"/>
      <c r="K263" s="236">
        <f>SUM(K264:K287)</f>
        <v>0</v>
      </c>
      <c r="L263" s="236"/>
      <c r="M263" s="236">
        <f>SUM(M264:M287)</f>
        <v>0</v>
      </c>
      <c r="N263" s="235"/>
      <c r="O263" s="235">
        <f>SUM(O264:O287)</f>
        <v>0</v>
      </c>
      <c r="P263" s="235"/>
      <c r="Q263" s="235">
        <f>SUM(Q264:Q287)</f>
        <v>0</v>
      </c>
      <c r="R263" s="236"/>
      <c r="S263" s="236"/>
      <c r="T263" s="237"/>
      <c r="U263" s="231"/>
      <c r="V263" s="231">
        <f>SUM(V264:V287)</f>
        <v>2.88</v>
      </c>
      <c r="W263" s="231"/>
      <c r="X263" s="231"/>
      <c r="Y263" s="231"/>
      <c r="AG263" t="s">
        <v>507</v>
      </c>
    </row>
    <row r="264" spans="1:60" outlineLevel="1" x14ac:dyDescent="0.2">
      <c r="A264" s="242">
        <v>126</v>
      </c>
      <c r="B264" s="243" t="s">
        <v>4738</v>
      </c>
      <c r="C264" s="254" t="s">
        <v>4739</v>
      </c>
      <c r="D264" s="244" t="s">
        <v>530</v>
      </c>
      <c r="E264" s="245">
        <v>2</v>
      </c>
      <c r="F264" s="246"/>
      <c r="G264" s="247">
        <f>ROUND(E264*F264,2)</f>
        <v>0</v>
      </c>
      <c r="H264" s="246"/>
      <c r="I264" s="247">
        <f>ROUND(E264*H264,2)</f>
        <v>0</v>
      </c>
      <c r="J264" s="246"/>
      <c r="K264" s="247">
        <f>ROUND(E264*J264,2)</f>
        <v>0</v>
      </c>
      <c r="L264" s="247">
        <v>21</v>
      </c>
      <c r="M264" s="247">
        <f>G264*(1+L264/100)</f>
        <v>0</v>
      </c>
      <c r="N264" s="245">
        <v>0</v>
      </c>
      <c r="O264" s="245">
        <f>ROUND(E264*N264,2)</f>
        <v>0</v>
      </c>
      <c r="P264" s="245">
        <v>0</v>
      </c>
      <c r="Q264" s="245">
        <f>ROUND(E264*P264,2)</f>
        <v>0</v>
      </c>
      <c r="R264" s="247"/>
      <c r="S264" s="247" t="s">
        <v>527</v>
      </c>
      <c r="T264" s="248" t="s">
        <v>512</v>
      </c>
      <c r="U264" s="224">
        <v>0</v>
      </c>
      <c r="V264" s="224">
        <f>ROUND(E264*U264,2)</f>
        <v>0</v>
      </c>
      <c r="W264" s="224"/>
      <c r="X264" s="224" t="s">
        <v>3483</v>
      </c>
      <c r="Y264" s="224" t="s">
        <v>513</v>
      </c>
      <c r="Z264" s="213"/>
      <c r="AA264" s="213"/>
      <c r="AB264" s="213"/>
      <c r="AC264" s="213"/>
      <c r="AD264" s="213"/>
      <c r="AE264" s="213"/>
      <c r="AF264" s="213"/>
      <c r="AG264" s="213" t="s">
        <v>3506</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55"/>
      <c r="D265" s="251"/>
      <c r="E265" s="251"/>
      <c r="F265" s="251"/>
      <c r="G265" s="251"/>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515</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x14ac:dyDescent="0.2">
      <c r="A266" s="242">
        <v>127</v>
      </c>
      <c r="B266" s="243" t="s">
        <v>4740</v>
      </c>
      <c r="C266" s="254" t="s">
        <v>4741</v>
      </c>
      <c r="D266" s="244" t="s">
        <v>530</v>
      </c>
      <c r="E266" s="245">
        <v>4</v>
      </c>
      <c r="F266" s="246"/>
      <c r="G266" s="247">
        <f>ROUND(E266*F266,2)</f>
        <v>0</v>
      </c>
      <c r="H266" s="246"/>
      <c r="I266" s="247">
        <f>ROUND(E266*H266,2)</f>
        <v>0</v>
      </c>
      <c r="J266" s="246"/>
      <c r="K266" s="247">
        <f>ROUND(E266*J266,2)</f>
        <v>0</v>
      </c>
      <c r="L266" s="247">
        <v>21</v>
      </c>
      <c r="M266" s="247">
        <f>G266*(1+L266/100)</f>
        <v>0</v>
      </c>
      <c r="N266" s="245">
        <v>0</v>
      </c>
      <c r="O266" s="245">
        <f>ROUND(E266*N266,2)</f>
        <v>0</v>
      </c>
      <c r="P266" s="245">
        <v>0</v>
      </c>
      <c r="Q266" s="245">
        <f>ROUND(E266*P266,2)</f>
        <v>0</v>
      </c>
      <c r="R266" s="247"/>
      <c r="S266" s="247" t="s">
        <v>527</v>
      </c>
      <c r="T266" s="248" t="s">
        <v>512</v>
      </c>
      <c r="U266" s="224">
        <v>0</v>
      </c>
      <c r="V266" s="224">
        <f>ROUND(E266*U266,2)</f>
        <v>0</v>
      </c>
      <c r="W266" s="224"/>
      <c r="X266" s="224" t="s">
        <v>531</v>
      </c>
      <c r="Y266" s="224" t="s">
        <v>513</v>
      </c>
      <c r="Z266" s="213"/>
      <c r="AA266" s="213"/>
      <c r="AB266" s="213"/>
      <c r="AC266" s="213"/>
      <c r="AD266" s="213"/>
      <c r="AE266" s="213"/>
      <c r="AF266" s="213"/>
      <c r="AG266" s="213" t="s">
        <v>532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2" x14ac:dyDescent="0.2">
      <c r="A267" s="220"/>
      <c r="B267" s="221"/>
      <c r="C267" s="255"/>
      <c r="D267" s="251"/>
      <c r="E267" s="251"/>
      <c r="F267" s="251"/>
      <c r="G267" s="251"/>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515</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42">
        <v>128</v>
      </c>
      <c r="B268" s="243" t="s">
        <v>4742</v>
      </c>
      <c r="C268" s="254" t="s">
        <v>4743</v>
      </c>
      <c r="D268" s="244" t="s">
        <v>530</v>
      </c>
      <c r="E268" s="245">
        <v>5</v>
      </c>
      <c r="F268" s="246"/>
      <c r="G268" s="247">
        <f>ROUND(E268*F268,2)</f>
        <v>0</v>
      </c>
      <c r="H268" s="246"/>
      <c r="I268" s="247">
        <f>ROUND(E268*H268,2)</f>
        <v>0</v>
      </c>
      <c r="J268" s="246"/>
      <c r="K268" s="247">
        <f>ROUND(E268*J268,2)</f>
        <v>0</v>
      </c>
      <c r="L268" s="247">
        <v>21</v>
      </c>
      <c r="M268" s="247">
        <f>G268*(1+L268/100)</f>
        <v>0</v>
      </c>
      <c r="N268" s="245">
        <v>0</v>
      </c>
      <c r="O268" s="245">
        <f>ROUND(E268*N268,2)</f>
        <v>0</v>
      </c>
      <c r="P268" s="245">
        <v>0</v>
      </c>
      <c r="Q268" s="245">
        <f>ROUND(E268*P268,2)</f>
        <v>0</v>
      </c>
      <c r="R268" s="247"/>
      <c r="S268" s="247" t="s">
        <v>527</v>
      </c>
      <c r="T268" s="248" t="s">
        <v>512</v>
      </c>
      <c r="U268" s="224">
        <v>0</v>
      </c>
      <c r="V268" s="224">
        <f>ROUND(E268*U268,2)</f>
        <v>0</v>
      </c>
      <c r="W268" s="224"/>
      <c r="X268" s="224" t="s">
        <v>557</v>
      </c>
      <c r="Y268" s="224" t="s">
        <v>513</v>
      </c>
      <c r="Z268" s="213"/>
      <c r="AA268" s="213"/>
      <c r="AB268" s="213"/>
      <c r="AC268" s="213"/>
      <c r="AD268" s="213"/>
      <c r="AE268" s="213"/>
      <c r="AF268" s="213"/>
      <c r="AG268" s="213" t="s">
        <v>558</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55"/>
      <c r="D269" s="251"/>
      <c r="E269" s="251"/>
      <c r="F269" s="251"/>
      <c r="G269" s="251"/>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515</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x14ac:dyDescent="0.2">
      <c r="A270" s="242">
        <v>129</v>
      </c>
      <c r="B270" s="243" t="s">
        <v>4742</v>
      </c>
      <c r="C270" s="254" t="s">
        <v>4744</v>
      </c>
      <c r="D270" s="244" t="s">
        <v>530</v>
      </c>
      <c r="E270" s="245">
        <v>4</v>
      </c>
      <c r="F270" s="246"/>
      <c r="G270" s="247">
        <f>ROUND(E270*F270,2)</f>
        <v>0</v>
      </c>
      <c r="H270" s="246"/>
      <c r="I270" s="247">
        <f>ROUND(E270*H270,2)</f>
        <v>0</v>
      </c>
      <c r="J270" s="246"/>
      <c r="K270" s="247">
        <f>ROUND(E270*J270,2)</f>
        <v>0</v>
      </c>
      <c r="L270" s="247">
        <v>21</v>
      </c>
      <c r="M270" s="247">
        <f>G270*(1+L270/100)</f>
        <v>0</v>
      </c>
      <c r="N270" s="245">
        <v>0</v>
      </c>
      <c r="O270" s="245">
        <f>ROUND(E270*N270,2)</f>
        <v>0</v>
      </c>
      <c r="P270" s="245">
        <v>0</v>
      </c>
      <c r="Q270" s="245">
        <f>ROUND(E270*P270,2)</f>
        <v>0</v>
      </c>
      <c r="R270" s="247"/>
      <c r="S270" s="247" t="s">
        <v>527</v>
      </c>
      <c r="T270" s="248" t="s">
        <v>512</v>
      </c>
      <c r="U270" s="224">
        <v>0</v>
      </c>
      <c r="V270" s="224">
        <f>ROUND(E270*U270,2)</f>
        <v>0</v>
      </c>
      <c r="W270" s="224"/>
      <c r="X270" s="224" t="s">
        <v>3483</v>
      </c>
      <c r="Y270" s="224" t="s">
        <v>513</v>
      </c>
      <c r="Z270" s="213"/>
      <c r="AA270" s="213"/>
      <c r="AB270" s="213"/>
      <c r="AC270" s="213"/>
      <c r="AD270" s="213"/>
      <c r="AE270" s="213"/>
      <c r="AF270" s="213"/>
      <c r="AG270" s="213" t="s">
        <v>3506</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5"/>
      <c r="D271" s="251"/>
      <c r="E271" s="251"/>
      <c r="F271" s="251"/>
      <c r="G271" s="251"/>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515</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
      <c r="A272" s="242">
        <v>130</v>
      </c>
      <c r="B272" s="243" t="s">
        <v>4745</v>
      </c>
      <c r="C272" s="254" t="s">
        <v>4746</v>
      </c>
      <c r="D272" s="244" t="s">
        <v>1356</v>
      </c>
      <c r="E272" s="245">
        <v>325</v>
      </c>
      <c r="F272" s="246"/>
      <c r="G272" s="247">
        <f>ROUND(E272*F272,2)</f>
        <v>0</v>
      </c>
      <c r="H272" s="246"/>
      <c r="I272" s="247">
        <f>ROUND(E272*H272,2)</f>
        <v>0</v>
      </c>
      <c r="J272" s="246"/>
      <c r="K272" s="247">
        <f>ROUND(E272*J272,2)</f>
        <v>0</v>
      </c>
      <c r="L272" s="247">
        <v>21</v>
      </c>
      <c r="M272" s="247">
        <f>G272*(1+L272/100)</f>
        <v>0</v>
      </c>
      <c r="N272" s="245">
        <v>0</v>
      </c>
      <c r="O272" s="245">
        <f>ROUND(E272*N272,2)</f>
        <v>0</v>
      </c>
      <c r="P272" s="245">
        <v>0</v>
      </c>
      <c r="Q272" s="245">
        <f>ROUND(E272*P272,2)</f>
        <v>0</v>
      </c>
      <c r="R272" s="247"/>
      <c r="S272" s="247" t="s">
        <v>527</v>
      </c>
      <c r="T272" s="248" t="s">
        <v>512</v>
      </c>
      <c r="U272" s="224">
        <v>0</v>
      </c>
      <c r="V272" s="224">
        <f>ROUND(E272*U272,2)</f>
        <v>0</v>
      </c>
      <c r="W272" s="224"/>
      <c r="X272" s="224" t="s">
        <v>531</v>
      </c>
      <c r="Y272" s="224" t="s">
        <v>513</v>
      </c>
      <c r="Z272" s="213"/>
      <c r="AA272" s="213"/>
      <c r="AB272" s="213"/>
      <c r="AC272" s="213"/>
      <c r="AD272" s="213"/>
      <c r="AE272" s="213"/>
      <c r="AF272" s="213"/>
      <c r="AG272" s="213" t="s">
        <v>532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55"/>
      <c r="D273" s="251"/>
      <c r="E273" s="251"/>
      <c r="F273" s="251"/>
      <c r="G273" s="251"/>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515</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x14ac:dyDescent="0.2">
      <c r="A274" s="242">
        <v>131</v>
      </c>
      <c r="B274" s="243" t="s">
        <v>4747</v>
      </c>
      <c r="C274" s="254" t="s">
        <v>4748</v>
      </c>
      <c r="D274" s="244" t="s">
        <v>530</v>
      </c>
      <c r="E274" s="245">
        <v>8</v>
      </c>
      <c r="F274" s="246"/>
      <c r="G274" s="247">
        <f>ROUND(E274*F274,2)</f>
        <v>0</v>
      </c>
      <c r="H274" s="246"/>
      <c r="I274" s="247">
        <f>ROUND(E274*H274,2)</f>
        <v>0</v>
      </c>
      <c r="J274" s="246"/>
      <c r="K274" s="247">
        <f>ROUND(E274*J274,2)</f>
        <v>0</v>
      </c>
      <c r="L274" s="247">
        <v>21</v>
      </c>
      <c r="M274" s="247">
        <f>G274*(1+L274/100)</f>
        <v>0</v>
      </c>
      <c r="N274" s="245">
        <v>0</v>
      </c>
      <c r="O274" s="245">
        <f>ROUND(E274*N274,2)</f>
        <v>0</v>
      </c>
      <c r="P274" s="245">
        <v>0</v>
      </c>
      <c r="Q274" s="245">
        <f>ROUND(E274*P274,2)</f>
        <v>0</v>
      </c>
      <c r="R274" s="247"/>
      <c r="S274" s="247" t="s">
        <v>511</v>
      </c>
      <c r="T274" s="248" t="s">
        <v>512</v>
      </c>
      <c r="U274" s="224">
        <v>0.36</v>
      </c>
      <c r="V274" s="224">
        <f>ROUND(E274*U274,2)</f>
        <v>2.88</v>
      </c>
      <c r="W274" s="224"/>
      <c r="X274" s="224" t="s">
        <v>557</v>
      </c>
      <c r="Y274" s="224" t="s">
        <v>513</v>
      </c>
      <c r="Z274" s="213"/>
      <c r="AA274" s="213"/>
      <c r="AB274" s="213"/>
      <c r="AC274" s="213"/>
      <c r="AD274" s="213"/>
      <c r="AE274" s="213"/>
      <c r="AF274" s="213"/>
      <c r="AG274" s="213" t="s">
        <v>558</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55"/>
      <c r="D275" s="251"/>
      <c r="E275" s="251"/>
      <c r="F275" s="251"/>
      <c r="G275" s="251"/>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515</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42">
        <v>132</v>
      </c>
      <c r="B276" s="243" t="s">
        <v>4749</v>
      </c>
      <c r="C276" s="254" t="s">
        <v>4750</v>
      </c>
      <c r="D276" s="244" t="s">
        <v>4751</v>
      </c>
      <c r="E276" s="245">
        <v>2</v>
      </c>
      <c r="F276" s="246"/>
      <c r="G276" s="247">
        <f>ROUND(E276*F276,2)</f>
        <v>0</v>
      </c>
      <c r="H276" s="246"/>
      <c r="I276" s="247">
        <f>ROUND(E276*H276,2)</f>
        <v>0</v>
      </c>
      <c r="J276" s="246"/>
      <c r="K276" s="247">
        <f>ROUND(E276*J276,2)</f>
        <v>0</v>
      </c>
      <c r="L276" s="247">
        <v>21</v>
      </c>
      <c r="M276" s="247">
        <f>G276*(1+L276/100)</f>
        <v>0</v>
      </c>
      <c r="N276" s="245">
        <v>0</v>
      </c>
      <c r="O276" s="245">
        <f>ROUND(E276*N276,2)</f>
        <v>0</v>
      </c>
      <c r="P276" s="245">
        <v>0</v>
      </c>
      <c r="Q276" s="245">
        <f>ROUND(E276*P276,2)</f>
        <v>0</v>
      </c>
      <c r="R276" s="247"/>
      <c r="S276" s="247" t="s">
        <v>527</v>
      </c>
      <c r="T276" s="248" t="s">
        <v>512</v>
      </c>
      <c r="U276" s="224">
        <v>0</v>
      </c>
      <c r="V276" s="224">
        <f>ROUND(E276*U276,2)</f>
        <v>0</v>
      </c>
      <c r="W276" s="224"/>
      <c r="X276" s="224" t="s">
        <v>557</v>
      </c>
      <c r="Y276" s="224" t="s">
        <v>513</v>
      </c>
      <c r="Z276" s="213"/>
      <c r="AA276" s="213"/>
      <c r="AB276" s="213"/>
      <c r="AC276" s="213"/>
      <c r="AD276" s="213"/>
      <c r="AE276" s="213"/>
      <c r="AF276" s="213"/>
      <c r="AG276" s="213" t="s">
        <v>558</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5"/>
      <c r="D277" s="251"/>
      <c r="E277" s="251"/>
      <c r="F277" s="251"/>
      <c r="G277" s="251"/>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515</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42">
        <v>133</v>
      </c>
      <c r="B278" s="243" t="s">
        <v>4749</v>
      </c>
      <c r="C278" s="254" t="s">
        <v>4752</v>
      </c>
      <c r="D278" s="244" t="s">
        <v>530</v>
      </c>
      <c r="E278" s="245">
        <v>2</v>
      </c>
      <c r="F278" s="246"/>
      <c r="G278" s="247">
        <f>ROUND(E278*F278,2)</f>
        <v>0</v>
      </c>
      <c r="H278" s="246"/>
      <c r="I278" s="247">
        <f>ROUND(E278*H278,2)</f>
        <v>0</v>
      </c>
      <c r="J278" s="246"/>
      <c r="K278" s="247">
        <f>ROUND(E278*J278,2)</f>
        <v>0</v>
      </c>
      <c r="L278" s="247">
        <v>21</v>
      </c>
      <c r="M278" s="247">
        <f>G278*(1+L278/100)</f>
        <v>0</v>
      </c>
      <c r="N278" s="245">
        <v>0</v>
      </c>
      <c r="O278" s="245">
        <f>ROUND(E278*N278,2)</f>
        <v>0</v>
      </c>
      <c r="P278" s="245">
        <v>0</v>
      </c>
      <c r="Q278" s="245">
        <f>ROUND(E278*P278,2)</f>
        <v>0</v>
      </c>
      <c r="R278" s="247"/>
      <c r="S278" s="247" t="s">
        <v>527</v>
      </c>
      <c r="T278" s="248" t="s">
        <v>512</v>
      </c>
      <c r="U278" s="224">
        <v>0</v>
      </c>
      <c r="V278" s="224">
        <f>ROUND(E278*U278,2)</f>
        <v>0</v>
      </c>
      <c r="W278" s="224"/>
      <c r="X278" s="224" t="s">
        <v>3483</v>
      </c>
      <c r="Y278" s="224" t="s">
        <v>513</v>
      </c>
      <c r="Z278" s="213"/>
      <c r="AA278" s="213"/>
      <c r="AB278" s="213"/>
      <c r="AC278" s="213"/>
      <c r="AD278" s="213"/>
      <c r="AE278" s="213"/>
      <c r="AF278" s="213"/>
      <c r="AG278" s="213" t="s">
        <v>3506</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55"/>
      <c r="D279" s="251"/>
      <c r="E279" s="251"/>
      <c r="F279" s="251"/>
      <c r="G279" s="251"/>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515</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x14ac:dyDescent="0.2">
      <c r="A280" s="242">
        <v>134</v>
      </c>
      <c r="B280" s="243" t="s">
        <v>4753</v>
      </c>
      <c r="C280" s="254" t="s">
        <v>4570</v>
      </c>
      <c r="D280" s="244" t="s">
        <v>3510</v>
      </c>
      <c r="E280" s="245">
        <v>4</v>
      </c>
      <c r="F280" s="246"/>
      <c r="G280" s="247">
        <f>ROUND(E280*F280,2)</f>
        <v>0</v>
      </c>
      <c r="H280" s="246"/>
      <c r="I280" s="247">
        <f>ROUND(E280*H280,2)</f>
        <v>0</v>
      </c>
      <c r="J280" s="246"/>
      <c r="K280" s="247">
        <f>ROUND(E280*J280,2)</f>
        <v>0</v>
      </c>
      <c r="L280" s="247">
        <v>21</v>
      </c>
      <c r="M280" s="247">
        <f>G280*(1+L280/100)</f>
        <v>0</v>
      </c>
      <c r="N280" s="245">
        <v>0</v>
      </c>
      <c r="O280" s="245">
        <f>ROUND(E280*N280,2)</f>
        <v>0</v>
      </c>
      <c r="P280" s="245">
        <v>0</v>
      </c>
      <c r="Q280" s="245">
        <f>ROUND(E280*P280,2)</f>
        <v>0</v>
      </c>
      <c r="R280" s="247"/>
      <c r="S280" s="247" t="s">
        <v>527</v>
      </c>
      <c r="T280" s="248" t="s">
        <v>512</v>
      </c>
      <c r="U280" s="224">
        <v>0</v>
      </c>
      <c r="V280" s="224">
        <f>ROUND(E280*U280,2)</f>
        <v>0</v>
      </c>
      <c r="W280" s="224"/>
      <c r="X280" s="224" t="s">
        <v>557</v>
      </c>
      <c r="Y280" s="224" t="s">
        <v>513</v>
      </c>
      <c r="Z280" s="213"/>
      <c r="AA280" s="213"/>
      <c r="AB280" s="213"/>
      <c r="AC280" s="213"/>
      <c r="AD280" s="213"/>
      <c r="AE280" s="213"/>
      <c r="AF280" s="213"/>
      <c r="AG280" s="213" t="s">
        <v>558</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2" x14ac:dyDescent="0.2">
      <c r="A281" s="220"/>
      <c r="B281" s="221"/>
      <c r="C281" s="255"/>
      <c r="D281" s="251"/>
      <c r="E281" s="251"/>
      <c r="F281" s="251"/>
      <c r="G281" s="251"/>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515</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
      <c r="A282" s="242">
        <v>135</v>
      </c>
      <c r="B282" s="243" t="s">
        <v>4754</v>
      </c>
      <c r="C282" s="254" t="s">
        <v>4571</v>
      </c>
      <c r="D282" s="244" t="s">
        <v>3510</v>
      </c>
      <c r="E282" s="245">
        <v>4</v>
      </c>
      <c r="F282" s="246"/>
      <c r="G282" s="247">
        <f>ROUND(E282*F282,2)</f>
        <v>0</v>
      </c>
      <c r="H282" s="246"/>
      <c r="I282" s="247">
        <f>ROUND(E282*H282,2)</f>
        <v>0</v>
      </c>
      <c r="J282" s="246"/>
      <c r="K282" s="247">
        <f>ROUND(E282*J282,2)</f>
        <v>0</v>
      </c>
      <c r="L282" s="247">
        <v>21</v>
      </c>
      <c r="M282" s="247">
        <f>G282*(1+L282/100)</f>
        <v>0</v>
      </c>
      <c r="N282" s="245">
        <v>0</v>
      </c>
      <c r="O282" s="245">
        <f>ROUND(E282*N282,2)</f>
        <v>0</v>
      </c>
      <c r="P282" s="245">
        <v>0</v>
      </c>
      <c r="Q282" s="245">
        <f>ROUND(E282*P282,2)</f>
        <v>0</v>
      </c>
      <c r="R282" s="247"/>
      <c r="S282" s="247" t="s">
        <v>527</v>
      </c>
      <c r="T282" s="248" t="s">
        <v>512</v>
      </c>
      <c r="U282" s="224">
        <v>0</v>
      </c>
      <c r="V282" s="224">
        <f>ROUND(E282*U282,2)</f>
        <v>0</v>
      </c>
      <c r="W282" s="224"/>
      <c r="X282" s="224" t="s">
        <v>557</v>
      </c>
      <c r="Y282" s="224" t="s">
        <v>513</v>
      </c>
      <c r="Z282" s="213"/>
      <c r="AA282" s="213"/>
      <c r="AB282" s="213"/>
      <c r="AC282" s="213"/>
      <c r="AD282" s="213"/>
      <c r="AE282" s="213"/>
      <c r="AF282" s="213"/>
      <c r="AG282" s="213" t="s">
        <v>558</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2" x14ac:dyDescent="0.2">
      <c r="A283" s="220"/>
      <c r="B283" s="221"/>
      <c r="C283" s="255"/>
      <c r="D283" s="251"/>
      <c r="E283" s="251"/>
      <c r="F283" s="251"/>
      <c r="G283" s="251"/>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515</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x14ac:dyDescent="0.2">
      <c r="A284" s="242">
        <v>136</v>
      </c>
      <c r="B284" s="243" t="s">
        <v>4755</v>
      </c>
      <c r="C284" s="254" t="s">
        <v>4756</v>
      </c>
      <c r="D284" s="244" t="s">
        <v>1356</v>
      </c>
      <c r="E284" s="245">
        <v>45</v>
      </c>
      <c r="F284" s="246"/>
      <c r="G284" s="247">
        <f>ROUND(E284*F284,2)</f>
        <v>0</v>
      </c>
      <c r="H284" s="246"/>
      <c r="I284" s="247">
        <f>ROUND(E284*H284,2)</f>
        <v>0</v>
      </c>
      <c r="J284" s="246"/>
      <c r="K284" s="247">
        <f>ROUND(E284*J284,2)</f>
        <v>0</v>
      </c>
      <c r="L284" s="247">
        <v>21</v>
      </c>
      <c r="M284" s="247">
        <f>G284*(1+L284/100)</f>
        <v>0</v>
      </c>
      <c r="N284" s="245">
        <v>0</v>
      </c>
      <c r="O284" s="245">
        <f>ROUND(E284*N284,2)</f>
        <v>0</v>
      </c>
      <c r="P284" s="245">
        <v>0</v>
      </c>
      <c r="Q284" s="245">
        <f>ROUND(E284*P284,2)</f>
        <v>0</v>
      </c>
      <c r="R284" s="247"/>
      <c r="S284" s="247" t="s">
        <v>527</v>
      </c>
      <c r="T284" s="248" t="s">
        <v>512</v>
      </c>
      <c r="U284" s="224">
        <v>0</v>
      </c>
      <c r="V284" s="224">
        <f>ROUND(E284*U284,2)</f>
        <v>0</v>
      </c>
      <c r="W284" s="224"/>
      <c r="X284" s="224" t="s">
        <v>557</v>
      </c>
      <c r="Y284" s="224" t="s">
        <v>513</v>
      </c>
      <c r="Z284" s="213"/>
      <c r="AA284" s="213"/>
      <c r="AB284" s="213"/>
      <c r="AC284" s="213"/>
      <c r="AD284" s="213"/>
      <c r="AE284" s="213"/>
      <c r="AF284" s="213"/>
      <c r="AG284" s="213" t="s">
        <v>558</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2" x14ac:dyDescent="0.2">
      <c r="A285" s="220"/>
      <c r="B285" s="221"/>
      <c r="C285" s="255"/>
      <c r="D285" s="251"/>
      <c r="E285" s="251"/>
      <c r="F285" s="251"/>
      <c r="G285" s="251"/>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515</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x14ac:dyDescent="0.2">
      <c r="A286" s="242">
        <v>137</v>
      </c>
      <c r="B286" s="243" t="s">
        <v>4757</v>
      </c>
      <c r="C286" s="254" t="s">
        <v>4758</v>
      </c>
      <c r="D286" s="244" t="s">
        <v>530</v>
      </c>
      <c r="E286" s="245">
        <v>90</v>
      </c>
      <c r="F286" s="246"/>
      <c r="G286" s="247">
        <f>ROUND(E286*F286,2)</f>
        <v>0</v>
      </c>
      <c r="H286" s="246"/>
      <c r="I286" s="247">
        <f>ROUND(E286*H286,2)</f>
        <v>0</v>
      </c>
      <c r="J286" s="246"/>
      <c r="K286" s="247">
        <f>ROUND(E286*J286,2)</f>
        <v>0</v>
      </c>
      <c r="L286" s="247">
        <v>21</v>
      </c>
      <c r="M286" s="247">
        <f>G286*(1+L286/100)</f>
        <v>0</v>
      </c>
      <c r="N286" s="245">
        <v>0</v>
      </c>
      <c r="O286" s="245">
        <f>ROUND(E286*N286,2)</f>
        <v>0</v>
      </c>
      <c r="P286" s="245">
        <v>0</v>
      </c>
      <c r="Q286" s="245">
        <f>ROUND(E286*P286,2)</f>
        <v>0</v>
      </c>
      <c r="R286" s="247"/>
      <c r="S286" s="247" t="s">
        <v>527</v>
      </c>
      <c r="T286" s="248" t="s">
        <v>512</v>
      </c>
      <c r="U286" s="224">
        <v>0</v>
      </c>
      <c r="V286" s="224">
        <f>ROUND(E286*U286,2)</f>
        <v>0</v>
      </c>
      <c r="W286" s="224"/>
      <c r="X286" s="224" t="s">
        <v>557</v>
      </c>
      <c r="Y286" s="224" t="s">
        <v>513</v>
      </c>
      <c r="Z286" s="213"/>
      <c r="AA286" s="213"/>
      <c r="AB286" s="213"/>
      <c r="AC286" s="213"/>
      <c r="AD286" s="213"/>
      <c r="AE286" s="213"/>
      <c r="AF286" s="213"/>
      <c r="AG286" s="213" t="s">
        <v>558</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55"/>
      <c r="D287" s="251"/>
      <c r="E287" s="251"/>
      <c r="F287" s="251"/>
      <c r="G287" s="251"/>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515</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x14ac:dyDescent="0.2">
      <c r="A288" s="232" t="s">
        <v>506</v>
      </c>
      <c r="B288" s="233" t="s">
        <v>199</v>
      </c>
      <c r="C288" s="253" t="s">
        <v>201</v>
      </c>
      <c r="D288" s="234"/>
      <c r="E288" s="235"/>
      <c r="F288" s="236"/>
      <c r="G288" s="236">
        <f>SUMIF(AG289:AG312,"&lt;&gt;NOR",G289:G312)</f>
        <v>0</v>
      </c>
      <c r="H288" s="236"/>
      <c r="I288" s="236">
        <f>SUM(I289:I312)</f>
        <v>0</v>
      </c>
      <c r="J288" s="236"/>
      <c r="K288" s="236">
        <f>SUM(K289:K312)</f>
        <v>0</v>
      </c>
      <c r="L288" s="236"/>
      <c r="M288" s="236">
        <f>SUM(M289:M312)</f>
        <v>0</v>
      </c>
      <c r="N288" s="235"/>
      <c r="O288" s="235">
        <f>SUM(O289:O312)</f>
        <v>0</v>
      </c>
      <c r="P288" s="235"/>
      <c r="Q288" s="235">
        <f>SUM(Q289:Q312)</f>
        <v>0</v>
      </c>
      <c r="R288" s="236"/>
      <c r="S288" s="236"/>
      <c r="T288" s="237"/>
      <c r="U288" s="231"/>
      <c r="V288" s="231">
        <f>SUM(V289:V312)</f>
        <v>0</v>
      </c>
      <c r="W288" s="231"/>
      <c r="X288" s="231"/>
      <c r="Y288" s="231"/>
      <c r="AG288" t="s">
        <v>507</v>
      </c>
    </row>
    <row r="289" spans="1:60" outlineLevel="1" x14ac:dyDescent="0.2">
      <c r="A289" s="242">
        <v>138</v>
      </c>
      <c r="B289" s="243" t="s">
        <v>4759</v>
      </c>
      <c r="C289" s="254" t="s">
        <v>4760</v>
      </c>
      <c r="D289" s="244" t="s">
        <v>530</v>
      </c>
      <c r="E289" s="245">
        <v>2</v>
      </c>
      <c r="F289" s="246"/>
      <c r="G289" s="247">
        <f>ROUND(E289*F289,2)</f>
        <v>0</v>
      </c>
      <c r="H289" s="246"/>
      <c r="I289" s="247">
        <f>ROUND(E289*H289,2)</f>
        <v>0</v>
      </c>
      <c r="J289" s="246"/>
      <c r="K289" s="247">
        <f>ROUND(E289*J289,2)</f>
        <v>0</v>
      </c>
      <c r="L289" s="247">
        <v>21</v>
      </c>
      <c r="M289" s="247">
        <f>G289*(1+L289/100)</f>
        <v>0</v>
      </c>
      <c r="N289" s="245">
        <v>0</v>
      </c>
      <c r="O289" s="245">
        <f>ROUND(E289*N289,2)</f>
        <v>0</v>
      </c>
      <c r="P289" s="245">
        <v>0</v>
      </c>
      <c r="Q289" s="245">
        <f>ROUND(E289*P289,2)</f>
        <v>0</v>
      </c>
      <c r="R289" s="247"/>
      <c r="S289" s="247" t="s">
        <v>527</v>
      </c>
      <c r="T289" s="248" t="s">
        <v>512</v>
      </c>
      <c r="U289" s="224">
        <v>0</v>
      </c>
      <c r="V289" s="224">
        <f>ROUND(E289*U289,2)</f>
        <v>0</v>
      </c>
      <c r="W289" s="224"/>
      <c r="X289" s="224" t="s">
        <v>557</v>
      </c>
      <c r="Y289" s="224" t="s">
        <v>513</v>
      </c>
      <c r="Z289" s="213"/>
      <c r="AA289" s="213"/>
      <c r="AB289" s="213"/>
      <c r="AC289" s="213"/>
      <c r="AD289" s="213"/>
      <c r="AE289" s="213"/>
      <c r="AF289" s="213"/>
      <c r="AG289" s="213" t="s">
        <v>558</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55"/>
      <c r="D290" s="251"/>
      <c r="E290" s="251"/>
      <c r="F290" s="251"/>
      <c r="G290" s="251"/>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515</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x14ac:dyDescent="0.2">
      <c r="A291" s="242">
        <v>139</v>
      </c>
      <c r="B291" s="243" t="s">
        <v>4761</v>
      </c>
      <c r="C291" s="254" t="s">
        <v>4762</v>
      </c>
      <c r="D291" s="244" t="s">
        <v>530</v>
      </c>
      <c r="E291" s="245">
        <v>2</v>
      </c>
      <c r="F291" s="246"/>
      <c r="G291" s="247">
        <f>ROUND(E291*F291,2)</f>
        <v>0</v>
      </c>
      <c r="H291" s="246"/>
      <c r="I291" s="247">
        <f>ROUND(E291*H291,2)</f>
        <v>0</v>
      </c>
      <c r="J291" s="246"/>
      <c r="K291" s="247">
        <f>ROUND(E291*J291,2)</f>
        <v>0</v>
      </c>
      <c r="L291" s="247">
        <v>21</v>
      </c>
      <c r="M291" s="247">
        <f>G291*(1+L291/100)</f>
        <v>0</v>
      </c>
      <c r="N291" s="245">
        <v>0</v>
      </c>
      <c r="O291" s="245">
        <f>ROUND(E291*N291,2)</f>
        <v>0</v>
      </c>
      <c r="P291" s="245">
        <v>0</v>
      </c>
      <c r="Q291" s="245">
        <f>ROUND(E291*P291,2)</f>
        <v>0</v>
      </c>
      <c r="R291" s="247"/>
      <c r="S291" s="247" t="s">
        <v>527</v>
      </c>
      <c r="T291" s="248" t="s">
        <v>512</v>
      </c>
      <c r="U291" s="224">
        <v>0</v>
      </c>
      <c r="V291" s="224">
        <f>ROUND(E291*U291,2)</f>
        <v>0</v>
      </c>
      <c r="W291" s="224"/>
      <c r="X291" s="224" t="s">
        <v>557</v>
      </c>
      <c r="Y291" s="224" t="s">
        <v>513</v>
      </c>
      <c r="Z291" s="213"/>
      <c r="AA291" s="213"/>
      <c r="AB291" s="213"/>
      <c r="AC291" s="213"/>
      <c r="AD291" s="213"/>
      <c r="AE291" s="213"/>
      <c r="AF291" s="213"/>
      <c r="AG291" s="213" t="s">
        <v>558</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55"/>
      <c r="D292" s="251"/>
      <c r="E292" s="251"/>
      <c r="F292" s="251"/>
      <c r="G292" s="251"/>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515</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x14ac:dyDescent="0.2">
      <c r="A293" s="242">
        <v>140</v>
      </c>
      <c r="B293" s="243" t="s">
        <v>4763</v>
      </c>
      <c r="C293" s="254" t="s">
        <v>4764</v>
      </c>
      <c r="D293" s="244" t="s">
        <v>530</v>
      </c>
      <c r="E293" s="245">
        <v>1</v>
      </c>
      <c r="F293" s="246"/>
      <c r="G293" s="247">
        <f>ROUND(E293*F293,2)</f>
        <v>0</v>
      </c>
      <c r="H293" s="246"/>
      <c r="I293" s="247">
        <f>ROUND(E293*H293,2)</f>
        <v>0</v>
      </c>
      <c r="J293" s="246"/>
      <c r="K293" s="247">
        <f>ROUND(E293*J293,2)</f>
        <v>0</v>
      </c>
      <c r="L293" s="247">
        <v>21</v>
      </c>
      <c r="M293" s="247">
        <f>G293*(1+L293/100)</f>
        <v>0</v>
      </c>
      <c r="N293" s="245">
        <v>0</v>
      </c>
      <c r="O293" s="245">
        <f>ROUND(E293*N293,2)</f>
        <v>0</v>
      </c>
      <c r="P293" s="245">
        <v>0</v>
      </c>
      <c r="Q293" s="245">
        <f>ROUND(E293*P293,2)</f>
        <v>0</v>
      </c>
      <c r="R293" s="247"/>
      <c r="S293" s="247" t="s">
        <v>527</v>
      </c>
      <c r="T293" s="248" t="s">
        <v>512</v>
      </c>
      <c r="U293" s="224">
        <v>0</v>
      </c>
      <c r="V293" s="224">
        <f>ROUND(E293*U293,2)</f>
        <v>0</v>
      </c>
      <c r="W293" s="224"/>
      <c r="X293" s="224" t="s">
        <v>557</v>
      </c>
      <c r="Y293" s="224" t="s">
        <v>513</v>
      </c>
      <c r="Z293" s="213"/>
      <c r="AA293" s="213"/>
      <c r="AB293" s="213"/>
      <c r="AC293" s="213"/>
      <c r="AD293" s="213"/>
      <c r="AE293" s="213"/>
      <c r="AF293" s="213"/>
      <c r="AG293" s="213" t="s">
        <v>558</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55"/>
      <c r="D294" s="251"/>
      <c r="E294" s="251"/>
      <c r="F294" s="251"/>
      <c r="G294" s="251"/>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515</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x14ac:dyDescent="0.2">
      <c r="A295" s="242">
        <v>141</v>
      </c>
      <c r="B295" s="243" t="s">
        <v>4765</v>
      </c>
      <c r="C295" s="254" t="s">
        <v>4766</v>
      </c>
      <c r="D295" s="244" t="s">
        <v>530</v>
      </c>
      <c r="E295" s="245">
        <v>1</v>
      </c>
      <c r="F295" s="246"/>
      <c r="G295" s="247">
        <f>ROUND(E295*F295,2)</f>
        <v>0</v>
      </c>
      <c r="H295" s="246"/>
      <c r="I295" s="247">
        <f>ROUND(E295*H295,2)</f>
        <v>0</v>
      </c>
      <c r="J295" s="246"/>
      <c r="K295" s="247">
        <f>ROUND(E295*J295,2)</f>
        <v>0</v>
      </c>
      <c r="L295" s="247">
        <v>21</v>
      </c>
      <c r="M295" s="247">
        <f>G295*(1+L295/100)</f>
        <v>0</v>
      </c>
      <c r="N295" s="245">
        <v>0</v>
      </c>
      <c r="O295" s="245">
        <f>ROUND(E295*N295,2)</f>
        <v>0</v>
      </c>
      <c r="P295" s="245">
        <v>0</v>
      </c>
      <c r="Q295" s="245">
        <f>ROUND(E295*P295,2)</f>
        <v>0</v>
      </c>
      <c r="R295" s="247"/>
      <c r="S295" s="247" t="s">
        <v>527</v>
      </c>
      <c r="T295" s="248" t="s">
        <v>512</v>
      </c>
      <c r="U295" s="224">
        <v>0</v>
      </c>
      <c r="V295" s="224">
        <f>ROUND(E295*U295,2)</f>
        <v>0</v>
      </c>
      <c r="W295" s="224"/>
      <c r="X295" s="224" t="s">
        <v>557</v>
      </c>
      <c r="Y295" s="224" t="s">
        <v>513</v>
      </c>
      <c r="Z295" s="213"/>
      <c r="AA295" s="213"/>
      <c r="AB295" s="213"/>
      <c r="AC295" s="213"/>
      <c r="AD295" s="213"/>
      <c r="AE295" s="213"/>
      <c r="AF295" s="213"/>
      <c r="AG295" s="213" t="s">
        <v>558</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2" x14ac:dyDescent="0.2">
      <c r="A296" s="220"/>
      <c r="B296" s="221"/>
      <c r="C296" s="255"/>
      <c r="D296" s="251"/>
      <c r="E296" s="251"/>
      <c r="F296" s="251"/>
      <c r="G296" s="251"/>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515</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x14ac:dyDescent="0.2">
      <c r="A297" s="242">
        <v>142</v>
      </c>
      <c r="B297" s="243" t="s">
        <v>4767</v>
      </c>
      <c r="C297" s="254" t="s">
        <v>4768</v>
      </c>
      <c r="D297" s="244" t="s">
        <v>530</v>
      </c>
      <c r="E297" s="245">
        <v>1</v>
      </c>
      <c r="F297" s="246"/>
      <c r="G297" s="247">
        <f>ROUND(E297*F297,2)</f>
        <v>0</v>
      </c>
      <c r="H297" s="246"/>
      <c r="I297" s="247">
        <f>ROUND(E297*H297,2)</f>
        <v>0</v>
      </c>
      <c r="J297" s="246"/>
      <c r="K297" s="247">
        <f>ROUND(E297*J297,2)</f>
        <v>0</v>
      </c>
      <c r="L297" s="247">
        <v>21</v>
      </c>
      <c r="M297" s="247">
        <f>G297*(1+L297/100)</f>
        <v>0</v>
      </c>
      <c r="N297" s="245">
        <v>0</v>
      </c>
      <c r="O297" s="245">
        <f>ROUND(E297*N297,2)</f>
        <v>0</v>
      </c>
      <c r="P297" s="245">
        <v>0</v>
      </c>
      <c r="Q297" s="245">
        <f>ROUND(E297*P297,2)</f>
        <v>0</v>
      </c>
      <c r="R297" s="247"/>
      <c r="S297" s="247" t="s">
        <v>527</v>
      </c>
      <c r="T297" s="248" t="s">
        <v>512</v>
      </c>
      <c r="U297" s="224">
        <v>0</v>
      </c>
      <c r="V297" s="224">
        <f>ROUND(E297*U297,2)</f>
        <v>0</v>
      </c>
      <c r="W297" s="224"/>
      <c r="X297" s="224" t="s">
        <v>557</v>
      </c>
      <c r="Y297" s="224" t="s">
        <v>513</v>
      </c>
      <c r="Z297" s="213"/>
      <c r="AA297" s="213"/>
      <c r="AB297" s="213"/>
      <c r="AC297" s="213"/>
      <c r="AD297" s="213"/>
      <c r="AE297" s="213"/>
      <c r="AF297" s="213"/>
      <c r="AG297" s="213" t="s">
        <v>558</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2" x14ac:dyDescent="0.2">
      <c r="A298" s="220"/>
      <c r="B298" s="221"/>
      <c r="C298" s="255"/>
      <c r="D298" s="251"/>
      <c r="E298" s="251"/>
      <c r="F298" s="251"/>
      <c r="G298" s="251"/>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515</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
      <c r="A299" s="242">
        <v>143</v>
      </c>
      <c r="B299" s="243" t="s">
        <v>4769</v>
      </c>
      <c r="C299" s="254" t="s">
        <v>4770</v>
      </c>
      <c r="D299" s="244" t="s">
        <v>530</v>
      </c>
      <c r="E299" s="245">
        <v>1</v>
      </c>
      <c r="F299" s="246"/>
      <c r="G299" s="247">
        <f>ROUND(E299*F299,2)</f>
        <v>0</v>
      </c>
      <c r="H299" s="246"/>
      <c r="I299" s="247">
        <f>ROUND(E299*H299,2)</f>
        <v>0</v>
      </c>
      <c r="J299" s="246"/>
      <c r="K299" s="247">
        <f>ROUND(E299*J299,2)</f>
        <v>0</v>
      </c>
      <c r="L299" s="247">
        <v>21</v>
      </c>
      <c r="M299" s="247">
        <f>G299*(1+L299/100)</f>
        <v>0</v>
      </c>
      <c r="N299" s="245">
        <v>0</v>
      </c>
      <c r="O299" s="245">
        <f>ROUND(E299*N299,2)</f>
        <v>0</v>
      </c>
      <c r="P299" s="245">
        <v>0</v>
      </c>
      <c r="Q299" s="245">
        <f>ROUND(E299*P299,2)</f>
        <v>0</v>
      </c>
      <c r="R299" s="247"/>
      <c r="S299" s="247" t="s">
        <v>527</v>
      </c>
      <c r="T299" s="248" t="s">
        <v>512</v>
      </c>
      <c r="U299" s="224">
        <v>0</v>
      </c>
      <c r="V299" s="224">
        <f>ROUND(E299*U299,2)</f>
        <v>0</v>
      </c>
      <c r="W299" s="224"/>
      <c r="X299" s="224" t="s">
        <v>557</v>
      </c>
      <c r="Y299" s="224" t="s">
        <v>513</v>
      </c>
      <c r="Z299" s="213"/>
      <c r="AA299" s="213"/>
      <c r="AB299" s="213"/>
      <c r="AC299" s="213"/>
      <c r="AD299" s="213"/>
      <c r="AE299" s="213"/>
      <c r="AF299" s="213"/>
      <c r="AG299" s="213" t="s">
        <v>558</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55"/>
      <c r="D300" s="251"/>
      <c r="E300" s="251"/>
      <c r="F300" s="251"/>
      <c r="G300" s="251"/>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515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x14ac:dyDescent="0.2">
      <c r="A301" s="242">
        <v>144</v>
      </c>
      <c r="B301" s="243" t="s">
        <v>4771</v>
      </c>
      <c r="C301" s="254" t="s">
        <v>4772</v>
      </c>
      <c r="D301" s="244" t="s">
        <v>530</v>
      </c>
      <c r="E301" s="245">
        <v>1</v>
      </c>
      <c r="F301" s="246"/>
      <c r="G301" s="247">
        <f>ROUND(E301*F301,2)</f>
        <v>0</v>
      </c>
      <c r="H301" s="246"/>
      <c r="I301" s="247">
        <f>ROUND(E301*H301,2)</f>
        <v>0</v>
      </c>
      <c r="J301" s="246"/>
      <c r="K301" s="247">
        <f>ROUND(E301*J301,2)</f>
        <v>0</v>
      </c>
      <c r="L301" s="247">
        <v>21</v>
      </c>
      <c r="M301" s="247">
        <f>G301*(1+L301/100)</f>
        <v>0</v>
      </c>
      <c r="N301" s="245">
        <v>0</v>
      </c>
      <c r="O301" s="245">
        <f>ROUND(E301*N301,2)</f>
        <v>0</v>
      </c>
      <c r="P301" s="245">
        <v>0</v>
      </c>
      <c r="Q301" s="245">
        <f>ROUND(E301*P301,2)</f>
        <v>0</v>
      </c>
      <c r="R301" s="247"/>
      <c r="S301" s="247" t="s">
        <v>527</v>
      </c>
      <c r="T301" s="248" t="s">
        <v>512</v>
      </c>
      <c r="U301" s="224">
        <v>0</v>
      </c>
      <c r="V301" s="224">
        <f>ROUND(E301*U301,2)</f>
        <v>0</v>
      </c>
      <c r="W301" s="224"/>
      <c r="X301" s="224" t="s">
        <v>557</v>
      </c>
      <c r="Y301" s="224" t="s">
        <v>513</v>
      </c>
      <c r="Z301" s="213"/>
      <c r="AA301" s="213"/>
      <c r="AB301" s="213"/>
      <c r="AC301" s="213"/>
      <c r="AD301" s="213"/>
      <c r="AE301" s="213"/>
      <c r="AF301" s="213"/>
      <c r="AG301" s="213" t="s">
        <v>558</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2" x14ac:dyDescent="0.2">
      <c r="A302" s="220"/>
      <c r="B302" s="221"/>
      <c r="C302" s="255"/>
      <c r="D302" s="251"/>
      <c r="E302" s="251"/>
      <c r="F302" s="251"/>
      <c r="G302" s="251"/>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515</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x14ac:dyDescent="0.2">
      <c r="A303" s="242">
        <v>145</v>
      </c>
      <c r="B303" s="243" t="s">
        <v>4773</v>
      </c>
      <c r="C303" s="254" t="s">
        <v>4774</v>
      </c>
      <c r="D303" s="244" t="s">
        <v>530</v>
      </c>
      <c r="E303" s="245">
        <v>1</v>
      </c>
      <c r="F303" s="246"/>
      <c r="G303" s="247">
        <f>ROUND(E303*F303,2)</f>
        <v>0</v>
      </c>
      <c r="H303" s="246"/>
      <c r="I303" s="247">
        <f>ROUND(E303*H303,2)</f>
        <v>0</v>
      </c>
      <c r="J303" s="246"/>
      <c r="K303" s="247">
        <f>ROUND(E303*J303,2)</f>
        <v>0</v>
      </c>
      <c r="L303" s="247">
        <v>21</v>
      </c>
      <c r="M303" s="247">
        <f>G303*(1+L303/100)</f>
        <v>0</v>
      </c>
      <c r="N303" s="245">
        <v>0</v>
      </c>
      <c r="O303" s="245">
        <f>ROUND(E303*N303,2)</f>
        <v>0</v>
      </c>
      <c r="P303" s="245">
        <v>0</v>
      </c>
      <c r="Q303" s="245">
        <f>ROUND(E303*P303,2)</f>
        <v>0</v>
      </c>
      <c r="R303" s="247"/>
      <c r="S303" s="247" t="s">
        <v>527</v>
      </c>
      <c r="T303" s="248" t="s">
        <v>512</v>
      </c>
      <c r="U303" s="224">
        <v>0</v>
      </c>
      <c r="V303" s="224">
        <f>ROUND(E303*U303,2)</f>
        <v>0</v>
      </c>
      <c r="W303" s="224"/>
      <c r="X303" s="224" t="s">
        <v>557</v>
      </c>
      <c r="Y303" s="224" t="s">
        <v>513</v>
      </c>
      <c r="Z303" s="213"/>
      <c r="AA303" s="213"/>
      <c r="AB303" s="213"/>
      <c r="AC303" s="213"/>
      <c r="AD303" s="213"/>
      <c r="AE303" s="213"/>
      <c r="AF303" s="213"/>
      <c r="AG303" s="213" t="s">
        <v>558</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2" x14ac:dyDescent="0.2">
      <c r="A304" s="220"/>
      <c r="B304" s="221"/>
      <c r="C304" s="255"/>
      <c r="D304" s="251"/>
      <c r="E304" s="251"/>
      <c r="F304" s="251"/>
      <c r="G304" s="251"/>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515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x14ac:dyDescent="0.2">
      <c r="A305" s="242">
        <v>146</v>
      </c>
      <c r="B305" s="243" t="s">
        <v>4775</v>
      </c>
      <c r="C305" s="254" t="s">
        <v>4776</v>
      </c>
      <c r="D305" s="244" t="s">
        <v>1356</v>
      </c>
      <c r="E305" s="245">
        <v>45</v>
      </c>
      <c r="F305" s="246"/>
      <c r="G305" s="247">
        <f>ROUND(E305*F305,2)</f>
        <v>0</v>
      </c>
      <c r="H305" s="246"/>
      <c r="I305" s="247">
        <f>ROUND(E305*H305,2)</f>
        <v>0</v>
      </c>
      <c r="J305" s="246"/>
      <c r="K305" s="247">
        <f>ROUND(E305*J305,2)</f>
        <v>0</v>
      </c>
      <c r="L305" s="247">
        <v>21</v>
      </c>
      <c r="M305" s="247">
        <f>G305*(1+L305/100)</f>
        <v>0</v>
      </c>
      <c r="N305" s="245">
        <v>0</v>
      </c>
      <c r="O305" s="245">
        <f>ROUND(E305*N305,2)</f>
        <v>0</v>
      </c>
      <c r="P305" s="245">
        <v>0</v>
      </c>
      <c r="Q305" s="245">
        <f>ROUND(E305*P305,2)</f>
        <v>0</v>
      </c>
      <c r="R305" s="247"/>
      <c r="S305" s="247" t="s">
        <v>527</v>
      </c>
      <c r="T305" s="248" t="s">
        <v>512</v>
      </c>
      <c r="U305" s="224">
        <v>0</v>
      </c>
      <c r="V305" s="224">
        <f>ROUND(E305*U305,2)</f>
        <v>0</v>
      </c>
      <c r="W305" s="224"/>
      <c r="X305" s="224" t="s">
        <v>557</v>
      </c>
      <c r="Y305" s="224" t="s">
        <v>513</v>
      </c>
      <c r="Z305" s="213"/>
      <c r="AA305" s="213"/>
      <c r="AB305" s="213"/>
      <c r="AC305" s="213"/>
      <c r="AD305" s="213"/>
      <c r="AE305" s="213"/>
      <c r="AF305" s="213"/>
      <c r="AG305" s="213" t="s">
        <v>558</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2" x14ac:dyDescent="0.2">
      <c r="A306" s="220"/>
      <c r="B306" s="221"/>
      <c r="C306" s="255"/>
      <c r="D306" s="251"/>
      <c r="E306" s="251"/>
      <c r="F306" s="251"/>
      <c r="G306" s="251"/>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515</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x14ac:dyDescent="0.2">
      <c r="A307" s="242">
        <v>147</v>
      </c>
      <c r="B307" s="243" t="s">
        <v>4777</v>
      </c>
      <c r="C307" s="254" t="s">
        <v>4778</v>
      </c>
      <c r="D307" s="244" t="s">
        <v>530</v>
      </c>
      <c r="E307" s="245">
        <v>4</v>
      </c>
      <c r="F307" s="246"/>
      <c r="G307" s="247">
        <f>ROUND(E307*F307,2)</f>
        <v>0</v>
      </c>
      <c r="H307" s="246"/>
      <c r="I307" s="247">
        <f>ROUND(E307*H307,2)</f>
        <v>0</v>
      </c>
      <c r="J307" s="246"/>
      <c r="K307" s="247">
        <f>ROUND(E307*J307,2)</f>
        <v>0</v>
      </c>
      <c r="L307" s="247">
        <v>21</v>
      </c>
      <c r="M307" s="247">
        <f>G307*(1+L307/100)</f>
        <v>0</v>
      </c>
      <c r="N307" s="245">
        <v>0</v>
      </c>
      <c r="O307" s="245">
        <f>ROUND(E307*N307,2)</f>
        <v>0</v>
      </c>
      <c r="P307" s="245">
        <v>0</v>
      </c>
      <c r="Q307" s="245">
        <f>ROUND(E307*P307,2)</f>
        <v>0</v>
      </c>
      <c r="R307" s="247"/>
      <c r="S307" s="247" t="s">
        <v>527</v>
      </c>
      <c r="T307" s="248" t="s">
        <v>512</v>
      </c>
      <c r="U307" s="224">
        <v>0</v>
      </c>
      <c r="V307" s="224">
        <f>ROUND(E307*U307,2)</f>
        <v>0</v>
      </c>
      <c r="W307" s="224"/>
      <c r="X307" s="224" t="s">
        <v>557</v>
      </c>
      <c r="Y307" s="224" t="s">
        <v>513</v>
      </c>
      <c r="Z307" s="213"/>
      <c r="AA307" s="213"/>
      <c r="AB307" s="213"/>
      <c r="AC307" s="213"/>
      <c r="AD307" s="213"/>
      <c r="AE307" s="213"/>
      <c r="AF307" s="213"/>
      <c r="AG307" s="213" t="s">
        <v>558</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55"/>
      <c r="D308" s="251"/>
      <c r="E308" s="251"/>
      <c r="F308" s="251"/>
      <c r="G308" s="251"/>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515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x14ac:dyDescent="0.2">
      <c r="A309" s="242">
        <v>148</v>
      </c>
      <c r="B309" s="243" t="s">
        <v>4779</v>
      </c>
      <c r="C309" s="254" t="s">
        <v>4780</v>
      </c>
      <c r="D309" s="244" t="s">
        <v>530</v>
      </c>
      <c r="E309" s="245">
        <v>4</v>
      </c>
      <c r="F309" s="246"/>
      <c r="G309" s="247">
        <f>ROUND(E309*F309,2)</f>
        <v>0</v>
      </c>
      <c r="H309" s="246"/>
      <c r="I309" s="247">
        <f>ROUND(E309*H309,2)</f>
        <v>0</v>
      </c>
      <c r="J309" s="246"/>
      <c r="K309" s="247">
        <f>ROUND(E309*J309,2)</f>
        <v>0</v>
      </c>
      <c r="L309" s="247">
        <v>21</v>
      </c>
      <c r="M309" s="247">
        <f>G309*(1+L309/100)</f>
        <v>0</v>
      </c>
      <c r="N309" s="245">
        <v>0</v>
      </c>
      <c r="O309" s="245">
        <f>ROUND(E309*N309,2)</f>
        <v>0</v>
      </c>
      <c r="P309" s="245">
        <v>0</v>
      </c>
      <c r="Q309" s="245">
        <f>ROUND(E309*P309,2)</f>
        <v>0</v>
      </c>
      <c r="R309" s="247"/>
      <c r="S309" s="247" t="s">
        <v>527</v>
      </c>
      <c r="T309" s="248" t="s">
        <v>512</v>
      </c>
      <c r="U309" s="224">
        <v>0</v>
      </c>
      <c r="V309" s="224">
        <f>ROUND(E309*U309,2)</f>
        <v>0</v>
      </c>
      <c r="W309" s="224"/>
      <c r="X309" s="224" t="s">
        <v>557</v>
      </c>
      <c r="Y309" s="224" t="s">
        <v>513</v>
      </c>
      <c r="Z309" s="213"/>
      <c r="AA309" s="213"/>
      <c r="AB309" s="213"/>
      <c r="AC309" s="213"/>
      <c r="AD309" s="213"/>
      <c r="AE309" s="213"/>
      <c r="AF309" s="213"/>
      <c r="AG309" s="213" t="s">
        <v>558</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2" x14ac:dyDescent="0.2">
      <c r="A310" s="220"/>
      <c r="B310" s="221"/>
      <c r="C310" s="255"/>
      <c r="D310" s="251"/>
      <c r="E310" s="251"/>
      <c r="F310" s="251"/>
      <c r="G310" s="251"/>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515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x14ac:dyDescent="0.2">
      <c r="A311" s="242">
        <v>149</v>
      </c>
      <c r="B311" s="243" t="s">
        <v>4781</v>
      </c>
      <c r="C311" s="254" t="s">
        <v>4782</v>
      </c>
      <c r="D311" s="244" t="s">
        <v>1356</v>
      </c>
      <c r="E311" s="245">
        <v>45</v>
      </c>
      <c r="F311" s="246"/>
      <c r="G311" s="247">
        <f>ROUND(E311*F311,2)</f>
        <v>0</v>
      </c>
      <c r="H311" s="246"/>
      <c r="I311" s="247">
        <f>ROUND(E311*H311,2)</f>
        <v>0</v>
      </c>
      <c r="J311" s="246"/>
      <c r="K311" s="247">
        <f>ROUND(E311*J311,2)</f>
        <v>0</v>
      </c>
      <c r="L311" s="247">
        <v>21</v>
      </c>
      <c r="M311" s="247">
        <f>G311*(1+L311/100)</f>
        <v>0</v>
      </c>
      <c r="N311" s="245">
        <v>0</v>
      </c>
      <c r="O311" s="245">
        <f>ROUND(E311*N311,2)</f>
        <v>0</v>
      </c>
      <c r="P311" s="245">
        <v>0</v>
      </c>
      <c r="Q311" s="245">
        <f>ROUND(E311*P311,2)</f>
        <v>0</v>
      </c>
      <c r="R311" s="247"/>
      <c r="S311" s="247" t="s">
        <v>527</v>
      </c>
      <c r="T311" s="248" t="s">
        <v>512</v>
      </c>
      <c r="U311" s="224">
        <v>0</v>
      </c>
      <c r="V311" s="224">
        <f>ROUND(E311*U311,2)</f>
        <v>0</v>
      </c>
      <c r="W311" s="224"/>
      <c r="X311" s="224" t="s">
        <v>557</v>
      </c>
      <c r="Y311" s="224" t="s">
        <v>513</v>
      </c>
      <c r="Z311" s="213"/>
      <c r="AA311" s="213"/>
      <c r="AB311" s="213"/>
      <c r="AC311" s="213"/>
      <c r="AD311" s="213"/>
      <c r="AE311" s="213"/>
      <c r="AF311" s="213"/>
      <c r="AG311" s="213" t="s">
        <v>558</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2" x14ac:dyDescent="0.2">
      <c r="A312" s="220"/>
      <c r="B312" s="221"/>
      <c r="C312" s="255"/>
      <c r="D312" s="251"/>
      <c r="E312" s="251"/>
      <c r="F312" s="251"/>
      <c r="G312" s="251"/>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515</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x14ac:dyDescent="0.2">
      <c r="A313" s="232" t="s">
        <v>506</v>
      </c>
      <c r="B313" s="233" t="s">
        <v>202</v>
      </c>
      <c r="C313" s="253" t="s">
        <v>204</v>
      </c>
      <c r="D313" s="234"/>
      <c r="E313" s="235"/>
      <c r="F313" s="236"/>
      <c r="G313" s="236">
        <f>SUMIF(AG314:AG329,"&lt;&gt;NOR",G314:G329)</f>
        <v>0</v>
      </c>
      <c r="H313" s="236"/>
      <c r="I313" s="236">
        <f>SUM(I314:I329)</f>
        <v>0</v>
      </c>
      <c r="J313" s="236"/>
      <c r="K313" s="236">
        <f>SUM(K314:K329)</f>
        <v>0</v>
      </c>
      <c r="L313" s="236"/>
      <c r="M313" s="236">
        <f>SUM(M314:M329)</f>
        <v>0</v>
      </c>
      <c r="N313" s="235"/>
      <c r="O313" s="235">
        <f>SUM(O314:O329)</f>
        <v>0</v>
      </c>
      <c r="P313" s="235"/>
      <c r="Q313" s="235">
        <f>SUM(Q314:Q329)</f>
        <v>0</v>
      </c>
      <c r="R313" s="236"/>
      <c r="S313" s="236"/>
      <c r="T313" s="237"/>
      <c r="U313" s="231"/>
      <c r="V313" s="231">
        <f>SUM(V314:V329)</f>
        <v>6.36</v>
      </c>
      <c r="W313" s="231"/>
      <c r="X313" s="231"/>
      <c r="Y313" s="231"/>
      <c r="AG313" t="s">
        <v>507</v>
      </c>
    </row>
    <row r="314" spans="1:60" outlineLevel="1" x14ac:dyDescent="0.2">
      <c r="A314" s="242">
        <v>150</v>
      </c>
      <c r="B314" s="243" t="s">
        <v>4749</v>
      </c>
      <c r="C314" s="254" t="s">
        <v>4750</v>
      </c>
      <c r="D314" s="244" t="s">
        <v>530</v>
      </c>
      <c r="E314" s="245">
        <v>3</v>
      </c>
      <c r="F314" s="246"/>
      <c r="G314" s="247">
        <f>ROUND(E314*F314,2)</f>
        <v>0</v>
      </c>
      <c r="H314" s="246"/>
      <c r="I314" s="247">
        <f>ROUND(E314*H314,2)</f>
        <v>0</v>
      </c>
      <c r="J314" s="246"/>
      <c r="K314" s="247">
        <f>ROUND(E314*J314,2)</f>
        <v>0</v>
      </c>
      <c r="L314" s="247">
        <v>21</v>
      </c>
      <c r="M314" s="247">
        <f>G314*(1+L314/100)</f>
        <v>0</v>
      </c>
      <c r="N314" s="245">
        <v>0</v>
      </c>
      <c r="O314" s="245">
        <f>ROUND(E314*N314,2)</f>
        <v>0</v>
      </c>
      <c r="P314" s="245">
        <v>0</v>
      </c>
      <c r="Q314" s="245">
        <f>ROUND(E314*P314,2)</f>
        <v>0</v>
      </c>
      <c r="R314" s="247"/>
      <c r="S314" s="247" t="s">
        <v>527</v>
      </c>
      <c r="T314" s="248" t="s">
        <v>512</v>
      </c>
      <c r="U314" s="224">
        <v>0</v>
      </c>
      <c r="V314" s="224">
        <f>ROUND(E314*U314,2)</f>
        <v>0</v>
      </c>
      <c r="W314" s="224"/>
      <c r="X314" s="224" t="s">
        <v>3483</v>
      </c>
      <c r="Y314" s="224" t="s">
        <v>513</v>
      </c>
      <c r="Z314" s="213"/>
      <c r="AA314" s="213"/>
      <c r="AB314" s="213"/>
      <c r="AC314" s="213"/>
      <c r="AD314" s="213"/>
      <c r="AE314" s="213"/>
      <c r="AF314" s="213"/>
      <c r="AG314" s="213" t="s">
        <v>3506</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55"/>
      <c r="D315" s="251"/>
      <c r="E315" s="251"/>
      <c r="F315" s="251"/>
      <c r="G315" s="251"/>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515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
      <c r="A316" s="242">
        <v>151</v>
      </c>
      <c r="B316" s="243" t="s">
        <v>4783</v>
      </c>
      <c r="C316" s="254" t="s">
        <v>4784</v>
      </c>
      <c r="D316" s="244" t="s">
        <v>530</v>
      </c>
      <c r="E316" s="245">
        <v>4</v>
      </c>
      <c r="F316" s="246"/>
      <c r="G316" s="247">
        <f>ROUND(E316*F316,2)</f>
        <v>0</v>
      </c>
      <c r="H316" s="246"/>
      <c r="I316" s="247">
        <f>ROUND(E316*H316,2)</f>
        <v>0</v>
      </c>
      <c r="J316" s="246"/>
      <c r="K316" s="247">
        <f>ROUND(E316*J316,2)</f>
        <v>0</v>
      </c>
      <c r="L316" s="247">
        <v>21</v>
      </c>
      <c r="M316" s="247">
        <f>G316*(1+L316/100)</f>
        <v>0</v>
      </c>
      <c r="N316" s="245">
        <v>0</v>
      </c>
      <c r="O316" s="245">
        <f>ROUND(E316*N316,2)</f>
        <v>0</v>
      </c>
      <c r="P316" s="245">
        <v>0</v>
      </c>
      <c r="Q316" s="245">
        <f>ROUND(E316*P316,2)</f>
        <v>0</v>
      </c>
      <c r="R316" s="247"/>
      <c r="S316" s="247" t="s">
        <v>527</v>
      </c>
      <c r="T316" s="248" t="s">
        <v>512</v>
      </c>
      <c r="U316" s="224">
        <v>0</v>
      </c>
      <c r="V316" s="224">
        <f>ROUND(E316*U316,2)</f>
        <v>0</v>
      </c>
      <c r="W316" s="224"/>
      <c r="X316" s="224" t="s">
        <v>557</v>
      </c>
      <c r="Y316" s="224" t="s">
        <v>513</v>
      </c>
      <c r="Z316" s="213"/>
      <c r="AA316" s="213"/>
      <c r="AB316" s="213"/>
      <c r="AC316" s="213"/>
      <c r="AD316" s="213"/>
      <c r="AE316" s="213"/>
      <c r="AF316" s="213"/>
      <c r="AG316" s="213" t="s">
        <v>558</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55"/>
      <c r="D317" s="251"/>
      <c r="E317" s="251"/>
      <c r="F317" s="251"/>
      <c r="G317" s="251"/>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515</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
      <c r="A318" s="242">
        <v>152</v>
      </c>
      <c r="B318" s="243" t="s">
        <v>4785</v>
      </c>
      <c r="C318" s="254" t="s">
        <v>4786</v>
      </c>
      <c r="D318" s="244" t="s">
        <v>530</v>
      </c>
      <c r="E318" s="245">
        <v>4</v>
      </c>
      <c r="F318" s="246"/>
      <c r="G318" s="247">
        <f>ROUND(E318*F318,2)</f>
        <v>0</v>
      </c>
      <c r="H318" s="246"/>
      <c r="I318" s="247">
        <f>ROUND(E318*H318,2)</f>
        <v>0</v>
      </c>
      <c r="J318" s="246"/>
      <c r="K318" s="247">
        <f>ROUND(E318*J318,2)</f>
        <v>0</v>
      </c>
      <c r="L318" s="247">
        <v>21</v>
      </c>
      <c r="M318" s="247">
        <f>G318*(1+L318/100)</f>
        <v>0</v>
      </c>
      <c r="N318" s="245">
        <v>0</v>
      </c>
      <c r="O318" s="245">
        <f>ROUND(E318*N318,2)</f>
        <v>0</v>
      </c>
      <c r="P318" s="245">
        <v>0</v>
      </c>
      <c r="Q318" s="245">
        <f>ROUND(E318*P318,2)</f>
        <v>0</v>
      </c>
      <c r="R318" s="247"/>
      <c r="S318" s="247" t="s">
        <v>527</v>
      </c>
      <c r="T318" s="248" t="s">
        <v>512</v>
      </c>
      <c r="U318" s="224">
        <v>0</v>
      </c>
      <c r="V318" s="224">
        <f>ROUND(E318*U318,2)</f>
        <v>0</v>
      </c>
      <c r="W318" s="224"/>
      <c r="X318" s="224" t="s">
        <v>557</v>
      </c>
      <c r="Y318" s="224" t="s">
        <v>513</v>
      </c>
      <c r="Z318" s="213"/>
      <c r="AA318" s="213"/>
      <c r="AB318" s="213"/>
      <c r="AC318" s="213"/>
      <c r="AD318" s="213"/>
      <c r="AE318" s="213"/>
      <c r="AF318" s="213"/>
      <c r="AG318" s="213" t="s">
        <v>558</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55"/>
      <c r="D319" s="251"/>
      <c r="E319" s="251"/>
      <c r="F319" s="251"/>
      <c r="G319" s="251"/>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515</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
      <c r="A320" s="242">
        <v>153</v>
      </c>
      <c r="B320" s="243" t="s">
        <v>4749</v>
      </c>
      <c r="C320" s="254" t="s">
        <v>4752</v>
      </c>
      <c r="D320" s="244" t="s">
        <v>530</v>
      </c>
      <c r="E320" s="245">
        <v>6</v>
      </c>
      <c r="F320" s="246"/>
      <c r="G320" s="247">
        <f>ROUND(E320*F320,2)</f>
        <v>0</v>
      </c>
      <c r="H320" s="246"/>
      <c r="I320" s="247">
        <f>ROUND(E320*H320,2)</f>
        <v>0</v>
      </c>
      <c r="J320" s="246"/>
      <c r="K320" s="247">
        <f>ROUND(E320*J320,2)</f>
        <v>0</v>
      </c>
      <c r="L320" s="247">
        <v>21</v>
      </c>
      <c r="M320" s="247">
        <f>G320*(1+L320/100)</f>
        <v>0</v>
      </c>
      <c r="N320" s="245">
        <v>0</v>
      </c>
      <c r="O320" s="245">
        <f>ROUND(E320*N320,2)</f>
        <v>0</v>
      </c>
      <c r="P320" s="245">
        <v>0</v>
      </c>
      <c r="Q320" s="245">
        <f>ROUND(E320*P320,2)</f>
        <v>0</v>
      </c>
      <c r="R320" s="247"/>
      <c r="S320" s="247" t="s">
        <v>527</v>
      </c>
      <c r="T320" s="248" t="s">
        <v>512</v>
      </c>
      <c r="U320" s="224">
        <v>0</v>
      </c>
      <c r="V320" s="224">
        <f>ROUND(E320*U320,2)</f>
        <v>0</v>
      </c>
      <c r="W320" s="224"/>
      <c r="X320" s="224" t="s">
        <v>3483</v>
      </c>
      <c r="Y320" s="224" t="s">
        <v>513</v>
      </c>
      <c r="Z320" s="213"/>
      <c r="AA320" s="213"/>
      <c r="AB320" s="213"/>
      <c r="AC320" s="213"/>
      <c r="AD320" s="213"/>
      <c r="AE320" s="213"/>
      <c r="AF320" s="213"/>
      <c r="AG320" s="213" t="s">
        <v>3506</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55"/>
      <c r="D321" s="251"/>
      <c r="E321" s="251"/>
      <c r="F321" s="251"/>
      <c r="G321" s="251"/>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515</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x14ac:dyDescent="0.2">
      <c r="A322" s="242">
        <v>154</v>
      </c>
      <c r="B322" s="243" t="s">
        <v>4787</v>
      </c>
      <c r="C322" s="254" t="s">
        <v>4788</v>
      </c>
      <c r="D322" s="244" t="s">
        <v>530</v>
      </c>
      <c r="E322" s="245">
        <v>2</v>
      </c>
      <c r="F322" s="246"/>
      <c r="G322" s="247">
        <f>ROUND(E322*F322,2)</f>
        <v>0</v>
      </c>
      <c r="H322" s="246"/>
      <c r="I322" s="247">
        <f>ROUND(E322*H322,2)</f>
        <v>0</v>
      </c>
      <c r="J322" s="246"/>
      <c r="K322" s="247">
        <f>ROUND(E322*J322,2)</f>
        <v>0</v>
      </c>
      <c r="L322" s="247">
        <v>21</v>
      </c>
      <c r="M322" s="247">
        <f>G322*(1+L322/100)</f>
        <v>0</v>
      </c>
      <c r="N322" s="245">
        <v>0</v>
      </c>
      <c r="O322" s="245">
        <f>ROUND(E322*N322,2)</f>
        <v>0</v>
      </c>
      <c r="P322" s="245">
        <v>0</v>
      </c>
      <c r="Q322" s="245">
        <f>ROUND(E322*P322,2)</f>
        <v>0</v>
      </c>
      <c r="R322" s="247"/>
      <c r="S322" s="247" t="s">
        <v>527</v>
      </c>
      <c r="T322" s="248" t="s">
        <v>512</v>
      </c>
      <c r="U322" s="224">
        <v>0</v>
      </c>
      <c r="V322" s="224">
        <f>ROUND(E322*U322,2)</f>
        <v>0</v>
      </c>
      <c r="W322" s="224"/>
      <c r="X322" s="224" t="s">
        <v>557</v>
      </c>
      <c r="Y322" s="224" t="s">
        <v>513</v>
      </c>
      <c r="Z322" s="213"/>
      <c r="AA322" s="213"/>
      <c r="AB322" s="213"/>
      <c r="AC322" s="213"/>
      <c r="AD322" s="213"/>
      <c r="AE322" s="213"/>
      <c r="AF322" s="213"/>
      <c r="AG322" s="213" t="s">
        <v>558</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55"/>
      <c r="D323" s="251"/>
      <c r="E323" s="251"/>
      <c r="F323" s="251"/>
      <c r="G323" s="251"/>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515</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
      <c r="A324" s="242">
        <v>155</v>
      </c>
      <c r="B324" s="243" t="s">
        <v>4656</v>
      </c>
      <c r="C324" s="254" t="s">
        <v>4657</v>
      </c>
      <c r="D324" s="244" t="s">
        <v>530</v>
      </c>
      <c r="E324" s="245">
        <v>2</v>
      </c>
      <c r="F324" s="246"/>
      <c r="G324" s="247">
        <f>ROUND(E324*F324,2)</f>
        <v>0</v>
      </c>
      <c r="H324" s="246"/>
      <c r="I324" s="247">
        <f>ROUND(E324*H324,2)</f>
        <v>0</v>
      </c>
      <c r="J324" s="246"/>
      <c r="K324" s="247">
        <f>ROUND(E324*J324,2)</f>
        <v>0</v>
      </c>
      <c r="L324" s="247">
        <v>21</v>
      </c>
      <c r="M324" s="247">
        <f>G324*(1+L324/100)</f>
        <v>0</v>
      </c>
      <c r="N324" s="245">
        <v>0</v>
      </c>
      <c r="O324" s="245">
        <f>ROUND(E324*N324,2)</f>
        <v>0</v>
      </c>
      <c r="P324" s="245">
        <v>0</v>
      </c>
      <c r="Q324" s="245">
        <f>ROUND(E324*P324,2)</f>
        <v>0</v>
      </c>
      <c r="R324" s="247"/>
      <c r="S324" s="247" t="s">
        <v>511</v>
      </c>
      <c r="T324" s="248" t="s">
        <v>512</v>
      </c>
      <c r="U324" s="224">
        <v>3.1789999999999998</v>
      </c>
      <c r="V324" s="224">
        <f>ROUND(E324*U324,2)</f>
        <v>6.36</v>
      </c>
      <c r="W324" s="224"/>
      <c r="X324" s="224" t="s">
        <v>557</v>
      </c>
      <c r="Y324" s="224" t="s">
        <v>513</v>
      </c>
      <c r="Z324" s="213"/>
      <c r="AA324" s="213"/>
      <c r="AB324" s="213"/>
      <c r="AC324" s="213"/>
      <c r="AD324" s="213"/>
      <c r="AE324" s="213"/>
      <c r="AF324" s="213"/>
      <c r="AG324" s="213" t="s">
        <v>558</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55"/>
      <c r="D325" s="251"/>
      <c r="E325" s="251"/>
      <c r="F325" s="251"/>
      <c r="G325" s="251"/>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515</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42">
        <v>156</v>
      </c>
      <c r="B326" s="243" t="s">
        <v>4789</v>
      </c>
      <c r="C326" s="254" t="s">
        <v>4570</v>
      </c>
      <c r="D326" s="244" t="s">
        <v>3510</v>
      </c>
      <c r="E326" s="245">
        <v>6</v>
      </c>
      <c r="F326" s="246"/>
      <c r="G326" s="247">
        <f>ROUND(E326*F326,2)</f>
        <v>0</v>
      </c>
      <c r="H326" s="246"/>
      <c r="I326" s="247">
        <f>ROUND(E326*H326,2)</f>
        <v>0</v>
      </c>
      <c r="J326" s="246"/>
      <c r="K326" s="247">
        <f>ROUND(E326*J326,2)</f>
        <v>0</v>
      </c>
      <c r="L326" s="247">
        <v>21</v>
      </c>
      <c r="M326" s="247">
        <f>G326*(1+L326/100)</f>
        <v>0</v>
      </c>
      <c r="N326" s="245">
        <v>0</v>
      </c>
      <c r="O326" s="245">
        <f>ROUND(E326*N326,2)</f>
        <v>0</v>
      </c>
      <c r="P326" s="245">
        <v>0</v>
      </c>
      <c r="Q326" s="245">
        <f>ROUND(E326*P326,2)</f>
        <v>0</v>
      </c>
      <c r="R326" s="247"/>
      <c r="S326" s="247" t="s">
        <v>527</v>
      </c>
      <c r="T326" s="248" t="s">
        <v>512</v>
      </c>
      <c r="U326" s="224">
        <v>0</v>
      </c>
      <c r="V326" s="224">
        <f>ROUND(E326*U326,2)</f>
        <v>0</v>
      </c>
      <c r="W326" s="224"/>
      <c r="X326" s="224" t="s">
        <v>557</v>
      </c>
      <c r="Y326" s="224" t="s">
        <v>513</v>
      </c>
      <c r="Z326" s="213"/>
      <c r="AA326" s="213"/>
      <c r="AB326" s="213"/>
      <c r="AC326" s="213"/>
      <c r="AD326" s="213"/>
      <c r="AE326" s="213"/>
      <c r="AF326" s="213"/>
      <c r="AG326" s="213" t="s">
        <v>558</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55"/>
      <c r="D327" s="251"/>
      <c r="E327" s="251"/>
      <c r="F327" s="251"/>
      <c r="G327" s="251"/>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515</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
      <c r="A328" s="242">
        <v>157</v>
      </c>
      <c r="B328" s="243" t="s">
        <v>4790</v>
      </c>
      <c r="C328" s="254" t="s">
        <v>4571</v>
      </c>
      <c r="D328" s="244" t="s">
        <v>3510</v>
      </c>
      <c r="E328" s="245">
        <v>6</v>
      </c>
      <c r="F328" s="246"/>
      <c r="G328" s="247">
        <f>ROUND(E328*F328,2)</f>
        <v>0</v>
      </c>
      <c r="H328" s="246"/>
      <c r="I328" s="247">
        <f>ROUND(E328*H328,2)</f>
        <v>0</v>
      </c>
      <c r="J328" s="246"/>
      <c r="K328" s="247">
        <f>ROUND(E328*J328,2)</f>
        <v>0</v>
      </c>
      <c r="L328" s="247">
        <v>21</v>
      </c>
      <c r="M328" s="247">
        <f>G328*(1+L328/100)</f>
        <v>0</v>
      </c>
      <c r="N328" s="245">
        <v>0</v>
      </c>
      <c r="O328" s="245">
        <f>ROUND(E328*N328,2)</f>
        <v>0</v>
      </c>
      <c r="P328" s="245">
        <v>0</v>
      </c>
      <c r="Q328" s="245">
        <f>ROUND(E328*P328,2)</f>
        <v>0</v>
      </c>
      <c r="R328" s="247"/>
      <c r="S328" s="247" t="s">
        <v>527</v>
      </c>
      <c r="T328" s="248" t="s">
        <v>512</v>
      </c>
      <c r="U328" s="224">
        <v>0</v>
      </c>
      <c r="V328" s="224">
        <f>ROUND(E328*U328,2)</f>
        <v>0</v>
      </c>
      <c r="W328" s="224"/>
      <c r="X328" s="224" t="s">
        <v>557</v>
      </c>
      <c r="Y328" s="224" t="s">
        <v>513</v>
      </c>
      <c r="Z328" s="213"/>
      <c r="AA328" s="213"/>
      <c r="AB328" s="213"/>
      <c r="AC328" s="213"/>
      <c r="AD328" s="213"/>
      <c r="AE328" s="213"/>
      <c r="AF328" s="213"/>
      <c r="AG328" s="213" t="s">
        <v>558</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2" x14ac:dyDescent="0.2">
      <c r="A329" s="220"/>
      <c r="B329" s="221"/>
      <c r="C329" s="255"/>
      <c r="D329" s="251"/>
      <c r="E329" s="251"/>
      <c r="F329" s="251"/>
      <c r="G329" s="251"/>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515</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x14ac:dyDescent="0.2">
      <c r="A330" s="232" t="s">
        <v>506</v>
      </c>
      <c r="B330" s="233" t="s">
        <v>205</v>
      </c>
      <c r="C330" s="253" t="s">
        <v>207</v>
      </c>
      <c r="D330" s="234"/>
      <c r="E330" s="235"/>
      <c r="F330" s="236"/>
      <c r="G330" s="236">
        <f>SUMIF(AG331:AG338,"&lt;&gt;NOR",G331:G338)</f>
        <v>0</v>
      </c>
      <c r="H330" s="236"/>
      <c r="I330" s="236">
        <f>SUM(I331:I338)</f>
        <v>0</v>
      </c>
      <c r="J330" s="236"/>
      <c r="K330" s="236">
        <f>SUM(K331:K338)</f>
        <v>0</v>
      </c>
      <c r="L330" s="236"/>
      <c r="M330" s="236">
        <f>SUM(M331:M338)</f>
        <v>0</v>
      </c>
      <c r="N330" s="235"/>
      <c r="O330" s="235">
        <f>SUM(O331:O338)</f>
        <v>0</v>
      </c>
      <c r="P330" s="235"/>
      <c r="Q330" s="235">
        <f>SUM(Q331:Q338)</f>
        <v>0</v>
      </c>
      <c r="R330" s="236"/>
      <c r="S330" s="236"/>
      <c r="T330" s="237"/>
      <c r="U330" s="231"/>
      <c r="V330" s="231">
        <f>SUM(V331:V338)</f>
        <v>0</v>
      </c>
      <c r="W330" s="231"/>
      <c r="X330" s="231"/>
      <c r="Y330" s="231"/>
      <c r="AG330" t="s">
        <v>507</v>
      </c>
    </row>
    <row r="331" spans="1:60" outlineLevel="1" x14ac:dyDescent="0.2">
      <c r="A331" s="242">
        <v>158</v>
      </c>
      <c r="B331" s="243" t="s">
        <v>4791</v>
      </c>
      <c r="C331" s="254" t="s">
        <v>4792</v>
      </c>
      <c r="D331" s="244" t="s">
        <v>530</v>
      </c>
      <c r="E331" s="245">
        <v>2</v>
      </c>
      <c r="F331" s="246"/>
      <c r="G331" s="247">
        <f>ROUND(E331*F331,2)</f>
        <v>0</v>
      </c>
      <c r="H331" s="246"/>
      <c r="I331" s="247">
        <f>ROUND(E331*H331,2)</f>
        <v>0</v>
      </c>
      <c r="J331" s="246"/>
      <c r="K331" s="247">
        <f>ROUND(E331*J331,2)</f>
        <v>0</v>
      </c>
      <c r="L331" s="247">
        <v>21</v>
      </c>
      <c r="M331" s="247">
        <f>G331*(1+L331/100)</f>
        <v>0</v>
      </c>
      <c r="N331" s="245">
        <v>0</v>
      </c>
      <c r="O331" s="245">
        <f>ROUND(E331*N331,2)</f>
        <v>0</v>
      </c>
      <c r="P331" s="245">
        <v>0</v>
      </c>
      <c r="Q331" s="245">
        <f>ROUND(E331*P331,2)</f>
        <v>0</v>
      </c>
      <c r="R331" s="247"/>
      <c r="S331" s="247" t="s">
        <v>527</v>
      </c>
      <c r="T331" s="248" t="s">
        <v>512</v>
      </c>
      <c r="U331" s="224">
        <v>0</v>
      </c>
      <c r="V331" s="224">
        <f>ROUND(E331*U331,2)</f>
        <v>0</v>
      </c>
      <c r="W331" s="224"/>
      <c r="X331" s="224" t="s">
        <v>557</v>
      </c>
      <c r="Y331" s="224" t="s">
        <v>513</v>
      </c>
      <c r="Z331" s="213"/>
      <c r="AA331" s="213"/>
      <c r="AB331" s="213"/>
      <c r="AC331" s="213"/>
      <c r="AD331" s="213"/>
      <c r="AE331" s="213"/>
      <c r="AF331" s="213"/>
      <c r="AG331" s="213" t="s">
        <v>558</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2" x14ac:dyDescent="0.2">
      <c r="A332" s="220"/>
      <c r="B332" s="221"/>
      <c r="C332" s="255"/>
      <c r="D332" s="251"/>
      <c r="E332" s="251"/>
      <c r="F332" s="251"/>
      <c r="G332" s="251"/>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515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42">
        <v>159</v>
      </c>
      <c r="B333" s="243" t="s">
        <v>4793</v>
      </c>
      <c r="C333" s="254" t="s">
        <v>4794</v>
      </c>
      <c r="D333" s="244" t="s">
        <v>530</v>
      </c>
      <c r="E333" s="245">
        <v>2</v>
      </c>
      <c r="F333" s="246"/>
      <c r="G333" s="247">
        <f>ROUND(E333*F333,2)</f>
        <v>0</v>
      </c>
      <c r="H333" s="246"/>
      <c r="I333" s="247">
        <f>ROUND(E333*H333,2)</f>
        <v>0</v>
      </c>
      <c r="J333" s="246"/>
      <c r="K333" s="247">
        <f>ROUND(E333*J333,2)</f>
        <v>0</v>
      </c>
      <c r="L333" s="247">
        <v>21</v>
      </c>
      <c r="M333" s="247">
        <f>G333*(1+L333/100)</f>
        <v>0</v>
      </c>
      <c r="N333" s="245">
        <v>0</v>
      </c>
      <c r="O333" s="245">
        <f>ROUND(E333*N333,2)</f>
        <v>0</v>
      </c>
      <c r="P333" s="245">
        <v>0</v>
      </c>
      <c r="Q333" s="245">
        <f>ROUND(E333*P333,2)</f>
        <v>0</v>
      </c>
      <c r="R333" s="247"/>
      <c r="S333" s="247" t="s">
        <v>527</v>
      </c>
      <c r="T333" s="248" t="s">
        <v>512</v>
      </c>
      <c r="U333" s="224">
        <v>0</v>
      </c>
      <c r="V333" s="224">
        <f>ROUND(E333*U333,2)</f>
        <v>0</v>
      </c>
      <c r="W333" s="224"/>
      <c r="X333" s="224" t="s">
        <v>557</v>
      </c>
      <c r="Y333" s="224" t="s">
        <v>513</v>
      </c>
      <c r="Z333" s="213"/>
      <c r="AA333" s="213"/>
      <c r="AB333" s="213"/>
      <c r="AC333" s="213"/>
      <c r="AD333" s="213"/>
      <c r="AE333" s="213"/>
      <c r="AF333" s="213"/>
      <c r="AG333" s="213" t="s">
        <v>558</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55"/>
      <c r="D334" s="251"/>
      <c r="E334" s="251"/>
      <c r="F334" s="251"/>
      <c r="G334" s="251"/>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515</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
      <c r="A335" s="242">
        <v>160</v>
      </c>
      <c r="B335" s="243" t="s">
        <v>4795</v>
      </c>
      <c r="C335" s="254" t="s">
        <v>4796</v>
      </c>
      <c r="D335" s="244" t="s">
        <v>530</v>
      </c>
      <c r="E335" s="245">
        <v>4</v>
      </c>
      <c r="F335" s="246"/>
      <c r="G335" s="247">
        <f>ROUND(E335*F335,2)</f>
        <v>0</v>
      </c>
      <c r="H335" s="246"/>
      <c r="I335" s="247">
        <f>ROUND(E335*H335,2)</f>
        <v>0</v>
      </c>
      <c r="J335" s="246"/>
      <c r="K335" s="247">
        <f>ROUND(E335*J335,2)</f>
        <v>0</v>
      </c>
      <c r="L335" s="247">
        <v>21</v>
      </c>
      <c r="M335" s="247">
        <f>G335*(1+L335/100)</f>
        <v>0</v>
      </c>
      <c r="N335" s="245">
        <v>0</v>
      </c>
      <c r="O335" s="245">
        <f>ROUND(E335*N335,2)</f>
        <v>0</v>
      </c>
      <c r="P335" s="245">
        <v>0</v>
      </c>
      <c r="Q335" s="245">
        <f>ROUND(E335*P335,2)</f>
        <v>0</v>
      </c>
      <c r="R335" s="247"/>
      <c r="S335" s="247" t="s">
        <v>527</v>
      </c>
      <c r="T335" s="248" t="s">
        <v>512</v>
      </c>
      <c r="U335" s="224">
        <v>0</v>
      </c>
      <c r="V335" s="224">
        <f>ROUND(E335*U335,2)</f>
        <v>0</v>
      </c>
      <c r="W335" s="224"/>
      <c r="X335" s="224" t="s">
        <v>557</v>
      </c>
      <c r="Y335" s="224" t="s">
        <v>513</v>
      </c>
      <c r="Z335" s="213"/>
      <c r="AA335" s="213"/>
      <c r="AB335" s="213"/>
      <c r="AC335" s="213"/>
      <c r="AD335" s="213"/>
      <c r="AE335" s="213"/>
      <c r="AF335" s="213"/>
      <c r="AG335" s="213" t="s">
        <v>558</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2" x14ac:dyDescent="0.2">
      <c r="A336" s="220"/>
      <c r="B336" s="221"/>
      <c r="C336" s="255"/>
      <c r="D336" s="251"/>
      <c r="E336" s="251"/>
      <c r="F336" s="251"/>
      <c r="G336" s="251"/>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515</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
      <c r="A337" s="242">
        <v>161</v>
      </c>
      <c r="B337" s="243" t="s">
        <v>4797</v>
      </c>
      <c r="C337" s="254" t="s">
        <v>4798</v>
      </c>
      <c r="D337" s="244" t="s">
        <v>530</v>
      </c>
      <c r="E337" s="245">
        <v>4</v>
      </c>
      <c r="F337" s="246"/>
      <c r="G337" s="247">
        <f>ROUND(E337*F337,2)</f>
        <v>0</v>
      </c>
      <c r="H337" s="246"/>
      <c r="I337" s="247">
        <f>ROUND(E337*H337,2)</f>
        <v>0</v>
      </c>
      <c r="J337" s="246"/>
      <c r="K337" s="247">
        <f>ROUND(E337*J337,2)</f>
        <v>0</v>
      </c>
      <c r="L337" s="247">
        <v>21</v>
      </c>
      <c r="M337" s="247">
        <f>G337*(1+L337/100)</f>
        <v>0</v>
      </c>
      <c r="N337" s="245">
        <v>0</v>
      </c>
      <c r="O337" s="245">
        <f>ROUND(E337*N337,2)</f>
        <v>0</v>
      </c>
      <c r="P337" s="245">
        <v>0</v>
      </c>
      <c r="Q337" s="245">
        <f>ROUND(E337*P337,2)</f>
        <v>0</v>
      </c>
      <c r="R337" s="247"/>
      <c r="S337" s="247" t="s">
        <v>527</v>
      </c>
      <c r="T337" s="248" t="s">
        <v>512</v>
      </c>
      <c r="U337" s="224">
        <v>0</v>
      </c>
      <c r="V337" s="224">
        <f>ROUND(E337*U337,2)</f>
        <v>0</v>
      </c>
      <c r="W337" s="224"/>
      <c r="X337" s="224" t="s">
        <v>557</v>
      </c>
      <c r="Y337" s="224" t="s">
        <v>513</v>
      </c>
      <c r="Z337" s="213"/>
      <c r="AA337" s="213"/>
      <c r="AB337" s="213"/>
      <c r="AC337" s="213"/>
      <c r="AD337" s="213"/>
      <c r="AE337" s="213"/>
      <c r="AF337" s="213"/>
      <c r="AG337" s="213" t="s">
        <v>558</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2" x14ac:dyDescent="0.2">
      <c r="A338" s="220"/>
      <c r="B338" s="221"/>
      <c r="C338" s="255"/>
      <c r="D338" s="251"/>
      <c r="E338" s="251"/>
      <c r="F338" s="251"/>
      <c r="G338" s="251"/>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515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x14ac:dyDescent="0.2">
      <c r="A339" s="232" t="s">
        <v>506</v>
      </c>
      <c r="B339" s="233" t="s">
        <v>218</v>
      </c>
      <c r="C339" s="253" t="s">
        <v>220</v>
      </c>
      <c r="D339" s="234"/>
      <c r="E339" s="235"/>
      <c r="F339" s="236"/>
      <c r="G339" s="236">
        <f>SUMIF(AG340:AG365,"&lt;&gt;NOR",G340:G365)</f>
        <v>0</v>
      </c>
      <c r="H339" s="236"/>
      <c r="I339" s="236">
        <f>SUM(I340:I365)</f>
        <v>0</v>
      </c>
      <c r="J339" s="236"/>
      <c r="K339" s="236">
        <f>SUM(K340:K365)</f>
        <v>0</v>
      </c>
      <c r="L339" s="236"/>
      <c r="M339" s="236">
        <f>SUM(M340:M365)</f>
        <v>0</v>
      </c>
      <c r="N339" s="235"/>
      <c r="O339" s="235">
        <f>SUM(O340:O365)</f>
        <v>0</v>
      </c>
      <c r="P339" s="235"/>
      <c r="Q339" s="235">
        <f>SUM(Q340:Q365)</f>
        <v>0</v>
      </c>
      <c r="R339" s="236"/>
      <c r="S339" s="236"/>
      <c r="T339" s="237"/>
      <c r="U339" s="231"/>
      <c r="V339" s="231">
        <f>SUM(V340:V365)</f>
        <v>0.46</v>
      </c>
      <c r="W339" s="231"/>
      <c r="X339" s="231"/>
      <c r="Y339" s="231"/>
      <c r="AG339" t="s">
        <v>507</v>
      </c>
    </row>
    <row r="340" spans="1:60" outlineLevel="1" x14ac:dyDescent="0.2">
      <c r="A340" s="242">
        <v>162</v>
      </c>
      <c r="B340" s="243" t="s">
        <v>4799</v>
      </c>
      <c r="C340" s="254" t="s">
        <v>4570</v>
      </c>
      <c r="D340" s="244" t="s">
        <v>3510</v>
      </c>
      <c r="E340" s="245">
        <v>4</v>
      </c>
      <c r="F340" s="246"/>
      <c r="G340" s="247">
        <f>ROUND(E340*F340,2)</f>
        <v>0</v>
      </c>
      <c r="H340" s="246"/>
      <c r="I340" s="247">
        <f>ROUND(E340*H340,2)</f>
        <v>0</v>
      </c>
      <c r="J340" s="246"/>
      <c r="K340" s="247">
        <f>ROUND(E340*J340,2)</f>
        <v>0</v>
      </c>
      <c r="L340" s="247">
        <v>21</v>
      </c>
      <c r="M340" s="247">
        <f>G340*(1+L340/100)</f>
        <v>0</v>
      </c>
      <c r="N340" s="245">
        <v>0</v>
      </c>
      <c r="O340" s="245">
        <f>ROUND(E340*N340,2)</f>
        <v>0</v>
      </c>
      <c r="P340" s="245">
        <v>0</v>
      </c>
      <c r="Q340" s="245">
        <f>ROUND(E340*P340,2)</f>
        <v>0</v>
      </c>
      <c r="R340" s="247"/>
      <c r="S340" s="247" t="s">
        <v>527</v>
      </c>
      <c r="T340" s="248" t="s">
        <v>512</v>
      </c>
      <c r="U340" s="224">
        <v>0</v>
      </c>
      <c r="V340" s="224">
        <f>ROUND(E340*U340,2)</f>
        <v>0</v>
      </c>
      <c r="W340" s="224"/>
      <c r="X340" s="224" t="s">
        <v>557</v>
      </c>
      <c r="Y340" s="224" t="s">
        <v>513</v>
      </c>
      <c r="Z340" s="213"/>
      <c r="AA340" s="213"/>
      <c r="AB340" s="213"/>
      <c r="AC340" s="213"/>
      <c r="AD340" s="213"/>
      <c r="AE340" s="213"/>
      <c r="AF340" s="213"/>
      <c r="AG340" s="213" t="s">
        <v>558</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2" x14ac:dyDescent="0.2">
      <c r="A341" s="220"/>
      <c r="B341" s="221"/>
      <c r="C341" s="255"/>
      <c r="D341" s="251"/>
      <c r="E341" s="251"/>
      <c r="F341" s="251"/>
      <c r="G341" s="251"/>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515</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x14ac:dyDescent="0.2">
      <c r="A342" s="242">
        <v>163</v>
      </c>
      <c r="B342" s="243" t="s">
        <v>4800</v>
      </c>
      <c r="C342" s="254" t="s">
        <v>4571</v>
      </c>
      <c r="D342" s="244" t="s">
        <v>3510</v>
      </c>
      <c r="E342" s="245">
        <v>4</v>
      </c>
      <c r="F342" s="246"/>
      <c r="G342" s="247">
        <f>ROUND(E342*F342,2)</f>
        <v>0</v>
      </c>
      <c r="H342" s="246"/>
      <c r="I342" s="247">
        <f>ROUND(E342*H342,2)</f>
        <v>0</v>
      </c>
      <c r="J342" s="246"/>
      <c r="K342" s="247">
        <f>ROUND(E342*J342,2)</f>
        <v>0</v>
      </c>
      <c r="L342" s="247">
        <v>21</v>
      </c>
      <c r="M342" s="247">
        <f>G342*(1+L342/100)</f>
        <v>0</v>
      </c>
      <c r="N342" s="245">
        <v>0</v>
      </c>
      <c r="O342" s="245">
        <f>ROUND(E342*N342,2)</f>
        <v>0</v>
      </c>
      <c r="P342" s="245">
        <v>0</v>
      </c>
      <c r="Q342" s="245">
        <f>ROUND(E342*P342,2)</f>
        <v>0</v>
      </c>
      <c r="R342" s="247"/>
      <c r="S342" s="247" t="s">
        <v>527</v>
      </c>
      <c r="T342" s="248" t="s">
        <v>512</v>
      </c>
      <c r="U342" s="224">
        <v>0</v>
      </c>
      <c r="V342" s="224">
        <f>ROUND(E342*U342,2)</f>
        <v>0</v>
      </c>
      <c r="W342" s="224"/>
      <c r="X342" s="224" t="s">
        <v>557</v>
      </c>
      <c r="Y342" s="224" t="s">
        <v>513</v>
      </c>
      <c r="Z342" s="213"/>
      <c r="AA342" s="213"/>
      <c r="AB342" s="213"/>
      <c r="AC342" s="213"/>
      <c r="AD342" s="213"/>
      <c r="AE342" s="213"/>
      <c r="AF342" s="213"/>
      <c r="AG342" s="213" t="s">
        <v>558</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2" x14ac:dyDescent="0.2">
      <c r="A343" s="220"/>
      <c r="B343" s="221"/>
      <c r="C343" s="255"/>
      <c r="D343" s="251"/>
      <c r="E343" s="251"/>
      <c r="F343" s="251"/>
      <c r="G343" s="251"/>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515</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x14ac:dyDescent="0.2">
      <c r="A344" s="242">
        <v>164</v>
      </c>
      <c r="B344" s="243" t="s">
        <v>4801</v>
      </c>
      <c r="C344" s="254" t="s">
        <v>4802</v>
      </c>
      <c r="D344" s="244" t="s">
        <v>530</v>
      </c>
      <c r="E344" s="245">
        <v>5</v>
      </c>
      <c r="F344" s="246"/>
      <c r="G344" s="247">
        <f>ROUND(E344*F344,2)</f>
        <v>0</v>
      </c>
      <c r="H344" s="246"/>
      <c r="I344" s="247">
        <f>ROUND(E344*H344,2)</f>
        <v>0</v>
      </c>
      <c r="J344" s="246"/>
      <c r="K344" s="247">
        <f>ROUND(E344*J344,2)</f>
        <v>0</v>
      </c>
      <c r="L344" s="247">
        <v>21</v>
      </c>
      <c r="M344" s="247">
        <f>G344*(1+L344/100)</f>
        <v>0</v>
      </c>
      <c r="N344" s="245">
        <v>0</v>
      </c>
      <c r="O344" s="245">
        <f>ROUND(E344*N344,2)</f>
        <v>0</v>
      </c>
      <c r="P344" s="245">
        <v>0</v>
      </c>
      <c r="Q344" s="245">
        <f>ROUND(E344*P344,2)</f>
        <v>0</v>
      </c>
      <c r="R344" s="247"/>
      <c r="S344" s="247" t="s">
        <v>4803</v>
      </c>
      <c r="T344" s="248" t="s">
        <v>512</v>
      </c>
      <c r="U344" s="224">
        <v>9.1619999999999993E-2</v>
      </c>
      <c r="V344" s="224">
        <f>ROUND(E344*U344,2)</f>
        <v>0.46</v>
      </c>
      <c r="W344" s="224"/>
      <c r="X344" s="224" t="s">
        <v>557</v>
      </c>
      <c r="Y344" s="224" t="s">
        <v>513</v>
      </c>
      <c r="Z344" s="213"/>
      <c r="AA344" s="213"/>
      <c r="AB344" s="213"/>
      <c r="AC344" s="213"/>
      <c r="AD344" s="213"/>
      <c r="AE344" s="213"/>
      <c r="AF344" s="213"/>
      <c r="AG344" s="213" t="s">
        <v>558</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55"/>
      <c r="D345" s="251"/>
      <c r="E345" s="251"/>
      <c r="F345" s="251"/>
      <c r="G345" s="251"/>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515</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x14ac:dyDescent="0.2">
      <c r="A346" s="242">
        <v>165</v>
      </c>
      <c r="B346" s="243" t="s">
        <v>4804</v>
      </c>
      <c r="C346" s="254" t="s">
        <v>4805</v>
      </c>
      <c r="D346" s="244" t="s">
        <v>530</v>
      </c>
      <c r="E346" s="245">
        <v>5</v>
      </c>
      <c r="F346" s="246"/>
      <c r="G346" s="247">
        <f>ROUND(E346*F346,2)</f>
        <v>0</v>
      </c>
      <c r="H346" s="246"/>
      <c r="I346" s="247">
        <f>ROUND(E346*H346,2)</f>
        <v>0</v>
      </c>
      <c r="J346" s="246"/>
      <c r="K346" s="247">
        <f>ROUND(E346*J346,2)</f>
        <v>0</v>
      </c>
      <c r="L346" s="247">
        <v>21</v>
      </c>
      <c r="M346" s="247">
        <f>G346*(1+L346/100)</f>
        <v>0</v>
      </c>
      <c r="N346" s="245">
        <v>0</v>
      </c>
      <c r="O346" s="245">
        <f>ROUND(E346*N346,2)</f>
        <v>0</v>
      </c>
      <c r="P346" s="245">
        <v>0</v>
      </c>
      <c r="Q346" s="245">
        <f>ROUND(E346*P346,2)</f>
        <v>0</v>
      </c>
      <c r="R346" s="247"/>
      <c r="S346" s="247" t="s">
        <v>527</v>
      </c>
      <c r="T346" s="248" t="s">
        <v>512</v>
      </c>
      <c r="U346" s="224">
        <v>0</v>
      </c>
      <c r="V346" s="224">
        <f>ROUND(E346*U346,2)</f>
        <v>0</v>
      </c>
      <c r="W346" s="224"/>
      <c r="X346" s="224" t="s">
        <v>557</v>
      </c>
      <c r="Y346" s="224" t="s">
        <v>513</v>
      </c>
      <c r="Z346" s="213"/>
      <c r="AA346" s="213"/>
      <c r="AB346" s="213"/>
      <c r="AC346" s="213"/>
      <c r="AD346" s="213"/>
      <c r="AE346" s="213"/>
      <c r="AF346" s="213"/>
      <c r="AG346" s="213" t="s">
        <v>558</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55"/>
      <c r="D347" s="251"/>
      <c r="E347" s="251"/>
      <c r="F347" s="251"/>
      <c r="G347" s="251"/>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515</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x14ac:dyDescent="0.2">
      <c r="A348" s="242">
        <v>166</v>
      </c>
      <c r="B348" s="243" t="s">
        <v>4806</v>
      </c>
      <c r="C348" s="254" t="s">
        <v>4807</v>
      </c>
      <c r="D348" s="244" t="s">
        <v>530</v>
      </c>
      <c r="E348" s="245">
        <v>5</v>
      </c>
      <c r="F348" s="246"/>
      <c r="G348" s="247">
        <f>ROUND(E348*F348,2)</f>
        <v>0</v>
      </c>
      <c r="H348" s="246"/>
      <c r="I348" s="247">
        <f>ROUND(E348*H348,2)</f>
        <v>0</v>
      </c>
      <c r="J348" s="246"/>
      <c r="K348" s="247">
        <f>ROUND(E348*J348,2)</f>
        <v>0</v>
      </c>
      <c r="L348" s="247">
        <v>21</v>
      </c>
      <c r="M348" s="247">
        <f>G348*(1+L348/100)</f>
        <v>0</v>
      </c>
      <c r="N348" s="245">
        <v>0</v>
      </c>
      <c r="O348" s="245">
        <f>ROUND(E348*N348,2)</f>
        <v>0</v>
      </c>
      <c r="P348" s="245">
        <v>0</v>
      </c>
      <c r="Q348" s="245">
        <f>ROUND(E348*P348,2)</f>
        <v>0</v>
      </c>
      <c r="R348" s="247"/>
      <c r="S348" s="247" t="s">
        <v>527</v>
      </c>
      <c r="T348" s="248" t="s">
        <v>512</v>
      </c>
      <c r="U348" s="224">
        <v>0</v>
      </c>
      <c r="V348" s="224">
        <f>ROUND(E348*U348,2)</f>
        <v>0</v>
      </c>
      <c r="W348" s="224"/>
      <c r="X348" s="224" t="s">
        <v>557</v>
      </c>
      <c r="Y348" s="224" t="s">
        <v>513</v>
      </c>
      <c r="Z348" s="213"/>
      <c r="AA348" s="213"/>
      <c r="AB348" s="213"/>
      <c r="AC348" s="213"/>
      <c r="AD348" s="213"/>
      <c r="AE348" s="213"/>
      <c r="AF348" s="213"/>
      <c r="AG348" s="213" t="s">
        <v>558</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55"/>
      <c r="D349" s="251"/>
      <c r="E349" s="251"/>
      <c r="F349" s="251"/>
      <c r="G349" s="251"/>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515</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x14ac:dyDescent="0.2">
      <c r="A350" s="242">
        <v>167</v>
      </c>
      <c r="B350" s="243" t="s">
        <v>4808</v>
      </c>
      <c r="C350" s="254" t="s">
        <v>4809</v>
      </c>
      <c r="D350" s="244" t="s">
        <v>530</v>
      </c>
      <c r="E350" s="245">
        <v>5</v>
      </c>
      <c r="F350" s="246"/>
      <c r="G350" s="247">
        <f>ROUND(E350*F350,2)</f>
        <v>0</v>
      </c>
      <c r="H350" s="246"/>
      <c r="I350" s="247">
        <f>ROUND(E350*H350,2)</f>
        <v>0</v>
      </c>
      <c r="J350" s="246"/>
      <c r="K350" s="247">
        <f>ROUND(E350*J350,2)</f>
        <v>0</v>
      </c>
      <c r="L350" s="247">
        <v>21</v>
      </c>
      <c r="M350" s="247">
        <f>G350*(1+L350/100)</f>
        <v>0</v>
      </c>
      <c r="N350" s="245">
        <v>0</v>
      </c>
      <c r="O350" s="245">
        <f>ROUND(E350*N350,2)</f>
        <v>0</v>
      </c>
      <c r="P350" s="245">
        <v>0</v>
      </c>
      <c r="Q350" s="245">
        <f>ROUND(E350*P350,2)</f>
        <v>0</v>
      </c>
      <c r="R350" s="247"/>
      <c r="S350" s="247" t="s">
        <v>527</v>
      </c>
      <c r="T350" s="248" t="s">
        <v>512</v>
      </c>
      <c r="U350" s="224">
        <v>0</v>
      </c>
      <c r="V350" s="224">
        <f>ROUND(E350*U350,2)</f>
        <v>0</v>
      </c>
      <c r="W350" s="224"/>
      <c r="X350" s="224" t="s">
        <v>557</v>
      </c>
      <c r="Y350" s="224" t="s">
        <v>513</v>
      </c>
      <c r="Z350" s="213"/>
      <c r="AA350" s="213"/>
      <c r="AB350" s="213"/>
      <c r="AC350" s="213"/>
      <c r="AD350" s="213"/>
      <c r="AE350" s="213"/>
      <c r="AF350" s="213"/>
      <c r="AG350" s="213" t="s">
        <v>558</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55"/>
      <c r="D351" s="251"/>
      <c r="E351" s="251"/>
      <c r="F351" s="251"/>
      <c r="G351" s="251"/>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515</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42">
        <v>168</v>
      </c>
      <c r="B352" s="243" t="s">
        <v>4810</v>
      </c>
      <c r="C352" s="254" t="s">
        <v>4811</v>
      </c>
      <c r="D352" s="244" t="s">
        <v>530</v>
      </c>
      <c r="E352" s="245">
        <v>5</v>
      </c>
      <c r="F352" s="246"/>
      <c r="G352" s="247">
        <f>ROUND(E352*F352,2)</f>
        <v>0</v>
      </c>
      <c r="H352" s="246"/>
      <c r="I352" s="247">
        <f>ROUND(E352*H352,2)</f>
        <v>0</v>
      </c>
      <c r="J352" s="246"/>
      <c r="K352" s="247">
        <f>ROUND(E352*J352,2)</f>
        <v>0</v>
      </c>
      <c r="L352" s="247">
        <v>21</v>
      </c>
      <c r="M352" s="247">
        <f>G352*(1+L352/100)</f>
        <v>0</v>
      </c>
      <c r="N352" s="245">
        <v>0</v>
      </c>
      <c r="O352" s="245">
        <f>ROUND(E352*N352,2)</f>
        <v>0</v>
      </c>
      <c r="P352" s="245">
        <v>0</v>
      </c>
      <c r="Q352" s="245">
        <f>ROUND(E352*P352,2)</f>
        <v>0</v>
      </c>
      <c r="R352" s="247"/>
      <c r="S352" s="247" t="s">
        <v>527</v>
      </c>
      <c r="T352" s="248" t="s">
        <v>512</v>
      </c>
      <c r="U352" s="224">
        <v>0</v>
      </c>
      <c r="V352" s="224">
        <f>ROUND(E352*U352,2)</f>
        <v>0</v>
      </c>
      <c r="W352" s="224"/>
      <c r="X352" s="224" t="s">
        <v>557</v>
      </c>
      <c r="Y352" s="224" t="s">
        <v>513</v>
      </c>
      <c r="Z352" s="213"/>
      <c r="AA352" s="213"/>
      <c r="AB352" s="213"/>
      <c r="AC352" s="213"/>
      <c r="AD352" s="213"/>
      <c r="AE352" s="213"/>
      <c r="AF352" s="213"/>
      <c r="AG352" s="213" t="s">
        <v>558</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55"/>
      <c r="D353" s="251"/>
      <c r="E353" s="251"/>
      <c r="F353" s="251"/>
      <c r="G353" s="251"/>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515</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x14ac:dyDescent="0.2">
      <c r="A354" s="242">
        <v>169</v>
      </c>
      <c r="B354" s="243" t="s">
        <v>4812</v>
      </c>
      <c r="C354" s="254" t="s">
        <v>4813</v>
      </c>
      <c r="D354" s="244" t="s">
        <v>530</v>
      </c>
      <c r="E354" s="245">
        <v>1</v>
      </c>
      <c r="F354" s="246"/>
      <c r="G354" s="247">
        <f>ROUND(E354*F354,2)</f>
        <v>0</v>
      </c>
      <c r="H354" s="246"/>
      <c r="I354" s="247">
        <f>ROUND(E354*H354,2)</f>
        <v>0</v>
      </c>
      <c r="J354" s="246"/>
      <c r="K354" s="247">
        <f>ROUND(E354*J354,2)</f>
        <v>0</v>
      </c>
      <c r="L354" s="247">
        <v>21</v>
      </c>
      <c r="M354" s="247">
        <f>G354*(1+L354/100)</f>
        <v>0</v>
      </c>
      <c r="N354" s="245">
        <v>0</v>
      </c>
      <c r="O354" s="245">
        <f>ROUND(E354*N354,2)</f>
        <v>0</v>
      </c>
      <c r="P354" s="245">
        <v>0</v>
      </c>
      <c r="Q354" s="245">
        <f>ROUND(E354*P354,2)</f>
        <v>0</v>
      </c>
      <c r="R354" s="247"/>
      <c r="S354" s="247" t="s">
        <v>527</v>
      </c>
      <c r="T354" s="248" t="s">
        <v>512</v>
      </c>
      <c r="U354" s="224">
        <v>0</v>
      </c>
      <c r="V354" s="224">
        <f>ROUND(E354*U354,2)</f>
        <v>0</v>
      </c>
      <c r="W354" s="224"/>
      <c r="X354" s="224" t="s">
        <v>557</v>
      </c>
      <c r="Y354" s="224" t="s">
        <v>513</v>
      </c>
      <c r="Z354" s="213"/>
      <c r="AA354" s="213"/>
      <c r="AB354" s="213"/>
      <c r="AC354" s="213"/>
      <c r="AD354" s="213"/>
      <c r="AE354" s="213"/>
      <c r="AF354" s="213"/>
      <c r="AG354" s="213" t="s">
        <v>558</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2" x14ac:dyDescent="0.2">
      <c r="A355" s="220"/>
      <c r="B355" s="221"/>
      <c r="C355" s="255"/>
      <c r="D355" s="251"/>
      <c r="E355" s="251"/>
      <c r="F355" s="251"/>
      <c r="G355" s="251"/>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515</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x14ac:dyDescent="0.2">
      <c r="A356" s="242">
        <v>170</v>
      </c>
      <c r="B356" s="243" t="s">
        <v>4814</v>
      </c>
      <c r="C356" s="254" t="s">
        <v>4815</v>
      </c>
      <c r="D356" s="244" t="s">
        <v>530</v>
      </c>
      <c r="E356" s="245">
        <v>1</v>
      </c>
      <c r="F356" s="246"/>
      <c r="G356" s="247">
        <f>ROUND(E356*F356,2)</f>
        <v>0</v>
      </c>
      <c r="H356" s="246"/>
      <c r="I356" s="247">
        <f>ROUND(E356*H356,2)</f>
        <v>0</v>
      </c>
      <c r="J356" s="246"/>
      <c r="K356" s="247">
        <f>ROUND(E356*J356,2)</f>
        <v>0</v>
      </c>
      <c r="L356" s="247">
        <v>21</v>
      </c>
      <c r="M356" s="247">
        <f>G356*(1+L356/100)</f>
        <v>0</v>
      </c>
      <c r="N356" s="245">
        <v>0</v>
      </c>
      <c r="O356" s="245">
        <f>ROUND(E356*N356,2)</f>
        <v>0</v>
      </c>
      <c r="P356" s="245">
        <v>0</v>
      </c>
      <c r="Q356" s="245">
        <f>ROUND(E356*P356,2)</f>
        <v>0</v>
      </c>
      <c r="R356" s="247"/>
      <c r="S356" s="247" t="s">
        <v>527</v>
      </c>
      <c r="T356" s="248" t="s">
        <v>512</v>
      </c>
      <c r="U356" s="224">
        <v>0</v>
      </c>
      <c r="V356" s="224">
        <f>ROUND(E356*U356,2)</f>
        <v>0</v>
      </c>
      <c r="W356" s="224"/>
      <c r="X356" s="224" t="s">
        <v>557</v>
      </c>
      <c r="Y356" s="224" t="s">
        <v>513</v>
      </c>
      <c r="Z356" s="213"/>
      <c r="AA356" s="213"/>
      <c r="AB356" s="213"/>
      <c r="AC356" s="213"/>
      <c r="AD356" s="213"/>
      <c r="AE356" s="213"/>
      <c r="AF356" s="213"/>
      <c r="AG356" s="213" t="s">
        <v>558</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2" x14ac:dyDescent="0.2">
      <c r="A357" s="220"/>
      <c r="B357" s="221"/>
      <c r="C357" s="255"/>
      <c r="D357" s="251"/>
      <c r="E357" s="251"/>
      <c r="F357" s="251"/>
      <c r="G357" s="251"/>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515</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x14ac:dyDescent="0.2">
      <c r="A358" s="242">
        <v>171</v>
      </c>
      <c r="B358" s="243" t="s">
        <v>4816</v>
      </c>
      <c r="C358" s="254" t="s">
        <v>4817</v>
      </c>
      <c r="D358" s="244" t="s">
        <v>915</v>
      </c>
      <c r="E358" s="245">
        <v>1</v>
      </c>
      <c r="F358" s="246"/>
      <c r="G358" s="247">
        <f>ROUND(E358*F358,2)</f>
        <v>0</v>
      </c>
      <c r="H358" s="246"/>
      <c r="I358" s="247">
        <f>ROUND(E358*H358,2)</f>
        <v>0</v>
      </c>
      <c r="J358" s="246"/>
      <c r="K358" s="247">
        <f>ROUND(E358*J358,2)</f>
        <v>0</v>
      </c>
      <c r="L358" s="247">
        <v>21</v>
      </c>
      <c r="M358" s="247">
        <f>G358*(1+L358/100)</f>
        <v>0</v>
      </c>
      <c r="N358" s="245">
        <v>0</v>
      </c>
      <c r="O358" s="245">
        <f>ROUND(E358*N358,2)</f>
        <v>0</v>
      </c>
      <c r="P358" s="245">
        <v>0</v>
      </c>
      <c r="Q358" s="245">
        <f>ROUND(E358*P358,2)</f>
        <v>0</v>
      </c>
      <c r="R358" s="247"/>
      <c r="S358" s="247" t="s">
        <v>527</v>
      </c>
      <c r="T358" s="248" t="s">
        <v>512</v>
      </c>
      <c r="U358" s="224">
        <v>0</v>
      </c>
      <c r="V358" s="224">
        <f>ROUND(E358*U358,2)</f>
        <v>0</v>
      </c>
      <c r="W358" s="224"/>
      <c r="X358" s="224" t="s">
        <v>557</v>
      </c>
      <c r="Y358" s="224" t="s">
        <v>513</v>
      </c>
      <c r="Z358" s="213"/>
      <c r="AA358" s="213"/>
      <c r="AB358" s="213"/>
      <c r="AC358" s="213"/>
      <c r="AD358" s="213"/>
      <c r="AE358" s="213"/>
      <c r="AF358" s="213"/>
      <c r="AG358" s="213" t="s">
        <v>558</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2" x14ac:dyDescent="0.2">
      <c r="A359" s="220"/>
      <c r="B359" s="221"/>
      <c r="C359" s="255"/>
      <c r="D359" s="251"/>
      <c r="E359" s="251"/>
      <c r="F359" s="251"/>
      <c r="G359" s="251"/>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515</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x14ac:dyDescent="0.2">
      <c r="A360" s="242">
        <v>172</v>
      </c>
      <c r="B360" s="243" t="s">
        <v>4818</v>
      </c>
      <c r="C360" s="254" t="s">
        <v>4819</v>
      </c>
      <c r="D360" s="244" t="s">
        <v>915</v>
      </c>
      <c r="E360" s="245">
        <v>1</v>
      </c>
      <c r="F360" s="246"/>
      <c r="G360" s="247">
        <f>ROUND(E360*F360,2)</f>
        <v>0</v>
      </c>
      <c r="H360" s="246"/>
      <c r="I360" s="247">
        <f>ROUND(E360*H360,2)</f>
        <v>0</v>
      </c>
      <c r="J360" s="246"/>
      <c r="K360" s="247">
        <f>ROUND(E360*J360,2)</f>
        <v>0</v>
      </c>
      <c r="L360" s="247">
        <v>21</v>
      </c>
      <c r="M360" s="247">
        <f>G360*(1+L360/100)</f>
        <v>0</v>
      </c>
      <c r="N360" s="245">
        <v>0</v>
      </c>
      <c r="O360" s="245">
        <f>ROUND(E360*N360,2)</f>
        <v>0</v>
      </c>
      <c r="P360" s="245">
        <v>0</v>
      </c>
      <c r="Q360" s="245">
        <f>ROUND(E360*P360,2)</f>
        <v>0</v>
      </c>
      <c r="R360" s="247"/>
      <c r="S360" s="247" t="s">
        <v>527</v>
      </c>
      <c r="T360" s="248" t="s">
        <v>512</v>
      </c>
      <c r="U360" s="224">
        <v>0</v>
      </c>
      <c r="V360" s="224">
        <f>ROUND(E360*U360,2)</f>
        <v>0</v>
      </c>
      <c r="W360" s="224"/>
      <c r="X360" s="224" t="s">
        <v>557</v>
      </c>
      <c r="Y360" s="224" t="s">
        <v>513</v>
      </c>
      <c r="Z360" s="213"/>
      <c r="AA360" s="213"/>
      <c r="AB360" s="213"/>
      <c r="AC360" s="213"/>
      <c r="AD360" s="213"/>
      <c r="AE360" s="213"/>
      <c r="AF360" s="213"/>
      <c r="AG360" s="213" t="s">
        <v>558</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2" x14ac:dyDescent="0.2">
      <c r="A361" s="220"/>
      <c r="B361" s="221"/>
      <c r="C361" s="255"/>
      <c r="D361" s="251"/>
      <c r="E361" s="251"/>
      <c r="F361" s="251"/>
      <c r="G361" s="251"/>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515</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x14ac:dyDescent="0.2">
      <c r="A362" s="242">
        <v>173</v>
      </c>
      <c r="B362" s="243" t="s">
        <v>4738</v>
      </c>
      <c r="C362" s="254" t="s">
        <v>4739</v>
      </c>
      <c r="D362" s="244" t="s">
        <v>530</v>
      </c>
      <c r="E362" s="245">
        <v>1</v>
      </c>
      <c r="F362" s="246"/>
      <c r="G362" s="247">
        <f>ROUND(E362*F362,2)</f>
        <v>0</v>
      </c>
      <c r="H362" s="246"/>
      <c r="I362" s="247">
        <f>ROUND(E362*H362,2)</f>
        <v>0</v>
      </c>
      <c r="J362" s="246"/>
      <c r="K362" s="247">
        <f>ROUND(E362*J362,2)</f>
        <v>0</v>
      </c>
      <c r="L362" s="247">
        <v>21</v>
      </c>
      <c r="M362" s="247">
        <f>G362*(1+L362/100)</f>
        <v>0</v>
      </c>
      <c r="N362" s="245">
        <v>0</v>
      </c>
      <c r="O362" s="245">
        <f>ROUND(E362*N362,2)</f>
        <v>0</v>
      </c>
      <c r="P362" s="245">
        <v>0</v>
      </c>
      <c r="Q362" s="245">
        <f>ROUND(E362*P362,2)</f>
        <v>0</v>
      </c>
      <c r="R362" s="247"/>
      <c r="S362" s="247" t="s">
        <v>527</v>
      </c>
      <c r="T362" s="248" t="s">
        <v>512</v>
      </c>
      <c r="U362" s="224">
        <v>0</v>
      </c>
      <c r="V362" s="224">
        <f>ROUND(E362*U362,2)</f>
        <v>0</v>
      </c>
      <c r="W362" s="224"/>
      <c r="X362" s="224" t="s">
        <v>3483</v>
      </c>
      <c r="Y362" s="224" t="s">
        <v>513</v>
      </c>
      <c r="Z362" s="213"/>
      <c r="AA362" s="213"/>
      <c r="AB362" s="213"/>
      <c r="AC362" s="213"/>
      <c r="AD362" s="213"/>
      <c r="AE362" s="213"/>
      <c r="AF362" s="213"/>
      <c r="AG362" s="213" t="s">
        <v>3506</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2" x14ac:dyDescent="0.2">
      <c r="A363" s="220"/>
      <c r="B363" s="221"/>
      <c r="C363" s="255"/>
      <c r="D363" s="251"/>
      <c r="E363" s="251"/>
      <c r="F363" s="251"/>
      <c r="G363" s="251"/>
      <c r="H363" s="224"/>
      <c r="I363" s="224"/>
      <c r="J363" s="224"/>
      <c r="K363" s="224"/>
      <c r="L363" s="224"/>
      <c r="M363" s="224"/>
      <c r="N363" s="223"/>
      <c r="O363" s="223"/>
      <c r="P363" s="223"/>
      <c r="Q363" s="223"/>
      <c r="R363" s="224"/>
      <c r="S363" s="224"/>
      <c r="T363" s="224"/>
      <c r="U363" s="224"/>
      <c r="V363" s="224"/>
      <c r="W363" s="224"/>
      <c r="X363" s="224"/>
      <c r="Y363" s="224"/>
      <c r="Z363" s="213"/>
      <c r="AA363" s="213"/>
      <c r="AB363" s="213"/>
      <c r="AC363" s="213"/>
      <c r="AD363" s="213"/>
      <c r="AE363" s="213"/>
      <c r="AF363" s="213"/>
      <c r="AG363" s="213" t="s">
        <v>515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x14ac:dyDescent="0.2">
      <c r="A364" s="242">
        <v>174</v>
      </c>
      <c r="B364" s="243" t="s">
        <v>4749</v>
      </c>
      <c r="C364" s="254" t="s">
        <v>4750</v>
      </c>
      <c r="D364" s="244" t="s">
        <v>530</v>
      </c>
      <c r="E364" s="245">
        <v>1</v>
      </c>
      <c r="F364" s="246"/>
      <c r="G364" s="247">
        <f>ROUND(E364*F364,2)</f>
        <v>0</v>
      </c>
      <c r="H364" s="246"/>
      <c r="I364" s="247">
        <f>ROUND(E364*H364,2)</f>
        <v>0</v>
      </c>
      <c r="J364" s="246"/>
      <c r="K364" s="247">
        <f>ROUND(E364*J364,2)</f>
        <v>0</v>
      </c>
      <c r="L364" s="247">
        <v>21</v>
      </c>
      <c r="M364" s="247">
        <f>G364*(1+L364/100)</f>
        <v>0</v>
      </c>
      <c r="N364" s="245">
        <v>0</v>
      </c>
      <c r="O364" s="245">
        <f>ROUND(E364*N364,2)</f>
        <v>0</v>
      </c>
      <c r="P364" s="245">
        <v>0</v>
      </c>
      <c r="Q364" s="245">
        <f>ROUND(E364*P364,2)</f>
        <v>0</v>
      </c>
      <c r="R364" s="247"/>
      <c r="S364" s="247" t="s">
        <v>527</v>
      </c>
      <c r="T364" s="248" t="s">
        <v>512</v>
      </c>
      <c r="U364" s="224">
        <v>0</v>
      </c>
      <c r="V364" s="224">
        <f>ROUND(E364*U364,2)</f>
        <v>0</v>
      </c>
      <c r="W364" s="224"/>
      <c r="X364" s="224" t="s">
        <v>3483</v>
      </c>
      <c r="Y364" s="224" t="s">
        <v>513</v>
      </c>
      <c r="Z364" s="213"/>
      <c r="AA364" s="213"/>
      <c r="AB364" s="213"/>
      <c r="AC364" s="213"/>
      <c r="AD364" s="213"/>
      <c r="AE364" s="213"/>
      <c r="AF364" s="213"/>
      <c r="AG364" s="213" t="s">
        <v>3506</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55"/>
      <c r="D365" s="251"/>
      <c r="E365" s="251"/>
      <c r="F365" s="251"/>
      <c r="G365" s="251"/>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515</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x14ac:dyDescent="0.2">
      <c r="A366" s="232" t="s">
        <v>506</v>
      </c>
      <c r="B366" s="233" t="s">
        <v>221</v>
      </c>
      <c r="C366" s="253" t="s">
        <v>223</v>
      </c>
      <c r="D366" s="234"/>
      <c r="E366" s="235"/>
      <c r="F366" s="236"/>
      <c r="G366" s="236">
        <f>SUMIF(AG367:AG376,"&lt;&gt;NOR",G367:G376)</f>
        <v>0</v>
      </c>
      <c r="H366" s="236"/>
      <c r="I366" s="236">
        <f>SUM(I367:I376)</f>
        <v>0</v>
      </c>
      <c r="J366" s="236"/>
      <c r="K366" s="236">
        <f>SUM(K367:K376)</f>
        <v>0</v>
      </c>
      <c r="L366" s="236"/>
      <c r="M366" s="236">
        <f>SUM(M367:M376)</f>
        <v>0</v>
      </c>
      <c r="N366" s="235"/>
      <c r="O366" s="235">
        <f>SUM(O367:O376)</f>
        <v>0</v>
      </c>
      <c r="P366" s="235"/>
      <c r="Q366" s="235">
        <f>SUM(Q367:Q376)</f>
        <v>0</v>
      </c>
      <c r="R366" s="236"/>
      <c r="S366" s="236"/>
      <c r="T366" s="237"/>
      <c r="U366" s="231"/>
      <c r="V366" s="231">
        <f>SUM(V367:V376)</f>
        <v>0</v>
      </c>
      <c r="W366" s="231"/>
      <c r="X366" s="231"/>
      <c r="Y366" s="231"/>
      <c r="AG366" t="s">
        <v>507</v>
      </c>
    </row>
    <row r="367" spans="1:60" outlineLevel="1" x14ac:dyDescent="0.2">
      <c r="A367" s="242">
        <v>175</v>
      </c>
      <c r="B367" s="243" t="s">
        <v>4820</v>
      </c>
      <c r="C367" s="254" t="s">
        <v>4821</v>
      </c>
      <c r="D367" s="244" t="s">
        <v>530</v>
      </c>
      <c r="E367" s="245">
        <v>1</v>
      </c>
      <c r="F367" s="246"/>
      <c r="G367" s="247">
        <f>ROUND(E367*F367,2)</f>
        <v>0</v>
      </c>
      <c r="H367" s="246"/>
      <c r="I367" s="247">
        <f>ROUND(E367*H367,2)</f>
        <v>0</v>
      </c>
      <c r="J367" s="246"/>
      <c r="K367" s="247">
        <f>ROUND(E367*J367,2)</f>
        <v>0</v>
      </c>
      <c r="L367" s="247">
        <v>21</v>
      </c>
      <c r="M367" s="247">
        <f>G367*(1+L367/100)</f>
        <v>0</v>
      </c>
      <c r="N367" s="245">
        <v>0</v>
      </c>
      <c r="O367" s="245">
        <f>ROUND(E367*N367,2)</f>
        <v>0</v>
      </c>
      <c r="P367" s="245">
        <v>0</v>
      </c>
      <c r="Q367" s="245">
        <f>ROUND(E367*P367,2)</f>
        <v>0</v>
      </c>
      <c r="R367" s="247"/>
      <c r="S367" s="247" t="s">
        <v>527</v>
      </c>
      <c r="T367" s="248" t="s">
        <v>512</v>
      </c>
      <c r="U367" s="224">
        <v>0</v>
      </c>
      <c r="V367" s="224">
        <f>ROUND(E367*U367,2)</f>
        <v>0</v>
      </c>
      <c r="W367" s="224"/>
      <c r="X367" s="224" t="s">
        <v>531</v>
      </c>
      <c r="Y367" s="224" t="s">
        <v>513</v>
      </c>
      <c r="Z367" s="213"/>
      <c r="AA367" s="213"/>
      <c r="AB367" s="213"/>
      <c r="AC367" s="213"/>
      <c r="AD367" s="213"/>
      <c r="AE367" s="213"/>
      <c r="AF367" s="213"/>
      <c r="AG367" s="213" t="s">
        <v>532</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55"/>
      <c r="D368" s="251"/>
      <c r="E368" s="251"/>
      <c r="F368" s="251"/>
      <c r="G368" s="251"/>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515</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x14ac:dyDescent="0.2">
      <c r="A369" s="242">
        <v>176</v>
      </c>
      <c r="B369" s="243" t="s">
        <v>4822</v>
      </c>
      <c r="C369" s="254" t="s">
        <v>4823</v>
      </c>
      <c r="D369" s="244" t="s">
        <v>530</v>
      </c>
      <c r="E369" s="245">
        <v>5</v>
      </c>
      <c r="F369" s="246"/>
      <c r="G369" s="247">
        <f>ROUND(E369*F369,2)</f>
        <v>0</v>
      </c>
      <c r="H369" s="246"/>
      <c r="I369" s="247">
        <f>ROUND(E369*H369,2)</f>
        <v>0</v>
      </c>
      <c r="J369" s="246"/>
      <c r="K369" s="247">
        <f>ROUND(E369*J369,2)</f>
        <v>0</v>
      </c>
      <c r="L369" s="247">
        <v>21</v>
      </c>
      <c r="M369" s="247">
        <f>G369*(1+L369/100)</f>
        <v>0</v>
      </c>
      <c r="N369" s="245">
        <v>0</v>
      </c>
      <c r="O369" s="245">
        <f>ROUND(E369*N369,2)</f>
        <v>0</v>
      </c>
      <c r="P369" s="245">
        <v>0</v>
      </c>
      <c r="Q369" s="245">
        <f>ROUND(E369*P369,2)</f>
        <v>0</v>
      </c>
      <c r="R369" s="247"/>
      <c r="S369" s="247" t="s">
        <v>527</v>
      </c>
      <c r="T369" s="248" t="s">
        <v>512</v>
      </c>
      <c r="U369" s="224">
        <v>0</v>
      </c>
      <c r="V369" s="224">
        <f>ROUND(E369*U369,2)</f>
        <v>0</v>
      </c>
      <c r="W369" s="224"/>
      <c r="X369" s="224" t="s">
        <v>531</v>
      </c>
      <c r="Y369" s="224" t="s">
        <v>513</v>
      </c>
      <c r="Z369" s="213"/>
      <c r="AA369" s="213"/>
      <c r="AB369" s="213"/>
      <c r="AC369" s="213"/>
      <c r="AD369" s="213"/>
      <c r="AE369" s="213"/>
      <c r="AF369" s="213"/>
      <c r="AG369" s="213" t="s">
        <v>532</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2" x14ac:dyDescent="0.2">
      <c r="A370" s="220"/>
      <c r="B370" s="221"/>
      <c r="C370" s="255"/>
      <c r="D370" s="251"/>
      <c r="E370" s="251"/>
      <c r="F370" s="251"/>
      <c r="G370" s="251"/>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515</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x14ac:dyDescent="0.2">
      <c r="A371" s="242">
        <v>177</v>
      </c>
      <c r="B371" s="243" t="s">
        <v>4824</v>
      </c>
      <c r="C371" s="254" t="s">
        <v>4825</v>
      </c>
      <c r="D371" s="244" t="s">
        <v>530</v>
      </c>
      <c r="E371" s="245">
        <v>4</v>
      </c>
      <c r="F371" s="246"/>
      <c r="G371" s="247">
        <f>ROUND(E371*F371,2)</f>
        <v>0</v>
      </c>
      <c r="H371" s="246"/>
      <c r="I371" s="247">
        <f>ROUND(E371*H371,2)</f>
        <v>0</v>
      </c>
      <c r="J371" s="246"/>
      <c r="K371" s="247">
        <f>ROUND(E371*J371,2)</f>
        <v>0</v>
      </c>
      <c r="L371" s="247">
        <v>21</v>
      </c>
      <c r="M371" s="247">
        <f>G371*(1+L371/100)</f>
        <v>0</v>
      </c>
      <c r="N371" s="245">
        <v>0</v>
      </c>
      <c r="O371" s="245">
        <f>ROUND(E371*N371,2)</f>
        <v>0</v>
      </c>
      <c r="P371" s="245">
        <v>0</v>
      </c>
      <c r="Q371" s="245">
        <f>ROUND(E371*P371,2)</f>
        <v>0</v>
      </c>
      <c r="R371" s="247"/>
      <c r="S371" s="247" t="s">
        <v>527</v>
      </c>
      <c r="T371" s="248" t="s">
        <v>512</v>
      </c>
      <c r="U371" s="224">
        <v>0</v>
      </c>
      <c r="V371" s="224">
        <f>ROUND(E371*U371,2)</f>
        <v>0</v>
      </c>
      <c r="W371" s="224"/>
      <c r="X371" s="224" t="s">
        <v>531</v>
      </c>
      <c r="Y371" s="224" t="s">
        <v>513</v>
      </c>
      <c r="Z371" s="213"/>
      <c r="AA371" s="213"/>
      <c r="AB371" s="213"/>
      <c r="AC371" s="213"/>
      <c r="AD371" s="213"/>
      <c r="AE371" s="213"/>
      <c r="AF371" s="213"/>
      <c r="AG371" s="213" t="s">
        <v>532</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2" x14ac:dyDescent="0.2">
      <c r="A372" s="220"/>
      <c r="B372" s="221"/>
      <c r="C372" s="255"/>
      <c r="D372" s="251"/>
      <c r="E372" s="251"/>
      <c r="F372" s="251"/>
      <c r="G372" s="251"/>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515</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x14ac:dyDescent="0.2">
      <c r="A373" s="242">
        <v>178</v>
      </c>
      <c r="B373" s="243" t="s">
        <v>4826</v>
      </c>
      <c r="C373" s="254" t="s">
        <v>4827</v>
      </c>
      <c r="D373" s="244" t="s">
        <v>530</v>
      </c>
      <c r="E373" s="245">
        <v>1</v>
      </c>
      <c r="F373" s="246"/>
      <c r="G373" s="247">
        <f>ROUND(E373*F373,2)</f>
        <v>0</v>
      </c>
      <c r="H373" s="246"/>
      <c r="I373" s="247">
        <f>ROUND(E373*H373,2)</f>
        <v>0</v>
      </c>
      <c r="J373" s="246"/>
      <c r="K373" s="247">
        <f>ROUND(E373*J373,2)</f>
        <v>0</v>
      </c>
      <c r="L373" s="247">
        <v>21</v>
      </c>
      <c r="M373" s="247">
        <f>G373*(1+L373/100)</f>
        <v>0</v>
      </c>
      <c r="N373" s="245">
        <v>0</v>
      </c>
      <c r="O373" s="245">
        <f>ROUND(E373*N373,2)</f>
        <v>0</v>
      </c>
      <c r="P373" s="245">
        <v>0</v>
      </c>
      <c r="Q373" s="245">
        <f>ROUND(E373*P373,2)</f>
        <v>0</v>
      </c>
      <c r="R373" s="247"/>
      <c r="S373" s="247" t="s">
        <v>527</v>
      </c>
      <c r="T373" s="248" t="s">
        <v>512</v>
      </c>
      <c r="U373" s="224">
        <v>0</v>
      </c>
      <c r="V373" s="224">
        <f>ROUND(E373*U373,2)</f>
        <v>0</v>
      </c>
      <c r="W373" s="224"/>
      <c r="X373" s="224" t="s">
        <v>531</v>
      </c>
      <c r="Y373" s="224" t="s">
        <v>513</v>
      </c>
      <c r="Z373" s="213"/>
      <c r="AA373" s="213"/>
      <c r="AB373" s="213"/>
      <c r="AC373" s="213"/>
      <c r="AD373" s="213"/>
      <c r="AE373" s="213"/>
      <c r="AF373" s="213"/>
      <c r="AG373" s="213" t="s">
        <v>532</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2" x14ac:dyDescent="0.2">
      <c r="A374" s="220"/>
      <c r="B374" s="221"/>
      <c r="C374" s="255"/>
      <c r="D374" s="251"/>
      <c r="E374" s="251"/>
      <c r="F374" s="251"/>
      <c r="G374" s="251"/>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515</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x14ac:dyDescent="0.2">
      <c r="A375" s="242">
        <v>179</v>
      </c>
      <c r="B375" s="243" t="s">
        <v>4828</v>
      </c>
      <c r="C375" s="254" t="s">
        <v>4829</v>
      </c>
      <c r="D375" s="244" t="s">
        <v>530</v>
      </c>
      <c r="E375" s="245">
        <v>1</v>
      </c>
      <c r="F375" s="246"/>
      <c r="G375" s="247">
        <f>ROUND(E375*F375,2)</f>
        <v>0</v>
      </c>
      <c r="H375" s="246"/>
      <c r="I375" s="247">
        <f>ROUND(E375*H375,2)</f>
        <v>0</v>
      </c>
      <c r="J375" s="246"/>
      <c r="K375" s="247">
        <f>ROUND(E375*J375,2)</f>
        <v>0</v>
      </c>
      <c r="L375" s="247">
        <v>21</v>
      </c>
      <c r="M375" s="247">
        <f>G375*(1+L375/100)</f>
        <v>0</v>
      </c>
      <c r="N375" s="245">
        <v>0</v>
      </c>
      <c r="O375" s="245">
        <f>ROUND(E375*N375,2)</f>
        <v>0</v>
      </c>
      <c r="P375" s="245">
        <v>0</v>
      </c>
      <c r="Q375" s="245">
        <f>ROUND(E375*P375,2)</f>
        <v>0</v>
      </c>
      <c r="R375" s="247"/>
      <c r="S375" s="247" t="s">
        <v>527</v>
      </c>
      <c r="T375" s="248" t="s">
        <v>512</v>
      </c>
      <c r="U375" s="224">
        <v>0</v>
      </c>
      <c r="V375" s="224">
        <f>ROUND(E375*U375,2)</f>
        <v>0</v>
      </c>
      <c r="W375" s="224"/>
      <c r="X375" s="224" t="s">
        <v>557</v>
      </c>
      <c r="Y375" s="224" t="s">
        <v>513</v>
      </c>
      <c r="Z375" s="213"/>
      <c r="AA375" s="213"/>
      <c r="AB375" s="213"/>
      <c r="AC375" s="213"/>
      <c r="AD375" s="213"/>
      <c r="AE375" s="213"/>
      <c r="AF375" s="213"/>
      <c r="AG375" s="213" t="s">
        <v>558</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2" x14ac:dyDescent="0.2">
      <c r="A376" s="220"/>
      <c r="B376" s="221"/>
      <c r="C376" s="255"/>
      <c r="D376" s="251"/>
      <c r="E376" s="251"/>
      <c r="F376" s="251"/>
      <c r="G376" s="251"/>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515</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x14ac:dyDescent="0.2">
      <c r="A377" s="232" t="s">
        <v>506</v>
      </c>
      <c r="B377" s="233" t="s">
        <v>224</v>
      </c>
      <c r="C377" s="253" t="s">
        <v>226</v>
      </c>
      <c r="D377" s="234"/>
      <c r="E377" s="235"/>
      <c r="F377" s="236"/>
      <c r="G377" s="236">
        <f>SUMIF(AG378:AG391,"&lt;&gt;NOR",G378:G391)</f>
        <v>0</v>
      </c>
      <c r="H377" s="236"/>
      <c r="I377" s="236">
        <f>SUM(I378:I391)</f>
        <v>0</v>
      </c>
      <c r="J377" s="236"/>
      <c r="K377" s="236">
        <f>SUM(K378:K391)</f>
        <v>0</v>
      </c>
      <c r="L377" s="236"/>
      <c r="M377" s="236">
        <f>SUM(M378:M391)</f>
        <v>0</v>
      </c>
      <c r="N377" s="235"/>
      <c r="O377" s="235">
        <f>SUM(O378:O391)</f>
        <v>0</v>
      </c>
      <c r="P377" s="235"/>
      <c r="Q377" s="235">
        <f>SUM(Q378:Q391)</f>
        <v>0</v>
      </c>
      <c r="R377" s="236"/>
      <c r="S377" s="236"/>
      <c r="T377" s="237"/>
      <c r="U377" s="231"/>
      <c r="V377" s="231">
        <f>SUM(V378:V391)</f>
        <v>2.83</v>
      </c>
      <c r="W377" s="231"/>
      <c r="X377" s="231"/>
      <c r="Y377" s="231"/>
      <c r="AG377" t="s">
        <v>507</v>
      </c>
    </row>
    <row r="378" spans="1:60" outlineLevel="1" x14ac:dyDescent="0.2">
      <c r="A378" s="242">
        <v>180</v>
      </c>
      <c r="B378" s="243" t="s">
        <v>4830</v>
      </c>
      <c r="C378" s="254" t="s">
        <v>4831</v>
      </c>
      <c r="D378" s="244" t="s">
        <v>1356</v>
      </c>
      <c r="E378" s="245">
        <v>270</v>
      </c>
      <c r="F378" s="246"/>
      <c r="G378" s="247">
        <f>ROUND(E378*F378,2)</f>
        <v>0</v>
      </c>
      <c r="H378" s="246"/>
      <c r="I378" s="247">
        <f>ROUND(E378*H378,2)</f>
        <v>0</v>
      </c>
      <c r="J378" s="246"/>
      <c r="K378" s="247">
        <f>ROUND(E378*J378,2)</f>
        <v>0</v>
      </c>
      <c r="L378" s="247">
        <v>21</v>
      </c>
      <c r="M378" s="247">
        <f>G378*(1+L378/100)</f>
        <v>0</v>
      </c>
      <c r="N378" s="245">
        <v>0</v>
      </c>
      <c r="O378" s="245">
        <f>ROUND(E378*N378,2)</f>
        <v>0</v>
      </c>
      <c r="P378" s="245">
        <v>0</v>
      </c>
      <c r="Q378" s="245">
        <f>ROUND(E378*P378,2)</f>
        <v>0</v>
      </c>
      <c r="R378" s="247"/>
      <c r="S378" s="247" t="s">
        <v>527</v>
      </c>
      <c r="T378" s="248" t="s">
        <v>512</v>
      </c>
      <c r="U378" s="224">
        <v>0</v>
      </c>
      <c r="V378" s="224">
        <f>ROUND(E378*U378,2)</f>
        <v>0</v>
      </c>
      <c r="W378" s="224"/>
      <c r="X378" s="224" t="s">
        <v>557</v>
      </c>
      <c r="Y378" s="224" t="s">
        <v>513</v>
      </c>
      <c r="Z378" s="213"/>
      <c r="AA378" s="213"/>
      <c r="AB378" s="213"/>
      <c r="AC378" s="213"/>
      <c r="AD378" s="213"/>
      <c r="AE378" s="213"/>
      <c r="AF378" s="213"/>
      <c r="AG378" s="213" t="s">
        <v>558</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2" x14ac:dyDescent="0.2">
      <c r="A379" s="220"/>
      <c r="B379" s="221"/>
      <c r="C379" s="255"/>
      <c r="D379" s="251"/>
      <c r="E379" s="251"/>
      <c r="F379" s="251"/>
      <c r="G379" s="251"/>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515</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x14ac:dyDescent="0.2">
      <c r="A380" s="242">
        <v>181</v>
      </c>
      <c r="B380" s="243" t="s">
        <v>4832</v>
      </c>
      <c r="C380" s="254" t="s">
        <v>4833</v>
      </c>
      <c r="D380" s="244" t="s">
        <v>530</v>
      </c>
      <c r="E380" s="245">
        <v>6</v>
      </c>
      <c r="F380" s="246"/>
      <c r="G380" s="247">
        <f>ROUND(E380*F380,2)</f>
        <v>0</v>
      </c>
      <c r="H380" s="246"/>
      <c r="I380" s="247">
        <f>ROUND(E380*H380,2)</f>
        <v>0</v>
      </c>
      <c r="J380" s="246"/>
      <c r="K380" s="247">
        <f>ROUND(E380*J380,2)</f>
        <v>0</v>
      </c>
      <c r="L380" s="247">
        <v>21</v>
      </c>
      <c r="M380" s="247">
        <f>G380*(1+L380/100)</f>
        <v>0</v>
      </c>
      <c r="N380" s="245">
        <v>0</v>
      </c>
      <c r="O380" s="245">
        <f>ROUND(E380*N380,2)</f>
        <v>0</v>
      </c>
      <c r="P380" s="245">
        <v>0</v>
      </c>
      <c r="Q380" s="245">
        <f>ROUND(E380*P380,2)</f>
        <v>0</v>
      </c>
      <c r="R380" s="247"/>
      <c r="S380" s="247" t="s">
        <v>527</v>
      </c>
      <c r="T380" s="248" t="s">
        <v>512</v>
      </c>
      <c r="U380" s="224">
        <v>0</v>
      </c>
      <c r="V380" s="224">
        <f>ROUND(E380*U380,2)</f>
        <v>0</v>
      </c>
      <c r="W380" s="224"/>
      <c r="X380" s="224" t="s">
        <v>557</v>
      </c>
      <c r="Y380" s="224" t="s">
        <v>513</v>
      </c>
      <c r="Z380" s="213"/>
      <c r="AA380" s="213"/>
      <c r="AB380" s="213"/>
      <c r="AC380" s="213"/>
      <c r="AD380" s="213"/>
      <c r="AE380" s="213"/>
      <c r="AF380" s="213"/>
      <c r="AG380" s="213" t="s">
        <v>558</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2" x14ac:dyDescent="0.2">
      <c r="A381" s="220"/>
      <c r="B381" s="221"/>
      <c r="C381" s="255"/>
      <c r="D381" s="251"/>
      <c r="E381" s="251"/>
      <c r="F381" s="251"/>
      <c r="G381" s="251"/>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515</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x14ac:dyDescent="0.2">
      <c r="A382" s="242">
        <v>182</v>
      </c>
      <c r="B382" s="243" t="s">
        <v>4834</v>
      </c>
      <c r="C382" s="254" t="s">
        <v>4835</v>
      </c>
      <c r="D382" s="244" t="s">
        <v>530</v>
      </c>
      <c r="E382" s="245">
        <v>6</v>
      </c>
      <c r="F382" s="246"/>
      <c r="G382" s="247">
        <f>ROUND(E382*F382,2)</f>
        <v>0</v>
      </c>
      <c r="H382" s="246"/>
      <c r="I382" s="247">
        <f>ROUND(E382*H382,2)</f>
        <v>0</v>
      </c>
      <c r="J382" s="246"/>
      <c r="K382" s="247">
        <f>ROUND(E382*J382,2)</f>
        <v>0</v>
      </c>
      <c r="L382" s="247">
        <v>21</v>
      </c>
      <c r="M382" s="247">
        <f>G382*(1+L382/100)</f>
        <v>0</v>
      </c>
      <c r="N382" s="245">
        <v>0</v>
      </c>
      <c r="O382" s="245">
        <f>ROUND(E382*N382,2)</f>
        <v>0</v>
      </c>
      <c r="P382" s="245">
        <v>0</v>
      </c>
      <c r="Q382" s="245">
        <f>ROUND(E382*P382,2)</f>
        <v>0</v>
      </c>
      <c r="R382" s="247"/>
      <c r="S382" s="247" t="s">
        <v>527</v>
      </c>
      <c r="T382" s="248" t="s">
        <v>512</v>
      </c>
      <c r="U382" s="224">
        <v>0</v>
      </c>
      <c r="V382" s="224">
        <f>ROUND(E382*U382,2)</f>
        <v>0</v>
      </c>
      <c r="W382" s="224"/>
      <c r="X382" s="224" t="s">
        <v>557</v>
      </c>
      <c r="Y382" s="224" t="s">
        <v>513</v>
      </c>
      <c r="Z382" s="213"/>
      <c r="AA382" s="213"/>
      <c r="AB382" s="213"/>
      <c r="AC382" s="213"/>
      <c r="AD382" s="213"/>
      <c r="AE382" s="213"/>
      <c r="AF382" s="213"/>
      <c r="AG382" s="213" t="s">
        <v>558</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2" x14ac:dyDescent="0.2">
      <c r="A383" s="220"/>
      <c r="B383" s="221"/>
      <c r="C383" s="255"/>
      <c r="D383" s="251"/>
      <c r="E383" s="251"/>
      <c r="F383" s="251"/>
      <c r="G383" s="251"/>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515</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x14ac:dyDescent="0.2">
      <c r="A384" s="242">
        <v>183</v>
      </c>
      <c r="B384" s="243" t="s">
        <v>4836</v>
      </c>
      <c r="C384" s="254" t="s">
        <v>4837</v>
      </c>
      <c r="D384" s="244" t="s">
        <v>530</v>
      </c>
      <c r="E384" s="245">
        <v>12</v>
      </c>
      <c r="F384" s="246"/>
      <c r="G384" s="247">
        <f>ROUND(E384*F384,2)</f>
        <v>0</v>
      </c>
      <c r="H384" s="246"/>
      <c r="I384" s="247">
        <f>ROUND(E384*H384,2)</f>
        <v>0</v>
      </c>
      <c r="J384" s="246"/>
      <c r="K384" s="247">
        <f>ROUND(E384*J384,2)</f>
        <v>0</v>
      </c>
      <c r="L384" s="247">
        <v>21</v>
      </c>
      <c r="M384" s="247">
        <f>G384*(1+L384/100)</f>
        <v>0</v>
      </c>
      <c r="N384" s="245">
        <v>0</v>
      </c>
      <c r="O384" s="245">
        <f>ROUND(E384*N384,2)</f>
        <v>0</v>
      </c>
      <c r="P384" s="245">
        <v>0</v>
      </c>
      <c r="Q384" s="245">
        <f>ROUND(E384*P384,2)</f>
        <v>0</v>
      </c>
      <c r="R384" s="247"/>
      <c r="S384" s="247" t="s">
        <v>511</v>
      </c>
      <c r="T384" s="248" t="s">
        <v>512</v>
      </c>
      <c r="U384" s="224">
        <v>0.23599999999999999</v>
      </c>
      <c r="V384" s="224">
        <f>ROUND(E384*U384,2)</f>
        <v>2.83</v>
      </c>
      <c r="W384" s="224"/>
      <c r="X384" s="224" t="s">
        <v>557</v>
      </c>
      <c r="Y384" s="224" t="s">
        <v>513</v>
      </c>
      <c r="Z384" s="213"/>
      <c r="AA384" s="213"/>
      <c r="AB384" s="213"/>
      <c r="AC384" s="213"/>
      <c r="AD384" s="213"/>
      <c r="AE384" s="213"/>
      <c r="AF384" s="213"/>
      <c r="AG384" s="213" t="s">
        <v>558</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2" x14ac:dyDescent="0.2">
      <c r="A385" s="220"/>
      <c r="B385" s="221"/>
      <c r="C385" s="255"/>
      <c r="D385" s="251"/>
      <c r="E385" s="251"/>
      <c r="F385" s="251"/>
      <c r="G385" s="251"/>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515</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x14ac:dyDescent="0.2">
      <c r="A386" s="242">
        <v>184</v>
      </c>
      <c r="B386" s="243" t="s">
        <v>4838</v>
      </c>
      <c r="C386" s="254" t="s">
        <v>4839</v>
      </c>
      <c r="D386" s="244" t="s">
        <v>530</v>
      </c>
      <c r="E386" s="245">
        <v>6</v>
      </c>
      <c r="F386" s="246"/>
      <c r="G386" s="247">
        <f>ROUND(E386*F386,2)</f>
        <v>0</v>
      </c>
      <c r="H386" s="246"/>
      <c r="I386" s="247">
        <f>ROUND(E386*H386,2)</f>
        <v>0</v>
      </c>
      <c r="J386" s="246"/>
      <c r="K386" s="247">
        <f>ROUND(E386*J386,2)</f>
        <v>0</v>
      </c>
      <c r="L386" s="247">
        <v>21</v>
      </c>
      <c r="M386" s="247">
        <f>G386*(1+L386/100)</f>
        <v>0</v>
      </c>
      <c r="N386" s="245">
        <v>0</v>
      </c>
      <c r="O386" s="245">
        <f>ROUND(E386*N386,2)</f>
        <v>0</v>
      </c>
      <c r="P386" s="245">
        <v>0</v>
      </c>
      <c r="Q386" s="245">
        <f>ROUND(E386*P386,2)</f>
        <v>0</v>
      </c>
      <c r="R386" s="247"/>
      <c r="S386" s="247" t="s">
        <v>527</v>
      </c>
      <c r="T386" s="248" t="s">
        <v>512</v>
      </c>
      <c r="U386" s="224">
        <v>0</v>
      </c>
      <c r="V386" s="224">
        <f>ROUND(E386*U386,2)</f>
        <v>0</v>
      </c>
      <c r="W386" s="224"/>
      <c r="X386" s="224" t="s">
        <v>531</v>
      </c>
      <c r="Y386" s="224" t="s">
        <v>513</v>
      </c>
      <c r="Z386" s="213"/>
      <c r="AA386" s="213"/>
      <c r="AB386" s="213"/>
      <c r="AC386" s="213"/>
      <c r="AD386" s="213"/>
      <c r="AE386" s="213"/>
      <c r="AF386" s="213"/>
      <c r="AG386" s="213" t="s">
        <v>532</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2" x14ac:dyDescent="0.2">
      <c r="A387" s="220"/>
      <c r="B387" s="221"/>
      <c r="C387" s="255"/>
      <c r="D387" s="251"/>
      <c r="E387" s="251"/>
      <c r="F387" s="251"/>
      <c r="G387" s="251"/>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515</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x14ac:dyDescent="0.2">
      <c r="A388" s="242">
        <v>185</v>
      </c>
      <c r="B388" s="243" t="s">
        <v>4840</v>
      </c>
      <c r="C388" s="254" t="s">
        <v>4570</v>
      </c>
      <c r="D388" s="244" t="s">
        <v>3510</v>
      </c>
      <c r="E388" s="245">
        <v>2</v>
      </c>
      <c r="F388" s="246"/>
      <c r="G388" s="247">
        <f>ROUND(E388*F388,2)</f>
        <v>0</v>
      </c>
      <c r="H388" s="246"/>
      <c r="I388" s="247">
        <f>ROUND(E388*H388,2)</f>
        <v>0</v>
      </c>
      <c r="J388" s="246"/>
      <c r="K388" s="247">
        <f>ROUND(E388*J388,2)</f>
        <v>0</v>
      </c>
      <c r="L388" s="247">
        <v>21</v>
      </c>
      <c r="M388" s="247">
        <f>G388*(1+L388/100)</f>
        <v>0</v>
      </c>
      <c r="N388" s="245">
        <v>0</v>
      </c>
      <c r="O388" s="245">
        <f>ROUND(E388*N388,2)</f>
        <v>0</v>
      </c>
      <c r="P388" s="245">
        <v>0</v>
      </c>
      <c r="Q388" s="245">
        <f>ROUND(E388*P388,2)</f>
        <v>0</v>
      </c>
      <c r="R388" s="247"/>
      <c r="S388" s="247" t="s">
        <v>527</v>
      </c>
      <c r="T388" s="248" t="s">
        <v>512</v>
      </c>
      <c r="U388" s="224">
        <v>0</v>
      </c>
      <c r="V388" s="224">
        <f>ROUND(E388*U388,2)</f>
        <v>0</v>
      </c>
      <c r="W388" s="224"/>
      <c r="X388" s="224" t="s">
        <v>557</v>
      </c>
      <c r="Y388" s="224" t="s">
        <v>513</v>
      </c>
      <c r="Z388" s="213"/>
      <c r="AA388" s="213"/>
      <c r="AB388" s="213"/>
      <c r="AC388" s="213"/>
      <c r="AD388" s="213"/>
      <c r="AE388" s="213"/>
      <c r="AF388" s="213"/>
      <c r="AG388" s="213" t="s">
        <v>558</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2" x14ac:dyDescent="0.2">
      <c r="A389" s="220"/>
      <c r="B389" s="221"/>
      <c r="C389" s="255"/>
      <c r="D389" s="251"/>
      <c r="E389" s="251"/>
      <c r="F389" s="251"/>
      <c r="G389" s="251"/>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515</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42">
        <v>186</v>
      </c>
      <c r="B390" s="243" t="s">
        <v>4841</v>
      </c>
      <c r="C390" s="254" t="s">
        <v>4571</v>
      </c>
      <c r="D390" s="244" t="s">
        <v>3510</v>
      </c>
      <c r="E390" s="245">
        <v>2</v>
      </c>
      <c r="F390" s="246"/>
      <c r="G390" s="247">
        <f>ROUND(E390*F390,2)</f>
        <v>0</v>
      </c>
      <c r="H390" s="246"/>
      <c r="I390" s="247">
        <f>ROUND(E390*H390,2)</f>
        <v>0</v>
      </c>
      <c r="J390" s="246"/>
      <c r="K390" s="247">
        <f>ROUND(E390*J390,2)</f>
        <v>0</v>
      </c>
      <c r="L390" s="247">
        <v>21</v>
      </c>
      <c r="M390" s="247">
        <f>G390*(1+L390/100)</f>
        <v>0</v>
      </c>
      <c r="N390" s="245">
        <v>0</v>
      </c>
      <c r="O390" s="245">
        <f>ROUND(E390*N390,2)</f>
        <v>0</v>
      </c>
      <c r="P390" s="245">
        <v>0</v>
      </c>
      <c r="Q390" s="245">
        <f>ROUND(E390*P390,2)</f>
        <v>0</v>
      </c>
      <c r="R390" s="247"/>
      <c r="S390" s="247" t="s">
        <v>527</v>
      </c>
      <c r="T390" s="248" t="s">
        <v>512</v>
      </c>
      <c r="U390" s="224">
        <v>0</v>
      </c>
      <c r="V390" s="224">
        <f>ROUND(E390*U390,2)</f>
        <v>0</v>
      </c>
      <c r="W390" s="224"/>
      <c r="X390" s="224" t="s">
        <v>557</v>
      </c>
      <c r="Y390" s="224" t="s">
        <v>513</v>
      </c>
      <c r="Z390" s="213"/>
      <c r="AA390" s="213"/>
      <c r="AB390" s="213"/>
      <c r="AC390" s="213"/>
      <c r="AD390" s="213"/>
      <c r="AE390" s="213"/>
      <c r="AF390" s="213"/>
      <c r="AG390" s="213" t="s">
        <v>558</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55"/>
      <c r="D391" s="251"/>
      <c r="E391" s="251"/>
      <c r="F391" s="251"/>
      <c r="G391" s="251"/>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515</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x14ac:dyDescent="0.2">
      <c r="A392" s="232" t="s">
        <v>506</v>
      </c>
      <c r="B392" s="233" t="s">
        <v>227</v>
      </c>
      <c r="C392" s="253" t="s">
        <v>229</v>
      </c>
      <c r="D392" s="234"/>
      <c r="E392" s="235"/>
      <c r="F392" s="236"/>
      <c r="G392" s="236">
        <f>SUMIF(AG393:AG402,"&lt;&gt;NOR",G393:G402)</f>
        <v>0</v>
      </c>
      <c r="H392" s="236"/>
      <c r="I392" s="236">
        <f>SUM(I393:I402)</f>
        <v>0</v>
      </c>
      <c r="J392" s="236"/>
      <c r="K392" s="236">
        <f>SUM(K393:K402)</f>
        <v>0</v>
      </c>
      <c r="L392" s="236"/>
      <c r="M392" s="236">
        <f>SUM(M393:M402)</f>
        <v>0</v>
      </c>
      <c r="N392" s="235"/>
      <c r="O392" s="235">
        <f>SUM(O393:O402)</f>
        <v>0</v>
      </c>
      <c r="P392" s="235"/>
      <c r="Q392" s="235">
        <f>SUM(Q393:Q402)</f>
        <v>0</v>
      </c>
      <c r="R392" s="236"/>
      <c r="S392" s="236"/>
      <c r="T392" s="237"/>
      <c r="U392" s="231"/>
      <c r="V392" s="231">
        <f>SUM(V393:V402)</f>
        <v>0</v>
      </c>
      <c r="W392" s="231"/>
      <c r="X392" s="231"/>
      <c r="Y392" s="231"/>
      <c r="AG392" t="s">
        <v>507</v>
      </c>
    </row>
    <row r="393" spans="1:60" outlineLevel="1" x14ac:dyDescent="0.2">
      <c r="A393" s="242">
        <v>187</v>
      </c>
      <c r="B393" s="243" t="s">
        <v>4842</v>
      </c>
      <c r="C393" s="254" t="s">
        <v>4843</v>
      </c>
      <c r="D393" s="244" t="s">
        <v>1356</v>
      </c>
      <c r="E393" s="245">
        <v>270</v>
      </c>
      <c r="F393" s="246"/>
      <c r="G393" s="247">
        <f>ROUND(E393*F393,2)</f>
        <v>0</v>
      </c>
      <c r="H393" s="246"/>
      <c r="I393" s="247">
        <f>ROUND(E393*H393,2)</f>
        <v>0</v>
      </c>
      <c r="J393" s="246"/>
      <c r="K393" s="247">
        <f>ROUND(E393*J393,2)</f>
        <v>0</v>
      </c>
      <c r="L393" s="247">
        <v>21</v>
      </c>
      <c r="M393" s="247">
        <f>G393*(1+L393/100)</f>
        <v>0</v>
      </c>
      <c r="N393" s="245">
        <v>0</v>
      </c>
      <c r="O393" s="245">
        <f>ROUND(E393*N393,2)</f>
        <v>0</v>
      </c>
      <c r="P393" s="245">
        <v>0</v>
      </c>
      <c r="Q393" s="245">
        <f>ROUND(E393*P393,2)</f>
        <v>0</v>
      </c>
      <c r="R393" s="247"/>
      <c r="S393" s="247" t="s">
        <v>527</v>
      </c>
      <c r="T393" s="248" t="s">
        <v>512</v>
      </c>
      <c r="U393" s="224">
        <v>0</v>
      </c>
      <c r="V393" s="224">
        <f>ROUND(E393*U393,2)</f>
        <v>0</v>
      </c>
      <c r="W393" s="224"/>
      <c r="X393" s="224" t="s">
        <v>531</v>
      </c>
      <c r="Y393" s="224" t="s">
        <v>513</v>
      </c>
      <c r="Z393" s="213"/>
      <c r="AA393" s="213"/>
      <c r="AB393" s="213"/>
      <c r="AC393" s="213"/>
      <c r="AD393" s="213"/>
      <c r="AE393" s="213"/>
      <c r="AF393" s="213"/>
      <c r="AG393" s="213" t="s">
        <v>532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2" x14ac:dyDescent="0.2">
      <c r="A394" s="220"/>
      <c r="B394" s="221"/>
      <c r="C394" s="255"/>
      <c r="D394" s="251"/>
      <c r="E394" s="251"/>
      <c r="F394" s="251"/>
      <c r="G394" s="251"/>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515</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x14ac:dyDescent="0.2">
      <c r="A395" s="242">
        <v>188</v>
      </c>
      <c r="B395" s="243" t="s">
        <v>4844</v>
      </c>
      <c r="C395" s="254" t="s">
        <v>4845</v>
      </c>
      <c r="D395" s="244" t="s">
        <v>530</v>
      </c>
      <c r="E395" s="245">
        <v>6</v>
      </c>
      <c r="F395" s="246"/>
      <c r="G395" s="247">
        <f>ROUND(E395*F395,2)</f>
        <v>0</v>
      </c>
      <c r="H395" s="246"/>
      <c r="I395" s="247">
        <f>ROUND(E395*H395,2)</f>
        <v>0</v>
      </c>
      <c r="J395" s="246"/>
      <c r="K395" s="247">
        <f>ROUND(E395*J395,2)</f>
        <v>0</v>
      </c>
      <c r="L395" s="247">
        <v>21</v>
      </c>
      <c r="M395" s="247">
        <f>G395*(1+L395/100)</f>
        <v>0</v>
      </c>
      <c r="N395" s="245">
        <v>0</v>
      </c>
      <c r="O395" s="245">
        <f>ROUND(E395*N395,2)</f>
        <v>0</v>
      </c>
      <c r="P395" s="245">
        <v>0</v>
      </c>
      <c r="Q395" s="245">
        <f>ROUND(E395*P395,2)</f>
        <v>0</v>
      </c>
      <c r="R395" s="247"/>
      <c r="S395" s="247" t="s">
        <v>527</v>
      </c>
      <c r="T395" s="248" t="s">
        <v>512</v>
      </c>
      <c r="U395" s="224">
        <v>0</v>
      </c>
      <c r="V395" s="224">
        <f>ROUND(E395*U395,2)</f>
        <v>0</v>
      </c>
      <c r="W395" s="224"/>
      <c r="X395" s="224" t="s">
        <v>557</v>
      </c>
      <c r="Y395" s="224" t="s">
        <v>513</v>
      </c>
      <c r="Z395" s="213"/>
      <c r="AA395" s="213"/>
      <c r="AB395" s="213"/>
      <c r="AC395" s="213"/>
      <c r="AD395" s="213"/>
      <c r="AE395" s="213"/>
      <c r="AF395" s="213"/>
      <c r="AG395" s="213" t="s">
        <v>558</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55"/>
      <c r="D396" s="251"/>
      <c r="E396" s="251"/>
      <c r="F396" s="251"/>
      <c r="G396" s="251"/>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515</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x14ac:dyDescent="0.2">
      <c r="A397" s="242">
        <v>189</v>
      </c>
      <c r="B397" s="243" t="s">
        <v>4846</v>
      </c>
      <c r="C397" s="254" t="s">
        <v>4847</v>
      </c>
      <c r="D397" s="244" t="s">
        <v>530</v>
      </c>
      <c r="E397" s="245">
        <v>6</v>
      </c>
      <c r="F397" s="246"/>
      <c r="G397" s="247">
        <f>ROUND(E397*F397,2)</f>
        <v>0</v>
      </c>
      <c r="H397" s="246"/>
      <c r="I397" s="247">
        <f>ROUND(E397*H397,2)</f>
        <v>0</v>
      </c>
      <c r="J397" s="246"/>
      <c r="K397" s="247">
        <f>ROUND(E397*J397,2)</f>
        <v>0</v>
      </c>
      <c r="L397" s="247">
        <v>21</v>
      </c>
      <c r="M397" s="247">
        <f>G397*(1+L397/100)</f>
        <v>0</v>
      </c>
      <c r="N397" s="245">
        <v>0</v>
      </c>
      <c r="O397" s="245">
        <f>ROUND(E397*N397,2)</f>
        <v>0</v>
      </c>
      <c r="P397" s="245">
        <v>0</v>
      </c>
      <c r="Q397" s="245">
        <f>ROUND(E397*P397,2)</f>
        <v>0</v>
      </c>
      <c r="R397" s="247"/>
      <c r="S397" s="247" t="s">
        <v>527</v>
      </c>
      <c r="T397" s="248" t="s">
        <v>512</v>
      </c>
      <c r="U397" s="224">
        <v>0</v>
      </c>
      <c r="V397" s="224">
        <f>ROUND(E397*U397,2)</f>
        <v>0</v>
      </c>
      <c r="W397" s="224"/>
      <c r="X397" s="224" t="s">
        <v>557</v>
      </c>
      <c r="Y397" s="224" t="s">
        <v>513</v>
      </c>
      <c r="Z397" s="213"/>
      <c r="AA397" s="213"/>
      <c r="AB397" s="213"/>
      <c r="AC397" s="213"/>
      <c r="AD397" s="213"/>
      <c r="AE397" s="213"/>
      <c r="AF397" s="213"/>
      <c r="AG397" s="213" t="s">
        <v>558</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2" x14ac:dyDescent="0.2">
      <c r="A398" s="220"/>
      <c r="B398" s="221"/>
      <c r="C398" s="255"/>
      <c r="D398" s="251"/>
      <c r="E398" s="251"/>
      <c r="F398" s="251"/>
      <c r="G398" s="251"/>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515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x14ac:dyDescent="0.2">
      <c r="A399" s="242">
        <v>190</v>
      </c>
      <c r="B399" s="243" t="s">
        <v>4848</v>
      </c>
      <c r="C399" s="254" t="s">
        <v>4849</v>
      </c>
      <c r="D399" s="244" t="s">
        <v>530</v>
      </c>
      <c r="E399" s="245">
        <v>6</v>
      </c>
      <c r="F399" s="246"/>
      <c r="G399" s="247">
        <f>ROUND(E399*F399,2)</f>
        <v>0</v>
      </c>
      <c r="H399" s="246"/>
      <c r="I399" s="247">
        <f>ROUND(E399*H399,2)</f>
        <v>0</v>
      </c>
      <c r="J399" s="246"/>
      <c r="K399" s="247">
        <f>ROUND(E399*J399,2)</f>
        <v>0</v>
      </c>
      <c r="L399" s="247">
        <v>21</v>
      </c>
      <c r="M399" s="247">
        <f>G399*(1+L399/100)</f>
        <v>0</v>
      </c>
      <c r="N399" s="245">
        <v>0</v>
      </c>
      <c r="O399" s="245">
        <f>ROUND(E399*N399,2)</f>
        <v>0</v>
      </c>
      <c r="P399" s="245">
        <v>0</v>
      </c>
      <c r="Q399" s="245">
        <f>ROUND(E399*P399,2)</f>
        <v>0</v>
      </c>
      <c r="R399" s="247"/>
      <c r="S399" s="247" t="s">
        <v>527</v>
      </c>
      <c r="T399" s="248" t="s">
        <v>512</v>
      </c>
      <c r="U399" s="224">
        <v>0</v>
      </c>
      <c r="V399" s="224">
        <f>ROUND(E399*U399,2)</f>
        <v>0</v>
      </c>
      <c r="W399" s="224"/>
      <c r="X399" s="224" t="s">
        <v>557</v>
      </c>
      <c r="Y399" s="224" t="s">
        <v>513</v>
      </c>
      <c r="Z399" s="213"/>
      <c r="AA399" s="213"/>
      <c r="AB399" s="213"/>
      <c r="AC399" s="213"/>
      <c r="AD399" s="213"/>
      <c r="AE399" s="213"/>
      <c r="AF399" s="213"/>
      <c r="AG399" s="213" t="s">
        <v>558</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55"/>
      <c r="D400" s="251"/>
      <c r="E400" s="251"/>
      <c r="F400" s="251"/>
      <c r="G400" s="251"/>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515</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x14ac:dyDescent="0.2">
      <c r="A401" s="242">
        <v>191</v>
      </c>
      <c r="B401" s="243" t="s">
        <v>4850</v>
      </c>
      <c r="C401" s="254" t="s">
        <v>4851</v>
      </c>
      <c r="D401" s="244" t="s">
        <v>530</v>
      </c>
      <c r="E401" s="245">
        <v>6</v>
      </c>
      <c r="F401" s="246"/>
      <c r="G401" s="247">
        <f>ROUND(E401*F401,2)</f>
        <v>0</v>
      </c>
      <c r="H401" s="246"/>
      <c r="I401" s="247">
        <f>ROUND(E401*H401,2)</f>
        <v>0</v>
      </c>
      <c r="J401" s="246"/>
      <c r="K401" s="247">
        <f>ROUND(E401*J401,2)</f>
        <v>0</v>
      </c>
      <c r="L401" s="247">
        <v>21</v>
      </c>
      <c r="M401" s="247">
        <f>G401*(1+L401/100)</f>
        <v>0</v>
      </c>
      <c r="N401" s="245">
        <v>0</v>
      </c>
      <c r="O401" s="245">
        <f>ROUND(E401*N401,2)</f>
        <v>0</v>
      </c>
      <c r="P401" s="245">
        <v>0</v>
      </c>
      <c r="Q401" s="245">
        <f>ROUND(E401*P401,2)</f>
        <v>0</v>
      </c>
      <c r="R401" s="247"/>
      <c r="S401" s="247" t="s">
        <v>527</v>
      </c>
      <c r="T401" s="248" t="s">
        <v>512</v>
      </c>
      <c r="U401" s="224">
        <v>0</v>
      </c>
      <c r="V401" s="224">
        <f>ROUND(E401*U401,2)</f>
        <v>0</v>
      </c>
      <c r="W401" s="224"/>
      <c r="X401" s="224" t="s">
        <v>557</v>
      </c>
      <c r="Y401" s="224" t="s">
        <v>513</v>
      </c>
      <c r="Z401" s="213"/>
      <c r="AA401" s="213"/>
      <c r="AB401" s="213"/>
      <c r="AC401" s="213"/>
      <c r="AD401" s="213"/>
      <c r="AE401" s="213"/>
      <c r="AF401" s="213"/>
      <c r="AG401" s="213" t="s">
        <v>558</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2" x14ac:dyDescent="0.2">
      <c r="A402" s="220"/>
      <c r="B402" s="221"/>
      <c r="C402" s="255"/>
      <c r="D402" s="251"/>
      <c r="E402" s="251"/>
      <c r="F402" s="251"/>
      <c r="G402" s="251"/>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515</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x14ac:dyDescent="0.2">
      <c r="A403" s="232" t="s">
        <v>506</v>
      </c>
      <c r="B403" s="233" t="s">
        <v>230</v>
      </c>
      <c r="C403" s="253" t="s">
        <v>231</v>
      </c>
      <c r="D403" s="234"/>
      <c r="E403" s="235"/>
      <c r="F403" s="236"/>
      <c r="G403" s="236">
        <f>SUMIF(AG404:AG475,"&lt;&gt;NOR",G404:G475)</f>
        <v>0</v>
      </c>
      <c r="H403" s="236"/>
      <c r="I403" s="236">
        <f>SUM(I404:I475)</f>
        <v>0</v>
      </c>
      <c r="J403" s="236"/>
      <c r="K403" s="236">
        <f>SUM(K404:K475)</f>
        <v>0</v>
      </c>
      <c r="L403" s="236"/>
      <c r="M403" s="236">
        <f>SUM(M404:M475)</f>
        <v>0</v>
      </c>
      <c r="N403" s="235"/>
      <c r="O403" s="235">
        <f>SUM(O404:O475)</f>
        <v>0</v>
      </c>
      <c r="P403" s="235"/>
      <c r="Q403" s="235">
        <f>SUM(Q404:Q475)</f>
        <v>0</v>
      </c>
      <c r="R403" s="236"/>
      <c r="S403" s="236"/>
      <c r="T403" s="237"/>
      <c r="U403" s="231"/>
      <c r="V403" s="231">
        <f>SUM(V404:V475)</f>
        <v>51.8</v>
      </c>
      <c r="W403" s="231"/>
      <c r="X403" s="231"/>
      <c r="Y403" s="231"/>
      <c r="AG403" t="s">
        <v>507</v>
      </c>
    </row>
    <row r="404" spans="1:60" outlineLevel="1" x14ac:dyDescent="0.2">
      <c r="A404" s="242">
        <v>192</v>
      </c>
      <c r="B404" s="243" t="s">
        <v>4852</v>
      </c>
      <c r="C404" s="254" t="s">
        <v>4853</v>
      </c>
      <c r="D404" s="244" t="s">
        <v>530</v>
      </c>
      <c r="E404" s="245">
        <v>1</v>
      </c>
      <c r="F404" s="246"/>
      <c r="G404" s="247">
        <f>ROUND(E404*F404,2)</f>
        <v>0</v>
      </c>
      <c r="H404" s="246"/>
      <c r="I404" s="247">
        <f>ROUND(E404*H404,2)</f>
        <v>0</v>
      </c>
      <c r="J404" s="246"/>
      <c r="K404" s="247">
        <f>ROUND(E404*J404,2)</f>
        <v>0</v>
      </c>
      <c r="L404" s="247">
        <v>21</v>
      </c>
      <c r="M404" s="247">
        <f>G404*(1+L404/100)</f>
        <v>0</v>
      </c>
      <c r="N404" s="245">
        <v>0</v>
      </c>
      <c r="O404" s="245">
        <f>ROUND(E404*N404,2)</f>
        <v>0</v>
      </c>
      <c r="P404" s="245">
        <v>0</v>
      </c>
      <c r="Q404" s="245">
        <f>ROUND(E404*P404,2)</f>
        <v>0</v>
      </c>
      <c r="R404" s="247"/>
      <c r="S404" s="247" t="s">
        <v>527</v>
      </c>
      <c r="T404" s="248" t="s">
        <v>512</v>
      </c>
      <c r="U404" s="224">
        <v>0</v>
      </c>
      <c r="V404" s="224">
        <f>ROUND(E404*U404,2)</f>
        <v>0</v>
      </c>
      <c r="W404" s="224"/>
      <c r="X404" s="224" t="s">
        <v>557</v>
      </c>
      <c r="Y404" s="224" t="s">
        <v>513</v>
      </c>
      <c r="Z404" s="213"/>
      <c r="AA404" s="213"/>
      <c r="AB404" s="213"/>
      <c r="AC404" s="213"/>
      <c r="AD404" s="213"/>
      <c r="AE404" s="213"/>
      <c r="AF404" s="213"/>
      <c r="AG404" s="213" t="s">
        <v>558</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2" x14ac:dyDescent="0.2">
      <c r="A405" s="220"/>
      <c r="B405" s="221"/>
      <c r="C405" s="255"/>
      <c r="D405" s="251"/>
      <c r="E405" s="251"/>
      <c r="F405" s="251"/>
      <c r="G405" s="251"/>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515</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x14ac:dyDescent="0.2">
      <c r="A406" s="242">
        <v>193</v>
      </c>
      <c r="B406" s="243" t="s">
        <v>4854</v>
      </c>
      <c r="C406" s="254" t="s">
        <v>4855</v>
      </c>
      <c r="D406" s="244" t="s">
        <v>530</v>
      </c>
      <c r="E406" s="245">
        <v>1</v>
      </c>
      <c r="F406" s="246"/>
      <c r="G406" s="247">
        <f>ROUND(E406*F406,2)</f>
        <v>0</v>
      </c>
      <c r="H406" s="246"/>
      <c r="I406" s="247">
        <f>ROUND(E406*H406,2)</f>
        <v>0</v>
      </c>
      <c r="J406" s="246"/>
      <c r="K406" s="247">
        <f>ROUND(E406*J406,2)</f>
        <v>0</v>
      </c>
      <c r="L406" s="247">
        <v>21</v>
      </c>
      <c r="M406" s="247">
        <f>G406*(1+L406/100)</f>
        <v>0</v>
      </c>
      <c r="N406" s="245">
        <v>0</v>
      </c>
      <c r="O406" s="245">
        <f>ROUND(E406*N406,2)</f>
        <v>0</v>
      </c>
      <c r="P406" s="245">
        <v>0</v>
      </c>
      <c r="Q406" s="245">
        <f>ROUND(E406*P406,2)</f>
        <v>0</v>
      </c>
      <c r="R406" s="247"/>
      <c r="S406" s="247" t="s">
        <v>511</v>
      </c>
      <c r="T406" s="248" t="s">
        <v>512</v>
      </c>
      <c r="U406" s="224">
        <v>0.75600000000000001</v>
      </c>
      <c r="V406" s="224">
        <f>ROUND(E406*U406,2)</f>
        <v>0.76</v>
      </c>
      <c r="W406" s="224"/>
      <c r="X406" s="224" t="s">
        <v>557</v>
      </c>
      <c r="Y406" s="224" t="s">
        <v>513</v>
      </c>
      <c r="Z406" s="213"/>
      <c r="AA406" s="213"/>
      <c r="AB406" s="213"/>
      <c r="AC406" s="213"/>
      <c r="AD406" s="213"/>
      <c r="AE406" s="213"/>
      <c r="AF406" s="213"/>
      <c r="AG406" s="213" t="s">
        <v>558</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2" x14ac:dyDescent="0.2">
      <c r="A407" s="220"/>
      <c r="B407" s="221"/>
      <c r="C407" s="255"/>
      <c r="D407" s="251"/>
      <c r="E407" s="251"/>
      <c r="F407" s="251"/>
      <c r="G407" s="251"/>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515</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x14ac:dyDescent="0.2">
      <c r="A408" s="242">
        <v>194</v>
      </c>
      <c r="B408" s="243" t="s">
        <v>4856</v>
      </c>
      <c r="C408" s="254" t="s">
        <v>4857</v>
      </c>
      <c r="D408" s="244" t="s">
        <v>530</v>
      </c>
      <c r="E408" s="245">
        <v>1</v>
      </c>
      <c r="F408" s="246"/>
      <c r="G408" s="247">
        <f>ROUND(E408*F408,2)</f>
        <v>0</v>
      </c>
      <c r="H408" s="246"/>
      <c r="I408" s="247">
        <f>ROUND(E408*H408,2)</f>
        <v>0</v>
      </c>
      <c r="J408" s="246"/>
      <c r="K408" s="247">
        <f>ROUND(E408*J408,2)</f>
        <v>0</v>
      </c>
      <c r="L408" s="247">
        <v>21</v>
      </c>
      <c r="M408" s="247">
        <f>G408*(1+L408/100)</f>
        <v>0</v>
      </c>
      <c r="N408" s="245">
        <v>0</v>
      </c>
      <c r="O408" s="245">
        <f>ROUND(E408*N408,2)</f>
        <v>0</v>
      </c>
      <c r="P408" s="245">
        <v>0</v>
      </c>
      <c r="Q408" s="245">
        <f>ROUND(E408*P408,2)</f>
        <v>0</v>
      </c>
      <c r="R408" s="247"/>
      <c r="S408" s="247" t="s">
        <v>527</v>
      </c>
      <c r="T408" s="248" t="s">
        <v>512</v>
      </c>
      <c r="U408" s="224">
        <v>0</v>
      </c>
      <c r="V408" s="224">
        <f>ROUND(E408*U408,2)</f>
        <v>0</v>
      </c>
      <c r="W408" s="224"/>
      <c r="X408" s="224" t="s">
        <v>557</v>
      </c>
      <c r="Y408" s="224" t="s">
        <v>513</v>
      </c>
      <c r="Z408" s="213"/>
      <c r="AA408" s="213"/>
      <c r="AB408" s="213"/>
      <c r="AC408" s="213"/>
      <c r="AD408" s="213"/>
      <c r="AE408" s="213"/>
      <c r="AF408" s="213"/>
      <c r="AG408" s="213" t="s">
        <v>558</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55"/>
      <c r="D409" s="251"/>
      <c r="E409" s="251"/>
      <c r="F409" s="251"/>
      <c r="G409" s="251"/>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515</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x14ac:dyDescent="0.2">
      <c r="A410" s="242">
        <v>195</v>
      </c>
      <c r="B410" s="243" t="s">
        <v>4858</v>
      </c>
      <c r="C410" s="254" t="s">
        <v>4859</v>
      </c>
      <c r="D410" s="244" t="s">
        <v>530</v>
      </c>
      <c r="E410" s="245">
        <v>1</v>
      </c>
      <c r="F410" s="246"/>
      <c r="G410" s="247">
        <f>ROUND(E410*F410,2)</f>
        <v>0</v>
      </c>
      <c r="H410" s="246"/>
      <c r="I410" s="247">
        <f>ROUND(E410*H410,2)</f>
        <v>0</v>
      </c>
      <c r="J410" s="246"/>
      <c r="K410" s="247">
        <f>ROUND(E410*J410,2)</f>
        <v>0</v>
      </c>
      <c r="L410" s="247">
        <v>21</v>
      </c>
      <c r="M410" s="247">
        <f>G410*(1+L410/100)</f>
        <v>0</v>
      </c>
      <c r="N410" s="245">
        <v>0</v>
      </c>
      <c r="O410" s="245">
        <f>ROUND(E410*N410,2)</f>
        <v>0</v>
      </c>
      <c r="P410" s="245">
        <v>0</v>
      </c>
      <c r="Q410" s="245">
        <f>ROUND(E410*P410,2)</f>
        <v>0</v>
      </c>
      <c r="R410" s="247"/>
      <c r="S410" s="247" t="s">
        <v>527</v>
      </c>
      <c r="T410" s="248" t="s">
        <v>512</v>
      </c>
      <c r="U410" s="224">
        <v>0</v>
      </c>
      <c r="V410" s="224">
        <f>ROUND(E410*U410,2)</f>
        <v>0</v>
      </c>
      <c r="W410" s="224"/>
      <c r="X410" s="224" t="s">
        <v>557</v>
      </c>
      <c r="Y410" s="224" t="s">
        <v>513</v>
      </c>
      <c r="Z410" s="213"/>
      <c r="AA410" s="213"/>
      <c r="AB410" s="213"/>
      <c r="AC410" s="213"/>
      <c r="AD410" s="213"/>
      <c r="AE410" s="213"/>
      <c r="AF410" s="213"/>
      <c r="AG410" s="213" t="s">
        <v>558</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2" x14ac:dyDescent="0.2">
      <c r="A411" s="220"/>
      <c r="B411" s="221"/>
      <c r="C411" s="255"/>
      <c r="D411" s="251"/>
      <c r="E411" s="251"/>
      <c r="F411" s="251"/>
      <c r="G411" s="251"/>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515</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x14ac:dyDescent="0.2">
      <c r="A412" s="242">
        <v>196</v>
      </c>
      <c r="B412" s="243" t="s">
        <v>4860</v>
      </c>
      <c r="C412" s="254" t="s">
        <v>4861</v>
      </c>
      <c r="D412" s="244" t="s">
        <v>530</v>
      </c>
      <c r="E412" s="245">
        <v>1</v>
      </c>
      <c r="F412" s="246"/>
      <c r="G412" s="247">
        <f>ROUND(E412*F412,2)</f>
        <v>0</v>
      </c>
      <c r="H412" s="246"/>
      <c r="I412" s="247">
        <f>ROUND(E412*H412,2)</f>
        <v>0</v>
      </c>
      <c r="J412" s="246"/>
      <c r="K412" s="247">
        <f>ROUND(E412*J412,2)</f>
        <v>0</v>
      </c>
      <c r="L412" s="247">
        <v>21</v>
      </c>
      <c r="M412" s="247">
        <f>G412*(1+L412/100)</f>
        <v>0</v>
      </c>
      <c r="N412" s="245">
        <v>0</v>
      </c>
      <c r="O412" s="245">
        <f>ROUND(E412*N412,2)</f>
        <v>0</v>
      </c>
      <c r="P412" s="245">
        <v>0</v>
      </c>
      <c r="Q412" s="245">
        <f>ROUND(E412*P412,2)</f>
        <v>0</v>
      </c>
      <c r="R412" s="247"/>
      <c r="S412" s="247" t="s">
        <v>527</v>
      </c>
      <c r="T412" s="248" t="s">
        <v>512</v>
      </c>
      <c r="U412" s="224">
        <v>0</v>
      </c>
      <c r="V412" s="224">
        <f>ROUND(E412*U412,2)</f>
        <v>0</v>
      </c>
      <c r="W412" s="224"/>
      <c r="X412" s="224" t="s">
        <v>531</v>
      </c>
      <c r="Y412" s="224" t="s">
        <v>513</v>
      </c>
      <c r="Z412" s="213"/>
      <c r="AA412" s="213"/>
      <c r="AB412" s="213"/>
      <c r="AC412" s="213"/>
      <c r="AD412" s="213"/>
      <c r="AE412" s="213"/>
      <c r="AF412" s="213"/>
      <c r="AG412" s="213" t="s">
        <v>532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2" x14ac:dyDescent="0.2">
      <c r="A413" s="220"/>
      <c r="B413" s="221"/>
      <c r="C413" s="255"/>
      <c r="D413" s="251"/>
      <c r="E413" s="251"/>
      <c r="F413" s="251"/>
      <c r="G413" s="251"/>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515</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x14ac:dyDescent="0.2">
      <c r="A414" s="242">
        <v>197</v>
      </c>
      <c r="B414" s="243" t="s">
        <v>4862</v>
      </c>
      <c r="C414" s="254" t="s">
        <v>4863</v>
      </c>
      <c r="D414" s="244" t="s">
        <v>530</v>
      </c>
      <c r="E414" s="245">
        <v>2</v>
      </c>
      <c r="F414" s="246"/>
      <c r="G414" s="247">
        <f>ROUND(E414*F414,2)</f>
        <v>0</v>
      </c>
      <c r="H414" s="246"/>
      <c r="I414" s="247">
        <f>ROUND(E414*H414,2)</f>
        <v>0</v>
      </c>
      <c r="J414" s="246"/>
      <c r="K414" s="247">
        <f>ROUND(E414*J414,2)</f>
        <v>0</v>
      </c>
      <c r="L414" s="247">
        <v>21</v>
      </c>
      <c r="M414" s="247">
        <f>G414*(1+L414/100)</f>
        <v>0</v>
      </c>
      <c r="N414" s="245">
        <v>0</v>
      </c>
      <c r="O414" s="245">
        <f>ROUND(E414*N414,2)</f>
        <v>0</v>
      </c>
      <c r="P414" s="245">
        <v>0</v>
      </c>
      <c r="Q414" s="245">
        <f>ROUND(E414*P414,2)</f>
        <v>0</v>
      </c>
      <c r="R414" s="247"/>
      <c r="S414" s="247" t="s">
        <v>527</v>
      </c>
      <c r="T414" s="248" t="s">
        <v>512</v>
      </c>
      <c r="U414" s="224">
        <v>0</v>
      </c>
      <c r="V414" s="224">
        <f>ROUND(E414*U414,2)</f>
        <v>0</v>
      </c>
      <c r="W414" s="224"/>
      <c r="X414" s="224" t="s">
        <v>557</v>
      </c>
      <c r="Y414" s="224" t="s">
        <v>513</v>
      </c>
      <c r="Z414" s="213"/>
      <c r="AA414" s="213"/>
      <c r="AB414" s="213"/>
      <c r="AC414" s="213"/>
      <c r="AD414" s="213"/>
      <c r="AE414" s="213"/>
      <c r="AF414" s="213"/>
      <c r="AG414" s="213" t="s">
        <v>558</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2" x14ac:dyDescent="0.2">
      <c r="A415" s="220"/>
      <c r="B415" s="221"/>
      <c r="C415" s="255"/>
      <c r="D415" s="251"/>
      <c r="E415" s="251"/>
      <c r="F415" s="251"/>
      <c r="G415" s="251"/>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515</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1" x14ac:dyDescent="0.2">
      <c r="A416" s="242">
        <v>198</v>
      </c>
      <c r="B416" s="243" t="s">
        <v>4864</v>
      </c>
      <c r="C416" s="254" t="s">
        <v>4865</v>
      </c>
      <c r="D416" s="244" t="s">
        <v>530</v>
      </c>
      <c r="E416" s="245">
        <v>6</v>
      </c>
      <c r="F416" s="246"/>
      <c r="G416" s="247">
        <f>ROUND(E416*F416,2)</f>
        <v>0</v>
      </c>
      <c r="H416" s="246"/>
      <c r="I416" s="247">
        <f>ROUND(E416*H416,2)</f>
        <v>0</v>
      </c>
      <c r="J416" s="246"/>
      <c r="K416" s="247">
        <f>ROUND(E416*J416,2)</f>
        <v>0</v>
      </c>
      <c r="L416" s="247">
        <v>21</v>
      </c>
      <c r="M416" s="247">
        <f>G416*(1+L416/100)</f>
        <v>0</v>
      </c>
      <c r="N416" s="245">
        <v>0</v>
      </c>
      <c r="O416" s="245">
        <f>ROUND(E416*N416,2)</f>
        <v>0</v>
      </c>
      <c r="P416" s="245">
        <v>0</v>
      </c>
      <c r="Q416" s="245">
        <f>ROUND(E416*P416,2)</f>
        <v>0</v>
      </c>
      <c r="R416" s="247"/>
      <c r="S416" s="247" t="s">
        <v>527</v>
      </c>
      <c r="T416" s="248" t="s">
        <v>512</v>
      </c>
      <c r="U416" s="224">
        <v>0</v>
      </c>
      <c r="V416" s="224">
        <f>ROUND(E416*U416,2)</f>
        <v>0</v>
      </c>
      <c r="W416" s="224"/>
      <c r="X416" s="224" t="s">
        <v>557</v>
      </c>
      <c r="Y416" s="224" t="s">
        <v>513</v>
      </c>
      <c r="Z416" s="213"/>
      <c r="AA416" s="213"/>
      <c r="AB416" s="213"/>
      <c r="AC416" s="213"/>
      <c r="AD416" s="213"/>
      <c r="AE416" s="213"/>
      <c r="AF416" s="213"/>
      <c r="AG416" s="213" t="s">
        <v>558</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2" x14ac:dyDescent="0.2">
      <c r="A417" s="220"/>
      <c r="B417" s="221"/>
      <c r="C417" s="255"/>
      <c r="D417" s="251"/>
      <c r="E417" s="251"/>
      <c r="F417" s="251"/>
      <c r="G417" s="251"/>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515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x14ac:dyDescent="0.2">
      <c r="A418" s="242">
        <v>199</v>
      </c>
      <c r="B418" s="243" t="s">
        <v>4866</v>
      </c>
      <c r="C418" s="254" t="s">
        <v>4867</v>
      </c>
      <c r="D418" s="244" t="s">
        <v>530</v>
      </c>
      <c r="E418" s="245">
        <v>15</v>
      </c>
      <c r="F418" s="246"/>
      <c r="G418" s="247">
        <f>ROUND(E418*F418,2)</f>
        <v>0</v>
      </c>
      <c r="H418" s="246"/>
      <c r="I418" s="247">
        <f>ROUND(E418*H418,2)</f>
        <v>0</v>
      </c>
      <c r="J418" s="246"/>
      <c r="K418" s="247">
        <f>ROUND(E418*J418,2)</f>
        <v>0</v>
      </c>
      <c r="L418" s="247">
        <v>21</v>
      </c>
      <c r="M418" s="247">
        <f>G418*(1+L418/100)</f>
        <v>0</v>
      </c>
      <c r="N418" s="245">
        <v>0</v>
      </c>
      <c r="O418" s="245">
        <f>ROUND(E418*N418,2)</f>
        <v>0</v>
      </c>
      <c r="P418" s="245">
        <v>0</v>
      </c>
      <c r="Q418" s="245">
        <f>ROUND(E418*P418,2)</f>
        <v>0</v>
      </c>
      <c r="R418" s="247"/>
      <c r="S418" s="247" t="s">
        <v>527</v>
      </c>
      <c r="T418" s="248" t="s">
        <v>512</v>
      </c>
      <c r="U418" s="224">
        <v>0</v>
      </c>
      <c r="V418" s="224">
        <f>ROUND(E418*U418,2)</f>
        <v>0</v>
      </c>
      <c r="W418" s="224"/>
      <c r="X418" s="224" t="s">
        <v>557</v>
      </c>
      <c r="Y418" s="224" t="s">
        <v>513</v>
      </c>
      <c r="Z418" s="213"/>
      <c r="AA418" s="213"/>
      <c r="AB418" s="213"/>
      <c r="AC418" s="213"/>
      <c r="AD418" s="213"/>
      <c r="AE418" s="213"/>
      <c r="AF418" s="213"/>
      <c r="AG418" s="213" t="s">
        <v>558</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55"/>
      <c r="D419" s="251"/>
      <c r="E419" s="251"/>
      <c r="F419" s="251"/>
      <c r="G419" s="251"/>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515</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1" x14ac:dyDescent="0.2">
      <c r="A420" s="242">
        <v>200</v>
      </c>
      <c r="B420" s="243" t="s">
        <v>4868</v>
      </c>
      <c r="C420" s="254" t="s">
        <v>4869</v>
      </c>
      <c r="D420" s="244" t="s">
        <v>3510</v>
      </c>
      <c r="E420" s="245">
        <v>8</v>
      </c>
      <c r="F420" s="246"/>
      <c r="G420" s="247">
        <f>ROUND(E420*F420,2)</f>
        <v>0</v>
      </c>
      <c r="H420" s="246"/>
      <c r="I420" s="247">
        <f>ROUND(E420*H420,2)</f>
        <v>0</v>
      </c>
      <c r="J420" s="246"/>
      <c r="K420" s="247">
        <f>ROUND(E420*J420,2)</f>
        <v>0</v>
      </c>
      <c r="L420" s="247">
        <v>21</v>
      </c>
      <c r="M420" s="247">
        <f>G420*(1+L420/100)</f>
        <v>0</v>
      </c>
      <c r="N420" s="245">
        <v>0</v>
      </c>
      <c r="O420" s="245">
        <f>ROUND(E420*N420,2)</f>
        <v>0</v>
      </c>
      <c r="P420" s="245">
        <v>0</v>
      </c>
      <c r="Q420" s="245">
        <f>ROUND(E420*P420,2)</f>
        <v>0</v>
      </c>
      <c r="R420" s="247"/>
      <c r="S420" s="247" t="s">
        <v>527</v>
      </c>
      <c r="T420" s="248" t="s">
        <v>512</v>
      </c>
      <c r="U420" s="224">
        <v>0</v>
      </c>
      <c r="V420" s="224">
        <f>ROUND(E420*U420,2)</f>
        <v>0</v>
      </c>
      <c r="W420" s="224"/>
      <c r="X420" s="224" t="s">
        <v>557</v>
      </c>
      <c r="Y420" s="224" t="s">
        <v>513</v>
      </c>
      <c r="Z420" s="213"/>
      <c r="AA420" s="213"/>
      <c r="AB420" s="213"/>
      <c r="AC420" s="213"/>
      <c r="AD420" s="213"/>
      <c r="AE420" s="213"/>
      <c r="AF420" s="213"/>
      <c r="AG420" s="213" t="s">
        <v>558</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55"/>
      <c r="D421" s="251"/>
      <c r="E421" s="251"/>
      <c r="F421" s="251"/>
      <c r="G421" s="251"/>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515</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42">
        <v>201</v>
      </c>
      <c r="B422" s="243" t="s">
        <v>4870</v>
      </c>
      <c r="C422" s="254" t="s">
        <v>4871</v>
      </c>
      <c r="D422" s="244" t="s">
        <v>530</v>
      </c>
      <c r="E422" s="245">
        <v>8</v>
      </c>
      <c r="F422" s="246"/>
      <c r="G422" s="247">
        <f>ROUND(E422*F422,2)</f>
        <v>0</v>
      </c>
      <c r="H422" s="246"/>
      <c r="I422" s="247">
        <f>ROUND(E422*H422,2)</f>
        <v>0</v>
      </c>
      <c r="J422" s="246"/>
      <c r="K422" s="247">
        <f>ROUND(E422*J422,2)</f>
        <v>0</v>
      </c>
      <c r="L422" s="247">
        <v>21</v>
      </c>
      <c r="M422" s="247">
        <f>G422*(1+L422/100)</f>
        <v>0</v>
      </c>
      <c r="N422" s="245">
        <v>0</v>
      </c>
      <c r="O422" s="245">
        <f>ROUND(E422*N422,2)</f>
        <v>0</v>
      </c>
      <c r="P422" s="245">
        <v>0</v>
      </c>
      <c r="Q422" s="245">
        <f>ROUND(E422*P422,2)</f>
        <v>0</v>
      </c>
      <c r="R422" s="247"/>
      <c r="S422" s="247" t="s">
        <v>527</v>
      </c>
      <c r="T422" s="248" t="s">
        <v>512</v>
      </c>
      <c r="U422" s="224">
        <v>0</v>
      </c>
      <c r="V422" s="224">
        <f>ROUND(E422*U422,2)</f>
        <v>0</v>
      </c>
      <c r="W422" s="224"/>
      <c r="X422" s="224" t="s">
        <v>557</v>
      </c>
      <c r="Y422" s="224" t="s">
        <v>513</v>
      </c>
      <c r="Z422" s="213"/>
      <c r="AA422" s="213"/>
      <c r="AB422" s="213"/>
      <c r="AC422" s="213"/>
      <c r="AD422" s="213"/>
      <c r="AE422" s="213"/>
      <c r="AF422" s="213"/>
      <c r="AG422" s="213" t="s">
        <v>558</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55"/>
      <c r="D423" s="251"/>
      <c r="E423" s="251"/>
      <c r="F423" s="251"/>
      <c r="G423" s="251"/>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515</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x14ac:dyDescent="0.2">
      <c r="A424" s="242">
        <v>202</v>
      </c>
      <c r="B424" s="243" t="s">
        <v>4872</v>
      </c>
      <c r="C424" s="254" t="s">
        <v>4873</v>
      </c>
      <c r="D424" s="244" t="s">
        <v>1356</v>
      </c>
      <c r="E424" s="245">
        <v>8</v>
      </c>
      <c r="F424" s="246"/>
      <c r="G424" s="247">
        <f>ROUND(E424*F424,2)</f>
        <v>0</v>
      </c>
      <c r="H424" s="246"/>
      <c r="I424" s="247">
        <f>ROUND(E424*H424,2)</f>
        <v>0</v>
      </c>
      <c r="J424" s="246"/>
      <c r="K424" s="247">
        <f>ROUND(E424*J424,2)</f>
        <v>0</v>
      </c>
      <c r="L424" s="247">
        <v>21</v>
      </c>
      <c r="M424" s="247">
        <f>G424*(1+L424/100)</f>
        <v>0</v>
      </c>
      <c r="N424" s="245">
        <v>0</v>
      </c>
      <c r="O424" s="245">
        <f>ROUND(E424*N424,2)</f>
        <v>0</v>
      </c>
      <c r="P424" s="245">
        <v>0</v>
      </c>
      <c r="Q424" s="245">
        <f>ROUND(E424*P424,2)</f>
        <v>0</v>
      </c>
      <c r="R424" s="247"/>
      <c r="S424" s="247" t="s">
        <v>527</v>
      </c>
      <c r="T424" s="248" t="s">
        <v>512</v>
      </c>
      <c r="U424" s="224">
        <v>0</v>
      </c>
      <c r="V424" s="224">
        <f>ROUND(E424*U424,2)</f>
        <v>0</v>
      </c>
      <c r="W424" s="224"/>
      <c r="X424" s="224" t="s">
        <v>557</v>
      </c>
      <c r="Y424" s="224" t="s">
        <v>513</v>
      </c>
      <c r="Z424" s="213"/>
      <c r="AA424" s="213"/>
      <c r="AB424" s="213"/>
      <c r="AC424" s="213"/>
      <c r="AD424" s="213"/>
      <c r="AE424" s="213"/>
      <c r="AF424" s="213"/>
      <c r="AG424" s="213" t="s">
        <v>558</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55"/>
      <c r="D425" s="251"/>
      <c r="E425" s="251"/>
      <c r="F425" s="251"/>
      <c r="G425" s="251"/>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515</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42">
        <v>203</v>
      </c>
      <c r="B426" s="243" t="s">
        <v>4874</v>
      </c>
      <c r="C426" s="254" t="s">
        <v>4875</v>
      </c>
      <c r="D426" s="244" t="s">
        <v>530</v>
      </c>
      <c r="E426" s="245">
        <v>46</v>
      </c>
      <c r="F426" s="246"/>
      <c r="G426" s="247">
        <f>ROUND(E426*F426,2)</f>
        <v>0</v>
      </c>
      <c r="H426" s="246"/>
      <c r="I426" s="247">
        <f>ROUND(E426*H426,2)</f>
        <v>0</v>
      </c>
      <c r="J426" s="246"/>
      <c r="K426" s="247">
        <f>ROUND(E426*J426,2)</f>
        <v>0</v>
      </c>
      <c r="L426" s="247">
        <v>21</v>
      </c>
      <c r="M426" s="247">
        <f>G426*(1+L426/100)</f>
        <v>0</v>
      </c>
      <c r="N426" s="245">
        <v>0</v>
      </c>
      <c r="O426" s="245">
        <f>ROUND(E426*N426,2)</f>
        <v>0</v>
      </c>
      <c r="P426" s="245">
        <v>0</v>
      </c>
      <c r="Q426" s="245">
        <f>ROUND(E426*P426,2)</f>
        <v>0</v>
      </c>
      <c r="R426" s="247"/>
      <c r="S426" s="247" t="s">
        <v>527</v>
      </c>
      <c r="T426" s="248" t="s">
        <v>512</v>
      </c>
      <c r="U426" s="224">
        <v>0</v>
      </c>
      <c r="V426" s="224">
        <f>ROUND(E426*U426,2)</f>
        <v>0</v>
      </c>
      <c r="W426" s="224"/>
      <c r="X426" s="224" t="s">
        <v>557</v>
      </c>
      <c r="Y426" s="224" t="s">
        <v>513</v>
      </c>
      <c r="Z426" s="213"/>
      <c r="AA426" s="213"/>
      <c r="AB426" s="213"/>
      <c r="AC426" s="213"/>
      <c r="AD426" s="213"/>
      <c r="AE426" s="213"/>
      <c r="AF426" s="213"/>
      <c r="AG426" s="213" t="s">
        <v>558</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55"/>
      <c r="D427" s="251"/>
      <c r="E427" s="251"/>
      <c r="F427" s="251"/>
      <c r="G427" s="251"/>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515</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42">
        <v>204</v>
      </c>
      <c r="B428" s="243" t="s">
        <v>4876</v>
      </c>
      <c r="C428" s="254" t="s">
        <v>4877</v>
      </c>
      <c r="D428" s="244" t="s">
        <v>530</v>
      </c>
      <c r="E428" s="245">
        <v>46</v>
      </c>
      <c r="F428" s="246"/>
      <c r="G428" s="247">
        <f>ROUND(E428*F428,2)</f>
        <v>0</v>
      </c>
      <c r="H428" s="246"/>
      <c r="I428" s="247">
        <f>ROUND(E428*H428,2)</f>
        <v>0</v>
      </c>
      <c r="J428" s="246"/>
      <c r="K428" s="247">
        <f>ROUND(E428*J428,2)</f>
        <v>0</v>
      </c>
      <c r="L428" s="247">
        <v>21</v>
      </c>
      <c r="M428" s="247">
        <f>G428*(1+L428/100)</f>
        <v>0</v>
      </c>
      <c r="N428" s="245">
        <v>0</v>
      </c>
      <c r="O428" s="245">
        <f>ROUND(E428*N428,2)</f>
        <v>0</v>
      </c>
      <c r="P428" s="245">
        <v>0</v>
      </c>
      <c r="Q428" s="245">
        <f>ROUND(E428*P428,2)</f>
        <v>0</v>
      </c>
      <c r="R428" s="247"/>
      <c r="S428" s="247" t="s">
        <v>527</v>
      </c>
      <c r="T428" s="248" t="s">
        <v>512</v>
      </c>
      <c r="U428" s="224">
        <v>0</v>
      </c>
      <c r="V428" s="224">
        <f>ROUND(E428*U428,2)</f>
        <v>0</v>
      </c>
      <c r="W428" s="224"/>
      <c r="X428" s="224" t="s">
        <v>557</v>
      </c>
      <c r="Y428" s="224" t="s">
        <v>513</v>
      </c>
      <c r="Z428" s="213"/>
      <c r="AA428" s="213"/>
      <c r="AB428" s="213"/>
      <c r="AC428" s="213"/>
      <c r="AD428" s="213"/>
      <c r="AE428" s="213"/>
      <c r="AF428" s="213"/>
      <c r="AG428" s="213" t="s">
        <v>558</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55"/>
      <c r="D429" s="251"/>
      <c r="E429" s="251"/>
      <c r="F429" s="251"/>
      <c r="G429" s="251"/>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515</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x14ac:dyDescent="0.2">
      <c r="A430" s="242">
        <v>205</v>
      </c>
      <c r="B430" s="243" t="s">
        <v>4878</v>
      </c>
      <c r="C430" s="254" t="s">
        <v>4879</v>
      </c>
      <c r="D430" s="244" t="s">
        <v>530</v>
      </c>
      <c r="E430" s="245">
        <v>46</v>
      </c>
      <c r="F430" s="246"/>
      <c r="G430" s="247">
        <f>ROUND(E430*F430,2)</f>
        <v>0</v>
      </c>
      <c r="H430" s="246"/>
      <c r="I430" s="247">
        <f>ROUND(E430*H430,2)</f>
        <v>0</v>
      </c>
      <c r="J430" s="246"/>
      <c r="K430" s="247">
        <f>ROUND(E430*J430,2)</f>
        <v>0</v>
      </c>
      <c r="L430" s="247">
        <v>21</v>
      </c>
      <c r="M430" s="247">
        <f>G430*(1+L430/100)</f>
        <v>0</v>
      </c>
      <c r="N430" s="245">
        <v>0</v>
      </c>
      <c r="O430" s="245">
        <f>ROUND(E430*N430,2)</f>
        <v>0</v>
      </c>
      <c r="P430" s="245">
        <v>0</v>
      </c>
      <c r="Q430" s="245">
        <f>ROUND(E430*P430,2)</f>
        <v>0</v>
      </c>
      <c r="R430" s="247"/>
      <c r="S430" s="247" t="s">
        <v>527</v>
      </c>
      <c r="T430" s="248" t="s">
        <v>512</v>
      </c>
      <c r="U430" s="224">
        <v>0</v>
      </c>
      <c r="V430" s="224">
        <f>ROUND(E430*U430,2)</f>
        <v>0</v>
      </c>
      <c r="W430" s="224"/>
      <c r="X430" s="224" t="s">
        <v>531</v>
      </c>
      <c r="Y430" s="224" t="s">
        <v>513</v>
      </c>
      <c r="Z430" s="213"/>
      <c r="AA430" s="213"/>
      <c r="AB430" s="213"/>
      <c r="AC430" s="213"/>
      <c r="AD430" s="213"/>
      <c r="AE430" s="213"/>
      <c r="AF430" s="213"/>
      <c r="AG430" s="213" t="s">
        <v>532</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2" x14ac:dyDescent="0.2">
      <c r="A431" s="220"/>
      <c r="B431" s="221"/>
      <c r="C431" s="255"/>
      <c r="D431" s="251"/>
      <c r="E431" s="251"/>
      <c r="F431" s="251"/>
      <c r="G431" s="251"/>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515</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x14ac:dyDescent="0.2">
      <c r="A432" s="242">
        <v>206</v>
      </c>
      <c r="B432" s="243" t="s">
        <v>4880</v>
      </c>
      <c r="C432" s="254" t="s">
        <v>4881</v>
      </c>
      <c r="D432" s="244" t="s">
        <v>530</v>
      </c>
      <c r="E432" s="245">
        <v>46</v>
      </c>
      <c r="F432" s="246"/>
      <c r="G432" s="247">
        <f>ROUND(E432*F432,2)</f>
        <v>0</v>
      </c>
      <c r="H432" s="246"/>
      <c r="I432" s="247">
        <f>ROUND(E432*H432,2)</f>
        <v>0</v>
      </c>
      <c r="J432" s="246"/>
      <c r="K432" s="247">
        <f>ROUND(E432*J432,2)</f>
        <v>0</v>
      </c>
      <c r="L432" s="247">
        <v>21</v>
      </c>
      <c r="M432" s="247">
        <f>G432*(1+L432/100)</f>
        <v>0</v>
      </c>
      <c r="N432" s="245">
        <v>0</v>
      </c>
      <c r="O432" s="245">
        <f>ROUND(E432*N432,2)</f>
        <v>0</v>
      </c>
      <c r="P432" s="245">
        <v>0</v>
      </c>
      <c r="Q432" s="245">
        <f>ROUND(E432*P432,2)</f>
        <v>0</v>
      </c>
      <c r="R432" s="247"/>
      <c r="S432" s="247" t="s">
        <v>527</v>
      </c>
      <c r="T432" s="248" t="s">
        <v>512</v>
      </c>
      <c r="U432" s="224">
        <v>0</v>
      </c>
      <c r="V432" s="224">
        <f>ROUND(E432*U432,2)</f>
        <v>0</v>
      </c>
      <c r="W432" s="224"/>
      <c r="X432" s="224" t="s">
        <v>531</v>
      </c>
      <c r="Y432" s="224" t="s">
        <v>513</v>
      </c>
      <c r="Z432" s="213"/>
      <c r="AA432" s="213"/>
      <c r="AB432" s="213"/>
      <c r="AC432" s="213"/>
      <c r="AD432" s="213"/>
      <c r="AE432" s="213"/>
      <c r="AF432" s="213"/>
      <c r="AG432" s="213" t="s">
        <v>532</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2" x14ac:dyDescent="0.2">
      <c r="A433" s="220"/>
      <c r="B433" s="221"/>
      <c r="C433" s="255"/>
      <c r="D433" s="251"/>
      <c r="E433" s="251"/>
      <c r="F433" s="251"/>
      <c r="G433" s="251"/>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515</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1" x14ac:dyDescent="0.2">
      <c r="A434" s="242">
        <v>207</v>
      </c>
      <c r="B434" s="243" t="s">
        <v>4882</v>
      </c>
      <c r="C434" s="254" t="s">
        <v>4883</v>
      </c>
      <c r="D434" s="244" t="s">
        <v>4884</v>
      </c>
      <c r="E434" s="245">
        <v>207</v>
      </c>
      <c r="F434" s="246"/>
      <c r="G434" s="247">
        <f>ROUND(E434*F434,2)</f>
        <v>0</v>
      </c>
      <c r="H434" s="246"/>
      <c r="I434" s="247">
        <f>ROUND(E434*H434,2)</f>
        <v>0</v>
      </c>
      <c r="J434" s="246"/>
      <c r="K434" s="247">
        <f>ROUND(E434*J434,2)</f>
        <v>0</v>
      </c>
      <c r="L434" s="247">
        <v>21</v>
      </c>
      <c r="M434" s="247">
        <f>G434*(1+L434/100)</f>
        <v>0</v>
      </c>
      <c r="N434" s="245">
        <v>0</v>
      </c>
      <c r="O434" s="245">
        <f>ROUND(E434*N434,2)</f>
        <v>0</v>
      </c>
      <c r="P434" s="245">
        <v>0</v>
      </c>
      <c r="Q434" s="245">
        <f>ROUND(E434*P434,2)</f>
        <v>0</v>
      </c>
      <c r="R434" s="247"/>
      <c r="S434" s="247" t="s">
        <v>527</v>
      </c>
      <c r="T434" s="248" t="s">
        <v>512</v>
      </c>
      <c r="U434" s="224">
        <v>0</v>
      </c>
      <c r="V434" s="224">
        <f>ROUND(E434*U434,2)</f>
        <v>0</v>
      </c>
      <c r="W434" s="224"/>
      <c r="X434" s="224" t="s">
        <v>531</v>
      </c>
      <c r="Y434" s="224" t="s">
        <v>513</v>
      </c>
      <c r="Z434" s="213"/>
      <c r="AA434" s="213"/>
      <c r="AB434" s="213"/>
      <c r="AC434" s="213"/>
      <c r="AD434" s="213"/>
      <c r="AE434" s="213"/>
      <c r="AF434" s="213"/>
      <c r="AG434" s="213" t="s">
        <v>532</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2" x14ac:dyDescent="0.2">
      <c r="A435" s="220"/>
      <c r="B435" s="221"/>
      <c r="C435" s="255"/>
      <c r="D435" s="251"/>
      <c r="E435" s="251"/>
      <c r="F435" s="251"/>
      <c r="G435" s="251"/>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515</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x14ac:dyDescent="0.2">
      <c r="A436" s="242">
        <v>208</v>
      </c>
      <c r="B436" s="243" t="s">
        <v>4885</v>
      </c>
      <c r="C436" s="254" t="s">
        <v>4886</v>
      </c>
      <c r="D436" s="244" t="s">
        <v>530</v>
      </c>
      <c r="E436" s="245">
        <v>29</v>
      </c>
      <c r="F436" s="246"/>
      <c r="G436" s="247">
        <f>ROUND(E436*F436,2)</f>
        <v>0</v>
      </c>
      <c r="H436" s="246"/>
      <c r="I436" s="247">
        <f>ROUND(E436*H436,2)</f>
        <v>0</v>
      </c>
      <c r="J436" s="246"/>
      <c r="K436" s="247">
        <f>ROUND(E436*J436,2)</f>
        <v>0</v>
      </c>
      <c r="L436" s="247">
        <v>21</v>
      </c>
      <c r="M436" s="247">
        <f>G436*(1+L436/100)</f>
        <v>0</v>
      </c>
      <c r="N436" s="245">
        <v>0</v>
      </c>
      <c r="O436" s="245">
        <f>ROUND(E436*N436,2)</f>
        <v>0</v>
      </c>
      <c r="P436" s="245">
        <v>0</v>
      </c>
      <c r="Q436" s="245">
        <f>ROUND(E436*P436,2)</f>
        <v>0</v>
      </c>
      <c r="R436" s="247"/>
      <c r="S436" s="247" t="s">
        <v>527</v>
      </c>
      <c r="T436" s="248" t="s">
        <v>512</v>
      </c>
      <c r="U436" s="224">
        <v>0</v>
      </c>
      <c r="V436" s="224">
        <f>ROUND(E436*U436,2)</f>
        <v>0</v>
      </c>
      <c r="W436" s="224"/>
      <c r="X436" s="224" t="s">
        <v>557</v>
      </c>
      <c r="Y436" s="224" t="s">
        <v>513</v>
      </c>
      <c r="Z436" s="213"/>
      <c r="AA436" s="213"/>
      <c r="AB436" s="213"/>
      <c r="AC436" s="213"/>
      <c r="AD436" s="213"/>
      <c r="AE436" s="213"/>
      <c r="AF436" s="213"/>
      <c r="AG436" s="213" t="s">
        <v>558</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55"/>
      <c r="D437" s="251"/>
      <c r="E437" s="251"/>
      <c r="F437" s="251"/>
      <c r="G437" s="251"/>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515</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42">
        <v>209</v>
      </c>
      <c r="B438" s="243" t="s">
        <v>4887</v>
      </c>
      <c r="C438" s="254" t="s">
        <v>4888</v>
      </c>
      <c r="D438" s="244" t="s">
        <v>530</v>
      </c>
      <c r="E438" s="245">
        <v>8</v>
      </c>
      <c r="F438" s="246"/>
      <c r="G438" s="247">
        <f>ROUND(E438*F438,2)</f>
        <v>0</v>
      </c>
      <c r="H438" s="246"/>
      <c r="I438" s="247">
        <f>ROUND(E438*H438,2)</f>
        <v>0</v>
      </c>
      <c r="J438" s="246"/>
      <c r="K438" s="247">
        <f>ROUND(E438*J438,2)</f>
        <v>0</v>
      </c>
      <c r="L438" s="247">
        <v>21</v>
      </c>
      <c r="M438" s="247">
        <f>G438*(1+L438/100)</f>
        <v>0</v>
      </c>
      <c r="N438" s="245">
        <v>0</v>
      </c>
      <c r="O438" s="245">
        <f>ROUND(E438*N438,2)</f>
        <v>0</v>
      </c>
      <c r="P438" s="245">
        <v>0</v>
      </c>
      <c r="Q438" s="245">
        <f>ROUND(E438*P438,2)</f>
        <v>0</v>
      </c>
      <c r="R438" s="247"/>
      <c r="S438" s="247" t="s">
        <v>527</v>
      </c>
      <c r="T438" s="248" t="s">
        <v>512</v>
      </c>
      <c r="U438" s="224">
        <v>0</v>
      </c>
      <c r="V438" s="224">
        <f>ROUND(E438*U438,2)</f>
        <v>0</v>
      </c>
      <c r="W438" s="224"/>
      <c r="X438" s="224" t="s">
        <v>557</v>
      </c>
      <c r="Y438" s="224" t="s">
        <v>513</v>
      </c>
      <c r="Z438" s="213"/>
      <c r="AA438" s="213"/>
      <c r="AB438" s="213"/>
      <c r="AC438" s="213"/>
      <c r="AD438" s="213"/>
      <c r="AE438" s="213"/>
      <c r="AF438" s="213"/>
      <c r="AG438" s="213" t="s">
        <v>558</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55"/>
      <c r="D439" s="251"/>
      <c r="E439" s="251"/>
      <c r="F439" s="251"/>
      <c r="G439" s="251"/>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515</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x14ac:dyDescent="0.2">
      <c r="A440" s="242">
        <v>210</v>
      </c>
      <c r="B440" s="243" t="s">
        <v>4889</v>
      </c>
      <c r="C440" s="254" t="s">
        <v>4890</v>
      </c>
      <c r="D440" s="244" t="s">
        <v>530</v>
      </c>
      <c r="E440" s="245">
        <v>16</v>
      </c>
      <c r="F440" s="246"/>
      <c r="G440" s="247">
        <f>ROUND(E440*F440,2)</f>
        <v>0</v>
      </c>
      <c r="H440" s="246"/>
      <c r="I440" s="247">
        <f>ROUND(E440*H440,2)</f>
        <v>0</v>
      </c>
      <c r="J440" s="246"/>
      <c r="K440" s="247">
        <f>ROUND(E440*J440,2)</f>
        <v>0</v>
      </c>
      <c r="L440" s="247">
        <v>21</v>
      </c>
      <c r="M440" s="247">
        <f>G440*(1+L440/100)</f>
        <v>0</v>
      </c>
      <c r="N440" s="245">
        <v>0</v>
      </c>
      <c r="O440" s="245">
        <f>ROUND(E440*N440,2)</f>
        <v>0</v>
      </c>
      <c r="P440" s="245">
        <v>0</v>
      </c>
      <c r="Q440" s="245">
        <f>ROUND(E440*P440,2)</f>
        <v>0</v>
      </c>
      <c r="R440" s="247"/>
      <c r="S440" s="247" t="s">
        <v>527</v>
      </c>
      <c r="T440" s="248" t="s">
        <v>512</v>
      </c>
      <c r="U440" s="224">
        <v>0</v>
      </c>
      <c r="V440" s="224">
        <f>ROUND(E440*U440,2)</f>
        <v>0</v>
      </c>
      <c r="W440" s="224"/>
      <c r="X440" s="224" t="s">
        <v>557</v>
      </c>
      <c r="Y440" s="224" t="s">
        <v>513</v>
      </c>
      <c r="Z440" s="213"/>
      <c r="AA440" s="213"/>
      <c r="AB440" s="213"/>
      <c r="AC440" s="213"/>
      <c r="AD440" s="213"/>
      <c r="AE440" s="213"/>
      <c r="AF440" s="213"/>
      <c r="AG440" s="213" t="s">
        <v>558</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2" x14ac:dyDescent="0.2">
      <c r="A441" s="220"/>
      <c r="B441" s="221"/>
      <c r="C441" s="255"/>
      <c r="D441" s="251"/>
      <c r="E441" s="251"/>
      <c r="F441" s="251"/>
      <c r="G441" s="251"/>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515</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x14ac:dyDescent="0.2">
      <c r="A442" s="242">
        <v>211</v>
      </c>
      <c r="B442" s="243" t="s">
        <v>4891</v>
      </c>
      <c r="C442" s="254" t="s">
        <v>4892</v>
      </c>
      <c r="D442" s="244" t="s">
        <v>530</v>
      </c>
      <c r="E442" s="245">
        <v>2</v>
      </c>
      <c r="F442" s="246"/>
      <c r="G442" s="247">
        <f>ROUND(E442*F442,2)</f>
        <v>0</v>
      </c>
      <c r="H442" s="246"/>
      <c r="I442" s="247">
        <f>ROUND(E442*H442,2)</f>
        <v>0</v>
      </c>
      <c r="J442" s="246"/>
      <c r="K442" s="247">
        <f>ROUND(E442*J442,2)</f>
        <v>0</v>
      </c>
      <c r="L442" s="247">
        <v>21</v>
      </c>
      <c r="M442" s="247">
        <f>G442*(1+L442/100)</f>
        <v>0</v>
      </c>
      <c r="N442" s="245">
        <v>0</v>
      </c>
      <c r="O442" s="245">
        <f>ROUND(E442*N442,2)</f>
        <v>0</v>
      </c>
      <c r="P442" s="245">
        <v>0</v>
      </c>
      <c r="Q442" s="245">
        <f>ROUND(E442*P442,2)</f>
        <v>0</v>
      </c>
      <c r="R442" s="247"/>
      <c r="S442" s="247" t="s">
        <v>527</v>
      </c>
      <c r="T442" s="248" t="s">
        <v>512</v>
      </c>
      <c r="U442" s="224">
        <v>0</v>
      </c>
      <c r="V442" s="224">
        <f>ROUND(E442*U442,2)</f>
        <v>0</v>
      </c>
      <c r="W442" s="224"/>
      <c r="X442" s="224" t="s">
        <v>557</v>
      </c>
      <c r="Y442" s="224" t="s">
        <v>513</v>
      </c>
      <c r="Z442" s="213"/>
      <c r="AA442" s="213"/>
      <c r="AB442" s="213"/>
      <c r="AC442" s="213"/>
      <c r="AD442" s="213"/>
      <c r="AE442" s="213"/>
      <c r="AF442" s="213"/>
      <c r="AG442" s="213" t="s">
        <v>558</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55"/>
      <c r="D443" s="251"/>
      <c r="E443" s="251"/>
      <c r="F443" s="251"/>
      <c r="G443" s="251"/>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515</v>
      </c>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1" x14ac:dyDescent="0.2">
      <c r="A444" s="242">
        <v>212</v>
      </c>
      <c r="B444" s="243" t="s">
        <v>4893</v>
      </c>
      <c r="C444" s="254" t="s">
        <v>4894</v>
      </c>
      <c r="D444" s="244" t="s">
        <v>530</v>
      </c>
      <c r="E444" s="245">
        <v>1</v>
      </c>
      <c r="F444" s="246"/>
      <c r="G444" s="247">
        <f>ROUND(E444*F444,2)</f>
        <v>0</v>
      </c>
      <c r="H444" s="246"/>
      <c r="I444" s="247">
        <f>ROUND(E444*H444,2)</f>
        <v>0</v>
      </c>
      <c r="J444" s="246"/>
      <c r="K444" s="247">
        <f>ROUND(E444*J444,2)</f>
        <v>0</v>
      </c>
      <c r="L444" s="247">
        <v>21</v>
      </c>
      <c r="M444" s="247">
        <f>G444*(1+L444/100)</f>
        <v>0</v>
      </c>
      <c r="N444" s="245">
        <v>0</v>
      </c>
      <c r="O444" s="245">
        <f>ROUND(E444*N444,2)</f>
        <v>0</v>
      </c>
      <c r="P444" s="245">
        <v>0</v>
      </c>
      <c r="Q444" s="245">
        <f>ROUND(E444*P444,2)</f>
        <v>0</v>
      </c>
      <c r="R444" s="247"/>
      <c r="S444" s="247" t="s">
        <v>527</v>
      </c>
      <c r="T444" s="248" t="s">
        <v>512</v>
      </c>
      <c r="U444" s="224">
        <v>0</v>
      </c>
      <c r="V444" s="224">
        <f>ROUND(E444*U444,2)</f>
        <v>0</v>
      </c>
      <c r="W444" s="224"/>
      <c r="X444" s="224" t="s">
        <v>557</v>
      </c>
      <c r="Y444" s="224" t="s">
        <v>513</v>
      </c>
      <c r="Z444" s="213"/>
      <c r="AA444" s="213"/>
      <c r="AB444" s="213"/>
      <c r="AC444" s="213"/>
      <c r="AD444" s="213"/>
      <c r="AE444" s="213"/>
      <c r="AF444" s="213"/>
      <c r="AG444" s="213" t="s">
        <v>558</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2" x14ac:dyDescent="0.2">
      <c r="A445" s="220"/>
      <c r="B445" s="221"/>
      <c r="C445" s="255"/>
      <c r="D445" s="251"/>
      <c r="E445" s="251"/>
      <c r="F445" s="251"/>
      <c r="G445" s="251"/>
      <c r="H445" s="224"/>
      <c r="I445" s="224"/>
      <c r="J445" s="224"/>
      <c r="K445" s="224"/>
      <c r="L445" s="224"/>
      <c r="M445" s="224"/>
      <c r="N445" s="223"/>
      <c r="O445" s="223"/>
      <c r="P445" s="223"/>
      <c r="Q445" s="223"/>
      <c r="R445" s="224"/>
      <c r="S445" s="224"/>
      <c r="T445" s="224"/>
      <c r="U445" s="224"/>
      <c r="V445" s="224"/>
      <c r="W445" s="224"/>
      <c r="X445" s="224"/>
      <c r="Y445" s="224"/>
      <c r="Z445" s="213"/>
      <c r="AA445" s="213"/>
      <c r="AB445" s="213"/>
      <c r="AC445" s="213"/>
      <c r="AD445" s="213"/>
      <c r="AE445" s="213"/>
      <c r="AF445" s="213"/>
      <c r="AG445" s="213" t="s">
        <v>515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x14ac:dyDescent="0.2">
      <c r="A446" s="242">
        <v>213</v>
      </c>
      <c r="B446" s="243" t="s">
        <v>4895</v>
      </c>
      <c r="C446" s="254" t="s">
        <v>4896</v>
      </c>
      <c r="D446" s="244" t="s">
        <v>530</v>
      </c>
      <c r="E446" s="245">
        <v>1</v>
      </c>
      <c r="F446" s="246"/>
      <c r="G446" s="247">
        <f>ROUND(E446*F446,2)</f>
        <v>0</v>
      </c>
      <c r="H446" s="246"/>
      <c r="I446" s="247">
        <f>ROUND(E446*H446,2)</f>
        <v>0</v>
      </c>
      <c r="J446" s="246"/>
      <c r="K446" s="247">
        <f>ROUND(E446*J446,2)</f>
        <v>0</v>
      </c>
      <c r="L446" s="247">
        <v>21</v>
      </c>
      <c r="M446" s="247">
        <f>G446*(1+L446/100)</f>
        <v>0</v>
      </c>
      <c r="N446" s="245">
        <v>0</v>
      </c>
      <c r="O446" s="245">
        <f>ROUND(E446*N446,2)</f>
        <v>0</v>
      </c>
      <c r="P446" s="245">
        <v>0</v>
      </c>
      <c r="Q446" s="245">
        <f>ROUND(E446*P446,2)</f>
        <v>0</v>
      </c>
      <c r="R446" s="247"/>
      <c r="S446" s="247" t="s">
        <v>527</v>
      </c>
      <c r="T446" s="248" t="s">
        <v>512</v>
      </c>
      <c r="U446" s="224">
        <v>0</v>
      </c>
      <c r="V446" s="224">
        <f>ROUND(E446*U446,2)</f>
        <v>0</v>
      </c>
      <c r="W446" s="224"/>
      <c r="X446" s="224" t="s">
        <v>557</v>
      </c>
      <c r="Y446" s="224" t="s">
        <v>513</v>
      </c>
      <c r="Z446" s="213"/>
      <c r="AA446" s="213"/>
      <c r="AB446" s="213"/>
      <c r="AC446" s="213"/>
      <c r="AD446" s="213"/>
      <c r="AE446" s="213"/>
      <c r="AF446" s="213"/>
      <c r="AG446" s="213" t="s">
        <v>558</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55"/>
      <c r="D447" s="251"/>
      <c r="E447" s="251"/>
      <c r="F447" s="251"/>
      <c r="G447" s="251"/>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515</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x14ac:dyDescent="0.2">
      <c r="A448" s="242">
        <v>214</v>
      </c>
      <c r="B448" s="243" t="s">
        <v>4897</v>
      </c>
      <c r="C448" s="254" t="s">
        <v>4898</v>
      </c>
      <c r="D448" s="244" t="s">
        <v>530</v>
      </c>
      <c r="E448" s="245">
        <v>1</v>
      </c>
      <c r="F448" s="246"/>
      <c r="G448" s="247">
        <f>ROUND(E448*F448,2)</f>
        <v>0</v>
      </c>
      <c r="H448" s="246"/>
      <c r="I448" s="247">
        <f>ROUND(E448*H448,2)</f>
        <v>0</v>
      </c>
      <c r="J448" s="246"/>
      <c r="K448" s="247">
        <f>ROUND(E448*J448,2)</f>
        <v>0</v>
      </c>
      <c r="L448" s="247">
        <v>21</v>
      </c>
      <c r="M448" s="247">
        <f>G448*(1+L448/100)</f>
        <v>0</v>
      </c>
      <c r="N448" s="245">
        <v>0</v>
      </c>
      <c r="O448" s="245">
        <f>ROUND(E448*N448,2)</f>
        <v>0</v>
      </c>
      <c r="P448" s="245">
        <v>0</v>
      </c>
      <c r="Q448" s="245">
        <f>ROUND(E448*P448,2)</f>
        <v>0</v>
      </c>
      <c r="R448" s="247"/>
      <c r="S448" s="247" t="s">
        <v>527</v>
      </c>
      <c r="T448" s="248" t="s">
        <v>512</v>
      </c>
      <c r="U448" s="224">
        <v>0</v>
      </c>
      <c r="V448" s="224">
        <f>ROUND(E448*U448,2)</f>
        <v>0</v>
      </c>
      <c r="W448" s="224"/>
      <c r="X448" s="224" t="s">
        <v>3483</v>
      </c>
      <c r="Y448" s="224" t="s">
        <v>513</v>
      </c>
      <c r="Z448" s="213"/>
      <c r="AA448" s="213"/>
      <c r="AB448" s="213"/>
      <c r="AC448" s="213"/>
      <c r="AD448" s="213"/>
      <c r="AE448" s="213"/>
      <c r="AF448" s="213"/>
      <c r="AG448" s="213" t="s">
        <v>3506</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2" x14ac:dyDescent="0.2">
      <c r="A449" s="220"/>
      <c r="B449" s="221"/>
      <c r="C449" s="255"/>
      <c r="D449" s="251"/>
      <c r="E449" s="251"/>
      <c r="F449" s="251"/>
      <c r="G449" s="251"/>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515</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x14ac:dyDescent="0.2">
      <c r="A450" s="242">
        <v>215</v>
      </c>
      <c r="B450" s="243" t="s">
        <v>4899</v>
      </c>
      <c r="C450" s="254" t="s">
        <v>4900</v>
      </c>
      <c r="D450" s="244" t="s">
        <v>530</v>
      </c>
      <c r="E450" s="245">
        <v>1</v>
      </c>
      <c r="F450" s="246"/>
      <c r="G450" s="247">
        <f>ROUND(E450*F450,2)</f>
        <v>0</v>
      </c>
      <c r="H450" s="246"/>
      <c r="I450" s="247">
        <f>ROUND(E450*H450,2)</f>
        <v>0</v>
      </c>
      <c r="J450" s="246"/>
      <c r="K450" s="247">
        <f>ROUND(E450*J450,2)</f>
        <v>0</v>
      </c>
      <c r="L450" s="247">
        <v>21</v>
      </c>
      <c r="M450" s="247">
        <f>G450*(1+L450/100)</f>
        <v>0</v>
      </c>
      <c r="N450" s="245">
        <v>0</v>
      </c>
      <c r="O450" s="245">
        <f>ROUND(E450*N450,2)</f>
        <v>0</v>
      </c>
      <c r="P450" s="245">
        <v>0</v>
      </c>
      <c r="Q450" s="245">
        <f>ROUND(E450*P450,2)</f>
        <v>0</v>
      </c>
      <c r="R450" s="247"/>
      <c r="S450" s="247" t="s">
        <v>527</v>
      </c>
      <c r="T450" s="248" t="s">
        <v>512</v>
      </c>
      <c r="U450" s="224">
        <v>0</v>
      </c>
      <c r="V450" s="224">
        <f>ROUND(E450*U450,2)</f>
        <v>0</v>
      </c>
      <c r="W450" s="224"/>
      <c r="X450" s="224" t="s">
        <v>557</v>
      </c>
      <c r="Y450" s="224" t="s">
        <v>513</v>
      </c>
      <c r="Z450" s="213"/>
      <c r="AA450" s="213"/>
      <c r="AB450" s="213"/>
      <c r="AC450" s="213"/>
      <c r="AD450" s="213"/>
      <c r="AE450" s="213"/>
      <c r="AF450" s="213"/>
      <c r="AG450" s="213" t="s">
        <v>558</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55"/>
      <c r="D451" s="251"/>
      <c r="E451" s="251"/>
      <c r="F451" s="251"/>
      <c r="G451" s="251"/>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515</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1" x14ac:dyDescent="0.2">
      <c r="A452" s="242">
        <v>216</v>
      </c>
      <c r="B452" s="243" t="s">
        <v>4901</v>
      </c>
      <c r="C452" s="254" t="s">
        <v>4902</v>
      </c>
      <c r="D452" s="244" t="s">
        <v>1356</v>
      </c>
      <c r="E452" s="245">
        <v>2070</v>
      </c>
      <c r="F452" s="246"/>
      <c r="G452" s="247">
        <f>ROUND(E452*F452,2)</f>
        <v>0</v>
      </c>
      <c r="H452" s="246"/>
      <c r="I452" s="247">
        <f>ROUND(E452*H452,2)</f>
        <v>0</v>
      </c>
      <c r="J452" s="246"/>
      <c r="K452" s="247">
        <f>ROUND(E452*J452,2)</f>
        <v>0</v>
      </c>
      <c r="L452" s="247">
        <v>21</v>
      </c>
      <c r="M452" s="247">
        <f>G452*(1+L452/100)</f>
        <v>0</v>
      </c>
      <c r="N452" s="245">
        <v>0</v>
      </c>
      <c r="O452" s="245">
        <f>ROUND(E452*N452,2)</f>
        <v>0</v>
      </c>
      <c r="P452" s="245">
        <v>0</v>
      </c>
      <c r="Q452" s="245">
        <f>ROUND(E452*P452,2)</f>
        <v>0</v>
      </c>
      <c r="R452" s="247"/>
      <c r="S452" s="247" t="s">
        <v>527</v>
      </c>
      <c r="T452" s="248" t="s">
        <v>512</v>
      </c>
      <c r="U452" s="224">
        <v>0</v>
      </c>
      <c r="V452" s="224">
        <f>ROUND(E452*U452,2)</f>
        <v>0</v>
      </c>
      <c r="W452" s="224"/>
      <c r="X452" s="224" t="s">
        <v>531</v>
      </c>
      <c r="Y452" s="224" t="s">
        <v>513</v>
      </c>
      <c r="Z452" s="213"/>
      <c r="AA452" s="213"/>
      <c r="AB452" s="213"/>
      <c r="AC452" s="213"/>
      <c r="AD452" s="213"/>
      <c r="AE452" s="213"/>
      <c r="AF452" s="213"/>
      <c r="AG452" s="213" t="s">
        <v>532</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2" x14ac:dyDescent="0.2">
      <c r="A453" s="220"/>
      <c r="B453" s="221"/>
      <c r="C453" s="255"/>
      <c r="D453" s="251"/>
      <c r="E453" s="251"/>
      <c r="F453" s="251"/>
      <c r="G453" s="251"/>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515</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1" x14ac:dyDescent="0.2">
      <c r="A454" s="242">
        <v>217</v>
      </c>
      <c r="B454" s="243" t="s">
        <v>4903</v>
      </c>
      <c r="C454" s="254" t="s">
        <v>4904</v>
      </c>
      <c r="D454" s="244" t="s">
        <v>1356</v>
      </c>
      <c r="E454" s="245">
        <v>132</v>
      </c>
      <c r="F454" s="246"/>
      <c r="G454" s="247">
        <f>ROUND(E454*F454,2)</f>
        <v>0</v>
      </c>
      <c r="H454" s="246"/>
      <c r="I454" s="247">
        <f>ROUND(E454*H454,2)</f>
        <v>0</v>
      </c>
      <c r="J454" s="246"/>
      <c r="K454" s="247">
        <f>ROUND(E454*J454,2)</f>
        <v>0</v>
      </c>
      <c r="L454" s="247">
        <v>21</v>
      </c>
      <c r="M454" s="247">
        <f>G454*(1+L454/100)</f>
        <v>0</v>
      </c>
      <c r="N454" s="245">
        <v>0</v>
      </c>
      <c r="O454" s="245">
        <f>ROUND(E454*N454,2)</f>
        <v>0</v>
      </c>
      <c r="P454" s="245">
        <v>0</v>
      </c>
      <c r="Q454" s="245">
        <f>ROUND(E454*P454,2)</f>
        <v>0</v>
      </c>
      <c r="R454" s="247"/>
      <c r="S454" s="247" t="s">
        <v>527</v>
      </c>
      <c r="T454" s="248" t="s">
        <v>512</v>
      </c>
      <c r="U454" s="224">
        <v>0</v>
      </c>
      <c r="V454" s="224">
        <f>ROUND(E454*U454,2)</f>
        <v>0</v>
      </c>
      <c r="W454" s="224"/>
      <c r="X454" s="224" t="s">
        <v>531</v>
      </c>
      <c r="Y454" s="224" t="s">
        <v>513</v>
      </c>
      <c r="Z454" s="213"/>
      <c r="AA454" s="213"/>
      <c r="AB454" s="213"/>
      <c r="AC454" s="213"/>
      <c r="AD454" s="213"/>
      <c r="AE454" s="213"/>
      <c r="AF454" s="213"/>
      <c r="AG454" s="213" t="s">
        <v>532</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2" x14ac:dyDescent="0.2">
      <c r="A455" s="220"/>
      <c r="B455" s="221"/>
      <c r="C455" s="255"/>
      <c r="D455" s="251"/>
      <c r="E455" s="251"/>
      <c r="F455" s="251"/>
      <c r="G455" s="251"/>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515</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x14ac:dyDescent="0.2">
      <c r="A456" s="242">
        <v>218</v>
      </c>
      <c r="B456" s="243" t="s">
        <v>4745</v>
      </c>
      <c r="C456" s="254" t="s">
        <v>4746</v>
      </c>
      <c r="D456" s="244" t="s">
        <v>1356</v>
      </c>
      <c r="E456" s="245">
        <v>132</v>
      </c>
      <c r="F456" s="246"/>
      <c r="G456" s="247">
        <f>ROUND(E456*F456,2)</f>
        <v>0</v>
      </c>
      <c r="H456" s="246"/>
      <c r="I456" s="247">
        <f>ROUND(E456*H456,2)</f>
        <v>0</v>
      </c>
      <c r="J456" s="246"/>
      <c r="K456" s="247">
        <f>ROUND(E456*J456,2)</f>
        <v>0</v>
      </c>
      <c r="L456" s="247">
        <v>21</v>
      </c>
      <c r="M456" s="247">
        <f>G456*(1+L456/100)</f>
        <v>0</v>
      </c>
      <c r="N456" s="245">
        <v>0</v>
      </c>
      <c r="O456" s="245">
        <f>ROUND(E456*N456,2)</f>
        <v>0</v>
      </c>
      <c r="P456" s="245">
        <v>0</v>
      </c>
      <c r="Q456" s="245">
        <f>ROUND(E456*P456,2)</f>
        <v>0</v>
      </c>
      <c r="R456" s="247"/>
      <c r="S456" s="247" t="s">
        <v>527</v>
      </c>
      <c r="T456" s="248" t="s">
        <v>512</v>
      </c>
      <c r="U456" s="224">
        <v>0</v>
      </c>
      <c r="V456" s="224">
        <f>ROUND(E456*U456,2)</f>
        <v>0</v>
      </c>
      <c r="W456" s="224"/>
      <c r="X456" s="224" t="s">
        <v>531</v>
      </c>
      <c r="Y456" s="224" t="s">
        <v>513</v>
      </c>
      <c r="Z456" s="213"/>
      <c r="AA456" s="213"/>
      <c r="AB456" s="213"/>
      <c r="AC456" s="213"/>
      <c r="AD456" s="213"/>
      <c r="AE456" s="213"/>
      <c r="AF456" s="213"/>
      <c r="AG456" s="213" t="s">
        <v>532</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2" x14ac:dyDescent="0.2">
      <c r="A457" s="220"/>
      <c r="B457" s="221"/>
      <c r="C457" s="255"/>
      <c r="D457" s="251"/>
      <c r="E457" s="251"/>
      <c r="F457" s="251"/>
      <c r="G457" s="251"/>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515</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x14ac:dyDescent="0.2">
      <c r="A458" s="242">
        <v>219</v>
      </c>
      <c r="B458" s="243" t="s">
        <v>4747</v>
      </c>
      <c r="C458" s="254" t="s">
        <v>4748</v>
      </c>
      <c r="D458" s="244" t="s">
        <v>530</v>
      </c>
      <c r="E458" s="245">
        <v>18</v>
      </c>
      <c r="F458" s="246"/>
      <c r="G458" s="247">
        <f>ROUND(E458*F458,2)</f>
        <v>0</v>
      </c>
      <c r="H458" s="246"/>
      <c r="I458" s="247">
        <f>ROUND(E458*H458,2)</f>
        <v>0</v>
      </c>
      <c r="J458" s="246"/>
      <c r="K458" s="247">
        <f>ROUND(E458*J458,2)</f>
        <v>0</v>
      </c>
      <c r="L458" s="247">
        <v>21</v>
      </c>
      <c r="M458" s="247">
        <f>G458*(1+L458/100)</f>
        <v>0</v>
      </c>
      <c r="N458" s="245">
        <v>0</v>
      </c>
      <c r="O458" s="245">
        <f>ROUND(E458*N458,2)</f>
        <v>0</v>
      </c>
      <c r="P458" s="245">
        <v>0</v>
      </c>
      <c r="Q458" s="245">
        <f>ROUND(E458*P458,2)</f>
        <v>0</v>
      </c>
      <c r="R458" s="247"/>
      <c r="S458" s="247" t="s">
        <v>511</v>
      </c>
      <c r="T458" s="248" t="s">
        <v>512</v>
      </c>
      <c r="U458" s="224">
        <v>0.36</v>
      </c>
      <c r="V458" s="224">
        <f>ROUND(E458*U458,2)</f>
        <v>6.48</v>
      </c>
      <c r="W458" s="224"/>
      <c r="X458" s="224" t="s">
        <v>557</v>
      </c>
      <c r="Y458" s="224" t="s">
        <v>513</v>
      </c>
      <c r="Z458" s="213"/>
      <c r="AA458" s="213"/>
      <c r="AB458" s="213"/>
      <c r="AC458" s="213"/>
      <c r="AD458" s="213"/>
      <c r="AE458" s="213"/>
      <c r="AF458" s="213"/>
      <c r="AG458" s="213" t="s">
        <v>558</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2" x14ac:dyDescent="0.2">
      <c r="A459" s="220"/>
      <c r="B459" s="221"/>
      <c r="C459" s="255"/>
      <c r="D459" s="251"/>
      <c r="E459" s="251"/>
      <c r="F459" s="251"/>
      <c r="G459" s="251"/>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515</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x14ac:dyDescent="0.2">
      <c r="A460" s="242">
        <v>220</v>
      </c>
      <c r="B460" s="243" t="s">
        <v>4905</v>
      </c>
      <c r="C460" s="254" t="s">
        <v>4906</v>
      </c>
      <c r="D460" s="244" t="s">
        <v>530</v>
      </c>
      <c r="E460" s="245">
        <v>98</v>
      </c>
      <c r="F460" s="246"/>
      <c r="G460" s="247">
        <f>ROUND(E460*F460,2)</f>
        <v>0</v>
      </c>
      <c r="H460" s="246"/>
      <c r="I460" s="247">
        <f>ROUND(E460*H460,2)</f>
        <v>0</v>
      </c>
      <c r="J460" s="246"/>
      <c r="K460" s="247">
        <f>ROUND(E460*J460,2)</f>
        <v>0</v>
      </c>
      <c r="L460" s="247">
        <v>21</v>
      </c>
      <c r="M460" s="247">
        <f>G460*(1+L460/100)</f>
        <v>0</v>
      </c>
      <c r="N460" s="245">
        <v>0</v>
      </c>
      <c r="O460" s="245">
        <f>ROUND(E460*N460,2)</f>
        <v>0</v>
      </c>
      <c r="P460" s="245">
        <v>0</v>
      </c>
      <c r="Q460" s="245">
        <f>ROUND(E460*P460,2)</f>
        <v>0</v>
      </c>
      <c r="R460" s="247"/>
      <c r="S460" s="247" t="s">
        <v>511</v>
      </c>
      <c r="T460" s="248" t="s">
        <v>512</v>
      </c>
      <c r="U460" s="224">
        <v>0.35</v>
      </c>
      <c r="V460" s="224">
        <f>ROUND(E460*U460,2)</f>
        <v>34.299999999999997</v>
      </c>
      <c r="W460" s="224"/>
      <c r="X460" s="224" t="s">
        <v>557</v>
      </c>
      <c r="Y460" s="224" t="s">
        <v>513</v>
      </c>
      <c r="Z460" s="213"/>
      <c r="AA460" s="213"/>
      <c r="AB460" s="213"/>
      <c r="AC460" s="213"/>
      <c r="AD460" s="213"/>
      <c r="AE460" s="213"/>
      <c r="AF460" s="213"/>
      <c r="AG460" s="213" t="s">
        <v>558</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55"/>
      <c r="D461" s="251"/>
      <c r="E461" s="251"/>
      <c r="F461" s="251"/>
      <c r="G461" s="251"/>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515</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x14ac:dyDescent="0.2">
      <c r="A462" s="242">
        <v>221</v>
      </c>
      <c r="B462" s="243" t="s">
        <v>4907</v>
      </c>
      <c r="C462" s="254" t="s">
        <v>4908</v>
      </c>
      <c r="D462" s="244" t="s">
        <v>530</v>
      </c>
      <c r="E462" s="245">
        <v>18</v>
      </c>
      <c r="F462" s="246"/>
      <c r="G462" s="247">
        <f>ROUND(E462*F462,2)</f>
        <v>0</v>
      </c>
      <c r="H462" s="246"/>
      <c r="I462" s="247">
        <f>ROUND(E462*H462,2)</f>
        <v>0</v>
      </c>
      <c r="J462" s="246"/>
      <c r="K462" s="247">
        <f>ROUND(E462*J462,2)</f>
        <v>0</v>
      </c>
      <c r="L462" s="247">
        <v>21</v>
      </c>
      <c r="M462" s="247">
        <f>G462*(1+L462/100)</f>
        <v>0</v>
      </c>
      <c r="N462" s="245">
        <v>0</v>
      </c>
      <c r="O462" s="245">
        <f>ROUND(E462*N462,2)</f>
        <v>0</v>
      </c>
      <c r="P462" s="245">
        <v>0</v>
      </c>
      <c r="Q462" s="245">
        <f>ROUND(E462*P462,2)</f>
        <v>0</v>
      </c>
      <c r="R462" s="247"/>
      <c r="S462" s="247" t="s">
        <v>511</v>
      </c>
      <c r="T462" s="248" t="s">
        <v>512</v>
      </c>
      <c r="U462" s="224">
        <v>0.56999999999999995</v>
      </c>
      <c r="V462" s="224">
        <f>ROUND(E462*U462,2)</f>
        <v>10.26</v>
      </c>
      <c r="W462" s="224"/>
      <c r="X462" s="224" t="s">
        <v>557</v>
      </c>
      <c r="Y462" s="224" t="s">
        <v>513</v>
      </c>
      <c r="Z462" s="213"/>
      <c r="AA462" s="213"/>
      <c r="AB462" s="213"/>
      <c r="AC462" s="213"/>
      <c r="AD462" s="213"/>
      <c r="AE462" s="213"/>
      <c r="AF462" s="213"/>
      <c r="AG462" s="213" t="s">
        <v>558</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2" x14ac:dyDescent="0.2">
      <c r="A463" s="220"/>
      <c r="B463" s="221"/>
      <c r="C463" s="255"/>
      <c r="D463" s="251"/>
      <c r="E463" s="251"/>
      <c r="F463" s="251"/>
      <c r="G463" s="251"/>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515</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1" x14ac:dyDescent="0.2">
      <c r="A464" s="242">
        <v>222</v>
      </c>
      <c r="B464" s="243" t="s">
        <v>4909</v>
      </c>
      <c r="C464" s="254" t="s">
        <v>4570</v>
      </c>
      <c r="D464" s="244" t="s">
        <v>3510</v>
      </c>
      <c r="E464" s="245">
        <v>8</v>
      </c>
      <c r="F464" s="246"/>
      <c r="G464" s="247">
        <f>ROUND(E464*F464,2)</f>
        <v>0</v>
      </c>
      <c r="H464" s="246"/>
      <c r="I464" s="247">
        <f>ROUND(E464*H464,2)</f>
        <v>0</v>
      </c>
      <c r="J464" s="246"/>
      <c r="K464" s="247">
        <f>ROUND(E464*J464,2)</f>
        <v>0</v>
      </c>
      <c r="L464" s="247">
        <v>21</v>
      </c>
      <c r="M464" s="247">
        <f>G464*(1+L464/100)</f>
        <v>0</v>
      </c>
      <c r="N464" s="245">
        <v>0</v>
      </c>
      <c r="O464" s="245">
        <f>ROUND(E464*N464,2)</f>
        <v>0</v>
      </c>
      <c r="P464" s="245">
        <v>0</v>
      </c>
      <c r="Q464" s="245">
        <f>ROUND(E464*P464,2)</f>
        <v>0</v>
      </c>
      <c r="R464" s="247"/>
      <c r="S464" s="247" t="s">
        <v>527</v>
      </c>
      <c r="T464" s="248" t="s">
        <v>512</v>
      </c>
      <c r="U464" s="224">
        <v>0</v>
      </c>
      <c r="V464" s="224">
        <f>ROUND(E464*U464,2)</f>
        <v>0</v>
      </c>
      <c r="W464" s="224"/>
      <c r="X464" s="224" t="s">
        <v>557</v>
      </c>
      <c r="Y464" s="224" t="s">
        <v>513</v>
      </c>
      <c r="Z464" s="213"/>
      <c r="AA464" s="213"/>
      <c r="AB464" s="213"/>
      <c r="AC464" s="213"/>
      <c r="AD464" s="213"/>
      <c r="AE464" s="213"/>
      <c r="AF464" s="213"/>
      <c r="AG464" s="213" t="s">
        <v>558</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55"/>
      <c r="D465" s="251"/>
      <c r="E465" s="251"/>
      <c r="F465" s="251"/>
      <c r="G465" s="251"/>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515</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x14ac:dyDescent="0.2">
      <c r="A466" s="242">
        <v>223</v>
      </c>
      <c r="B466" s="243" t="s">
        <v>4910</v>
      </c>
      <c r="C466" s="254" t="s">
        <v>4571</v>
      </c>
      <c r="D466" s="244" t="s">
        <v>3510</v>
      </c>
      <c r="E466" s="245">
        <v>8</v>
      </c>
      <c r="F466" s="246"/>
      <c r="G466" s="247">
        <f>ROUND(E466*F466,2)</f>
        <v>0</v>
      </c>
      <c r="H466" s="246"/>
      <c r="I466" s="247">
        <f>ROUND(E466*H466,2)</f>
        <v>0</v>
      </c>
      <c r="J466" s="246"/>
      <c r="K466" s="247">
        <f>ROUND(E466*J466,2)</f>
        <v>0</v>
      </c>
      <c r="L466" s="247">
        <v>21</v>
      </c>
      <c r="M466" s="247">
        <f>G466*(1+L466/100)</f>
        <v>0</v>
      </c>
      <c r="N466" s="245">
        <v>0</v>
      </c>
      <c r="O466" s="245">
        <f>ROUND(E466*N466,2)</f>
        <v>0</v>
      </c>
      <c r="P466" s="245">
        <v>0</v>
      </c>
      <c r="Q466" s="245">
        <f>ROUND(E466*P466,2)</f>
        <v>0</v>
      </c>
      <c r="R466" s="247"/>
      <c r="S466" s="247" t="s">
        <v>527</v>
      </c>
      <c r="T466" s="248" t="s">
        <v>512</v>
      </c>
      <c r="U466" s="224">
        <v>0</v>
      </c>
      <c r="V466" s="224">
        <f>ROUND(E466*U466,2)</f>
        <v>0</v>
      </c>
      <c r="W466" s="224"/>
      <c r="X466" s="224" t="s">
        <v>557</v>
      </c>
      <c r="Y466" s="224" t="s">
        <v>513</v>
      </c>
      <c r="Z466" s="213"/>
      <c r="AA466" s="213"/>
      <c r="AB466" s="213"/>
      <c r="AC466" s="213"/>
      <c r="AD466" s="213"/>
      <c r="AE466" s="213"/>
      <c r="AF466" s="213"/>
      <c r="AG466" s="213" t="s">
        <v>558</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2" x14ac:dyDescent="0.2">
      <c r="A467" s="220"/>
      <c r="B467" s="221"/>
      <c r="C467" s="255"/>
      <c r="D467" s="251"/>
      <c r="E467" s="251"/>
      <c r="F467" s="251"/>
      <c r="G467" s="251"/>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515</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x14ac:dyDescent="0.2">
      <c r="A468" s="242">
        <v>224</v>
      </c>
      <c r="B468" s="243" t="s">
        <v>4911</v>
      </c>
      <c r="C468" s="254" t="s">
        <v>4912</v>
      </c>
      <c r="D468" s="244" t="s">
        <v>3510</v>
      </c>
      <c r="E468" s="245">
        <v>8</v>
      </c>
      <c r="F468" s="246"/>
      <c r="G468" s="247">
        <f>ROUND(E468*F468,2)</f>
        <v>0</v>
      </c>
      <c r="H468" s="246"/>
      <c r="I468" s="247">
        <f>ROUND(E468*H468,2)</f>
        <v>0</v>
      </c>
      <c r="J468" s="246"/>
      <c r="K468" s="247">
        <f>ROUND(E468*J468,2)</f>
        <v>0</v>
      </c>
      <c r="L468" s="247">
        <v>21</v>
      </c>
      <c r="M468" s="247">
        <f>G468*(1+L468/100)</f>
        <v>0</v>
      </c>
      <c r="N468" s="245">
        <v>0</v>
      </c>
      <c r="O468" s="245">
        <f>ROUND(E468*N468,2)</f>
        <v>0</v>
      </c>
      <c r="P468" s="245">
        <v>0</v>
      </c>
      <c r="Q468" s="245">
        <f>ROUND(E468*P468,2)</f>
        <v>0</v>
      </c>
      <c r="R468" s="247"/>
      <c r="S468" s="247" t="s">
        <v>4913</v>
      </c>
      <c r="T468" s="248" t="s">
        <v>512</v>
      </c>
      <c r="U468" s="224">
        <v>0</v>
      </c>
      <c r="V468" s="224">
        <f>ROUND(E468*U468,2)</f>
        <v>0</v>
      </c>
      <c r="W468" s="224"/>
      <c r="X468" s="224" t="s">
        <v>2649</v>
      </c>
      <c r="Y468" s="224" t="s">
        <v>513</v>
      </c>
      <c r="Z468" s="213"/>
      <c r="AA468" s="213"/>
      <c r="AB468" s="213"/>
      <c r="AC468" s="213"/>
      <c r="AD468" s="213"/>
      <c r="AE468" s="213"/>
      <c r="AF468" s="213"/>
      <c r="AG468" s="213" t="s">
        <v>2650</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55"/>
      <c r="D469" s="251"/>
      <c r="E469" s="251"/>
      <c r="F469" s="251"/>
      <c r="G469" s="251"/>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515</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1" x14ac:dyDescent="0.2">
      <c r="A470" s="242">
        <v>225</v>
      </c>
      <c r="B470" s="243" t="s">
        <v>4914</v>
      </c>
      <c r="C470" s="254" t="s">
        <v>4915</v>
      </c>
      <c r="D470" s="244" t="s">
        <v>3510</v>
      </c>
      <c r="E470" s="245">
        <v>8</v>
      </c>
      <c r="F470" s="246"/>
      <c r="G470" s="247">
        <f>ROUND(E470*F470,2)</f>
        <v>0</v>
      </c>
      <c r="H470" s="246"/>
      <c r="I470" s="247">
        <f>ROUND(E470*H470,2)</f>
        <v>0</v>
      </c>
      <c r="J470" s="246"/>
      <c r="K470" s="247">
        <f>ROUND(E470*J470,2)</f>
        <v>0</v>
      </c>
      <c r="L470" s="247">
        <v>21</v>
      </c>
      <c r="M470" s="247">
        <f>G470*(1+L470/100)</f>
        <v>0</v>
      </c>
      <c r="N470" s="245">
        <v>0</v>
      </c>
      <c r="O470" s="245">
        <f>ROUND(E470*N470,2)</f>
        <v>0</v>
      </c>
      <c r="P470" s="245">
        <v>0</v>
      </c>
      <c r="Q470" s="245">
        <f>ROUND(E470*P470,2)</f>
        <v>0</v>
      </c>
      <c r="R470" s="247"/>
      <c r="S470" s="247" t="s">
        <v>527</v>
      </c>
      <c r="T470" s="248" t="s">
        <v>512</v>
      </c>
      <c r="U470" s="224">
        <v>0</v>
      </c>
      <c r="V470" s="224">
        <f>ROUND(E470*U470,2)</f>
        <v>0</v>
      </c>
      <c r="W470" s="224"/>
      <c r="X470" s="224" t="s">
        <v>557</v>
      </c>
      <c r="Y470" s="224" t="s">
        <v>513</v>
      </c>
      <c r="Z470" s="213"/>
      <c r="AA470" s="213"/>
      <c r="AB470" s="213"/>
      <c r="AC470" s="213"/>
      <c r="AD470" s="213"/>
      <c r="AE470" s="213"/>
      <c r="AF470" s="213"/>
      <c r="AG470" s="213" t="s">
        <v>558</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2" x14ac:dyDescent="0.2">
      <c r="A471" s="220"/>
      <c r="B471" s="221"/>
      <c r="C471" s="255"/>
      <c r="D471" s="251"/>
      <c r="E471" s="251"/>
      <c r="F471" s="251"/>
      <c r="G471" s="251"/>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515</v>
      </c>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42">
        <v>226</v>
      </c>
      <c r="B472" s="243" t="s">
        <v>4916</v>
      </c>
      <c r="C472" s="254" t="s">
        <v>4917</v>
      </c>
      <c r="D472" s="244" t="s">
        <v>530</v>
      </c>
      <c r="E472" s="245">
        <v>1</v>
      </c>
      <c r="F472" s="246"/>
      <c r="G472" s="247">
        <f>ROUND(E472*F472,2)</f>
        <v>0</v>
      </c>
      <c r="H472" s="246"/>
      <c r="I472" s="247">
        <f>ROUND(E472*H472,2)</f>
        <v>0</v>
      </c>
      <c r="J472" s="246"/>
      <c r="K472" s="247">
        <f>ROUND(E472*J472,2)</f>
        <v>0</v>
      </c>
      <c r="L472" s="247">
        <v>21</v>
      </c>
      <c r="M472" s="247">
        <f>G472*(1+L472/100)</f>
        <v>0</v>
      </c>
      <c r="N472" s="245">
        <v>0</v>
      </c>
      <c r="O472" s="245">
        <f>ROUND(E472*N472,2)</f>
        <v>0</v>
      </c>
      <c r="P472" s="245">
        <v>0</v>
      </c>
      <c r="Q472" s="245">
        <f>ROUND(E472*P472,2)</f>
        <v>0</v>
      </c>
      <c r="R472" s="247"/>
      <c r="S472" s="247" t="s">
        <v>527</v>
      </c>
      <c r="T472" s="248" t="s">
        <v>512</v>
      </c>
      <c r="U472" s="224">
        <v>0</v>
      </c>
      <c r="V472" s="224">
        <f>ROUND(E472*U472,2)</f>
        <v>0</v>
      </c>
      <c r="W472" s="224"/>
      <c r="X472" s="224" t="s">
        <v>557</v>
      </c>
      <c r="Y472" s="224" t="s">
        <v>513</v>
      </c>
      <c r="Z472" s="213"/>
      <c r="AA472" s="213"/>
      <c r="AB472" s="213"/>
      <c r="AC472" s="213"/>
      <c r="AD472" s="213"/>
      <c r="AE472" s="213"/>
      <c r="AF472" s="213"/>
      <c r="AG472" s="213" t="s">
        <v>558</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55"/>
      <c r="D473" s="251"/>
      <c r="E473" s="251"/>
      <c r="F473" s="251"/>
      <c r="G473" s="251"/>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515</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x14ac:dyDescent="0.2">
      <c r="A474" s="242">
        <v>227</v>
      </c>
      <c r="B474" s="243" t="s">
        <v>4918</v>
      </c>
      <c r="C474" s="254" t="s">
        <v>4919</v>
      </c>
      <c r="D474" s="244" t="s">
        <v>530</v>
      </c>
      <c r="E474" s="245">
        <v>23</v>
      </c>
      <c r="F474" s="246"/>
      <c r="G474" s="247">
        <f>ROUND(E474*F474,2)</f>
        <v>0</v>
      </c>
      <c r="H474" s="246"/>
      <c r="I474" s="247">
        <f>ROUND(E474*H474,2)</f>
        <v>0</v>
      </c>
      <c r="J474" s="246"/>
      <c r="K474" s="247">
        <f>ROUND(E474*J474,2)</f>
        <v>0</v>
      </c>
      <c r="L474" s="247">
        <v>21</v>
      </c>
      <c r="M474" s="247">
        <f>G474*(1+L474/100)</f>
        <v>0</v>
      </c>
      <c r="N474" s="245">
        <v>0</v>
      </c>
      <c r="O474" s="245">
        <f>ROUND(E474*N474,2)</f>
        <v>0</v>
      </c>
      <c r="P474" s="245">
        <v>0</v>
      </c>
      <c r="Q474" s="245">
        <f>ROUND(E474*P474,2)</f>
        <v>0</v>
      </c>
      <c r="R474" s="247"/>
      <c r="S474" s="247" t="s">
        <v>527</v>
      </c>
      <c r="T474" s="248" t="s">
        <v>512</v>
      </c>
      <c r="U474" s="224">
        <v>0</v>
      </c>
      <c r="V474" s="224">
        <f>ROUND(E474*U474,2)</f>
        <v>0</v>
      </c>
      <c r="W474" s="224"/>
      <c r="X474" s="224" t="s">
        <v>557</v>
      </c>
      <c r="Y474" s="224" t="s">
        <v>513</v>
      </c>
      <c r="Z474" s="213"/>
      <c r="AA474" s="213"/>
      <c r="AB474" s="213"/>
      <c r="AC474" s="213"/>
      <c r="AD474" s="213"/>
      <c r="AE474" s="213"/>
      <c r="AF474" s="213"/>
      <c r="AG474" s="213" t="s">
        <v>558</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2" x14ac:dyDescent="0.2">
      <c r="A475" s="220"/>
      <c r="B475" s="221"/>
      <c r="C475" s="255"/>
      <c r="D475" s="251"/>
      <c r="E475" s="251"/>
      <c r="F475" s="251"/>
      <c r="G475" s="251"/>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515</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x14ac:dyDescent="0.2">
      <c r="A476" s="232" t="s">
        <v>506</v>
      </c>
      <c r="B476" s="233" t="s">
        <v>233</v>
      </c>
      <c r="C476" s="253" t="s">
        <v>235</v>
      </c>
      <c r="D476" s="234"/>
      <c r="E476" s="235"/>
      <c r="F476" s="236"/>
      <c r="G476" s="236">
        <f>SUMIF(AG477:AG512,"&lt;&gt;NOR",G477:G512)</f>
        <v>0</v>
      </c>
      <c r="H476" s="236"/>
      <c r="I476" s="236">
        <f>SUM(I477:I512)</f>
        <v>0</v>
      </c>
      <c r="J476" s="236"/>
      <c r="K476" s="236">
        <f>SUM(K477:K512)</f>
        <v>0</v>
      </c>
      <c r="L476" s="236"/>
      <c r="M476" s="236">
        <f>SUM(M477:M512)</f>
        <v>0</v>
      </c>
      <c r="N476" s="235"/>
      <c r="O476" s="235">
        <f>SUM(O477:O512)</f>
        <v>0</v>
      </c>
      <c r="P476" s="235"/>
      <c r="Q476" s="235">
        <f>SUM(Q477:Q512)</f>
        <v>0</v>
      </c>
      <c r="R476" s="236"/>
      <c r="S476" s="236"/>
      <c r="T476" s="237"/>
      <c r="U476" s="231"/>
      <c r="V476" s="231">
        <f>SUM(V477:V512)</f>
        <v>0</v>
      </c>
      <c r="W476" s="231"/>
      <c r="X476" s="231"/>
      <c r="Y476" s="231"/>
      <c r="AG476" t="s">
        <v>507</v>
      </c>
    </row>
    <row r="477" spans="1:60" outlineLevel="1" x14ac:dyDescent="0.2">
      <c r="A477" s="242">
        <v>228</v>
      </c>
      <c r="B477" s="243" t="s">
        <v>4920</v>
      </c>
      <c r="C477" s="254" t="s">
        <v>4921</v>
      </c>
      <c r="D477" s="244" t="s">
        <v>530</v>
      </c>
      <c r="E477" s="245">
        <v>8</v>
      </c>
      <c r="F477" s="246"/>
      <c r="G477" s="247">
        <f>ROUND(E477*F477,2)</f>
        <v>0</v>
      </c>
      <c r="H477" s="246"/>
      <c r="I477" s="247">
        <f>ROUND(E477*H477,2)</f>
        <v>0</v>
      </c>
      <c r="J477" s="246"/>
      <c r="K477" s="247">
        <f>ROUND(E477*J477,2)</f>
        <v>0</v>
      </c>
      <c r="L477" s="247">
        <v>21</v>
      </c>
      <c r="M477" s="247">
        <f>G477*(1+L477/100)</f>
        <v>0</v>
      </c>
      <c r="N477" s="245">
        <v>0</v>
      </c>
      <c r="O477" s="245">
        <f>ROUND(E477*N477,2)</f>
        <v>0</v>
      </c>
      <c r="P477" s="245">
        <v>0</v>
      </c>
      <c r="Q477" s="245">
        <f>ROUND(E477*P477,2)</f>
        <v>0</v>
      </c>
      <c r="R477" s="247"/>
      <c r="S477" s="247" t="s">
        <v>527</v>
      </c>
      <c r="T477" s="248" t="s">
        <v>512</v>
      </c>
      <c r="U477" s="224">
        <v>0</v>
      </c>
      <c r="V477" s="224">
        <f>ROUND(E477*U477,2)</f>
        <v>0</v>
      </c>
      <c r="W477" s="224"/>
      <c r="X477" s="224" t="s">
        <v>531</v>
      </c>
      <c r="Y477" s="224" t="s">
        <v>513</v>
      </c>
      <c r="Z477" s="213"/>
      <c r="AA477" s="213"/>
      <c r="AB477" s="213"/>
      <c r="AC477" s="213"/>
      <c r="AD477" s="213"/>
      <c r="AE477" s="213"/>
      <c r="AF477" s="213"/>
      <c r="AG477" s="213" t="s">
        <v>532</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2" x14ac:dyDescent="0.2">
      <c r="A478" s="220"/>
      <c r="B478" s="221"/>
      <c r="C478" s="255"/>
      <c r="D478" s="251"/>
      <c r="E478" s="251"/>
      <c r="F478" s="251"/>
      <c r="G478" s="251"/>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515</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x14ac:dyDescent="0.2">
      <c r="A479" s="242">
        <v>229</v>
      </c>
      <c r="B479" s="243" t="s">
        <v>4922</v>
      </c>
      <c r="C479" s="254" t="s">
        <v>4923</v>
      </c>
      <c r="D479" s="244" t="s">
        <v>530</v>
      </c>
      <c r="E479" s="245">
        <v>15</v>
      </c>
      <c r="F479" s="246"/>
      <c r="G479" s="247">
        <f>ROUND(E479*F479,2)</f>
        <v>0</v>
      </c>
      <c r="H479" s="246"/>
      <c r="I479" s="247">
        <f>ROUND(E479*H479,2)</f>
        <v>0</v>
      </c>
      <c r="J479" s="246"/>
      <c r="K479" s="247">
        <f>ROUND(E479*J479,2)</f>
        <v>0</v>
      </c>
      <c r="L479" s="247">
        <v>21</v>
      </c>
      <c r="M479" s="247">
        <f>G479*(1+L479/100)</f>
        <v>0</v>
      </c>
      <c r="N479" s="245">
        <v>0</v>
      </c>
      <c r="O479" s="245">
        <f>ROUND(E479*N479,2)</f>
        <v>0</v>
      </c>
      <c r="P479" s="245">
        <v>0</v>
      </c>
      <c r="Q479" s="245">
        <f>ROUND(E479*P479,2)</f>
        <v>0</v>
      </c>
      <c r="R479" s="247"/>
      <c r="S479" s="247" t="s">
        <v>527</v>
      </c>
      <c r="T479" s="248" t="s">
        <v>512</v>
      </c>
      <c r="U479" s="224">
        <v>0</v>
      </c>
      <c r="V479" s="224">
        <f>ROUND(E479*U479,2)</f>
        <v>0</v>
      </c>
      <c r="W479" s="224"/>
      <c r="X479" s="224" t="s">
        <v>531</v>
      </c>
      <c r="Y479" s="224" t="s">
        <v>513</v>
      </c>
      <c r="Z479" s="213"/>
      <c r="AA479" s="213"/>
      <c r="AB479" s="213"/>
      <c r="AC479" s="213"/>
      <c r="AD479" s="213"/>
      <c r="AE479" s="213"/>
      <c r="AF479" s="213"/>
      <c r="AG479" s="213" t="s">
        <v>532</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2" x14ac:dyDescent="0.2">
      <c r="A480" s="220"/>
      <c r="B480" s="221"/>
      <c r="C480" s="255"/>
      <c r="D480" s="251"/>
      <c r="E480" s="251"/>
      <c r="F480" s="251"/>
      <c r="G480" s="251"/>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515</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1" x14ac:dyDescent="0.2">
      <c r="A481" s="242">
        <v>230</v>
      </c>
      <c r="B481" s="243" t="s">
        <v>4924</v>
      </c>
      <c r="C481" s="254" t="s">
        <v>4925</v>
      </c>
      <c r="D481" s="244" t="s">
        <v>530</v>
      </c>
      <c r="E481" s="245">
        <v>8</v>
      </c>
      <c r="F481" s="246"/>
      <c r="G481" s="247">
        <f>ROUND(E481*F481,2)</f>
        <v>0</v>
      </c>
      <c r="H481" s="246"/>
      <c r="I481" s="247">
        <f>ROUND(E481*H481,2)</f>
        <v>0</v>
      </c>
      <c r="J481" s="246"/>
      <c r="K481" s="247">
        <f>ROUND(E481*J481,2)</f>
        <v>0</v>
      </c>
      <c r="L481" s="247">
        <v>21</v>
      </c>
      <c r="M481" s="247">
        <f>G481*(1+L481/100)</f>
        <v>0</v>
      </c>
      <c r="N481" s="245">
        <v>0</v>
      </c>
      <c r="O481" s="245">
        <f>ROUND(E481*N481,2)</f>
        <v>0</v>
      </c>
      <c r="P481" s="245">
        <v>0</v>
      </c>
      <c r="Q481" s="245">
        <f>ROUND(E481*P481,2)</f>
        <v>0</v>
      </c>
      <c r="R481" s="247"/>
      <c r="S481" s="247" t="s">
        <v>527</v>
      </c>
      <c r="T481" s="248" t="s">
        <v>512</v>
      </c>
      <c r="U481" s="224">
        <v>0</v>
      </c>
      <c r="V481" s="224">
        <f>ROUND(E481*U481,2)</f>
        <v>0</v>
      </c>
      <c r="W481" s="224"/>
      <c r="X481" s="224" t="s">
        <v>531</v>
      </c>
      <c r="Y481" s="224" t="s">
        <v>513</v>
      </c>
      <c r="Z481" s="213"/>
      <c r="AA481" s="213"/>
      <c r="AB481" s="213"/>
      <c r="AC481" s="213"/>
      <c r="AD481" s="213"/>
      <c r="AE481" s="213"/>
      <c r="AF481" s="213"/>
      <c r="AG481" s="213" t="s">
        <v>532</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2" x14ac:dyDescent="0.2">
      <c r="A482" s="220"/>
      <c r="B482" s="221"/>
      <c r="C482" s="255"/>
      <c r="D482" s="251"/>
      <c r="E482" s="251"/>
      <c r="F482" s="251"/>
      <c r="G482" s="251"/>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515</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x14ac:dyDescent="0.2">
      <c r="A483" s="242">
        <v>231</v>
      </c>
      <c r="B483" s="243" t="s">
        <v>4926</v>
      </c>
      <c r="C483" s="254" t="s">
        <v>4927</v>
      </c>
      <c r="D483" s="244" t="s">
        <v>530</v>
      </c>
      <c r="E483" s="245">
        <v>1</v>
      </c>
      <c r="F483" s="246"/>
      <c r="G483" s="247">
        <f>ROUND(E483*F483,2)</f>
        <v>0</v>
      </c>
      <c r="H483" s="246"/>
      <c r="I483" s="247">
        <f>ROUND(E483*H483,2)</f>
        <v>0</v>
      </c>
      <c r="J483" s="246"/>
      <c r="K483" s="247">
        <f>ROUND(E483*J483,2)</f>
        <v>0</v>
      </c>
      <c r="L483" s="247">
        <v>21</v>
      </c>
      <c r="M483" s="247">
        <f>G483*(1+L483/100)</f>
        <v>0</v>
      </c>
      <c r="N483" s="245">
        <v>0</v>
      </c>
      <c r="O483" s="245">
        <f>ROUND(E483*N483,2)</f>
        <v>0</v>
      </c>
      <c r="P483" s="245">
        <v>0</v>
      </c>
      <c r="Q483" s="245">
        <f>ROUND(E483*P483,2)</f>
        <v>0</v>
      </c>
      <c r="R483" s="247"/>
      <c r="S483" s="247" t="s">
        <v>527</v>
      </c>
      <c r="T483" s="248" t="s">
        <v>512</v>
      </c>
      <c r="U483" s="224">
        <v>0</v>
      </c>
      <c r="V483" s="224">
        <f>ROUND(E483*U483,2)</f>
        <v>0</v>
      </c>
      <c r="W483" s="224"/>
      <c r="X483" s="224" t="s">
        <v>531</v>
      </c>
      <c r="Y483" s="224" t="s">
        <v>513</v>
      </c>
      <c r="Z483" s="213"/>
      <c r="AA483" s="213"/>
      <c r="AB483" s="213"/>
      <c r="AC483" s="213"/>
      <c r="AD483" s="213"/>
      <c r="AE483" s="213"/>
      <c r="AF483" s="213"/>
      <c r="AG483" s="213" t="s">
        <v>532</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2" x14ac:dyDescent="0.2">
      <c r="A484" s="220"/>
      <c r="B484" s="221"/>
      <c r="C484" s="255"/>
      <c r="D484" s="251"/>
      <c r="E484" s="251"/>
      <c r="F484" s="251"/>
      <c r="G484" s="251"/>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515</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1" x14ac:dyDescent="0.2">
      <c r="A485" s="242">
        <v>232</v>
      </c>
      <c r="B485" s="243" t="s">
        <v>4928</v>
      </c>
      <c r="C485" s="254" t="s">
        <v>4929</v>
      </c>
      <c r="D485" s="244" t="s">
        <v>530</v>
      </c>
      <c r="E485" s="245">
        <v>1</v>
      </c>
      <c r="F485" s="246"/>
      <c r="G485" s="247">
        <f>ROUND(E485*F485,2)</f>
        <v>0</v>
      </c>
      <c r="H485" s="246"/>
      <c r="I485" s="247">
        <f>ROUND(E485*H485,2)</f>
        <v>0</v>
      </c>
      <c r="J485" s="246"/>
      <c r="K485" s="247">
        <f>ROUND(E485*J485,2)</f>
        <v>0</v>
      </c>
      <c r="L485" s="247">
        <v>21</v>
      </c>
      <c r="M485" s="247">
        <f>G485*(1+L485/100)</f>
        <v>0</v>
      </c>
      <c r="N485" s="245">
        <v>0</v>
      </c>
      <c r="O485" s="245">
        <f>ROUND(E485*N485,2)</f>
        <v>0</v>
      </c>
      <c r="P485" s="245">
        <v>0</v>
      </c>
      <c r="Q485" s="245">
        <f>ROUND(E485*P485,2)</f>
        <v>0</v>
      </c>
      <c r="R485" s="247"/>
      <c r="S485" s="247" t="s">
        <v>527</v>
      </c>
      <c r="T485" s="248" t="s">
        <v>512</v>
      </c>
      <c r="U485" s="224">
        <v>0</v>
      </c>
      <c r="V485" s="224">
        <f>ROUND(E485*U485,2)</f>
        <v>0</v>
      </c>
      <c r="W485" s="224"/>
      <c r="X485" s="224" t="s">
        <v>531</v>
      </c>
      <c r="Y485" s="224" t="s">
        <v>513</v>
      </c>
      <c r="Z485" s="213"/>
      <c r="AA485" s="213"/>
      <c r="AB485" s="213"/>
      <c r="AC485" s="213"/>
      <c r="AD485" s="213"/>
      <c r="AE485" s="213"/>
      <c r="AF485" s="213"/>
      <c r="AG485" s="213" t="s">
        <v>532</v>
      </c>
      <c r="AH485" s="213"/>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2" x14ac:dyDescent="0.2">
      <c r="A486" s="220"/>
      <c r="B486" s="221"/>
      <c r="C486" s="255"/>
      <c r="D486" s="251"/>
      <c r="E486" s="251"/>
      <c r="F486" s="251"/>
      <c r="G486" s="251"/>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515</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x14ac:dyDescent="0.2">
      <c r="A487" s="242">
        <v>233</v>
      </c>
      <c r="B487" s="243" t="s">
        <v>4930</v>
      </c>
      <c r="C487" s="254" t="s">
        <v>4931</v>
      </c>
      <c r="D487" s="244" t="s">
        <v>530</v>
      </c>
      <c r="E487" s="245">
        <v>6</v>
      </c>
      <c r="F487" s="246"/>
      <c r="G487" s="247">
        <f>ROUND(E487*F487,2)</f>
        <v>0</v>
      </c>
      <c r="H487" s="246"/>
      <c r="I487" s="247">
        <f>ROUND(E487*H487,2)</f>
        <v>0</v>
      </c>
      <c r="J487" s="246"/>
      <c r="K487" s="247">
        <f>ROUND(E487*J487,2)</f>
        <v>0</v>
      </c>
      <c r="L487" s="247">
        <v>21</v>
      </c>
      <c r="M487" s="247">
        <f>G487*(1+L487/100)</f>
        <v>0</v>
      </c>
      <c r="N487" s="245">
        <v>0</v>
      </c>
      <c r="O487" s="245">
        <f>ROUND(E487*N487,2)</f>
        <v>0</v>
      </c>
      <c r="P487" s="245">
        <v>0</v>
      </c>
      <c r="Q487" s="245">
        <f>ROUND(E487*P487,2)</f>
        <v>0</v>
      </c>
      <c r="R487" s="247"/>
      <c r="S487" s="247" t="s">
        <v>527</v>
      </c>
      <c r="T487" s="248" t="s">
        <v>512</v>
      </c>
      <c r="U487" s="224">
        <v>0</v>
      </c>
      <c r="V487" s="224">
        <f>ROUND(E487*U487,2)</f>
        <v>0</v>
      </c>
      <c r="W487" s="224"/>
      <c r="X487" s="224" t="s">
        <v>531</v>
      </c>
      <c r="Y487" s="224" t="s">
        <v>513</v>
      </c>
      <c r="Z487" s="213"/>
      <c r="AA487" s="213"/>
      <c r="AB487" s="213"/>
      <c r="AC487" s="213"/>
      <c r="AD487" s="213"/>
      <c r="AE487" s="213"/>
      <c r="AF487" s="213"/>
      <c r="AG487" s="213" t="s">
        <v>532</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2" x14ac:dyDescent="0.2">
      <c r="A488" s="220"/>
      <c r="B488" s="221"/>
      <c r="C488" s="255"/>
      <c r="D488" s="251"/>
      <c r="E488" s="251"/>
      <c r="F488" s="251"/>
      <c r="G488" s="251"/>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515</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1" x14ac:dyDescent="0.2">
      <c r="A489" s="242">
        <v>234</v>
      </c>
      <c r="B489" s="243" t="s">
        <v>4932</v>
      </c>
      <c r="C489" s="254" t="s">
        <v>4933</v>
      </c>
      <c r="D489" s="244" t="s">
        <v>530</v>
      </c>
      <c r="E489" s="245">
        <v>2</v>
      </c>
      <c r="F489" s="246"/>
      <c r="G489" s="247">
        <f>ROUND(E489*F489,2)</f>
        <v>0</v>
      </c>
      <c r="H489" s="246"/>
      <c r="I489" s="247">
        <f>ROUND(E489*H489,2)</f>
        <v>0</v>
      </c>
      <c r="J489" s="246"/>
      <c r="K489" s="247">
        <f>ROUND(E489*J489,2)</f>
        <v>0</v>
      </c>
      <c r="L489" s="247">
        <v>21</v>
      </c>
      <c r="M489" s="247">
        <f>G489*(1+L489/100)</f>
        <v>0</v>
      </c>
      <c r="N489" s="245">
        <v>0</v>
      </c>
      <c r="O489" s="245">
        <f>ROUND(E489*N489,2)</f>
        <v>0</v>
      </c>
      <c r="P489" s="245">
        <v>0</v>
      </c>
      <c r="Q489" s="245">
        <f>ROUND(E489*P489,2)</f>
        <v>0</v>
      </c>
      <c r="R489" s="247"/>
      <c r="S489" s="247" t="s">
        <v>527</v>
      </c>
      <c r="T489" s="248" t="s">
        <v>512</v>
      </c>
      <c r="U489" s="224">
        <v>0</v>
      </c>
      <c r="V489" s="224">
        <f>ROUND(E489*U489,2)</f>
        <v>0</v>
      </c>
      <c r="W489" s="224"/>
      <c r="X489" s="224" t="s">
        <v>531</v>
      </c>
      <c r="Y489" s="224" t="s">
        <v>513</v>
      </c>
      <c r="Z489" s="213"/>
      <c r="AA489" s="213"/>
      <c r="AB489" s="213"/>
      <c r="AC489" s="213"/>
      <c r="AD489" s="213"/>
      <c r="AE489" s="213"/>
      <c r="AF489" s="213"/>
      <c r="AG489" s="213" t="s">
        <v>532</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2" x14ac:dyDescent="0.2">
      <c r="A490" s="220"/>
      <c r="B490" s="221"/>
      <c r="C490" s="255"/>
      <c r="D490" s="251"/>
      <c r="E490" s="251"/>
      <c r="F490" s="251"/>
      <c r="G490" s="251"/>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515</v>
      </c>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x14ac:dyDescent="0.2">
      <c r="A491" s="242">
        <v>235</v>
      </c>
      <c r="B491" s="243" t="s">
        <v>4934</v>
      </c>
      <c r="C491" s="254" t="s">
        <v>4935</v>
      </c>
      <c r="D491" s="244" t="s">
        <v>530</v>
      </c>
      <c r="E491" s="245">
        <v>2</v>
      </c>
      <c r="F491" s="246"/>
      <c r="G491" s="247">
        <f>ROUND(E491*F491,2)</f>
        <v>0</v>
      </c>
      <c r="H491" s="246"/>
      <c r="I491" s="247">
        <f>ROUND(E491*H491,2)</f>
        <v>0</v>
      </c>
      <c r="J491" s="246"/>
      <c r="K491" s="247">
        <f>ROUND(E491*J491,2)</f>
        <v>0</v>
      </c>
      <c r="L491" s="247">
        <v>21</v>
      </c>
      <c r="M491" s="247">
        <f>G491*(1+L491/100)</f>
        <v>0</v>
      </c>
      <c r="N491" s="245">
        <v>0</v>
      </c>
      <c r="O491" s="245">
        <f>ROUND(E491*N491,2)</f>
        <v>0</v>
      </c>
      <c r="P491" s="245">
        <v>0</v>
      </c>
      <c r="Q491" s="245">
        <f>ROUND(E491*P491,2)</f>
        <v>0</v>
      </c>
      <c r="R491" s="247"/>
      <c r="S491" s="247" t="s">
        <v>527</v>
      </c>
      <c r="T491" s="248" t="s">
        <v>512</v>
      </c>
      <c r="U491" s="224">
        <v>0</v>
      </c>
      <c r="V491" s="224">
        <f>ROUND(E491*U491,2)</f>
        <v>0</v>
      </c>
      <c r="W491" s="224"/>
      <c r="X491" s="224" t="s">
        <v>531</v>
      </c>
      <c r="Y491" s="224" t="s">
        <v>513</v>
      </c>
      <c r="Z491" s="213"/>
      <c r="AA491" s="213"/>
      <c r="AB491" s="213"/>
      <c r="AC491" s="213"/>
      <c r="AD491" s="213"/>
      <c r="AE491" s="213"/>
      <c r="AF491" s="213"/>
      <c r="AG491" s="213" t="s">
        <v>532</v>
      </c>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2" x14ac:dyDescent="0.2">
      <c r="A492" s="220"/>
      <c r="B492" s="221"/>
      <c r="C492" s="255"/>
      <c r="D492" s="251"/>
      <c r="E492" s="251"/>
      <c r="F492" s="251"/>
      <c r="G492" s="251"/>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515</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x14ac:dyDescent="0.2">
      <c r="A493" s="242">
        <v>236</v>
      </c>
      <c r="B493" s="243" t="s">
        <v>4936</v>
      </c>
      <c r="C493" s="254" t="s">
        <v>4937</v>
      </c>
      <c r="D493" s="244" t="s">
        <v>530</v>
      </c>
      <c r="E493" s="245">
        <v>2070</v>
      </c>
      <c r="F493" s="246"/>
      <c r="G493" s="247">
        <f>ROUND(E493*F493,2)</f>
        <v>0</v>
      </c>
      <c r="H493" s="246"/>
      <c r="I493" s="247">
        <f>ROUND(E493*H493,2)</f>
        <v>0</v>
      </c>
      <c r="J493" s="246"/>
      <c r="K493" s="247">
        <f>ROUND(E493*J493,2)</f>
        <v>0</v>
      </c>
      <c r="L493" s="247">
        <v>21</v>
      </c>
      <c r="M493" s="247">
        <f>G493*(1+L493/100)</f>
        <v>0</v>
      </c>
      <c r="N493" s="245">
        <v>0</v>
      </c>
      <c r="O493" s="245">
        <f>ROUND(E493*N493,2)</f>
        <v>0</v>
      </c>
      <c r="P493" s="245">
        <v>0</v>
      </c>
      <c r="Q493" s="245">
        <f>ROUND(E493*P493,2)</f>
        <v>0</v>
      </c>
      <c r="R493" s="247"/>
      <c r="S493" s="247" t="s">
        <v>527</v>
      </c>
      <c r="T493" s="248" t="s">
        <v>512</v>
      </c>
      <c r="U493" s="224">
        <v>0</v>
      </c>
      <c r="V493" s="224">
        <f>ROUND(E493*U493,2)</f>
        <v>0</v>
      </c>
      <c r="W493" s="224"/>
      <c r="X493" s="224" t="s">
        <v>557</v>
      </c>
      <c r="Y493" s="224" t="s">
        <v>513</v>
      </c>
      <c r="Z493" s="213"/>
      <c r="AA493" s="213"/>
      <c r="AB493" s="213"/>
      <c r="AC493" s="213"/>
      <c r="AD493" s="213"/>
      <c r="AE493" s="213"/>
      <c r="AF493" s="213"/>
      <c r="AG493" s="213" t="s">
        <v>558</v>
      </c>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2" x14ac:dyDescent="0.2">
      <c r="A494" s="220"/>
      <c r="B494" s="221"/>
      <c r="C494" s="255"/>
      <c r="D494" s="251"/>
      <c r="E494" s="251"/>
      <c r="F494" s="251"/>
      <c r="G494" s="251"/>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515</v>
      </c>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x14ac:dyDescent="0.2">
      <c r="A495" s="242">
        <v>237</v>
      </c>
      <c r="B495" s="243" t="s">
        <v>4938</v>
      </c>
      <c r="C495" s="254" t="s">
        <v>4776</v>
      </c>
      <c r="D495" s="244" t="s">
        <v>1356</v>
      </c>
      <c r="E495" s="245">
        <v>132</v>
      </c>
      <c r="F495" s="246"/>
      <c r="G495" s="247">
        <f>ROUND(E495*F495,2)</f>
        <v>0</v>
      </c>
      <c r="H495" s="246"/>
      <c r="I495" s="247">
        <f>ROUND(E495*H495,2)</f>
        <v>0</v>
      </c>
      <c r="J495" s="246"/>
      <c r="K495" s="247">
        <f>ROUND(E495*J495,2)</f>
        <v>0</v>
      </c>
      <c r="L495" s="247">
        <v>21</v>
      </c>
      <c r="M495" s="247">
        <f>G495*(1+L495/100)</f>
        <v>0</v>
      </c>
      <c r="N495" s="245">
        <v>0</v>
      </c>
      <c r="O495" s="245">
        <f>ROUND(E495*N495,2)</f>
        <v>0</v>
      </c>
      <c r="P495" s="245">
        <v>0</v>
      </c>
      <c r="Q495" s="245">
        <f>ROUND(E495*P495,2)</f>
        <v>0</v>
      </c>
      <c r="R495" s="247"/>
      <c r="S495" s="247" t="s">
        <v>527</v>
      </c>
      <c r="T495" s="248" t="s">
        <v>512</v>
      </c>
      <c r="U495" s="224">
        <v>0</v>
      </c>
      <c r="V495" s="224">
        <f>ROUND(E495*U495,2)</f>
        <v>0</v>
      </c>
      <c r="W495" s="224"/>
      <c r="X495" s="224" t="s">
        <v>531</v>
      </c>
      <c r="Y495" s="224" t="s">
        <v>513</v>
      </c>
      <c r="Z495" s="213"/>
      <c r="AA495" s="213"/>
      <c r="AB495" s="213"/>
      <c r="AC495" s="213"/>
      <c r="AD495" s="213"/>
      <c r="AE495" s="213"/>
      <c r="AF495" s="213"/>
      <c r="AG495" s="213" t="s">
        <v>532</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2" x14ac:dyDescent="0.2">
      <c r="A496" s="220"/>
      <c r="B496" s="221"/>
      <c r="C496" s="255"/>
      <c r="D496" s="251"/>
      <c r="E496" s="251"/>
      <c r="F496" s="251"/>
      <c r="G496" s="251"/>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515</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1" x14ac:dyDescent="0.2">
      <c r="A497" s="242">
        <v>238</v>
      </c>
      <c r="B497" s="243" t="s">
        <v>4939</v>
      </c>
      <c r="C497" s="254" t="s">
        <v>4940</v>
      </c>
      <c r="D497" s="244" t="s">
        <v>1356</v>
      </c>
      <c r="E497" s="245">
        <v>132</v>
      </c>
      <c r="F497" s="246"/>
      <c r="G497" s="247">
        <f>ROUND(E497*F497,2)</f>
        <v>0</v>
      </c>
      <c r="H497" s="246"/>
      <c r="I497" s="247">
        <f>ROUND(E497*H497,2)</f>
        <v>0</v>
      </c>
      <c r="J497" s="246"/>
      <c r="K497" s="247">
        <f>ROUND(E497*J497,2)</f>
        <v>0</v>
      </c>
      <c r="L497" s="247">
        <v>21</v>
      </c>
      <c r="M497" s="247">
        <f>G497*(1+L497/100)</f>
        <v>0</v>
      </c>
      <c r="N497" s="245">
        <v>0</v>
      </c>
      <c r="O497" s="245">
        <f>ROUND(E497*N497,2)</f>
        <v>0</v>
      </c>
      <c r="P497" s="245">
        <v>0</v>
      </c>
      <c r="Q497" s="245">
        <f>ROUND(E497*P497,2)</f>
        <v>0</v>
      </c>
      <c r="R497" s="247"/>
      <c r="S497" s="247" t="s">
        <v>527</v>
      </c>
      <c r="T497" s="248" t="s">
        <v>512</v>
      </c>
      <c r="U497" s="224">
        <v>0</v>
      </c>
      <c r="V497" s="224">
        <f>ROUND(E497*U497,2)</f>
        <v>0</v>
      </c>
      <c r="W497" s="224"/>
      <c r="X497" s="224" t="s">
        <v>557</v>
      </c>
      <c r="Y497" s="224" t="s">
        <v>513</v>
      </c>
      <c r="Z497" s="213"/>
      <c r="AA497" s="213"/>
      <c r="AB497" s="213"/>
      <c r="AC497" s="213"/>
      <c r="AD497" s="213"/>
      <c r="AE497" s="213"/>
      <c r="AF497" s="213"/>
      <c r="AG497" s="213" t="s">
        <v>558</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2" x14ac:dyDescent="0.2">
      <c r="A498" s="220"/>
      <c r="B498" s="221"/>
      <c r="C498" s="255"/>
      <c r="D498" s="251"/>
      <c r="E498" s="251"/>
      <c r="F498" s="251"/>
      <c r="G498" s="251"/>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515</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x14ac:dyDescent="0.2">
      <c r="A499" s="242">
        <v>239</v>
      </c>
      <c r="B499" s="243" t="s">
        <v>4941</v>
      </c>
      <c r="C499" s="254" t="s">
        <v>4942</v>
      </c>
      <c r="D499" s="244" t="s">
        <v>530</v>
      </c>
      <c r="E499" s="245">
        <v>1</v>
      </c>
      <c r="F499" s="246"/>
      <c r="G499" s="247">
        <f>ROUND(E499*F499,2)</f>
        <v>0</v>
      </c>
      <c r="H499" s="246"/>
      <c r="I499" s="247">
        <f>ROUND(E499*H499,2)</f>
        <v>0</v>
      </c>
      <c r="J499" s="246"/>
      <c r="K499" s="247">
        <f>ROUND(E499*J499,2)</f>
        <v>0</v>
      </c>
      <c r="L499" s="247">
        <v>21</v>
      </c>
      <c r="M499" s="247">
        <f>G499*(1+L499/100)</f>
        <v>0</v>
      </c>
      <c r="N499" s="245">
        <v>0</v>
      </c>
      <c r="O499" s="245">
        <f>ROUND(E499*N499,2)</f>
        <v>0</v>
      </c>
      <c r="P499" s="245">
        <v>0</v>
      </c>
      <c r="Q499" s="245">
        <f>ROUND(E499*P499,2)</f>
        <v>0</v>
      </c>
      <c r="R499" s="247"/>
      <c r="S499" s="247" t="s">
        <v>527</v>
      </c>
      <c r="T499" s="248" t="s">
        <v>512</v>
      </c>
      <c r="U499" s="224">
        <v>0</v>
      </c>
      <c r="V499" s="224">
        <f>ROUND(E499*U499,2)</f>
        <v>0</v>
      </c>
      <c r="W499" s="224"/>
      <c r="X499" s="224" t="s">
        <v>531</v>
      </c>
      <c r="Y499" s="224" t="s">
        <v>513</v>
      </c>
      <c r="Z499" s="213"/>
      <c r="AA499" s="213"/>
      <c r="AB499" s="213"/>
      <c r="AC499" s="213"/>
      <c r="AD499" s="213"/>
      <c r="AE499" s="213"/>
      <c r="AF499" s="213"/>
      <c r="AG499" s="213" t="s">
        <v>532</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2" x14ac:dyDescent="0.2">
      <c r="A500" s="220"/>
      <c r="B500" s="221"/>
      <c r="C500" s="255"/>
      <c r="D500" s="251"/>
      <c r="E500" s="251"/>
      <c r="F500" s="251"/>
      <c r="G500" s="251"/>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515</v>
      </c>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1" x14ac:dyDescent="0.2">
      <c r="A501" s="242">
        <v>240</v>
      </c>
      <c r="B501" s="243" t="s">
        <v>4943</v>
      </c>
      <c r="C501" s="254" t="s">
        <v>4944</v>
      </c>
      <c r="D501" s="244" t="s">
        <v>530</v>
      </c>
      <c r="E501" s="245">
        <v>1</v>
      </c>
      <c r="F501" s="246"/>
      <c r="G501" s="247">
        <f>ROUND(E501*F501,2)</f>
        <v>0</v>
      </c>
      <c r="H501" s="246"/>
      <c r="I501" s="247">
        <f>ROUND(E501*H501,2)</f>
        <v>0</v>
      </c>
      <c r="J501" s="246"/>
      <c r="K501" s="247">
        <f>ROUND(E501*J501,2)</f>
        <v>0</v>
      </c>
      <c r="L501" s="247">
        <v>21</v>
      </c>
      <c r="M501" s="247">
        <f>G501*(1+L501/100)</f>
        <v>0</v>
      </c>
      <c r="N501" s="245">
        <v>0</v>
      </c>
      <c r="O501" s="245">
        <f>ROUND(E501*N501,2)</f>
        <v>0</v>
      </c>
      <c r="P501" s="245">
        <v>0</v>
      </c>
      <c r="Q501" s="245">
        <f>ROUND(E501*P501,2)</f>
        <v>0</v>
      </c>
      <c r="R501" s="247"/>
      <c r="S501" s="247" t="s">
        <v>527</v>
      </c>
      <c r="T501" s="248" t="s">
        <v>512</v>
      </c>
      <c r="U501" s="224">
        <v>0</v>
      </c>
      <c r="V501" s="224">
        <f>ROUND(E501*U501,2)</f>
        <v>0</v>
      </c>
      <c r="W501" s="224"/>
      <c r="X501" s="224" t="s">
        <v>531</v>
      </c>
      <c r="Y501" s="224" t="s">
        <v>513</v>
      </c>
      <c r="Z501" s="213"/>
      <c r="AA501" s="213"/>
      <c r="AB501" s="213"/>
      <c r="AC501" s="213"/>
      <c r="AD501" s="213"/>
      <c r="AE501" s="213"/>
      <c r="AF501" s="213"/>
      <c r="AG501" s="213" t="s">
        <v>532</v>
      </c>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2" x14ac:dyDescent="0.2">
      <c r="A502" s="220"/>
      <c r="B502" s="221"/>
      <c r="C502" s="255"/>
      <c r="D502" s="251"/>
      <c r="E502" s="251"/>
      <c r="F502" s="251"/>
      <c r="G502" s="251"/>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515</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x14ac:dyDescent="0.2">
      <c r="A503" s="242">
        <v>241</v>
      </c>
      <c r="B503" s="243" t="s">
        <v>4945</v>
      </c>
      <c r="C503" s="254" t="s">
        <v>4946</v>
      </c>
      <c r="D503" s="244" t="s">
        <v>530</v>
      </c>
      <c r="E503" s="245">
        <v>1</v>
      </c>
      <c r="F503" s="246"/>
      <c r="G503" s="247">
        <f>ROUND(E503*F503,2)</f>
        <v>0</v>
      </c>
      <c r="H503" s="246"/>
      <c r="I503" s="247">
        <f>ROUND(E503*H503,2)</f>
        <v>0</v>
      </c>
      <c r="J503" s="246"/>
      <c r="K503" s="247">
        <f>ROUND(E503*J503,2)</f>
        <v>0</v>
      </c>
      <c r="L503" s="247">
        <v>21</v>
      </c>
      <c r="M503" s="247">
        <f>G503*(1+L503/100)</f>
        <v>0</v>
      </c>
      <c r="N503" s="245">
        <v>0</v>
      </c>
      <c r="O503" s="245">
        <f>ROUND(E503*N503,2)</f>
        <v>0</v>
      </c>
      <c r="P503" s="245">
        <v>0</v>
      </c>
      <c r="Q503" s="245">
        <f>ROUND(E503*P503,2)</f>
        <v>0</v>
      </c>
      <c r="R503" s="247"/>
      <c r="S503" s="247" t="s">
        <v>527</v>
      </c>
      <c r="T503" s="248" t="s">
        <v>512</v>
      </c>
      <c r="U503" s="224">
        <v>0</v>
      </c>
      <c r="V503" s="224">
        <f>ROUND(E503*U503,2)</f>
        <v>0</v>
      </c>
      <c r="W503" s="224"/>
      <c r="X503" s="224" t="s">
        <v>531</v>
      </c>
      <c r="Y503" s="224" t="s">
        <v>513</v>
      </c>
      <c r="Z503" s="213"/>
      <c r="AA503" s="213"/>
      <c r="AB503" s="213"/>
      <c r="AC503" s="213"/>
      <c r="AD503" s="213"/>
      <c r="AE503" s="213"/>
      <c r="AF503" s="213"/>
      <c r="AG503" s="213" t="s">
        <v>532</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2" x14ac:dyDescent="0.2">
      <c r="A504" s="220"/>
      <c r="B504" s="221"/>
      <c r="C504" s="255"/>
      <c r="D504" s="251"/>
      <c r="E504" s="251"/>
      <c r="F504" s="251"/>
      <c r="G504" s="251"/>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515</v>
      </c>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x14ac:dyDescent="0.2">
      <c r="A505" s="242">
        <v>242</v>
      </c>
      <c r="B505" s="243" t="s">
        <v>4947</v>
      </c>
      <c r="C505" s="254" t="s">
        <v>4948</v>
      </c>
      <c r="D505" s="244" t="s">
        <v>530</v>
      </c>
      <c r="E505" s="245">
        <v>2</v>
      </c>
      <c r="F505" s="246"/>
      <c r="G505" s="247">
        <f>ROUND(E505*F505,2)</f>
        <v>0</v>
      </c>
      <c r="H505" s="246"/>
      <c r="I505" s="247">
        <f>ROUND(E505*H505,2)</f>
        <v>0</v>
      </c>
      <c r="J505" s="246"/>
      <c r="K505" s="247">
        <f>ROUND(E505*J505,2)</f>
        <v>0</v>
      </c>
      <c r="L505" s="247">
        <v>21</v>
      </c>
      <c r="M505" s="247">
        <f>G505*(1+L505/100)</f>
        <v>0</v>
      </c>
      <c r="N505" s="245">
        <v>0</v>
      </c>
      <c r="O505" s="245">
        <f>ROUND(E505*N505,2)</f>
        <v>0</v>
      </c>
      <c r="P505" s="245">
        <v>0</v>
      </c>
      <c r="Q505" s="245">
        <f>ROUND(E505*P505,2)</f>
        <v>0</v>
      </c>
      <c r="R505" s="247"/>
      <c r="S505" s="247" t="s">
        <v>527</v>
      </c>
      <c r="T505" s="248" t="s">
        <v>512</v>
      </c>
      <c r="U505" s="224">
        <v>0</v>
      </c>
      <c r="V505" s="224">
        <f>ROUND(E505*U505,2)</f>
        <v>0</v>
      </c>
      <c r="W505" s="224"/>
      <c r="X505" s="224" t="s">
        <v>531</v>
      </c>
      <c r="Y505" s="224" t="s">
        <v>513</v>
      </c>
      <c r="Z505" s="213"/>
      <c r="AA505" s="213"/>
      <c r="AB505" s="213"/>
      <c r="AC505" s="213"/>
      <c r="AD505" s="213"/>
      <c r="AE505" s="213"/>
      <c r="AF505" s="213"/>
      <c r="AG505" s="213" t="s">
        <v>532</v>
      </c>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2" x14ac:dyDescent="0.2">
      <c r="A506" s="220"/>
      <c r="B506" s="221"/>
      <c r="C506" s="255"/>
      <c r="D506" s="251"/>
      <c r="E506" s="251"/>
      <c r="F506" s="251"/>
      <c r="G506" s="251"/>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515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x14ac:dyDescent="0.2">
      <c r="A507" s="242">
        <v>243</v>
      </c>
      <c r="B507" s="243" t="s">
        <v>4949</v>
      </c>
      <c r="C507" s="254" t="s">
        <v>4950</v>
      </c>
      <c r="D507" s="244" t="s">
        <v>530</v>
      </c>
      <c r="E507" s="245">
        <v>1</v>
      </c>
      <c r="F507" s="246"/>
      <c r="G507" s="247">
        <f>ROUND(E507*F507,2)</f>
        <v>0</v>
      </c>
      <c r="H507" s="246"/>
      <c r="I507" s="247">
        <f>ROUND(E507*H507,2)</f>
        <v>0</v>
      </c>
      <c r="J507" s="246"/>
      <c r="K507" s="247">
        <f>ROUND(E507*J507,2)</f>
        <v>0</v>
      </c>
      <c r="L507" s="247">
        <v>21</v>
      </c>
      <c r="M507" s="247">
        <f>G507*(1+L507/100)</f>
        <v>0</v>
      </c>
      <c r="N507" s="245">
        <v>0</v>
      </c>
      <c r="O507" s="245">
        <f>ROUND(E507*N507,2)</f>
        <v>0</v>
      </c>
      <c r="P507" s="245">
        <v>0</v>
      </c>
      <c r="Q507" s="245">
        <f>ROUND(E507*P507,2)</f>
        <v>0</v>
      </c>
      <c r="R507" s="247"/>
      <c r="S507" s="247" t="s">
        <v>527</v>
      </c>
      <c r="T507" s="248" t="s">
        <v>512</v>
      </c>
      <c r="U507" s="224">
        <v>0</v>
      </c>
      <c r="V507" s="224">
        <f>ROUND(E507*U507,2)</f>
        <v>0</v>
      </c>
      <c r="W507" s="224"/>
      <c r="X507" s="224" t="s">
        <v>531</v>
      </c>
      <c r="Y507" s="224" t="s">
        <v>513</v>
      </c>
      <c r="Z507" s="213"/>
      <c r="AA507" s="213"/>
      <c r="AB507" s="213"/>
      <c r="AC507" s="213"/>
      <c r="AD507" s="213"/>
      <c r="AE507" s="213"/>
      <c r="AF507" s="213"/>
      <c r="AG507" s="213" t="s">
        <v>532</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2" x14ac:dyDescent="0.2">
      <c r="A508" s="220"/>
      <c r="B508" s="221"/>
      <c r="C508" s="255"/>
      <c r="D508" s="251"/>
      <c r="E508" s="251"/>
      <c r="F508" s="251"/>
      <c r="G508" s="251"/>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515</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x14ac:dyDescent="0.2">
      <c r="A509" s="242">
        <v>244</v>
      </c>
      <c r="B509" s="243" t="s">
        <v>4951</v>
      </c>
      <c r="C509" s="254" t="s">
        <v>4952</v>
      </c>
      <c r="D509" s="244" t="s">
        <v>530</v>
      </c>
      <c r="E509" s="245">
        <v>23</v>
      </c>
      <c r="F509" s="246"/>
      <c r="G509" s="247">
        <f>ROUND(E509*F509,2)</f>
        <v>0</v>
      </c>
      <c r="H509" s="246"/>
      <c r="I509" s="247">
        <f>ROUND(E509*H509,2)</f>
        <v>0</v>
      </c>
      <c r="J509" s="246"/>
      <c r="K509" s="247">
        <f>ROUND(E509*J509,2)</f>
        <v>0</v>
      </c>
      <c r="L509" s="247">
        <v>21</v>
      </c>
      <c r="M509" s="247">
        <f>G509*(1+L509/100)</f>
        <v>0</v>
      </c>
      <c r="N509" s="245">
        <v>0</v>
      </c>
      <c r="O509" s="245">
        <f>ROUND(E509*N509,2)</f>
        <v>0</v>
      </c>
      <c r="P509" s="245">
        <v>0</v>
      </c>
      <c r="Q509" s="245">
        <f>ROUND(E509*P509,2)</f>
        <v>0</v>
      </c>
      <c r="R509" s="247"/>
      <c r="S509" s="247" t="s">
        <v>527</v>
      </c>
      <c r="T509" s="248" t="s">
        <v>512</v>
      </c>
      <c r="U509" s="224">
        <v>0</v>
      </c>
      <c r="V509" s="224">
        <f>ROUND(E509*U509,2)</f>
        <v>0</v>
      </c>
      <c r="W509" s="224"/>
      <c r="X509" s="224" t="s">
        <v>531</v>
      </c>
      <c r="Y509" s="224" t="s">
        <v>513</v>
      </c>
      <c r="Z509" s="213"/>
      <c r="AA509" s="213"/>
      <c r="AB509" s="213"/>
      <c r="AC509" s="213"/>
      <c r="AD509" s="213"/>
      <c r="AE509" s="213"/>
      <c r="AF509" s="213"/>
      <c r="AG509" s="213" t="s">
        <v>532</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2" x14ac:dyDescent="0.2">
      <c r="A510" s="220"/>
      <c r="B510" s="221"/>
      <c r="C510" s="255"/>
      <c r="D510" s="251"/>
      <c r="E510" s="251"/>
      <c r="F510" s="251"/>
      <c r="G510" s="251"/>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515</v>
      </c>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x14ac:dyDescent="0.2">
      <c r="A511" s="242">
        <v>245</v>
      </c>
      <c r="B511" s="243" t="s">
        <v>4953</v>
      </c>
      <c r="C511" s="254" t="s">
        <v>4954</v>
      </c>
      <c r="D511" s="244" t="s">
        <v>530</v>
      </c>
      <c r="E511" s="245">
        <v>23</v>
      </c>
      <c r="F511" s="246"/>
      <c r="G511" s="247">
        <f>ROUND(E511*F511,2)</f>
        <v>0</v>
      </c>
      <c r="H511" s="246"/>
      <c r="I511" s="247">
        <f>ROUND(E511*H511,2)</f>
        <v>0</v>
      </c>
      <c r="J511" s="246"/>
      <c r="K511" s="247">
        <f>ROUND(E511*J511,2)</f>
        <v>0</v>
      </c>
      <c r="L511" s="247">
        <v>21</v>
      </c>
      <c r="M511" s="247">
        <f>G511*(1+L511/100)</f>
        <v>0</v>
      </c>
      <c r="N511" s="245">
        <v>0</v>
      </c>
      <c r="O511" s="245">
        <f>ROUND(E511*N511,2)</f>
        <v>0</v>
      </c>
      <c r="P511" s="245">
        <v>0</v>
      </c>
      <c r="Q511" s="245">
        <f>ROUND(E511*P511,2)</f>
        <v>0</v>
      </c>
      <c r="R511" s="247"/>
      <c r="S511" s="247" t="s">
        <v>527</v>
      </c>
      <c r="T511" s="248" t="s">
        <v>512</v>
      </c>
      <c r="U511" s="224">
        <v>0</v>
      </c>
      <c r="V511" s="224">
        <f>ROUND(E511*U511,2)</f>
        <v>0</v>
      </c>
      <c r="W511" s="224"/>
      <c r="X511" s="224" t="s">
        <v>531</v>
      </c>
      <c r="Y511" s="224" t="s">
        <v>513</v>
      </c>
      <c r="Z511" s="213"/>
      <c r="AA511" s="213"/>
      <c r="AB511" s="213"/>
      <c r="AC511" s="213"/>
      <c r="AD511" s="213"/>
      <c r="AE511" s="213"/>
      <c r="AF511" s="213"/>
      <c r="AG511" s="213" t="s">
        <v>532</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2" x14ac:dyDescent="0.2">
      <c r="A512" s="220"/>
      <c r="B512" s="221"/>
      <c r="C512" s="255"/>
      <c r="D512" s="251"/>
      <c r="E512" s="251"/>
      <c r="F512" s="251"/>
      <c r="G512" s="251"/>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515</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2" t="s">
        <v>506</v>
      </c>
      <c r="B513" s="233" t="s">
        <v>236</v>
      </c>
      <c r="C513" s="253" t="s">
        <v>238</v>
      </c>
      <c r="D513" s="234"/>
      <c r="E513" s="235"/>
      <c r="F513" s="236"/>
      <c r="G513" s="236">
        <f>SUMIF(AG514:AG553,"&lt;&gt;NOR",G514:G553)</f>
        <v>0</v>
      </c>
      <c r="H513" s="236"/>
      <c r="I513" s="236">
        <f>SUM(I514:I553)</f>
        <v>0</v>
      </c>
      <c r="J513" s="236"/>
      <c r="K513" s="236">
        <f>SUM(K514:K553)</f>
        <v>0</v>
      </c>
      <c r="L513" s="236"/>
      <c r="M513" s="236">
        <f>SUM(M514:M553)</f>
        <v>0</v>
      </c>
      <c r="N513" s="235"/>
      <c r="O513" s="235">
        <f>SUM(O514:O553)</f>
        <v>0</v>
      </c>
      <c r="P513" s="235"/>
      <c r="Q513" s="235">
        <f>SUM(Q514:Q553)</f>
        <v>0</v>
      </c>
      <c r="R513" s="236"/>
      <c r="S513" s="236"/>
      <c r="T513" s="237"/>
      <c r="U513" s="231"/>
      <c r="V513" s="231">
        <f>SUM(V514:V553)</f>
        <v>11.14</v>
      </c>
      <c r="W513" s="231"/>
      <c r="X513" s="231"/>
      <c r="Y513" s="231"/>
      <c r="AG513" t="s">
        <v>507</v>
      </c>
    </row>
    <row r="514" spans="1:60" outlineLevel="1" x14ac:dyDescent="0.2">
      <c r="A514" s="242">
        <v>246</v>
      </c>
      <c r="B514" s="243" t="s">
        <v>4955</v>
      </c>
      <c r="C514" s="254" t="s">
        <v>4956</v>
      </c>
      <c r="D514" s="244" t="s">
        <v>530</v>
      </c>
      <c r="E514" s="245">
        <v>1</v>
      </c>
      <c r="F514" s="246"/>
      <c r="G514" s="247">
        <f>ROUND(E514*F514,2)</f>
        <v>0</v>
      </c>
      <c r="H514" s="246"/>
      <c r="I514" s="247">
        <f>ROUND(E514*H514,2)</f>
        <v>0</v>
      </c>
      <c r="J514" s="246"/>
      <c r="K514" s="247">
        <f>ROUND(E514*J514,2)</f>
        <v>0</v>
      </c>
      <c r="L514" s="247">
        <v>21</v>
      </c>
      <c r="M514" s="247">
        <f>G514*(1+L514/100)</f>
        <v>0</v>
      </c>
      <c r="N514" s="245">
        <v>0</v>
      </c>
      <c r="O514" s="245">
        <f>ROUND(E514*N514,2)</f>
        <v>0</v>
      </c>
      <c r="P514" s="245">
        <v>0</v>
      </c>
      <c r="Q514" s="245">
        <f>ROUND(E514*P514,2)</f>
        <v>0</v>
      </c>
      <c r="R514" s="247"/>
      <c r="S514" s="247" t="s">
        <v>527</v>
      </c>
      <c r="T514" s="248" t="s">
        <v>512</v>
      </c>
      <c r="U514" s="224">
        <v>0</v>
      </c>
      <c r="V514" s="224">
        <f>ROUND(E514*U514,2)</f>
        <v>0</v>
      </c>
      <c r="W514" s="224"/>
      <c r="X514" s="224" t="s">
        <v>531</v>
      </c>
      <c r="Y514" s="224" t="s">
        <v>513</v>
      </c>
      <c r="Z514" s="213"/>
      <c r="AA514" s="213"/>
      <c r="AB514" s="213"/>
      <c r="AC514" s="213"/>
      <c r="AD514" s="213"/>
      <c r="AE514" s="213"/>
      <c r="AF514" s="213"/>
      <c r="AG514" s="213" t="s">
        <v>532</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55"/>
      <c r="D515" s="251"/>
      <c r="E515" s="251"/>
      <c r="F515" s="251"/>
      <c r="G515" s="251"/>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515</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42">
        <v>247</v>
      </c>
      <c r="B516" s="243" t="s">
        <v>4745</v>
      </c>
      <c r="C516" s="254" t="s">
        <v>4957</v>
      </c>
      <c r="D516" s="244" t="s">
        <v>1356</v>
      </c>
      <c r="E516" s="245">
        <v>45</v>
      </c>
      <c r="F516" s="246"/>
      <c r="G516" s="247">
        <f>ROUND(E516*F516,2)</f>
        <v>0</v>
      </c>
      <c r="H516" s="246"/>
      <c r="I516" s="247">
        <f>ROUND(E516*H516,2)</f>
        <v>0</v>
      </c>
      <c r="J516" s="246"/>
      <c r="K516" s="247">
        <f>ROUND(E516*J516,2)</f>
        <v>0</v>
      </c>
      <c r="L516" s="247">
        <v>21</v>
      </c>
      <c r="M516" s="247">
        <f>G516*(1+L516/100)</f>
        <v>0</v>
      </c>
      <c r="N516" s="245">
        <v>0</v>
      </c>
      <c r="O516" s="245">
        <f>ROUND(E516*N516,2)</f>
        <v>0</v>
      </c>
      <c r="P516" s="245">
        <v>0</v>
      </c>
      <c r="Q516" s="245">
        <f>ROUND(E516*P516,2)</f>
        <v>0</v>
      </c>
      <c r="R516" s="247"/>
      <c r="S516" s="247" t="s">
        <v>527</v>
      </c>
      <c r="T516" s="248" t="s">
        <v>512</v>
      </c>
      <c r="U516" s="224">
        <v>0</v>
      </c>
      <c r="V516" s="224">
        <f>ROUND(E516*U516,2)</f>
        <v>0</v>
      </c>
      <c r="W516" s="224"/>
      <c r="X516" s="224" t="s">
        <v>3483</v>
      </c>
      <c r="Y516" s="224" t="s">
        <v>513</v>
      </c>
      <c r="Z516" s="213"/>
      <c r="AA516" s="213"/>
      <c r="AB516" s="213"/>
      <c r="AC516" s="213"/>
      <c r="AD516" s="213"/>
      <c r="AE516" s="213"/>
      <c r="AF516" s="213"/>
      <c r="AG516" s="213" t="s">
        <v>3484</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55"/>
      <c r="D517" s="251"/>
      <c r="E517" s="251"/>
      <c r="F517" s="251"/>
      <c r="G517" s="251"/>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515</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x14ac:dyDescent="0.2">
      <c r="A518" s="242">
        <v>248</v>
      </c>
      <c r="B518" s="243" t="s">
        <v>4958</v>
      </c>
      <c r="C518" s="254" t="s">
        <v>4748</v>
      </c>
      <c r="D518" s="244" t="s">
        <v>530</v>
      </c>
      <c r="E518" s="245">
        <v>4</v>
      </c>
      <c r="F518" s="246"/>
      <c r="G518" s="247">
        <f>ROUND(E518*F518,2)</f>
        <v>0</v>
      </c>
      <c r="H518" s="246"/>
      <c r="I518" s="247">
        <f>ROUND(E518*H518,2)</f>
        <v>0</v>
      </c>
      <c r="J518" s="246"/>
      <c r="K518" s="247">
        <f>ROUND(E518*J518,2)</f>
        <v>0</v>
      </c>
      <c r="L518" s="247">
        <v>21</v>
      </c>
      <c r="M518" s="247">
        <f>G518*(1+L518/100)</f>
        <v>0</v>
      </c>
      <c r="N518" s="245">
        <v>0</v>
      </c>
      <c r="O518" s="245">
        <f>ROUND(E518*N518,2)</f>
        <v>0</v>
      </c>
      <c r="P518" s="245">
        <v>0</v>
      </c>
      <c r="Q518" s="245">
        <f>ROUND(E518*P518,2)</f>
        <v>0</v>
      </c>
      <c r="R518" s="247"/>
      <c r="S518" s="247" t="s">
        <v>527</v>
      </c>
      <c r="T518" s="248" t="s">
        <v>512</v>
      </c>
      <c r="U518" s="224">
        <v>0</v>
      </c>
      <c r="V518" s="224">
        <f>ROUND(E518*U518,2)</f>
        <v>0</v>
      </c>
      <c r="W518" s="224"/>
      <c r="X518" s="224" t="s">
        <v>3483</v>
      </c>
      <c r="Y518" s="224" t="s">
        <v>513</v>
      </c>
      <c r="Z518" s="213"/>
      <c r="AA518" s="213"/>
      <c r="AB518" s="213"/>
      <c r="AC518" s="213"/>
      <c r="AD518" s="213"/>
      <c r="AE518" s="213"/>
      <c r="AF518" s="213"/>
      <c r="AG518" s="213" t="s">
        <v>3506</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2" x14ac:dyDescent="0.2">
      <c r="A519" s="220"/>
      <c r="B519" s="221"/>
      <c r="C519" s="255"/>
      <c r="D519" s="251"/>
      <c r="E519" s="251"/>
      <c r="F519" s="251"/>
      <c r="G519" s="251"/>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515</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1" x14ac:dyDescent="0.2">
      <c r="A520" s="242">
        <v>249</v>
      </c>
      <c r="B520" s="243" t="s">
        <v>4959</v>
      </c>
      <c r="C520" s="254" t="s">
        <v>4960</v>
      </c>
      <c r="D520" s="244" t="s">
        <v>530</v>
      </c>
      <c r="E520" s="245">
        <v>1</v>
      </c>
      <c r="F520" s="246"/>
      <c r="G520" s="247">
        <f>ROUND(E520*F520,2)</f>
        <v>0</v>
      </c>
      <c r="H520" s="246"/>
      <c r="I520" s="247">
        <f>ROUND(E520*H520,2)</f>
        <v>0</v>
      </c>
      <c r="J520" s="246"/>
      <c r="K520" s="247">
        <f>ROUND(E520*J520,2)</f>
        <v>0</v>
      </c>
      <c r="L520" s="247">
        <v>21</v>
      </c>
      <c r="M520" s="247">
        <f>G520*(1+L520/100)</f>
        <v>0</v>
      </c>
      <c r="N520" s="245">
        <v>0</v>
      </c>
      <c r="O520" s="245">
        <f>ROUND(E520*N520,2)</f>
        <v>0</v>
      </c>
      <c r="P520" s="245">
        <v>0</v>
      </c>
      <c r="Q520" s="245">
        <f>ROUND(E520*P520,2)</f>
        <v>0</v>
      </c>
      <c r="R520" s="247"/>
      <c r="S520" s="247" t="s">
        <v>527</v>
      </c>
      <c r="T520" s="248" t="s">
        <v>512</v>
      </c>
      <c r="U520" s="224">
        <v>0</v>
      </c>
      <c r="V520" s="224">
        <f>ROUND(E520*U520,2)</f>
        <v>0</v>
      </c>
      <c r="W520" s="224"/>
      <c r="X520" s="224" t="s">
        <v>557</v>
      </c>
      <c r="Y520" s="224" t="s">
        <v>513</v>
      </c>
      <c r="Z520" s="213"/>
      <c r="AA520" s="213"/>
      <c r="AB520" s="213"/>
      <c r="AC520" s="213"/>
      <c r="AD520" s="213"/>
      <c r="AE520" s="213"/>
      <c r="AF520" s="213"/>
      <c r="AG520" s="213" t="s">
        <v>558</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2" x14ac:dyDescent="0.2">
      <c r="A521" s="220"/>
      <c r="B521" s="221"/>
      <c r="C521" s="255"/>
      <c r="D521" s="251"/>
      <c r="E521" s="251"/>
      <c r="F521" s="251"/>
      <c r="G521" s="251"/>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515</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x14ac:dyDescent="0.2">
      <c r="A522" s="242">
        <v>250</v>
      </c>
      <c r="B522" s="243" t="s">
        <v>4961</v>
      </c>
      <c r="C522" s="254" t="s">
        <v>4962</v>
      </c>
      <c r="D522" s="244" t="s">
        <v>530</v>
      </c>
      <c r="E522" s="245">
        <v>1</v>
      </c>
      <c r="F522" s="246"/>
      <c r="G522" s="247">
        <f>ROUND(E522*F522,2)</f>
        <v>0</v>
      </c>
      <c r="H522" s="246"/>
      <c r="I522" s="247">
        <f>ROUND(E522*H522,2)</f>
        <v>0</v>
      </c>
      <c r="J522" s="246"/>
      <c r="K522" s="247">
        <f>ROUND(E522*J522,2)</f>
        <v>0</v>
      </c>
      <c r="L522" s="247">
        <v>21</v>
      </c>
      <c r="M522" s="247">
        <f>G522*(1+L522/100)</f>
        <v>0</v>
      </c>
      <c r="N522" s="245">
        <v>0</v>
      </c>
      <c r="O522" s="245">
        <f>ROUND(E522*N522,2)</f>
        <v>0</v>
      </c>
      <c r="P522" s="245">
        <v>0</v>
      </c>
      <c r="Q522" s="245">
        <f>ROUND(E522*P522,2)</f>
        <v>0</v>
      </c>
      <c r="R522" s="247"/>
      <c r="S522" s="247" t="s">
        <v>527</v>
      </c>
      <c r="T522" s="248" t="s">
        <v>512</v>
      </c>
      <c r="U522" s="224">
        <v>0</v>
      </c>
      <c r="V522" s="224">
        <f>ROUND(E522*U522,2)</f>
        <v>0</v>
      </c>
      <c r="W522" s="224"/>
      <c r="X522" s="224" t="s">
        <v>557</v>
      </c>
      <c r="Y522" s="224" t="s">
        <v>513</v>
      </c>
      <c r="Z522" s="213"/>
      <c r="AA522" s="213"/>
      <c r="AB522" s="213"/>
      <c r="AC522" s="213"/>
      <c r="AD522" s="213"/>
      <c r="AE522" s="213"/>
      <c r="AF522" s="213"/>
      <c r="AG522" s="213" t="s">
        <v>558</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2" x14ac:dyDescent="0.2">
      <c r="A523" s="220"/>
      <c r="B523" s="221"/>
      <c r="C523" s="255"/>
      <c r="D523" s="251"/>
      <c r="E523" s="251"/>
      <c r="F523" s="251"/>
      <c r="G523" s="251"/>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515</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x14ac:dyDescent="0.2">
      <c r="A524" s="242">
        <v>251</v>
      </c>
      <c r="B524" s="243" t="s">
        <v>4963</v>
      </c>
      <c r="C524" s="254" t="s">
        <v>4964</v>
      </c>
      <c r="D524" s="244" t="s">
        <v>915</v>
      </c>
      <c r="E524" s="245">
        <v>1</v>
      </c>
      <c r="F524" s="246"/>
      <c r="G524" s="247">
        <f>ROUND(E524*F524,2)</f>
        <v>0</v>
      </c>
      <c r="H524" s="246"/>
      <c r="I524" s="247">
        <f>ROUND(E524*H524,2)</f>
        <v>0</v>
      </c>
      <c r="J524" s="246"/>
      <c r="K524" s="247">
        <f>ROUND(E524*J524,2)</f>
        <v>0</v>
      </c>
      <c r="L524" s="247">
        <v>21</v>
      </c>
      <c r="M524" s="247">
        <f>G524*(1+L524/100)</f>
        <v>0</v>
      </c>
      <c r="N524" s="245">
        <v>0</v>
      </c>
      <c r="O524" s="245">
        <f>ROUND(E524*N524,2)</f>
        <v>0</v>
      </c>
      <c r="P524" s="245">
        <v>0</v>
      </c>
      <c r="Q524" s="245">
        <f>ROUND(E524*P524,2)</f>
        <v>0</v>
      </c>
      <c r="R524" s="247"/>
      <c r="S524" s="247" t="s">
        <v>527</v>
      </c>
      <c r="T524" s="248" t="s">
        <v>512</v>
      </c>
      <c r="U524" s="224">
        <v>0</v>
      </c>
      <c r="V524" s="224">
        <f>ROUND(E524*U524,2)</f>
        <v>0</v>
      </c>
      <c r="W524" s="224"/>
      <c r="X524" s="224" t="s">
        <v>531</v>
      </c>
      <c r="Y524" s="224" t="s">
        <v>513</v>
      </c>
      <c r="Z524" s="213"/>
      <c r="AA524" s="213"/>
      <c r="AB524" s="213"/>
      <c r="AC524" s="213"/>
      <c r="AD524" s="213"/>
      <c r="AE524" s="213"/>
      <c r="AF524" s="213"/>
      <c r="AG524" s="213" t="s">
        <v>532</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2" x14ac:dyDescent="0.2">
      <c r="A525" s="220"/>
      <c r="B525" s="221"/>
      <c r="C525" s="255"/>
      <c r="D525" s="251"/>
      <c r="E525" s="251"/>
      <c r="F525" s="251"/>
      <c r="G525" s="251"/>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515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22.5" outlineLevel="1" x14ac:dyDescent="0.2">
      <c r="A526" s="242">
        <v>252</v>
      </c>
      <c r="B526" s="243" t="s">
        <v>4864</v>
      </c>
      <c r="C526" s="254" t="s">
        <v>4965</v>
      </c>
      <c r="D526" s="244" t="s">
        <v>530</v>
      </c>
      <c r="E526" s="245">
        <v>26</v>
      </c>
      <c r="F526" s="246"/>
      <c r="G526" s="247">
        <f>ROUND(E526*F526,2)</f>
        <v>0</v>
      </c>
      <c r="H526" s="246"/>
      <c r="I526" s="247">
        <f>ROUND(E526*H526,2)</f>
        <v>0</v>
      </c>
      <c r="J526" s="246"/>
      <c r="K526" s="247">
        <f>ROUND(E526*J526,2)</f>
        <v>0</v>
      </c>
      <c r="L526" s="247">
        <v>21</v>
      </c>
      <c r="M526" s="247">
        <f>G526*(1+L526/100)</f>
        <v>0</v>
      </c>
      <c r="N526" s="245">
        <v>0</v>
      </c>
      <c r="O526" s="245">
        <f>ROUND(E526*N526,2)</f>
        <v>0</v>
      </c>
      <c r="P526" s="245">
        <v>0</v>
      </c>
      <c r="Q526" s="245">
        <f>ROUND(E526*P526,2)</f>
        <v>0</v>
      </c>
      <c r="R526" s="247"/>
      <c r="S526" s="247" t="s">
        <v>527</v>
      </c>
      <c r="T526" s="248" t="s">
        <v>512</v>
      </c>
      <c r="U526" s="224">
        <v>0</v>
      </c>
      <c r="V526" s="224">
        <f>ROUND(E526*U526,2)</f>
        <v>0</v>
      </c>
      <c r="W526" s="224"/>
      <c r="X526" s="224" t="s">
        <v>3483</v>
      </c>
      <c r="Y526" s="224" t="s">
        <v>513</v>
      </c>
      <c r="Z526" s="213"/>
      <c r="AA526" s="213"/>
      <c r="AB526" s="213"/>
      <c r="AC526" s="213"/>
      <c r="AD526" s="213"/>
      <c r="AE526" s="213"/>
      <c r="AF526" s="213"/>
      <c r="AG526" s="213" t="s">
        <v>3506</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2" x14ac:dyDescent="0.2">
      <c r="A527" s="220"/>
      <c r="B527" s="221"/>
      <c r="C527" s="255"/>
      <c r="D527" s="251"/>
      <c r="E527" s="251"/>
      <c r="F527" s="251"/>
      <c r="G527" s="251"/>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515</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x14ac:dyDescent="0.2">
      <c r="A528" s="242">
        <v>253</v>
      </c>
      <c r="B528" s="243" t="s">
        <v>4966</v>
      </c>
      <c r="C528" s="254" t="s">
        <v>4967</v>
      </c>
      <c r="D528" s="244" t="s">
        <v>530</v>
      </c>
      <c r="E528" s="245">
        <v>4</v>
      </c>
      <c r="F528" s="246"/>
      <c r="G528" s="247">
        <f>ROUND(E528*F528,2)</f>
        <v>0</v>
      </c>
      <c r="H528" s="246"/>
      <c r="I528" s="247">
        <f>ROUND(E528*H528,2)</f>
        <v>0</v>
      </c>
      <c r="J528" s="246"/>
      <c r="K528" s="247">
        <f>ROUND(E528*J528,2)</f>
        <v>0</v>
      </c>
      <c r="L528" s="247">
        <v>21</v>
      </c>
      <c r="M528" s="247">
        <f>G528*(1+L528/100)</f>
        <v>0</v>
      </c>
      <c r="N528" s="245">
        <v>0</v>
      </c>
      <c r="O528" s="245">
        <f>ROUND(E528*N528,2)</f>
        <v>0</v>
      </c>
      <c r="P528" s="245">
        <v>0</v>
      </c>
      <c r="Q528" s="245">
        <f>ROUND(E528*P528,2)</f>
        <v>0</v>
      </c>
      <c r="R528" s="247"/>
      <c r="S528" s="247" t="s">
        <v>527</v>
      </c>
      <c r="T528" s="248" t="s">
        <v>512</v>
      </c>
      <c r="U528" s="224">
        <v>0</v>
      </c>
      <c r="V528" s="224">
        <f>ROUND(E528*U528,2)</f>
        <v>0</v>
      </c>
      <c r="W528" s="224"/>
      <c r="X528" s="224" t="s">
        <v>557</v>
      </c>
      <c r="Y528" s="224" t="s">
        <v>513</v>
      </c>
      <c r="Z528" s="213"/>
      <c r="AA528" s="213"/>
      <c r="AB528" s="213"/>
      <c r="AC528" s="213"/>
      <c r="AD528" s="213"/>
      <c r="AE528" s="213"/>
      <c r="AF528" s="213"/>
      <c r="AG528" s="213" t="s">
        <v>558</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55"/>
      <c r="D529" s="251"/>
      <c r="E529" s="251"/>
      <c r="F529" s="251"/>
      <c r="G529" s="251"/>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515</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x14ac:dyDescent="0.2">
      <c r="A530" s="242">
        <v>254</v>
      </c>
      <c r="B530" s="243" t="s">
        <v>4968</v>
      </c>
      <c r="C530" s="254" t="s">
        <v>4969</v>
      </c>
      <c r="D530" s="244" t="s">
        <v>530</v>
      </c>
      <c r="E530" s="245">
        <v>4</v>
      </c>
      <c r="F530" s="246"/>
      <c r="G530" s="247">
        <f>ROUND(E530*F530,2)</f>
        <v>0</v>
      </c>
      <c r="H530" s="246"/>
      <c r="I530" s="247">
        <f>ROUND(E530*H530,2)</f>
        <v>0</v>
      </c>
      <c r="J530" s="246"/>
      <c r="K530" s="247">
        <f>ROUND(E530*J530,2)</f>
        <v>0</v>
      </c>
      <c r="L530" s="247">
        <v>21</v>
      </c>
      <c r="M530" s="247">
        <f>G530*(1+L530/100)</f>
        <v>0</v>
      </c>
      <c r="N530" s="245">
        <v>0</v>
      </c>
      <c r="O530" s="245">
        <f>ROUND(E530*N530,2)</f>
        <v>0</v>
      </c>
      <c r="P530" s="245">
        <v>0</v>
      </c>
      <c r="Q530" s="245">
        <f>ROUND(E530*P530,2)</f>
        <v>0</v>
      </c>
      <c r="R530" s="247"/>
      <c r="S530" s="247" t="s">
        <v>527</v>
      </c>
      <c r="T530" s="248" t="s">
        <v>512</v>
      </c>
      <c r="U530" s="224">
        <v>0</v>
      </c>
      <c r="V530" s="224">
        <f>ROUND(E530*U530,2)</f>
        <v>0</v>
      </c>
      <c r="W530" s="224"/>
      <c r="X530" s="224" t="s">
        <v>557</v>
      </c>
      <c r="Y530" s="224" t="s">
        <v>513</v>
      </c>
      <c r="Z530" s="213"/>
      <c r="AA530" s="213"/>
      <c r="AB530" s="213"/>
      <c r="AC530" s="213"/>
      <c r="AD530" s="213"/>
      <c r="AE530" s="213"/>
      <c r="AF530" s="213"/>
      <c r="AG530" s="213" t="s">
        <v>558</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2" x14ac:dyDescent="0.2">
      <c r="A531" s="220"/>
      <c r="B531" s="221"/>
      <c r="C531" s="255"/>
      <c r="D531" s="251"/>
      <c r="E531" s="251"/>
      <c r="F531" s="251"/>
      <c r="G531" s="251"/>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515</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x14ac:dyDescent="0.2">
      <c r="A532" s="242">
        <v>255</v>
      </c>
      <c r="B532" s="243" t="s">
        <v>4970</v>
      </c>
      <c r="C532" s="254" t="s">
        <v>4971</v>
      </c>
      <c r="D532" s="244" t="s">
        <v>530</v>
      </c>
      <c r="E532" s="245">
        <v>4</v>
      </c>
      <c r="F532" s="246"/>
      <c r="G532" s="247">
        <f>ROUND(E532*F532,2)</f>
        <v>0</v>
      </c>
      <c r="H532" s="246"/>
      <c r="I532" s="247">
        <f>ROUND(E532*H532,2)</f>
        <v>0</v>
      </c>
      <c r="J532" s="246"/>
      <c r="K532" s="247">
        <f>ROUND(E532*J532,2)</f>
        <v>0</v>
      </c>
      <c r="L532" s="247">
        <v>21</v>
      </c>
      <c r="M532" s="247">
        <f>G532*(1+L532/100)</f>
        <v>0</v>
      </c>
      <c r="N532" s="245">
        <v>0</v>
      </c>
      <c r="O532" s="245">
        <f>ROUND(E532*N532,2)</f>
        <v>0</v>
      </c>
      <c r="P532" s="245">
        <v>0</v>
      </c>
      <c r="Q532" s="245">
        <f>ROUND(E532*P532,2)</f>
        <v>0</v>
      </c>
      <c r="R532" s="247"/>
      <c r="S532" s="247" t="s">
        <v>511</v>
      </c>
      <c r="T532" s="248" t="s">
        <v>512</v>
      </c>
      <c r="U532" s="224">
        <v>1.1950000000000001</v>
      </c>
      <c r="V532" s="224">
        <f>ROUND(E532*U532,2)</f>
        <v>4.78</v>
      </c>
      <c r="W532" s="224"/>
      <c r="X532" s="224" t="s">
        <v>557</v>
      </c>
      <c r="Y532" s="224" t="s">
        <v>513</v>
      </c>
      <c r="Z532" s="213"/>
      <c r="AA532" s="213"/>
      <c r="AB532" s="213"/>
      <c r="AC532" s="213"/>
      <c r="AD532" s="213"/>
      <c r="AE532" s="213"/>
      <c r="AF532" s="213"/>
      <c r="AG532" s="213" t="s">
        <v>558</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55"/>
      <c r="D533" s="251"/>
      <c r="E533" s="251"/>
      <c r="F533" s="251"/>
      <c r="G533" s="251"/>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515</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x14ac:dyDescent="0.2">
      <c r="A534" s="242">
        <v>256</v>
      </c>
      <c r="B534" s="243" t="s">
        <v>4972</v>
      </c>
      <c r="C534" s="254" t="s">
        <v>4973</v>
      </c>
      <c r="D534" s="244" t="s">
        <v>530</v>
      </c>
      <c r="E534" s="245">
        <v>4</v>
      </c>
      <c r="F534" s="246"/>
      <c r="G534" s="247">
        <f>ROUND(E534*F534,2)</f>
        <v>0</v>
      </c>
      <c r="H534" s="246"/>
      <c r="I534" s="247">
        <f>ROUND(E534*H534,2)</f>
        <v>0</v>
      </c>
      <c r="J534" s="246"/>
      <c r="K534" s="247">
        <f>ROUND(E534*J534,2)</f>
        <v>0</v>
      </c>
      <c r="L534" s="247">
        <v>21</v>
      </c>
      <c r="M534" s="247">
        <f>G534*(1+L534/100)</f>
        <v>0</v>
      </c>
      <c r="N534" s="245">
        <v>0</v>
      </c>
      <c r="O534" s="245">
        <f>ROUND(E534*N534,2)</f>
        <v>0</v>
      </c>
      <c r="P534" s="245">
        <v>0</v>
      </c>
      <c r="Q534" s="245">
        <f>ROUND(E534*P534,2)</f>
        <v>0</v>
      </c>
      <c r="R534" s="247"/>
      <c r="S534" s="247" t="s">
        <v>527</v>
      </c>
      <c r="T534" s="248" t="s">
        <v>512</v>
      </c>
      <c r="U534" s="224">
        <v>0</v>
      </c>
      <c r="V534" s="224">
        <f>ROUND(E534*U534,2)</f>
        <v>0</v>
      </c>
      <c r="W534" s="224"/>
      <c r="X534" s="224" t="s">
        <v>557</v>
      </c>
      <c r="Y534" s="224" t="s">
        <v>513</v>
      </c>
      <c r="Z534" s="213"/>
      <c r="AA534" s="213"/>
      <c r="AB534" s="213"/>
      <c r="AC534" s="213"/>
      <c r="AD534" s="213"/>
      <c r="AE534" s="213"/>
      <c r="AF534" s="213"/>
      <c r="AG534" s="213" t="s">
        <v>558</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2" x14ac:dyDescent="0.2">
      <c r="A535" s="220"/>
      <c r="B535" s="221"/>
      <c r="C535" s="255"/>
      <c r="D535" s="251"/>
      <c r="E535" s="251"/>
      <c r="F535" s="251"/>
      <c r="G535" s="251"/>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515</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1" x14ac:dyDescent="0.2">
      <c r="A536" s="242">
        <v>257</v>
      </c>
      <c r="B536" s="243" t="s">
        <v>4974</v>
      </c>
      <c r="C536" s="254" t="s">
        <v>4975</v>
      </c>
      <c r="D536" s="244" t="s">
        <v>915</v>
      </c>
      <c r="E536" s="245">
        <v>1</v>
      </c>
      <c r="F536" s="246"/>
      <c r="G536" s="247">
        <f>ROUND(E536*F536,2)</f>
        <v>0</v>
      </c>
      <c r="H536" s="246"/>
      <c r="I536" s="247">
        <f>ROUND(E536*H536,2)</f>
        <v>0</v>
      </c>
      <c r="J536" s="246"/>
      <c r="K536" s="247">
        <f>ROUND(E536*J536,2)</f>
        <v>0</v>
      </c>
      <c r="L536" s="247">
        <v>21</v>
      </c>
      <c r="M536" s="247">
        <f>G536*(1+L536/100)</f>
        <v>0</v>
      </c>
      <c r="N536" s="245">
        <v>0</v>
      </c>
      <c r="O536" s="245">
        <f>ROUND(E536*N536,2)</f>
        <v>0</v>
      </c>
      <c r="P536" s="245">
        <v>0</v>
      </c>
      <c r="Q536" s="245">
        <f>ROUND(E536*P536,2)</f>
        <v>0</v>
      </c>
      <c r="R536" s="247"/>
      <c r="S536" s="247" t="s">
        <v>527</v>
      </c>
      <c r="T536" s="248" t="s">
        <v>512</v>
      </c>
      <c r="U536" s="224">
        <v>0</v>
      </c>
      <c r="V536" s="224">
        <f>ROUND(E536*U536,2)</f>
        <v>0</v>
      </c>
      <c r="W536" s="224"/>
      <c r="X536" s="224" t="s">
        <v>557</v>
      </c>
      <c r="Y536" s="224" t="s">
        <v>513</v>
      </c>
      <c r="Z536" s="213"/>
      <c r="AA536" s="213"/>
      <c r="AB536" s="213"/>
      <c r="AC536" s="213"/>
      <c r="AD536" s="213"/>
      <c r="AE536" s="213"/>
      <c r="AF536" s="213"/>
      <c r="AG536" s="213" t="s">
        <v>558</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outlineLevel="2" x14ac:dyDescent="0.2">
      <c r="A537" s="220"/>
      <c r="B537" s="221"/>
      <c r="C537" s="255"/>
      <c r="D537" s="251"/>
      <c r="E537" s="251"/>
      <c r="F537" s="251"/>
      <c r="G537" s="251"/>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515</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1" x14ac:dyDescent="0.2">
      <c r="A538" s="242">
        <v>258</v>
      </c>
      <c r="B538" s="243" t="s">
        <v>4976</v>
      </c>
      <c r="C538" s="254" t="s">
        <v>4977</v>
      </c>
      <c r="D538" s="244" t="s">
        <v>915</v>
      </c>
      <c r="E538" s="245">
        <v>1</v>
      </c>
      <c r="F538" s="246"/>
      <c r="G538" s="247">
        <f>ROUND(E538*F538,2)</f>
        <v>0</v>
      </c>
      <c r="H538" s="246"/>
      <c r="I538" s="247">
        <f>ROUND(E538*H538,2)</f>
        <v>0</v>
      </c>
      <c r="J538" s="246"/>
      <c r="K538" s="247">
        <f>ROUND(E538*J538,2)</f>
        <v>0</v>
      </c>
      <c r="L538" s="247">
        <v>21</v>
      </c>
      <c r="M538" s="247">
        <f>G538*(1+L538/100)</f>
        <v>0</v>
      </c>
      <c r="N538" s="245">
        <v>0</v>
      </c>
      <c r="O538" s="245">
        <f>ROUND(E538*N538,2)</f>
        <v>0</v>
      </c>
      <c r="P538" s="245">
        <v>0</v>
      </c>
      <c r="Q538" s="245">
        <f>ROUND(E538*P538,2)</f>
        <v>0</v>
      </c>
      <c r="R538" s="247"/>
      <c r="S538" s="247" t="s">
        <v>527</v>
      </c>
      <c r="T538" s="248" t="s">
        <v>512</v>
      </c>
      <c r="U538" s="224">
        <v>0</v>
      </c>
      <c r="V538" s="224">
        <f>ROUND(E538*U538,2)</f>
        <v>0</v>
      </c>
      <c r="W538" s="224"/>
      <c r="X538" s="224" t="s">
        <v>557</v>
      </c>
      <c r="Y538" s="224" t="s">
        <v>513</v>
      </c>
      <c r="Z538" s="213"/>
      <c r="AA538" s="213"/>
      <c r="AB538" s="213"/>
      <c r="AC538" s="213"/>
      <c r="AD538" s="213"/>
      <c r="AE538" s="213"/>
      <c r="AF538" s="213"/>
      <c r="AG538" s="213" t="s">
        <v>558</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55"/>
      <c r="D539" s="251"/>
      <c r="E539" s="251"/>
      <c r="F539" s="251"/>
      <c r="G539" s="251"/>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515</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x14ac:dyDescent="0.2">
      <c r="A540" s="242">
        <v>259</v>
      </c>
      <c r="B540" s="243" t="s">
        <v>4656</v>
      </c>
      <c r="C540" s="254" t="s">
        <v>4657</v>
      </c>
      <c r="D540" s="244" t="s">
        <v>530</v>
      </c>
      <c r="E540" s="245">
        <v>2</v>
      </c>
      <c r="F540" s="246"/>
      <c r="G540" s="247">
        <f>ROUND(E540*F540,2)</f>
        <v>0</v>
      </c>
      <c r="H540" s="246"/>
      <c r="I540" s="247">
        <f>ROUND(E540*H540,2)</f>
        <v>0</v>
      </c>
      <c r="J540" s="246"/>
      <c r="K540" s="247">
        <f>ROUND(E540*J540,2)</f>
        <v>0</v>
      </c>
      <c r="L540" s="247">
        <v>21</v>
      </c>
      <c r="M540" s="247">
        <f>G540*(1+L540/100)</f>
        <v>0</v>
      </c>
      <c r="N540" s="245">
        <v>0</v>
      </c>
      <c r="O540" s="245">
        <f>ROUND(E540*N540,2)</f>
        <v>0</v>
      </c>
      <c r="P540" s="245">
        <v>0</v>
      </c>
      <c r="Q540" s="245">
        <f>ROUND(E540*P540,2)</f>
        <v>0</v>
      </c>
      <c r="R540" s="247"/>
      <c r="S540" s="247" t="s">
        <v>511</v>
      </c>
      <c r="T540" s="248" t="s">
        <v>512</v>
      </c>
      <c r="U540" s="224">
        <v>3.1789999999999998</v>
      </c>
      <c r="V540" s="224">
        <f>ROUND(E540*U540,2)</f>
        <v>6.36</v>
      </c>
      <c r="W540" s="224"/>
      <c r="X540" s="224" t="s">
        <v>557</v>
      </c>
      <c r="Y540" s="224" t="s">
        <v>513</v>
      </c>
      <c r="Z540" s="213"/>
      <c r="AA540" s="213"/>
      <c r="AB540" s="213"/>
      <c r="AC540" s="213"/>
      <c r="AD540" s="213"/>
      <c r="AE540" s="213"/>
      <c r="AF540" s="213"/>
      <c r="AG540" s="213" t="s">
        <v>558</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2" x14ac:dyDescent="0.2">
      <c r="A541" s="220"/>
      <c r="B541" s="221"/>
      <c r="C541" s="255"/>
      <c r="D541" s="251"/>
      <c r="E541" s="251"/>
      <c r="F541" s="251"/>
      <c r="G541" s="251"/>
      <c r="H541" s="224"/>
      <c r="I541" s="224"/>
      <c r="J541" s="224"/>
      <c r="K541" s="224"/>
      <c r="L541" s="224"/>
      <c r="M541" s="224"/>
      <c r="N541" s="223"/>
      <c r="O541" s="223"/>
      <c r="P541" s="223"/>
      <c r="Q541" s="223"/>
      <c r="R541" s="224"/>
      <c r="S541" s="224"/>
      <c r="T541" s="224"/>
      <c r="U541" s="224"/>
      <c r="V541" s="224"/>
      <c r="W541" s="224"/>
      <c r="X541" s="224"/>
      <c r="Y541" s="224"/>
      <c r="Z541" s="213"/>
      <c r="AA541" s="213"/>
      <c r="AB541" s="213"/>
      <c r="AC541" s="213"/>
      <c r="AD541" s="213"/>
      <c r="AE541" s="213"/>
      <c r="AF541" s="213"/>
      <c r="AG541" s="213" t="s">
        <v>515</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1" x14ac:dyDescent="0.2">
      <c r="A542" s="242">
        <v>260</v>
      </c>
      <c r="B542" s="243" t="s">
        <v>4978</v>
      </c>
      <c r="C542" s="254" t="s">
        <v>4979</v>
      </c>
      <c r="D542" s="244" t="s">
        <v>915</v>
      </c>
      <c r="E542" s="245">
        <v>1</v>
      </c>
      <c r="F542" s="246"/>
      <c r="G542" s="247">
        <f>ROUND(E542*F542,2)</f>
        <v>0</v>
      </c>
      <c r="H542" s="246"/>
      <c r="I542" s="247">
        <f>ROUND(E542*H542,2)</f>
        <v>0</v>
      </c>
      <c r="J542" s="246"/>
      <c r="K542" s="247">
        <f>ROUND(E542*J542,2)</f>
        <v>0</v>
      </c>
      <c r="L542" s="247">
        <v>21</v>
      </c>
      <c r="M542" s="247">
        <f>G542*(1+L542/100)</f>
        <v>0</v>
      </c>
      <c r="N542" s="245">
        <v>0</v>
      </c>
      <c r="O542" s="245">
        <f>ROUND(E542*N542,2)</f>
        <v>0</v>
      </c>
      <c r="P542" s="245">
        <v>0</v>
      </c>
      <c r="Q542" s="245">
        <f>ROUND(E542*P542,2)</f>
        <v>0</v>
      </c>
      <c r="R542" s="247"/>
      <c r="S542" s="247" t="s">
        <v>527</v>
      </c>
      <c r="T542" s="248" t="s">
        <v>512</v>
      </c>
      <c r="U542" s="224">
        <v>0</v>
      </c>
      <c r="V542" s="224">
        <f>ROUND(E542*U542,2)</f>
        <v>0</v>
      </c>
      <c r="W542" s="224"/>
      <c r="X542" s="224" t="s">
        <v>557</v>
      </c>
      <c r="Y542" s="224" t="s">
        <v>513</v>
      </c>
      <c r="Z542" s="213"/>
      <c r="AA542" s="213"/>
      <c r="AB542" s="213"/>
      <c r="AC542" s="213"/>
      <c r="AD542" s="213"/>
      <c r="AE542" s="213"/>
      <c r="AF542" s="213"/>
      <c r="AG542" s="213" t="s">
        <v>558</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55"/>
      <c r="D543" s="251"/>
      <c r="E543" s="251"/>
      <c r="F543" s="251"/>
      <c r="G543" s="251"/>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515</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1" x14ac:dyDescent="0.2">
      <c r="A544" s="242">
        <v>261</v>
      </c>
      <c r="B544" s="243" t="s">
        <v>4963</v>
      </c>
      <c r="C544" s="254" t="s">
        <v>4964</v>
      </c>
      <c r="D544" s="244" t="s">
        <v>915</v>
      </c>
      <c r="E544" s="245">
        <v>1</v>
      </c>
      <c r="F544" s="246"/>
      <c r="G544" s="247">
        <f>ROUND(E544*F544,2)</f>
        <v>0</v>
      </c>
      <c r="H544" s="246"/>
      <c r="I544" s="247">
        <f>ROUND(E544*H544,2)</f>
        <v>0</v>
      </c>
      <c r="J544" s="246"/>
      <c r="K544" s="247">
        <f>ROUND(E544*J544,2)</f>
        <v>0</v>
      </c>
      <c r="L544" s="247">
        <v>21</v>
      </c>
      <c r="M544" s="247">
        <f>G544*(1+L544/100)</f>
        <v>0</v>
      </c>
      <c r="N544" s="245">
        <v>0</v>
      </c>
      <c r="O544" s="245">
        <f>ROUND(E544*N544,2)</f>
        <v>0</v>
      </c>
      <c r="P544" s="245">
        <v>0</v>
      </c>
      <c r="Q544" s="245">
        <f>ROUND(E544*P544,2)</f>
        <v>0</v>
      </c>
      <c r="R544" s="247"/>
      <c r="S544" s="247" t="s">
        <v>527</v>
      </c>
      <c r="T544" s="248" t="s">
        <v>512</v>
      </c>
      <c r="U544" s="224">
        <v>0</v>
      </c>
      <c r="V544" s="224">
        <f>ROUND(E544*U544,2)</f>
        <v>0</v>
      </c>
      <c r="W544" s="224"/>
      <c r="X544" s="224" t="s">
        <v>3483</v>
      </c>
      <c r="Y544" s="224" t="s">
        <v>513</v>
      </c>
      <c r="Z544" s="213"/>
      <c r="AA544" s="213"/>
      <c r="AB544" s="213"/>
      <c r="AC544" s="213"/>
      <c r="AD544" s="213"/>
      <c r="AE544" s="213"/>
      <c r="AF544" s="213"/>
      <c r="AG544" s="213" t="s">
        <v>3484</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2" x14ac:dyDescent="0.2">
      <c r="A545" s="220"/>
      <c r="B545" s="221"/>
      <c r="C545" s="255"/>
      <c r="D545" s="251"/>
      <c r="E545" s="251"/>
      <c r="F545" s="251"/>
      <c r="G545" s="251"/>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515</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x14ac:dyDescent="0.2">
      <c r="A546" s="242">
        <v>262</v>
      </c>
      <c r="B546" s="243" t="s">
        <v>4980</v>
      </c>
      <c r="C546" s="254" t="s">
        <v>4981</v>
      </c>
      <c r="D546" s="244" t="s">
        <v>915</v>
      </c>
      <c r="E546" s="245">
        <v>1</v>
      </c>
      <c r="F546" s="246"/>
      <c r="G546" s="247">
        <f>ROUND(E546*F546,2)</f>
        <v>0</v>
      </c>
      <c r="H546" s="246"/>
      <c r="I546" s="247">
        <f>ROUND(E546*H546,2)</f>
        <v>0</v>
      </c>
      <c r="J546" s="246"/>
      <c r="K546" s="247">
        <f>ROUND(E546*J546,2)</f>
        <v>0</v>
      </c>
      <c r="L546" s="247">
        <v>21</v>
      </c>
      <c r="M546" s="247">
        <f>G546*(1+L546/100)</f>
        <v>0</v>
      </c>
      <c r="N546" s="245">
        <v>0</v>
      </c>
      <c r="O546" s="245">
        <f>ROUND(E546*N546,2)</f>
        <v>0</v>
      </c>
      <c r="P546" s="245">
        <v>0</v>
      </c>
      <c r="Q546" s="245">
        <f>ROUND(E546*P546,2)</f>
        <v>0</v>
      </c>
      <c r="R546" s="247"/>
      <c r="S546" s="247" t="s">
        <v>527</v>
      </c>
      <c r="T546" s="248" t="s">
        <v>512</v>
      </c>
      <c r="U546" s="224">
        <v>0</v>
      </c>
      <c r="V546" s="224">
        <f>ROUND(E546*U546,2)</f>
        <v>0</v>
      </c>
      <c r="W546" s="224"/>
      <c r="X546" s="224" t="s">
        <v>557</v>
      </c>
      <c r="Y546" s="224" t="s">
        <v>513</v>
      </c>
      <c r="Z546" s="213"/>
      <c r="AA546" s="213"/>
      <c r="AB546" s="213"/>
      <c r="AC546" s="213"/>
      <c r="AD546" s="213"/>
      <c r="AE546" s="213"/>
      <c r="AF546" s="213"/>
      <c r="AG546" s="213" t="s">
        <v>558</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2" x14ac:dyDescent="0.2">
      <c r="A547" s="220"/>
      <c r="B547" s="221"/>
      <c r="C547" s="255"/>
      <c r="D547" s="251"/>
      <c r="E547" s="251"/>
      <c r="F547" s="251"/>
      <c r="G547" s="251"/>
      <c r="H547" s="224"/>
      <c r="I547" s="224"/>
      <c r="J547" s="224"/>
      <c r="K547" s="224"/>
      <c r="L547" s="224"/>
      <c r="M547" s="224"/>
      <c r="N547" s="223"/>
      <c r="O547" s="223"/>
      <c r="P547" s="223"/>
      <c r="Q547" s="223"/>
      <c r="R547" s="224"/>
      <c r="S547" s="224"/>
      <c r="T547" s="224"/>
      <c r="U547" s="224"/>
      <c r="V547" s="224"/>
      <c r="W547" s="224"/>
      <c r="X547" s="224"/>
      <c r="Y547" s="224"/>
      <c r="Z547" s="213"/>
      <c r="AA547" s="213"/>
      <c r="AB547" s="213"/>
      <c r="AC547" s="213"/>
      <c r="AD547" s="213"/>
      <c r="AE547" s="213"/>
      <c r="AF547" s="213"/>
      <c r="AG547" s="213" t="s">
        <v>515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x14ac:dyDescent="0.2">
      <c r="A548" s="242">
        <v>263</v>
      </c>
      <c r="B548" s="243" t="s">
        <v>4982</v>
      </c>
      <c r="C548" s="254" t="s">
        <v>4983</v>
      </c>
      <c r="D548" s="244" t="s">
        <v>915</v>
      </c>
      <c r="E548" s="245">
        <v>1</v>
      </c>
      <c r="F548" s="246"/>
      <c r="G548" s="247">
        <f>ROUND(E548*F548,2)</f>
        <v>0</v>
      </c>
      <c r="H548" s="246"/>
      <c r="I548" s="247">
        <f>ROUND(E548*H548,2)</f>
        <v>0</v>
      </c>
      <c r="J548" s="246"/>
      <c r="K548" s="247">
        <f>ROUND(E548*J548,2)</f>
        <v>0</v>
      </c>
      <c r="L548" s="247">
        <v>21</v>
      </c>
      <c r="M548" s="247">
        <f>G548*(1+L548/100)</f>
        <v>0</v>
      </c>
      <c r="N548" s="245">
        <v>0</v>
      </c>
      <c r="O548" s="245">
        <f>ROUND(E548*N548,2)</f>
        <v>0</v>
      </c>
      <c r="P548" s="245">
        <v>0</v>
      </c>
      <c r="Q548" s="245">
        <f>ROUND(E548*P548,2)</f>
        <v>0</v>
      </c>
      <c r="R548" s="247"/>
      <c r="S548" s="247" t="s">
        <v>527</v>
      </c>
      <c r="T548" s="248" t="s">
        <v>512</v>
      </c>
      <c r="U548" s="224">
        <v>0</v>
      </c>
      <c r="V548" s="224">
        <f>ROUND(E548*U548,2)</f>
        <v>0</v>
      </c>
      <c r="W548" s="224"/>
      <c r="X548" s="224" t="s">
        <v>557</v>
      </c>
      <c r="Y548" s="224" t="s">
        <v>513</v>
      </c>
      <c r="Z548" s="213"/>
      <c r="AA548" s="213"/>
      <c r="AB548" s="213"/>
      <c r="AC548" s="213"/>
      <c r="AD548" s="213"/>
      <c r="AE548" s="213"/>
      <c r="AF548" s="213"/>
      <c r="AG548" s="213" t="s">
        <v>558</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55"/>
      <c r="D549" s="251"/>
      <c r="E549" s="251"/>
      <c r="F549" s="251"/>
      <c r="G549" s="251"/>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515</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x14ac:dyDescent="0.2">
      <c r="A550" s="242">
        <v>264</v>
      </c>
      <c r="B550" s="243" t="s">
        <v>4984</v>
      </c>
      <c r="C550" s="254" t="s">
        <v>4756</v>
      </c>
      <c r="D550" s="244" t="s">
        <v>1356</v>
      </c>
      <c r="E550" s="245">
        <v>45</v>
      </c>
      <c r="F550" s="246"/>
      <c r="G550" s="247">
        <f>ROUND(E550*F550,2)</f>
        <v>0</v>
      </c>
      <c r="H550" s="246"/>
      <c r="I550" s="247">
        <f>ROUND(E550*H550,2)</f>
        <v>0</v>
      </c>
      <c r="J550" s="246"/>
      <c r="K550" s="247">
        <f>ROUND(E550*J550,2)</f>
        <v>0</v>
      </c>
      <c r="L550" s="247">
        <v>21</v>
      </c>
      <c r="M550" s="247">
        <f>G550*(1+L550/100)</f>
        <v>0</v>
      </c>
      <c r="N550" s="245">
        <v>0</v>
      </c>
      <c r="O550" s="245">
        <f>ROUND(E550*N550,2)</f>
        <v>0</v>
      </c>
      <c r="P550" s="245">
        <v>0</v>
      </c>
      <c r="Q550" s="245">
        <f>ROUND(E550*P550,2)</f>
        <v>0</v>
      </c>
      <c r="R550" s="247"/>
      <c r="S550" s="247" t="s">
        <v>527</v>
      </c>
      <c r="T550" s="248" t="s">
        <v>512</v>
      </c>
      <c r="U550" s="224">
        <v>0</v>
      </c>
      <c r="V550" s="224">
        <f>ROUND(E550*U550,2)</f>
        <v>0</v>
      </c>
      <c r="W550" s="224"/>
      <c r="X550" s="224" t="s">
        <v>557</v>
      </c>
      <c r="Y550" s="224" t="s">
        <v>513</v>
      </c>
      <c r="Z550" s="213"/>
      <c r="AA550" s="213"/>
      <c r="AB550" s="213"/>
      <c r="AC550" s="213"/>
      <c r="AD550" s="213"/>
      <c r="AE550" s="213"/>
      <c r="AF550" s="213"/>
      <c r="AG550" s="213" t="s">
        <v>558</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2" x14ac:dyDescent="0.2">
      <c r="A551" s="220"/>
      <c r="B551" s="221"/>
      <c r="C551" s="255"/>
      <c r="D551" s="251"/>
      <c r="E551" s="251"/>
      <c r="F551" s="251"/>
      <c r="G551" s="251"/>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515</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x14ac:dyDescent="0.2">
      <c r="A552" s="242">
        <v>265</v>
      </c>
      <c r="B552" s="243" t="s">
        <v>4985</v>
      </c>
      <c r="C552" s="254" t="s">
        <v>4758</v>
      </c>
      <c r="D552" s="244" t="s">
        <v>530</v>
      </c>
      <c r="E552" s="245">
        <v>2</v>
      </c>
      <c r="F552" s="246"/>
      <c r="G552" s="247">
        <f>ROUND(E552*F552,2)</f>
        <v>0</v>
      </c>
      <c r="H552" s="246"/>
      <c r="I552" s="247">
        <f>ROUND(E552*H552,2)</f>
        <v>0</v>
      </c>
      <c r="J552" s="246"/>
      <c r="K552" s="247">
        <f>ROUND(E552*J552,2)</f>
        <v>0</v>
      </c>
      <c r="L552" s="247">
        <v>21</v>
      </c>
      <c r="M552" s="247">
        <f>G552*(1+L552/100)</f>
        <v>0</v>
      </c>
      <c r="N552" s="245">
        <v>0</v>
      </c>
      <c r="O552" s="245">
        <f>ROUND(E552*N552,2)</f>
        <v>0</v>
      </c>
      <c r="P552" s="245">
        <v>0</v>
      </c>
      <c r="Q552" s="245">
        <f>ROUND(E552*P552,2)</f>
        <v>0</v>
      </c>
      <c r="R552" s="247"/>
      <c r="S552" s="247" t="s">
        <v>527</v>
      </c>
      <c r="T552" s="248" t="s">
        <v>512</v>
      </c>
      <c r="U552" s="224">
        <v>0</v>
      </c>
      <c r="V552" s="224">
        <f>ROUND(E552*U552,2)</f>
        <v>0</v>
      </c>
      <c r="W552" s="224"/>
      <c r="X552" s="224" t="s">
        <v>557</v>
      </c>
      <c r="Y552" s="224" t="s">
        <v>513</v>
      </c>
      <c r="Z552" s="213"/>
      <c r="AA552" s="213"/>
      <c r="AB552" s="213"/>
      <c r="AC552" s="213"/>
      <c r="AD552" s="213"/>
      <c r="AE552" s="213"/>
      <c r="AF552" s="213"/>
      <c r="AG552" s="213" t="s">
        <v>558</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2" x14ac:dyDescent="0.2">
      <c r="A553" s="220"/>
      <c r="B553" s="221"/>
      <c r="C553" s="255"/>
      <c r="D553" s="251"/>
      <c r="E553" s="251"/>
      <c r="F553" s="251"/>
      <c r="G553" s="251"/>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515</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x14ac:dyDescent="0.2">
      <c r="A554" s="232" t="s">
        <v>506</v>
      </c>
      <c r="B554" s="233" t="s">
        <v>239</v>
      </c>
      <c r="C554" s="253" t="s">
        <v>240</v>
      </c>
      <c r="D554" s="234"/>
      <c r="E554" s="235"/>
      <c r="F554" s="236"/>
      <c r="G554" s="236">
        <f>SUMIF(AG555:AG572,"&lt;&gt;NOR",G555:G572)</f>
        <v>0</v>
      </c>
      <c r="H554" s="236"/>
      <c r="I554" s="236">
        <f>SUM(I555:I572)</f>
        <v>0</v>
      </c>
      <c r="J554" s="236"/>
      <c r="K554" s="236">
        <f>SUM(K555:K572)</f>
        <v>0</v>
      </c>
      <c r="L554" s="236"/>
      <c r="M554" s="236">
        <f>SUM(M555:M572)</f>
        <v>0</v>
      </c>
      <c r="N554" s="235"/>
      <c r="O554" s="235">
        <f>SUM(O555:O572)</f>
        <v>0</v>
      </c>
      <c r="P554" s="235"/>
      <c r="Q554" s="235">
        <f>SUM(Q555:Q572)</f>
        <v>0</v>
      </c>
      <c r="R554" s="236"/>
      <c r="S554" s="236"/>
      <c r="T554" s="237"/>
      <c r="U554" s="231"/>
      <c r="V554" s="231">
        <f>SUM(V555:V572)</f>
        <v>0</v>
      </c>
      <c r="W554" s="231"/>
      <c r="X554" s="231"/>
      <c r="Y554" s="231"/>
      <c r="AG554" t="s">
        <v>507</v>
      </c>
    </row>
    <row r="555" spans="1:60" outlineLevel="1" x14ac:dyDescent="0.2">
      <c r="A555" s="242">
        <v>266</v>
      </c>
      <c r="B555" s="243" t="s">
        <v>4986</v>
      </c>
      <c r="C555" s="254" t="s">
        <v>4987</v>
      </c>
      <c r="D555" s="244" t="s">
        <v>530</v>
      </c>
      <c r="E555" s="245">
        <v>4</v>
      </c>
      <c r="F555" s="246"/>
      <c r="G555" s="247">
        <f>ROUND(E555*F555,2)</f>
        <v>0</v>
      </c>
      <c r="H555" s="246"/>
      <c r="I555" s="247">
        <f>ROUND(E555*H555,2)</f>
        <v>0</v>
      </c>
      <c r="J555" s="246"/>
      <c r="K555" s="247">
        <f>ROUND(E555*J555,2)</f>
        <v>0</v>
      </c>
      <c r="L555" s="247">
        <v>21</v>
      </c>
      <c r="M555" s="247">
        <f>G555*(1+L555/100)</f>
        <v>0</v>
      </c>
      <c r="N555" s="245">
        <v>0</v>
      </c>
      <c r="O555" s="245">
        <f>ROUND(E555*N555,2)</f>
        <v>0</v>
      </c>
      <c r="P555" s="245">
        <v>0</v>
      </c>
      <c r="Q555" s="245">
        <f>ROUND(E555*P555,2)</f>
        <v>0</v>
      </c>
      <c r="R555" s="247"/>
      <c r="S555" s="247" t="s">
        <v>527</v>
      </c>
      <c r="T555" s="248" t="s">
        <v>512</v>
      </c>
      <c r="U555" s="224">
        <v>0</v>
      </c>
      <c r="V555" s="224">
        <f>ROUND(E555*U555,2)</f>
        <v>0</v>
      </c>
      <c r="W555" s="224"/>
      <c r="X555" s="224" t="s">
        <v>531</v>
      </c>
      <c r="Y555" s="224" t="s">
        <v>513</v>
      </c>
      <c r="Z555" s="213"/>
      <c r="AA555" s="213"/>
      <c r="AB555" s="213"/>
      <c r="AC555" s="213"/>
      <c r="AD555" s="213"/>
      <c r="AE555" s="213"/>
      <c r="AF555" s="213"/>
      <c r="AG555" s="213" t="s">
        <v>532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2" x14ac:dyDescent="0.2">
      <c r="A556" s="220"/>
      <c r="B556" s="221"/>
      <c r="C556" s="255"/>
      <c r="D556" s="251"/>
      <c r="E556" s="251"/>
      <c r="F556" s="251"/>
      <c r="G556" s="251"/>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515</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x14ac:dyDescent="0.2">
      <c r="A557" s="242">
        <v>267</v>
      </c>
      <c r="B557" s="243" t="s">
        <v>4988</v>
      </c>
      <c r="C557" s="254" t="s">
        <v>4989</v>
      </c>
      <c r="D557" s="244" t="s">
        <v>530</v>
      </c>
      <c r="E557" s="245">
        <v>4</v>
      </c>
      <c r="F557" s="246"/>
      <c r="G557" s="247">
        <f>ROUND(E557*F557,2)</f>
        <v>0</v>
      </c>
      <c r="H557" s="246"/>
      <c r="I557" s="247">
        <f>ROUND(E557*H557,2)</f>
        <v>0</v>
      </c>
      <c r="J557" s="246"/>
      <c r="K557" s="247">
        <f>ROUND(E557*J557,2)</f>
        <v>0</v>
      </c>
      <c r="L557" s="247">
        <v>21</v>
      </c>
      <c r="M557" s="247">
        <f>G557*(1+L557/100)</f>
        <v>0</v>
      </c>
      <c r="N557" s="245">
        <v>0</v>
      </c>
      <c r="O557" s="245">
        <f>ROUND(E557*N557,2)</f>
        <v>0</v>
      </c>
      <c r="P557" s="245">
        <v>0</v>
      </c>
      <c r="Q557" s="245">
        <f>ROUND(E557*P557,2)</f>
        <v>0</v>
      </c>
      <c r="R557" s="247"/>
      <c r="S557" s="247" t="s">
        <v>527</v>
      </c>
      <c r="T557" s="248" t="s">
        <v>512</v>
      </c>
      <c r="U557" s="224">
        <v>0</v>
      </c>
      <c r="V557" s="224">
        <f>ROUND(E557*U557,2)</f>
        <v>0</v>
      </c>
      <c r="W557" s="224"/>
      <c r="X557" s="224" t="s">
        <v>531</v>
      </c>
      <c r="Y557" s="224" t="s">
        <v>513</v>
      </c>
      <c r="Z557" s="213"/>
      <c r="AA557" s="213"/>
      <c r="AB557" s="213"/>
      <c r="AC557" s="213"/>
      <c r="AD557" s="213"/>
      <c r="AE557" s="213"/>
      <c r="AF557" s="213"/>
      <c r="AG557" s="213" t="s">
        <v>532</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55"/>
      <c r="D558" s="251"/>
      <c r="E558" s="251"/>
      <c r="F558" s="251"/>
      <c r="G558" s="251"/>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515</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ht="22.5" outlineLevel="1" x14ac:dyDescent="0.2">
      <c r="A559" s="242">
        <v>268</v>
      </c>
      <c r="B559" s="243" t="s">
        <v>4990</v>
      </c>
      <c r="C559" s="254" t="s">
        <v>4991</v>
      </c>
      <c r="D559" s="244" t="s">
        <v>530</v>
      </c>
      <c r="E559" s="245">
        <v>2</v>
      </c>
      <c r="F559" s="246"/>
      <c r="G559" s="247">
        <f>ROUND(E559*F559,2)</f>
        <v>0</v>
      </c>
      <c r="H559" s="246"/>
      <c r="I559" s="247">
        <f>ROUND(E559*H559,2)</f>
        <v>0</v>
      </c>
      <c r="J559" s="246"/>
      <c r="K559" s="247">
        <f>ROUND(E559*J559,2)</f>
        <v>0</v>
      </c>
      <c r="L559" s="247">
        <v>21</v>
      </c>
      <c r="M559" s="247">
        <f>G559*(1+L559/100)</f>
        <v>0</v>
      </c>
      <c r="N559" s="245">
        <v>0</v>
      </c>
      <c r="O559" s="245">
        <f>ROUND(E559*N559,2)</f>
        <v>0</v>
      </c>
      <c r="P559" s="245">
        <v>0</v>
      </c>
      <c r="Q559" s="245">
        <f>ROUND(E559*P559,2)</f>
        <v>0</v>
      </c>
      <c r="R559" s="247"/>
      <c r="S559" s="247" t="s">
        <v>527</v>
      </c>
      <c r="T559" s="248" t="s">
        <v>512</v>
      </c>
      <c r="U559" s="224">
        <v>0</v>
      </c>
      <c r="V559" s="224">
        <f>ROUND(E559*U559,2)</f>
        <v>0</v>
      </c>
      <c r="W559" s="224"/>
      <c r="X559" s="224" t="s">
        <v>557</v>
      </c>
      <c r="Y559" s="224" t="s">
        <v>513</v>
      </c>
      <c r="Z559" s="213"/>
      <c r="AA559" s="213"/>
      <c r="AB559" s="213"/>
      <c r="AC559" s="213"/>
      <c r="AD559" s="213"/>
      <c r="AE559" s="213"/>
      <c r="AF559" s="213"/>
      <c r="AG559" s="213" t="s">
        <v>558</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2" x14ac:dyDescent="0.2">
      <c r="A560" s="220"/>
      <c r="B560" s="221"/>
      <c r="C560" s="255"/>
      <c r="D560" s="251"/>
      <c r="E560" s="251"/>
      <c r="F560" s="251"/>
      <c r="G560" s="251"/>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515</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ht="22.5" outlineLevel="1" x14ac:dyDescent="0.2">
      <c r="A561" s="242">
        <v>269</v>
      </c>
      <c r="B561" s="243" t="s">
        <v>4992</v>
      </c>
      <c r="C561" s="254" t="s">
        <v>4993</v>
      </c>
      <c r="D561" s="244" t="s">
        <v>530</v>
      </c>
      <c r="E561" s="245">
        <v>2</v>
      </c>
      <c r="F561" s="246"/>
      <c r="G561" s="247">
        <f>ROUND(E561*F561,2)</f>
        <v>0</v>
      </c>
      <c r="H561" s="246"/>
      <c r="I561" s="247">
        <f>ROUND(E561*H561,2)</f>
        <v>0</v>
      </c>
      <c r="J561" s="246"/>
      <c r="K561" s="247">
        <f>ROUND(E561*J561,2)</f>
        <v>0</v>
      </c>
      <c r="L561" s="247">
        <v>21</v>
      </c>
      <c r="M561" s="247">
        <f>G561*(1+L561/100)</f>
        <v>0</v>
      </c>
      <c r="N561" s="245">
        <v>0</v>
      </c>
      <c r="O561" s="245">
        <f>ROUND(E561*N561,2)</f>
        <v>0</v>
      </c>
      <c r="P561" s="245">
        <v>0</v>
      </c>
      <c r="Q561" s="245">
        <f>ROUND(E561*P561,2)</f>
        <v>0</v>
      </c>
      <c r="R561" s="247"/>
      <c r="S561" s="247" t="s">
        <v>527</v>
      </c>
      <c r="T561" s="248" t="s">
        <v>512</v>
      </c>
      <c r="U561" s="224">
        <v>0</v>
      </c>
      <c r="V561" s="224">
        <f>ROUND(E561*U561,2)</f>
        <v>0</v>
      </c>
      <c r="W561" s="224"/>
      <c r="X561" s="224" t="s">
        <v>557</v>
      </c>
      <c r="Y561" s="224" t="s">
        <v>513</v>
      </c>
      <c r="Z561" s="213"/>
      <c r="AA561" s="213"/>
      <c r="AB561" s="213"/>
      <c r="AC561" s="213"/>
      <c r="AD561" s="213"/>
      <c r="AE561" s="213"/>
      <c r="AF561" s="213"/>
      <c r="AG561" s="213" t="s">
        <v>558</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2" x14ac:dyDescent="0.2">
      <c r="A562" s="220"/>
      <c r="B562" s="221"/>
      <c r="C562" s="255"/>
      <c r="D562" s="251"/>
      <c r="E562" s="251"/>
      <c r="F562" s="251"/>
      <c r="G562" s="251"/>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515</v>
      </c>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42">
        <v>270</v>
      </c>
      <c r="B563" s="243" t="s">
        <v>4994</v>
      </c>
      <c r="C563" s="254" t="s">
        <v>4995</v>
      </c>
      <c r="D563" s="244" t="s">
        <v>530</v>
      </c>
      <c r="E563" s="245">
        <v>1</v>
      </c>
      <c r="F563" s="246"/>
      <c r="G563" s="247">
        <f>ROUND(E563*F563,2)</f>
        <v>0</v>
      </c>
      <c r="H563" s="246"/>
      <c r="I563" s="247">
        <f>ROUND(E563*H563,2)</f>
        <v>0</v>
      </c>
      <c r="J563" s="246"/>
      <c r="K563" s="247">
        <f>ROUND(E563*J563,2)</f>
        <v>0</v>
      </c>
      <c r="L563" s="247">
        <v>21</v>
      </c>
      <c r="M563" s="247">
        <f>G563*(1+L563/100)</f>
        <v>0</v>
      </c>
      <c r="N563" s="245">
        <v>0</v>
      </c>
      <c r="O563" s="245">
        <f>ROUND(E563*N563,2)</f>
        <v>0</v>
      </c>
      <c r="P563" s="245">
        <v>0</v>
      </c>
      <c r="Q563" s="245">
        <f>ROUND(E563*P563,2)</f>
        <v>0</v>
      </c>
      <c r="R563" s="247"/>
      <c r="S563" s="247" t="s">
        <v>527</v>
      </c>
      <c r="T563" s="248" t="s">
        <v>512</v>
      </c>
      <c r="U563" s="224">
        <v>0</v>
      </c>
      <c r="V563" s="224">
        <f>ROUND(E563*U563,2)</f>
        <v>0</v>
      </c>
      <c r="W563" s="224"/>
      <c r="X563" s="224" t="s">
        <v>557</v>
      </c>
      <c r="Y563" s="224" t="s">
        <v>513</v>
      </c>
      <c r="Z563" s="213"/>
      <c r="AA563" s="213"/>
      <c r="AB563" s="213"/>
      <c r="AC563" s="213"/>
      <c r="AD563" s="213"/>
      <c r="AE563" s="213"/>
      <c r="AF563" s="213"/>
      <c r="AG563" s="213" t="s">
        <v>558</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55"/>
      <c r="D564" s="251"/>
      <c r="E564" s="251"/>
      <c r="F564" s="251"/>
      <c r="G564" s="251"/>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515</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1" x14ac:dyDescent="0.2">
      <c r="A565" s="242">
        <v>271</v>
      </c>
      <c r="B565" s="243" t="s">
        <v>4996</v>
      </c>
      <c r="C565" s="254" t="s">
        <v>4997</v>
      </c>
      <c r="D565" s="244" t="s">
        <v>1356</v>
      </c>
      <c r="E565" s="245">
        <v>45</v>
      </c>
      <c r="F565" s="246"/>
      <c r="G565" s="247">
        <f>ROUND(E565*F565,2)</f>
        <v>0</v>
      </c>
      <c r="H565" s="246"/>
      <c r="I565" s="247">
        <f>ROUND(E565*H565,2)</f>
        <v>0</v>
      </c>
      <c r="J565" s="246"/>
      <c r="K565" s="247">
        <f>ROUND(E565*J565,2)</f>
        <v>0</v>
      </c>
      <c r="L565" s="247">
        <v>21</v>
      </c>
      <c r="M565" s="247">
        <f>G565*(1+L565/100)</f>
        <v>0</v>
      </c>
      <c r="N565" s="245">
        <v>0</v>
      </c>
      <c r="O565" s="245">
        <f>ROUND(E565*N565,2)</f>
        <v>0</v>
      </c>
      <c r="P565" s="245">
        <v>0</v>
      </c>
      <c r="Q565" s="245">
        <f>ROUND(E565*P565,2)</f>
        <v>0</v>
      </c>
      <c r="R565" s="247"/>
      <c r="S565" s="247" t="s">
        <v>527</v>
      </c>
      <c r="T565" s="248" t="s">
        <v>512</v>
      </c>
      <c r="U565" s="224">
        <v>0</v>
      </c>
      <c r="V565" s="224">
        <f>ROUND(E565*U565,2)</f>
        <v>0</v>
      </c>
      <c r="W565" s="224"/>
      <c r="X565" s="224" t="s">
        <v>531</v>
      </c>
      <c r="Y565" s="224" t="s">
        <v>513</v>
      </c>
      <c r="Z565" s="213"/>
      <c r="AA565" s="213"/>
      <c r="AB565" s="213"/>
      <c r="AC565" s="213"/>
      <c r="AD565" s="213"/>
      <c r="AE565" s="213"/>
      <c r="AF565" s="213"/>
      <c r="AG565" s="213" t="s">
        <v>532</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55"/>
      <c r="D566" s="251"/>
      <c r="E566" s="251"/>
      <c r="F566" s="251"/>
      <c r="G566" s="251"/>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515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x14ac:dyDescent="0.2">
      <c r="A567" s="242">
        <v>272</v>
      </c>
      <c r="B567" s="243" t="s">
        <v>4998</v>
      </c>
      <c r="C567" s="254" t="s">
        <v>4782</v>
      </c>
      <c r="D567" s="244" t="s">
        <v>1356</v>
      </c>
      <c r="E567" s="245">
        <v>45</v>
      </c>
      <c r="F567" s="246"/>
      <c r="G567" s="247">
        <f>ROUND(E567*F567,2)</f>
        <v>0</v>
      </c>
      <c r="H567" s="246"/>
      <c r="I567" s="247">
        <f>ROUND(E567*H567,2)</f>
        <v>0</v>
      </c>
      <c r="J567" s="246"/>
      <c r="K567" s="247">
        <f>ROUND(E567*J567,2)</f>
        <v>0</v>
      </c>
      <c r="L567" s="247">
        <v>21</v>
      </c>
      <c r="M567" s="247">
        <f>G567*(1+L567/100)</f>
        <v>0</v>
      </c>
      <c r="N567" s="245">
        <v>0</v>
      </c>
      <c r="O567" s="245">
        <f>ROUND(E567*N567,2)</f>
        <v>0</v>
      </c>
      <c r="P567" s="245">
        <v>0</v>
      </c>
      <c r="Q567" s="245">
        <f>ROUND(E567*P567,2)</f>
        <v>0</v>
      </c>
      <c r="R567" s="247"/>
      <c r="S567" s="247" t="s">
        <v>527</v>
      </c>
      <c r="T567" s="248" t="s">
        <v>512</v>
      </c>
      <c r="U567" s="224">
        <v>0</v>
      </c>
      <c r="V567" s="224">
        <f>ROUND(E567*U567,2)</f>
        <v>0</v>
      </c>
      <c r="W567" s="224"/>
      <c r="X567" s="224" t="s">
        <v>557</v>
      </c>
      <c r="Y567" s="224" t="s">
        <v>513</v>
      </c>
      <c r="Z567" s="213"/>
      <c r="AA567" s="213"/>
      <c r="AB567" s="213"/>
      <c r="AC567" s="213"/>
      <c r="AD567" s="213"/>
      <c r="AE567" s="213"/>
      <c r="AF567" s="213"/>
      <c r="AG567" s="213" t="s">
        <v>558</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55"/>
      <c r="D568" s="251"/>
      <c r="E568" s="251"/>
      <c r="F568" s="251"/>
      <c r="G568" s="251"/>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515</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1" x14ac:dyDescent="0.2">
      <c r="A569" s="242">
        <v>273</v>
      </c>
      <c r="B569" s="243" t="s">
        <v>4999</v>
      </c>
      <c r="C569" s="254" t="s">
        <v>5000</v>
      </c>
      <c r="D569" s="244" t="s">
        <v>530</v>
      </c>
      <c r="E569" s="245">
        <v>1</v>
      </c>
      <c r="F569" s="246"/>
      <c r="G569" s="247">
        <f>ROUND(E569*F569,2)</f>
        <v>0</v>
      </c>
      <c r="H569" s="246"/>
      <c r="I569" s="247">
        <f>ROUND(E569*H569,2)</f>
        <v>0</v>
      </c>
      <c r="J569" s="246"/>
      <c r="K569" s="247">
        <f>ROUND(E569*J569,2)</f>
        <v>0</v>
      </c>
      <c r="L569" s="247">
        <v>21</v>
      </c>
      <c r="M569" s="247">
        <f>G569*(1+L569/100)</f>
        <v>0</v>
      </c>
      <c r="N569" s="245">
        <v>0</v>
      </c>
      <c r="O569" s="245">
        <f>ROUND(E569*N569,2)</f>
        <v>0</v>
      </c>
      <c r="P569" s="245">
        <v>0</v>
      </c>
      <c r="Q569" s="245">
        <f>ROUND(E569*P569,2)</f>
        <v>0</v>
      </c>
      <c r="R569" s="247"/>
      <c r="S569" s="247" t="s">
        <v>527</v>
      </c>
      <c r="T569" s="248" t="s">
        <v>512</v>
      </c>
      <c r="U569" s="224">
        <v>0</v>
      </c>
      <c r="V569" s="224">
        <f>ROUND(E569*U569,2)</f>
        <v>0</v>
      </c>
      <c r="W569" s="224"/>
      <c r="X569" s="224" t="s">
        <v>531</v>
      </c>
      <c r="Y569" s="224" t="s">
        <v>513</v>
      </c>
      <c r="Z569" s="213"/>
      <c r="AA569" s="213"/>
      <c r="AB569" s="213"/>
      <c r="AC569" s="213"/>
      <c r="AD569" s="213"/>
      <c r="AE569" s="213"/>
      <c r="AF569" s="213"/>
      <c r="AG569" s="213" t="s">
        <v>532</v>
      </c>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2" x14ac:dyDescent="0.2">
      <c r="A570" s="220"/>
      <c r="B570" s="221"/>
      <c r="C570" s="255"/>
      <c r="D570" s="251"/>
      <c r="E570" s="251"/>
      <c r="F570" s="251"/>
      <c r="G570" s="251"/>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515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x14ac:dyDescent="0.2">
      <c r="A571" s="242">
        <v>274</v>
      </c>
      <c r="B571" s="243" t="s">
        <v>5001</v>
      </c>
      <c r="C571" s="254" t="s">
        <v>5002</v>
      </c>
      <c r="D571" s="244" t="s">
        <v>530</v>
      </c>
      <c r="E571" s="245">
        <v>1</v>
      </c>
      <c r="F571" s="246"/>
      <c r="G571" s="247">
        <f>ROUND(E571*F571,2)</f>
        <v>0</v>
      </c>
      <c r="H571" s="246"/>
      <c r="I571" s="247">
        <f>ROUND(E571*H571,2)</f>
        <v>0</v>
      </c>
      <c r="J571" s="246"/>
      <c r="K571" s="247">
        <f>ROUND(E571*J571,2)</f>
        <v>0</v>
      </c>
      <c r="L571" s="247">
        <v>21</v>
      </c>
      <c r="M571" s="247">
        <f>G571*(1+L571/100)</f>
        <v>0</v>
      </c>
      <c r="N571" s="245">
        <v>0</v>
      </c>
      <c r="O571" s="245">
        <f>ROUND(E571*N571,2)</f>
        <v>0</v>
      </c>
      <c r="P571" s="245">
        <v>0</v>
      </c>
      <c r="Q571" s="245">
        <f>ROUND(E571*P571,2)</f>
        <v>0</v>
      </c>
      <c r="R571" s="247"/>
      <c r="S571" s="247" t="s">
        <v>527</v>
      </c>
      <c r="T571" s="248" t="s">
        <v>512</v>
      </c>
      <c r="U571" s="224">
        <v>0</v>
      </c>
      <c r="V571" s="224">
        <f>ROUND(E571*U571,2)</f>
        <v>0</v>
      </c>
      <c r="W571" s="224"/>
      <c r="X571" s="224" t="s">
        <v>531</v>
      </c>
      <c r="Y571" s="224" t="s">
        <v>513</v>
      </c>
      <c r="Z571" s="213"/>
      <c r="AA571" s="213"/>
      <c r="AB571" s="213"/>
      <c r="AC571" s="213"/>
      <c r="AD571" s="213"/>
      <c r="AE571" s="213"/>
      <c r="AF571" s="213"/>
      <c r="AG571" s="213" t="s">
        <v>532</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55"/>
      <c r="D572" s="251"/>
      <c r="E572" s="251"/>
      <c r="F572" s="251"/>
      <c r="G572" s="251"/>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515</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x14ac:dyDescent="0.2">
      <c r="A573" s="232" t="s">
        <v>506</v>
      </c>
      <c r="B573" s="233" t="s">
        <v>242</v>
      </c>
      <c r="C573" s="253" t="s">
        <v>244</v>
      </c>
      <c r="D573" s="234"/>
      <c r="E573" s="235"/>
      <c r="F573" s="236"/>
      <c r="G573" s="236">
        <f>SUMIF(AG574:AG589,"&lt;&gt;NOR",G574:G589)</f>
        <v>0</v>
      </c>
      <c r="H573" s="236"/>
      <c r="I573" s="236">
        <f>SUM(I574:I589)</f>
        <v>0</v>
      </c>
      <c r="J573" s="236"/>
      <c r="K573" s="236">
        <f>SUM(K574:K589)</f>
        <v>0</v>
      </c>
      <c r="L573" s="236"/>
      <c r="M573" s="236">
        <f>SUM(M574:M589)</f>
        <v>0</v>
      </c>
      <c r="N573" s="235"/>
      <c r="O573" s="235">
        <f>SUM(O574:O589)</f>
        <v>0</v>
      </c>
      <c r="P573" s="235"/>
      <c r="Q573" s="235">
        <f>SUM(Q574:Q589)</f>
        <v>0</v>
      </c>
      <c r="R573" s="236"/>
      <c r="S573" s="236"/>
      <c r="T573" s="237"/>
      <c r="U573" s="231"/>
      <c r="V573" s="231">
        <f>SUM(V574:V589)</f>
        <v>0</v>
      </c>
      <c r="W573" s="231"/>
      <c r="X573" s="231"/>
      <c r="Y573" s="231"/>
      <c r="AG573" t="s">
        <v>507</v>
      </c>
    </row>
    <row r="574" spans="1:60" outlineLevel="1" x14ac:dyDescent="0.2">
      <c r="A574" s="242">
        <v>275</v>
      </c>
      <c r="B574" s="243" t="s">
        <v>5003</v>
      </c>
      <c r="C574" s="254" t="s">
        <v>5004</v>
      </c>
      <c r="D574" s="244" t="s">
        <v>1356</v>
      </c>
      <c r="E574" s="245">
        <v>88</v>
      </c>
      <c r="F574" s="246"/>
      <c r="G574" s="247">
        <f>ROUND(E574*F574,2)</f>
        <v>0</v>
      </c>
      <c r="H574" s="246"/>
      <c r="I574" s="247">
        <f>ROUND(E574*H574,2)</f>
        <v>0</v>
      </c>
      <c r="J574" s="246"/>
      <c r="K574" s="247">
        <f>ROUND(E574*J574,2)</f>
        <v>0</v>
      </c>
      <c r="L574" s="247">
        <v>21</v>
      </c>
      <c r="M574" s="247">
        <f>G574*(1+L574/100)</f>
        <v>0</v>
      </c>
      <c r="N574" s="245">
        <v>0</v>
      </c>
      <c r="O574" s="245">
        <f>ROUND(E574*N574,2)</f>
        <v>0</v>
      </c>
      <c r="P574" s="245">
        <v>0</v>
      </c>
      <c r="Q574" s="245">
        <f>ROUND(E574*P574,2)</f>
        <v>0</v>
      </c>
      <c r="R574" s="247"/>
      <c r="S574" s="247" t="s">
        <v>527</v>
      </c>
      <c r="T574" s="248" t="s">
        <v>512</v>
      </c>
      <c r="U574" s="224">
        <v>0</v>
      </c>
      <c r="V574" s="224">
        <f>ROUND(E574*U574,2)</f>
        <v>0</v>
      </c>
      <c r="W574" s="224"/>
      <c r="X574" s="224" t="s">
        <v>557</v>
      </c>
      <c r="Y574" s="224" t="s">
        <v>513</v>
      </c>
      <c r="Z574" s="213"/>
      <c r="AA574" s="213"/>
      <c r="AB574" s="213"/>
      <c r="AC574" s="213"/>
      <c r="AD574" s="213"/>
      <c r="AE574" s="213"/>
      <c r="AF574" s="213"/>
      <c r="AG574" s="213" t="s">
        <v>558</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2" x14ac:dyDescent="0.2">
      <c r="A575" s="220"/>
      <c r="B575" s="221"/>
      <c r="C575" s="255"/>
      <c r="D575" s="251"/>
      <c r="E575" s="251"/>
      <c r="F575" s="251"/>
      <c r="G575" s="251"/>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515</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x14ac:dyDescent="0.2">
      <c r="A576" s="242">
        <v>276</v>
      </c>
      <c r="B576" s="243" t="s">
        <v>5005</v>
      </c>
      <c r="C576" s="254" t="s">
        <v>5006</v>
      </c>
      <c r="D576" s="244" t="s">
        <v>530</v>
      </c>
      <c r="E576" s="245">
        <v>8</v>
      </c>
      <c r="F576" s="246"/>
      <c r="G576" s="247">
        <f>ROUND(E576*F576,2)</f>
        <v>0</v>
      </c>
      <c r="H576" s="246"/>
      <c r="I576" s="247">
        <f>ROUND(E576*H576,2)</f>
        <v>0</v>
      </c>
      <c r="J576" s="246"/>
      <c r="K576" s="247">
        <f>ROUND(E576*J576,2)</f>
        <v>0</v>
      </c>
      <c r="L576" s="247">
        <v>21</v>
      </c>
      <c r="M576" s="247">
        <f>G576*(1+L576/100)</f>
        <v>0</v>
      </c>
      <c r="N576" s="245">
        <v>0</v>
      </c>
      <c r="O576" s="245">
        <f>ROUND(E576*N576,2)</f>
        <v>0</v>
      </c>
      <c r="P576" s="245">
        <v>0</v>
      </c>
      <c r="Q576" s="245">
        <f>ROUND(E576*P576,2)</f>
        <v>0</v>
      </c>
      <c r="R576" s="247"/>
      <c r="S576" s="247" t="s">
        <v>527</v>
      </c>
      <c r="T576" s="248" t="s">
        <v>512</v>
      </c>
      <c r="U576" s="224">
        <v>0</v>
      </c>
      <c r="V576" s="224">
        <f>ROUND(E576*U576,2)</f>
        <v>0</v>
      </c>
      <c r="W576" s="224"/>
      <c r="X576" s="224" t="s">
        <v>557</v>
      </c>
      <c r="Y576" s="224" t="s">
        <v>513</v>
      </c>
      <c r="Z576" s="213"/>
      <c r="AA576" s="213"/>
      <c r="AB576" s="213"/>
      <c r="AC576" s="213"/>
      <c r="AD576" s="213"/>
      <c r="AE576" s="213"/>
      <c r="AF576" s="213"/>
      <c r="AG576" s="213" t="s">
        <v>558</v>
      </c>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2" x14ac:dyDescent="0.2">
      <c r="A577" s="220"/>
      <c r="B577" s="221"/>
      <c r="C577" s="255"/>
      <c r="D577" s="251"/>
      <c r="E577" s="251"/>
      <c r="F577" s="251"/>
      <c r="G577" s="251"/>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515</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1" x14ac:dyDescent="0.2">
      <c r="A578" s="242">
        <v>277</v>
      </c>
      <c r="B578" s="243" t="s">
        <v>5007</v>
      </c>
      <c r="C578" s="254" t="s">
        <v>5008</v>
      </c>
      <c r="D578" s="244" t="s">
        <v>530</v>
      </c>
      <c r="E578" s="245">
        <v>8</v>
      </c>
      <c r="F578" s="246"/>
      <c r="G578" s="247">
        <f>ROUND(E578*F578,2)</f>
        <v>0</v>
      </c>
      <c r="H578" s="246"/>
      <c r="I578" s="247">
        <f>ROUND(E578*H578,2)</f>
        <v>0</v>
      </c>
      <c r="J578" s="246"/>
      <c r="K578" s="247">
        <f>ROUND(E578*J578,2)</f>
        <v>0</v>
      </c>
      <c r="L578" s="247">
        <v>21</v>
      </c>
      <c r="M578" s="247">
        <f>G578*(1+L578/100)</f>
        <v>0</v>
      </c>
      <c r="N578" s="245">
        <v>0</v>
      </c>
      <c r="O578" s="245">
        <f>ROUND(E578*N578,2)</f>
        <v>0</v>
      </c>
      <c r="P578" s="245">
        <v>0</v>
      </c>
      <c r="Q578" s="245">
        <f>ROUND(E578*P578,2)</f>
        <v>0</v>
      </c>
      <c r="R578" s="247"/>
      <c r="S578" s="247" t="s">
        <v>527</v>
      </c>
      <c r="T578" s="248" t="s">
        <v>512</v>
      </c>
      <c r="U578" s="224">
        <v>0</v>
      </c>
      <c r="V578" s="224">
        <f>ROUND(E578*U578,2)</f>
        <v>0</v>
      </c>
      <c r="W578" s="224"/>
      <c r="X578" s="224" t="s">
        <v>557</v>
      </c>
      <c r="Y578" s="224" t="s">
        <v>513</v>
      </c>
      <c r="Z578" s="213"/>
      <c r="AA578" s="213"/>
      <c r="AB578" s="213"/>
      <c r="AC578" s="213"/>
      <c r="AD578" s="213"/>
      <c r="AE578" s="213"/>
      <c r="AF578" s="213"/>
      <c r="AG578" s="213" t="s">
        <v>558</v>
      </c>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2" x14ac:dyDescent="0.2">
      <c r="A579" s="220"/>
      <c r="B579" s="221"/>
      <c r="C579" s="255"/>
      <c r="D579" s="251"/>
      <c r="E579" s="251"/>
      <c r="F579" s="251"/>
      <c r="G579" s="251"/>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515</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x14ac:dyDescent="0.2">
      <c r="A580" s="242">
        <v>278</v>
      </c>
      <c r="B580" s="243" t="s">
        <v>5009</v>
      </c>
      <c r="C580" s="254" t="s">
        <v>5010</v>
      </c>
      <c r="D580" s="244" t="s">
        <v>530</v>
      </c>
      <c r="E580" s="245">
        <v>4</v>
      </c>
      <c r="F580" s="246"/>
      <c r="G580" s="247">
        <f>ROUND(E580*F580,2)</f>
        <v>0</v>
      </c>
      <c r="H580" s="246"/>
      <c r="I580" s="247">
        <f>ROUND(E580*H580,2)</f>
        <v>0</v>
      </c>
      <c r="J580" s="246"/>
      <c r="K580" s="247">
        <f>ROUND(E580*J580,2)</f>
        <v>0</v>
      </c>
      <c r="L580" s="247">
        <v>21</v>
      </c>
      <c r="M580" s="247">
        <f>G580*(1+L580/100)</f>
        <v>0</v>
      </c>
      <c r="N580" s="245">
        <v>0</v>
      </c>
      <c r="O580" s="245">
        <f>ROUND(E580*N580,2)</f>
        <v>0</v>
      </c>
      <c r="P580" s="245">
        <v>0</v>
      </c>
      <c r="Q580" s="245">
        <f>ROUND(E580*P580,2)</f>
        <v>0</v>
      </c>
      <c r="R580" s="247"/>
      <c r="S580" s="247" t="s">
        <v>527</v>
      </c>
      <c r="T580" s="248" t="s">
        <v>512</v>
      </c>
      <c r="U580" s="224">
        <v>0</v>
      </c>
      <c r="V580" s="224">
        <f>ROUND(E580*U580,2)</f>
        <v>0</v>
      </c>
      <c r="W580" s="224"/>
      <c r="X580" s="224" t="s">
        <v>557</v>
      </c>
      <c r="Y580" s="224" t="s">
        <v>513</v>
      </c>
      <c r="Z580" s="213"/>
      <c r="AA580" s="213"/>
      <c r="AB580" s="213"/>
      <c r="AC580" s="213"/>
      <c r="AD580" s="213"/>
      <c r="AE580" s="213"/>
      <c r="AF580" s="213"/>
      <c r="AG580" s="213" t="s">
        <v>558</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2" x14ac:dyDescent="0.2">
      <c r="A581" s="220"/>
      <c r="B581" s="221"/>
      <c r="C581" s="255"/>
      <c r="D581" s="251"/>
      <c r="E581" s="251"/>
      <c r="F581" s="251"/>
      <c r="G581" s="251"/>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515</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1" x14ac:dyDescent="0.2">
      <c r="A582" s="242">
        <v>279</v>
      </c>
      <c r="B582" s="243" t="s">
        <v>5011</v>
      </c>
      <c r="C582" s="254" t="s">
        <v>5012</v>
      </c>
      <c r="D582" s="244" t="s">
        <v>1356</v>
      </c>
      <c r="E582" s="245">
        <v>92</v>
      </c>
      <c r="F582" s="246"/>
      <c r="G582" s="247">
        <f>ROUND(E582*F582,2)</f>
        <v>0</v>
      </c>
      <c r="H582" s="246"/>
      <c r="I582" s="247">
        <f>ROUND(E582*H582,2)</f>
        <v>0</v>
      </c>
      <c r="J582" s="246"/>
      <c r="K582" s="247">
        <f>ROUND(E582*J582,2)</f>
        <v>0</v>
      </c>
      <c r="L582" s="247">
        <v>21</v>
      </c>
      <c r="M582" s="247">
        <f>G582*(1+L582/100)</f>
        <v>0</v>
      </c>
      <c r="N582" s="245">
        <v>0</v>
      </c>
      <c r="O582" s="245">
        <f>ROUND(E582*N582,2)</f>
        <v>0</v>
      </c>
      <c r="P582" s="245">
        <v>0</v>
      </c>
      <c r="Q582" s="245">
        <f>ROUND(E582*P582,2)</f>
        <v>0</v>
      </c>
      <c r="R582" s="247"/>
      <c r="S582" s="247" t="s">
        <v>527</v>
      </c>
      <c r="T582" s="248" t="s">
        <v>512</v>
      </c>
      <c r="U582" s="224">
        <v>0</v>
      </c>
      <c r="V582" s="224">
        <f>ROUND(E582*U582,2)</f>
        <v>0</v>
      </c>
      <c r="W582" s="224"/>
      <c r="X582" s="224" t="s">
        <v>557</v>
      </c>
      <c r="Y582" s="224" t="s">
        <v>513</v>
      </c>
      <c r="Z582" s="213"/>
      <c r="AA582" s="213"/>
      <c r="AB582" s="213"/>
      <c r="AC582" s="213"/>
      <c r="AD582" s="213"/>
      <c r="AE582" s="213"/>
      <c r="AF582" s="213"/>
      <c r="AG582" s="213" t="s">
        <v>558</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2" x14ac:dyDescent="0.2">
      <c r="A583" s="220"/>
      <c r="B583" s="221"/>
      <c r="C583" s="255"/>
      <c r="D583" s="251"/>
      <c r="E583" s="251"/>
      <c r="F583" s="251"/>
      <c r="G583" s="251"/>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515</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1" x14ac:dyDescent="0.2">
      <c r="A584" s="242">
        <v>280</v>
      </c>
      <c r="B584" s="243" t="s">
        <v>5013</v>
      </c>
      <c r="C584" s="254" t="s">
        <v>5014</v>
      </c>
      <c r="D584" s="244" t="s">
        <v>530</v>
      </c>
      <c r="E584" s="245">
        <v>8</v>
      </c>
      <c r="F584" s="246"/>
      <c r="G584" s="247">
        <f>ROUND(E584*F584,2)</f>
        <v>0</v>
      </c>
      <c r="H584" s="246"/>
      <c r="I584" s="247">
        <f>ROUND(E584*H584,2)</f>
        <v>0</v>
      </c>
      <c r="J584" s="246"/>
      <c r="K584" s="247">
        <f>ROUND(E584*J584,2)</f>
        <v>0</v>
      </c>
      <c r="L584" s="247">
        <v>21</v>
      </c>
      <c r="M584" s="247">
        <f>G584*(1+L584/100)</f>
        <v>0</v>
      </c>
      <c r="N584" s="245">
        <v>0</v>
      </c>
      <c r="O584" s="245">
        <f>ROUND(E584*N584,2)</f>
        <v>0</v>
      </c>
      <c r="P584" s="245">
        <v>0</v>
      </c>
      <c r="Q584" s="245">
        <f>ROUND(E584*P584,2)</f>
        <v>0</v>
      </c>
      <c r="R584" s="247"/>
      <c r="S584" s="247" t="s">
        <v>527</v>
      </c>
      <c r="T584" s="248" t="s">
        <v>512</v>
      </c>
      <c r="U584" s="224">
        <v>0</v>
      </c>
      <c r="V584" s="224">
        <f>ROUND(E584*U584,2)</f>
        <v>0</v>
      </c>
      <c r="W584" s="224"/>
      <c r="X584" s="224" t="s">
        <v>557</v>
      </c>
      <c r="Y584" s="224" t="s">
        <v>513</v>
      </c>
      <c r="Z584" s="213"/>
      <c r="AA584" s="213"/>
      <c r="AB584" s="213"/>
      <c r="AC584" s="213"/>
      <c r="AD584" s="213"/>
      <c r="AE584" s="213"/>
      <c r="AF584" s="213"/>
      <c r="AG584" s="213" t="s">
        <v>558</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2" x14ac:dyDescent="0.2">
      <c r="A585" s="220"/>
      <c r="B585" s="221"/>
      <c r="C585" s="255"/>
      <c r="D585" s="251"/>
      <c r="E585" s="251"/>
      <c r="F585" s="251"/>
      <c r="G585" s="251"/>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515</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x14ac:dyDescent="0.2">
      <c r="A586" s="242">
        <v>281</v>
      </c>
      <c r="B586" s="243" t="s">
        <v>5015</v>
      </c>
      <c r="C586" s="254" t="s">
        <v>5016</v>
      </c>
      <c r="D586" s="244" t="s">
        <v>530</v>
      </c>
      <c r="E586" s="245">
        <v>8</v>
      </c>
      <c r="F586" s="246"/>
      <c r="G586" s="247">
        <f>ROUND(E586*F586,2)</f>
        <v>0</v>
      </c>
      <c r="H586" s="246"/>
      <c r="I586" s="247">
        <f>ROUND(E586*H586,2)</f>
        <v>0</v>
      </c>
      <c r="J586" s="246"/>
      <c r="K586" s="247">
        <f>ROUND(E586*J586,2)</f>
        <v>0</v>
      </c>
      <c r="L586" s="247">
        <v>21</v>
      </c>
      <c r="M586" s="247">
        <f>G586*(1+L586/100)</f>
        <v>0</v>
      </c>
      <c r="N586" s="245">
        <v>0</v>
      </c>
      <c r="O586" s="245">
        <f>ROUND(E586*N586,2)</f>
        <v>0</v>
      </c>
      <c r="P586" s="245">
        <v>0</v>
      </c>
      <c r="Q586" s="245">
        <f>ROUND(E586*P586,2)</f>
        <v>0</v>
      </c>
      <c r="R586" s="247"/>
      <c r="S586" s="247" t="s">
        <v>527</v>
      </c>
      <c r="T586" s="248" t="s">
        <v>512</v>
      </c>
      <c r="U586" s="224">
        <v>0</v>
      </c>
      <c r="V586" s="224">
        <f>ROUND(E586*U586,2)</f>
        <v>0</v>
      </c>
      <c r="W586" s="224"/>
      <c r="X586" s="224" t="s">
        <v>557</v>
      </c>
      <c r="Y586" s="224" t="s">
        <v>513</v>
      </c>
      <c r="Z586" s="213"/>
      <c r="AA586" s="213"/>
      <c r="AB586" s="213"/>
      <c r="AC586" s="213"/>
      <c r="AD586" s="213"/>
      <c r="AE586" s="213"/>
      <c r="AF586" s="213"/>
      <c r="AG586" s="213" t="s">
        <v>558</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55"/>
      <c r="D587" s="251"/>
      <c r="E587" s="251"/>
      <c r="F587" s="251"/>
      <c r="G587" s="251"/>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515</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42">
        <v>282</v>
      </c>
      <c r="B588" s="243" t="s">
        <v>5017</v>
      </c>
      <c r="C588" s="254" t="s">
        <v>5018</v>
      </c>
      <c r="D588" s="244" t="s">
        <v>530</v>
      </c>
      <c r="E588" s="245">
        <v>4</v>
      </c>
      <c r="F588" s="246"/>
      <c r="G588" s="247">
        <f>ROUND(E588*F588,2)</f>
        <v>0</v>
      </c>
      <c r="H588" s="246"/>
      <c r="I588" s="247">
        <f>ROUND(E588*H588,2)</f>
        <v>0</v>
      </c>
      <c r="J588" s="246"/>
      <c r="K588" s="247">
        <f>ROUND(E588*J588,2)</f>
        <v>0</v>
      </c>
      <c r="L588" s="247">
        <v>21</v>
      </c>
      <c r="M588" s="247">
        <f>G588*(1+L588/100)</f>
        <v>0</v>
      </c>
      <c r="N588" s="245">
        <v>0</v>
      </c>
      <c r="O588" s="245">
        <f>ROUND(E588*N588,2)</f>
        <v>0</v>
      </c>
      <c r="P588" s="245">
        <v>0</v>
      </c>
      <c r="Q588" s="245">
        <f>ROUND(E588*P588,2)</f>
        <v>0</v>
      </c>
      <c r="R588" s="247"/>
      <c r="S588" s="247" t="s">
        <v>527</v>
      </c>
      <c r="T588" s="248" t="s">
        <v>512</v>
      </c>
      <c r="U588" s="224">
        <v>0</v>
      </c>
      <c r="V588" s="224">
        <f>ROUND(E588*U588,2)</f>
        <v>0</v>
      </c>
      <c r="W588" s="224"/>
      <c r="X588" s="224" t="s">
        <v>557</v>
      </c>
      <c r="Y588" s="224" t="s">
        <v>513</v>
      </c>
      <c r="Z588" s="213"/>
      <c r="AA588" s="213"/>
      <c r="AB588" s="213"/>
      <c r="AC588" s="213"/>
      <c r="AD588" s="213"/>
      <c r="AE588" s="213"/>
      <c r="AF588" s="213"/>
      <c r="AG588" s="213" t="s">
        <v>558</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55"/>
      <c r="D589" s="251"/>
      <c r="E589" s="251"/>
      <c r="F589" s="251"/>
      <c r="G589" s="251"/>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515</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2" t="s">
        <v>506</v>
      </c>
      <c r="B590" s="233" t="s">
        <v>245</v>
      </c>
      <c r="C590" s="253" t="s">
        <v>247</v>
      </c>
      <c r="D590" s="234"/>
      <c r="E590" s="235"/>
      <c r="F590" s="236"/>
      <c r="G590" s="236">
        <f>SUMIF(AG591:AG602,"&lt;&gt;NOR",G591:G602)</f>
        <v>0</v>
      </c>
      <c r="H590" s="236"/>
      <c r="I590" s="236">
        <f>SUM(I591:I602)</f>
        <v>0</v>
      </c>
      <c r="J590" s="236"/>
      <c r="K590" s="236">
        <f>SUM(K591:K602)</f>
        <v>0</v>
      </c>
      <c r="L590" s="236"/>
      <c r="M590" s="236">
        <f>SUM(M591:M602)</f>
        <v>0</v>
      </c>
      <c r="N590" s="235"/>
      <c r="O590" s="235">
        <f>SUM(O591:O602)</f>
        <v>0</v>
      </c>
      <c r="P590" s="235"/>
      <c r="Q590" s="235">
        <f>SUM(Q591:Q602)</f>
        <v>0</v>
      </c>
      <c r="R590" s="236"/>
      <c r="S590" s="236"/>
      <c r="T590" s="237"/>
      <c r="U590" s="231"/>
      <c r="V590" s="231">
        <f>SUM(V591:V602)</f>
        <v>0</v>
      </c>
      <c r="W590" s="231"/>
      <c r="X590" s="231"/>
      <c r="Y590" s="231"/>
      <c r="AG590" t="s">
        <v>507</v>
      </c>
    </row>
    <row r="591" spans="1:60" outlineLevel="1" x14ac:dyDescent="0.2">
      <c r="A591" s="242">
        <v>283</v>
      </c>
      <c r="B591" s="243" t="s">
        <v>5019</v>
      </c>
      <c r="C591" s="254" t="s">
        <v>5020</v>
      </c>
      <c r="D591" s="244" t="s">
        <v>1356</v>
      </c>
      <c r="E591" s="245">
        <v>88</v>
      </c>
      <c r="F591" s="246"/>
      <c r="G591" s="247">
        <f>ROUND(E591*F591,2)</f>
        <v>0</v>
      </c>
      <c r="H591" s="246"/>
      <c r="I591" s="247">
        <f>ROUND(E591*H591,2)</f>
        <v>0</v>
      </c>
      <c r="J591" s="246"/>
      <c r="K591" s="247">
        <f>ROUND(E591*J591,2)</f>
        <v>0</v>
      </c>
      <c r="L591" s="247">
        <v>21</v>
      </c>
      <c r="M591" s="247">
        <f>G591*(1+L591/100)</f>
        <v>0</v>
      </c>
      <c r="N591" s="245">
        <v>0</v>
      </c>
      <c r="O591" s="245">
        <f>ROUND(E591*N591,2)</f>
        <v>0</v>
      </c>
      <c r="P591" s="245">
        <v>0</v>
      </c>
      <c r="Q591" s="245">
        <f>ROUND(E591*P591,2)</f>
        <v>0</v>
      </c>
      <c r="R591" s="247"/>
      <c r="S591" s="247" t="s">
        <v>527</v>
      </c>
      <c r="T591" s="248" t="s">
        <v>512</v>
      </c>
      <c r="U591" s="224">
        <v>0</v>
      </c>
      <c r="V591" s="224">
        <f>ROUND(E591*U591,2)</f>
        <v>0</v>
      </c>
      <c r="W591" s="224"/>
      <c r="X591" s="224" t="s">
        <v>557</v>
      </c>
      <c r="Y591" s="224" t="s">
        <v>513</v>
      </c>
      <c r="Z591" s="213"/>
      <c r="AA591" s="213"/>
      <c r="AB591" s="213"/>
      <c r="AC591" s="213"/>
      <c r="AD591" s="213"/>
      <c r="AE591" s="213"/>
      <c r="AF591" s="213"/>
      <c r="AG591" s="213" t="s">
        <v>558</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55"/>
      <c r="D592" s="251"/>
      <c r="E592" s="251"/>
      <c r="F592" s="251"/>
      <c r="G592" s="251"/>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515</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1" x14ac:dyDescent="0.2">
      <c r="A593" s="242">
        <v>284</v>
      </c>
      <c r="B593" s="243" t="s">
        <v>5021</v>
      </c>
      <c r="C593" s="254" t="s">
        <v>5022</v>
      </c>
      <c r="D593" s="244" t="s">
        <v>530</v>
      </c>
      <c r="E593" s="245">
        <v>8</v>
      </c>
      <c r="F593" s="246"/>
      <c r="G593" s="247">
        <f>ROUND(E593*F593,2)</f>
        <v>0</v>
      </c>
      <c r="H593" s="246"/>
      <c r="I593" s="247">
        <f>ROUND(E593*H593,2)</f>
        <v>0</v>
      </c>
      <c r="J593" s="246"/>
      <c r="K593" s="247">
        <f>ROUND(E593*J593,2)</f>
        <v>0</v>
      </c>
      <c r="L593" s="247">
        <v>21</v>
      </c>
      <c r="M593" s="247">
        <f>G593*(1+L593/100)</f>
        <v>0</v>
      </c>
      <c r="N593" s="245">
        <v>0</v>
      </c>
      <c r="O593" s="245">
        <f>ROUND(E593*N593,2)</f>
        <v>0</v>
      </c>
      <c r="P593" s="245">
        <v>0</v>
      </c>
      <c r="Q593" s="245">
        <f>ROUND(E593*P593,2)</f>
        <v>0</v>
      </c>
      <c r="R593" s="247"/>
      <c r="S593" s="247" t="s">
        <v>527</v>
      </c>
      <c r="T593" s="248" t="s">
        <v>512</v>
      </c>
      <c r="U593" s="224">
        <v>0</v>
      </c>
      <c r="V593" s="224">
        <f>ROUND(E593*U593,2)</f>
        <v>0</v>
      </c>
      <c r="W593" s="224"/>
      <c r="X593" s="224" t="s">
        <v>557</v>
      </c>
      <c r="Y593" s="224" t="s">
        <v>513</v>
      </c>
      <c r="Z593" s="213"/>
      <c r="AA593" s="213"/>
      <c r="AB593" s="213"/>
      <c r="AC593" s="213"/>
      <c r="AD593" s="213"/>
      <c r="AE593" s="213"/>
      <c r="AF593" s="213"/>
      <c r="AG593" s="213" t="s">
        <v>558</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55"/>
      <c r="D594" s="251"/>
      <c r="E594" s="251"/>
      <c r="F594" s="251"/>
      <c r="G594" s="251"/>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515</v>
      </c>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42">
        <v>285</v>
      </c>
      <c r="B595" s="243" t="s">
        <v>5023</v>
      </c>
      <c r="C595" s="254" t="s">
        <v>5024</v>
      </c>
      <c r="D595" s="244" t="s">
        <v>530</v>
      </c>
      <c r="E595" s="245">
        <v>8</v>
      </c>
      <c r="F595" s="246"/>
      <c r="G595" s="247">
        <f>ROUND(E595*F595,2)</f>
        <v>0</v>
      </c>
      <c r="H595" s="246"/>
      <c r="I595" s="247">
        <f>ROUND(E595*H595,2)</f>
        <v>0</v>
      </c>
      <c r="J595" s="246"/>
      <c r="K595" s="247">
        <f>ROUND(E595*J595,2)</f>
        <v>0</v>
      </c>
      <c r="L595" s="247">
        <v>21</v>
      </c>
      <c r="M595" s="247">
        <f>G595*(1+L595/100)</f>
        <v>0</v>
      </c>
      <c r="N595" s="245">
        <v>0</v>
      </c>
      <c r="O595" s="245">
        <f>ROUND(E595*N595,2)</f>
        <v>0</v>
      </c>
      <c r="P595" s="245">
        <v>0</v>
      </c>
      <c r="Q595" s="245">
        <f>ROUND(E595*P595,2)</f>
        <v>0</v>
      </c>
      <c r="R595" s="247"/>
      <c r="S595" s="247" t="s">
        <v>527</v>
      </c>
      <c r="T595" s="248" t="s">
        <v>512</v>
      </c>
      <c r="U595" s="224">
        <v>0</v>
      </c>
      <c r="V595" s="224">
        <f>ROUND(E595*U595,2)</f>
        <v>0</v>
      </c>
      <c r="W595" s="224"/>
      <c r="X595" s="224" t="s">
        <v>557</v>
      </c>
      <c r="Y595" s="224" t="s">
        <v>513</v>
      </c>
      <c r="Z595" s="213"/>
      <c r="AA595" s="213"/>
      <c r="AB595" s="213"/>
      <c r="AC595" s="213"/>
      <c r="AD595" s="213"/>
      <c r="AE595" s="213"/>
      <c r="AF595" s="213"/>
      <c r="AG595" s="213" t="s">
        <v>558</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55"/>
      <c r="D596" s="251"/>
      <c r="E596" s="251"/>
      <c r="F596" s="251"/>
      <c r="G596" s="251"/>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515</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1" x14ac:dyDescent="0.2">
      <c r="A597" s="242">
        <v>286</v>
      </c>
      <c r="B597" s="243" t="s">
        <v>5025</v>
      </c>
      <c r="C597" s="254" t="s">
        <v>5026</v>
      </c>
      <c r="D597" s="244" t="s">
        <v>530</v>
      </c>
      <c r="E597" s="245">
        <v>8</v>
      </c>
      <c r="F597" s="246"/>
      <c r="G597" s="247">
        <f>ROUND(E597*F597,2)</f>
        <v>0</v>
      </c>
      <c r="H597" s="246"/>
      <c r="I597" s="247">
        <f>ROUND(E597*H597,2)</f>
        <v>0</v>
      </c>
      <c r="J597" s="246"/>
      <c r="K597" s="247">
        <f>ROUND(E597*J597,2)</f>
        <v>0</v>
      </c>
      <c r="L597" s="247">
        <v>21</v>
      </c>
      <c r="M597" s="247">
        <f>G597*(1+L597/100)</f>
        <v>0</v>
      </c>
      <c r="N597" s="245">
        <v>0</v>
      </c>
      <c r="O597" s="245">
        <f>ROUND(E597*N597,2)</f>
        <v>0</v>
      </c>
      <c r="P597" s="245">
        <v>0</v>
      </c>
      <c r="Q597" s="245">
        <f>ROUND(E597*P597,2)</f>
        <v>0</v>
      </c>
      <c r="R597" s="247"/>
      <c r="S597" s="247" t="s">
        <v>527</v>
      </c>
      <c r="T597" s="248" t="s">
        <v>512</v>
      </c>
      <c r="U597" s="224">
        <v>0</v>
      </c>
      <c r="V597" s="224">
        <f>ROUND(E597*U597,2)</f>
        <v>0</v>
      </c>
      <c r="W597" s="224"/>
      <c r="X597" s="224" t="s">
        <v>557</v>
      </c>
      <c r="Y597" s="224" t="s">
        <v>513</v>
      </c>
      <c r="Z597" s="213"/>
      <c r="AA597" s="213"/>
      <c r="AB597" s="213"/>
      <c r="AC597" s="213"/>
      <c r="AD597" s="213"/>
      <c r="AE597" s="213"/>
      <c r="AF597" s="213"/>
      <c r="AG597" s="213" t="s">
        <v>558</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2" x14ac:dyDescent="0.2">
      <c r="A598" s="220"/>
      <c r="B598" s="221"/>
      <c r="C598" s="255"/>
      <c r="D598" s="251"/>
      <c r="E598" s="251"/>
      <c r="F598" s="251"/>
      <c r="G598" s="251"/>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515</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x14ac:dyDescent="0.2">
      <c r="A599" s="242">
        <v>287</v>
      </c>
      <c r="B599" s="243" t="s">
        <v>5027</v>
      </c>
      <c r="C599" s="254" t="s">
        <v>5028</v>
      </c>
      <c r="D599" s="244" t="s">
        <v>530</v>
      </c>
      <c r="E599" s="245">
        <v>8</v>
      </c>
      <c r="F599" s="246"/>
      <c r="G599" s="247">
        <f>ROUND(E599*F599,2)</f>
        <v>0</v>
      </c>
      <c r="H599" s="246"/>
      <c r="I599" s="247">
        <f>ROUND(E599*H599,2)</f>
        <v>0</v>
      </c>
      <c r="J599" s="246"/>
      <c r="K599" s="247">
        <f>ROUND(E599*J599,2)</f>
        <v>0</v>
      </c>
      <c r="L599" s="247">
        <v>21</v>
      </c>
      <c r="M599" s="247">
        <f>G599*(1+L599/100)</f>
        <v>0</v>
      </c>
      <c r="N599" s="245">
        <v>0</v>
      </c>
      <c r="O599" s="245">
        <f>ROUND(E599*N599,2)</f>
        <v>0</v>
      </c>
      <c r="P599" s="245">
        <v>0</v>
      </c>
      <c r="Q599" s="245">
        <f>ROUND(E599*P599,2)</f>
        <v>0</v>
      </c>
      <c r="R599" s="247"/>
      <c r="S599" s="247" t="s">
        <v>527</v>
      </c>
      <c r="T599" s="248" t="s">
        <v>512</v>
      </c>
      <c r="U599" s="224">
        <v>0</v>
      </c>
      <c r="V599" s="224">
        <f>ROUND(E599*U599,2)</f>
        <v>0</v>
      </c>
      <c r="W599" s="224"/>
      <c r="X599" s="224" t="s">
        <v>557</v>
      </c>
      <c r="Y599" s="224" t="s">
        <v>513</v>
      </c>
      <c r="Z599" s="213"/>
      <c r="AA599" s="213"/>
      <c r="AB599" s="213"/>
      <c r="AC599" s="213"/>
      <c r="AD599" s="213"/>
      <c r="AE599" s="213"/>
      <c r="AF599" s="213"/>
      <c r="AG599" s="213" t="s">
        <v>558</v>
      </c>
      <c r="AH599" s="213"/>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2" x14ac:dyDescent="0.2">
      <c r="A600" s="220"/>
      <c r="B600" s="221"/>
      <c r="C600" s="255"/>
      <c r="D600" s="251"/>
      <c r="E600" s="251"/>
      <c r="F600" s="251"/>
      <c r="G600" s="251"/>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515</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x14ac:dyDescent="0.2">
      <c r="A601" s="242">
        <v>288</v>
      </c>
      <c r="B601" s="243" t="s">
        <v>5029</v>
      </c>
      <c r="C601" s="254" t="s">
        <v>5030</v>
      </c>
      <c r="D601" s="244" t="s">
        <v>1356</v>
      </c>
      <c r="E601" s="245">
        <v>92</v>
      </c>
      <c r="F601" s="246"/>
      <c r="G601" s="247">
        <f>ROUND(E601*F601,2)</f>
        <v>0</v>
      </c>
      <c r="H601" s="246"/>
      <c r="I601" s="247">
        <f>ROUND(E601*H601,2)</f>
        <v>0</v>
      </c>
      <c r="J601" s="246"/>
      <c r="K601" s="247">
        <f>ROUND(E601*J601,2)</f>
        <v>0</v>
      </c>
      <c r="L601" s="247">
        <v>21</v>
      </c>
      <c r="M601" s="247">
        <f>G601*(1+L601/100)</f>
        <v>0</v>
      </c>
      <c r="N601" s="245">
        <v>0</v>
      </c>
      <c r="O601" s="245">
        <f>ROUND(E601*N601,2)</f>
        <v>0</v>
      </c>
      <c r="P601" s="245">
        <v>0</v>
      </c>
      <c r="Q601" s="245">
        <f>ROUND(E601*P601,2)</f>
        <v>0</v>
      </c>
      <c r="R601" s="247"/>
      <c r="S601" s="247" t="s">
        <v>527</v>
      </c>
      <c r="T601" s="248" t="s">
        <v>512</v>
      </c>
      <c r="U601" s="224">
        <v>0</v>
      </c>
      <c r="V601" s="224">
        <f>ROUND(E601*U601,2)</f>
        <v>0</v>
      </c>
      <c r="W601" s="224"/>
      <c r="X601" s="224" t="s">
        <v>557</v>
      </c>
      <c r="Y601" s="224" t="s">
        <v>513</v>
      </c>
      <c r="Z601" s="213"/>
      <c r="AA601" s="213"/>
      <c r="AB601" s="213"/>
      <c r="AC601" s="213"/>
      <c r="AD601" s="213"/>
      <c r="AE601" s="213"/>
      <c r="AF601" s="213"/>
      <c r="AG601" s="213" t="s">
        <v>558</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2" x14ac:dyDescent="0.2">
      <c r="A602" s="220"/>
      <c r="B602" s="221"/>
      <c r="C602" s="255"/>
      <c r="D602" s="251"/>
      <c r="E602" s="251"/>
      <c r="F602" s="251"/>
      <c r="G602" s="251"/>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515</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x14ac:dyDescent="0.2">
      <c r="A603" s="232" t="s">
        <v>506</v>
      </c>
      <c r="B603" s="233" t="s">
        <v>257</v>
      </c>
      <c r="C603" s="253" t="s">
        <v>258</v>
      </c>
      <c r="D603" s="234"/>
      <c r="E603" s="235"/>
      <c r="F603" s="236"/>
      <c r="G603" s="236">
        <f>SUMIF(AG604:AG605,"&lt;&gt;NOR",G604:G605)</f>
        <v>0</v>
      </c>
      <c r="H603" s="236"/>
      <c r="I603" s="236">
        <f>SUM(I604:I605)</f>
        <v>0</v>
      </c>
      <c r="J603" s="236"/>
      <c r="K603" s="236">
        <f>SUM(K604:K605)</f>
        <v>0</v>
      </c>
      <c r="L603" s="236"/>
      <c r="M603" s="236">
        <f>SUM(M604:M605)</f>
        <v>0</v>
      </c>
      <c r="N603" s="235"/>
      <c r="O603" s="235">
        <f>SUM(O604:O605)</f>
        <v>0</v>
      </c>
      <c r="P603" s="235"/>
      <c r="Q603" s="235">
        <f>SUM(Q604:Q605)</f>
        <v>0</v>
      </c>
      <c r="R603" s="236"/>
      <c r="S603" s="236"/>
      <c r="T603" s="237"/>
      <c r="U603" s="231"/>
      <c r="V603" s="231">
        <f>SUM(V604:V605)</f>
        <v>0</v>
      </c>
      <c r="W603" s="231"/>
      <c r="X603" s="231"/>
      <c r="Y603" s="231"/>
      <c r="AG603" t="s">
        <v>507</v>
      </c>
    </row>
    <row r="604" spans="1:60" ht="22.5" outlineLevel="1" x14ac:dyDescent="0.2">
      <c r="A604" s="242">
        <v>289</v>
      </c>
      <c r="B604" s="243" t="s">
        <v>5031</v>
      </c>
      <c r="C604" s="254" t="s">
        <v>5032</v>
      </c>
      <c r="D604" s="244" t="s">
        <v>915</v>
      </c>
      <c r="E604" s="245">
        <v>1</v>
      </c>
      <c r="F604" s="246"/>
      <c r="G604" s="247">
        <f>ROUND(E604*F604,2)</f>
        <v>0</v>
      </c>
      <c r="H604" s="246"/>
      <c r="I604" s="247">
        <f>ROUND(E604*H604,2)</f>
        <v>0</v>
      </c>
      <c r="J604" s="246"/>
      <c r="K604" s="247">
        <f>ROUND(E604*J604,2)</f>
        <v>0</v>
      </c>
      <c r="L604" s="247">
        <v>21</v>
      </c>
      <c r="M604" s="247">
        <f>G604*(1+L604/100)</f>
        <v>0</v>
      </c>
      <c r="N604" s="245">
        <v>0</v>
      </c>
      <c r="O604" s="245">
        <f>ROUND(E604*N604,2)</f>
        <v>0</v>
      </c>
      <c r="P604" s="245">
        <v>0</v>
      </c>
      <c r="Q604" s="245">
        <f>ROUND(E604*P604,2)</f>
        <v>0</v>
      </c>
      <c r="R604" s="247"/>
      <c r="S604" s="247" t="s">
        <v>527</v>
      </c>
      <c r="T604" s="248" t="s">
        <v>512</v>
      </c>
      <c r="U604" s="224">
        <v>0</v>
      </c>
      <c r="V604" s="224">
        <f>ROUND(E604*U604,2)</f>
        <v>0</v>
      </c>
      <c r="W604" s="224"/>
      <c r="X604" s="224" t="s">
        <v>557</v>
      </c>
      <c r="Y604" s="224" t="s">
        <v>513</v>
      </c>
      <c r="Z604" s="213"/>
      <c r="AA604" s="213"/>
      <c r="AB604" s="213"/>
      <c r="AC604" s="213"/>
      <c r="AD604" s="213"/>
      <c r="AE604" s="213"/>
      <c r="AF604" s="213"/>
      <c r="AG604" s="213" t="s">
        <v>558</v>
      </c>
      <c r="AH604" s="213"/>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2" x14ac:dyDescent="0.2">
      <c r="A605" s="220"/>
      <c r="B605" s="221"/>
      <c r="C605" s="255"/>
      <c r="D605" s="251"/>
      <c r="E605" s="251"/>
      <c r="F605" s="251"/>
      <c r="G605" s="251"/>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515</v>
      </c>
      <c r="AH605" s="213"/>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x14ac:dyDescent="0.2">
      <c r="A606" s="232" t="s">
        <v>506</v>
      </c>
      <c r="B606" s="233" t="s">
        <v>260</v>
      </c>
      <c r="C606" s="253" t="s">
        <v>261</v>
      </c>
      <c r="D606" s="234"/>
      <c r="E606" s="235"/>
      <c r="F606" s="236"/>
      <c r="G606" s="236">
        <f>SUMIF(AG607:AG627,"&lt;&gt;NOR",G607:G627)</f>
        <v>0</v>
      </c>
      <c r="H606" s="236"/>
      <c r="I606" s="236">
        <f>SUM(I607:I627)</f>
        <v>0</v>
      </c>
      <c r="J606" s="236"/>
      <c r="K606" s="236">
        <f>SUM(K607:K627)</f>
        <v>0</v>
      </c>
      <c r="L606" s="236"/>
      <c r="M606" s="236">
        <f>SUM(M607:M627)</f>
        <v>0</v>
      </c>
      <c r="N606" s="235"/>
      <c r="O606" s="235">
        <f>SUM(O607:O627)</f>
        <v>0</v>
      </c>
      <c r="P606" s="235"/>
      <c r="Q606" s="235">
        <f>SUM(Q607:Q627)</f>
        <v>0</v>
      </c>
      <c r="R606" s="236"/>
      <c r="S606" s="236"/>
      <c r="T606" s="237"/>
      <c r="U606" s="231"/>
      <c r="V606" s="231">
        <f>SUM(V607:V627)</f>
        <v>0</v>
      </c>
      <c r="W606" s="231"/>
      <c r="X606" s="231"/>
      <c r="Y606" s="231"/>
      <c r="AG606" t="s">
        <v>507</v>
      </c>
    </row>
    <row r="607" spans="1:60" ht="22.5" outlineLevel="1" x14ac:dyDescent="0.2">
      <c r="A607" s="242">
        <v>290</v>
      </c>
      <c r="B607" s="243" t="s">
        <v>5033</v>
      </c>
      <c r="C607" s="254" t="s">
        <v>5034</v>
      </c>
      <c r="D607" s="244" t="s">
        <v>530</v>
      </c>
      <c r="E607" s="245">
        <v>2</v>
      </c>
      <c r="F607" s="246"/>
      <c r="G607" s="247">
        <f>ROUND(E607*F607,2)</f>
        <v>0</v>
      </c>
      <c r="H607" s="246"/>
      <c r="I607" s="247">
        <f>ROUND(E607*H607,2)</f>
        <v>0</v>
      </c>
      <c r="J607" s="246"/>
      <c r="K607" s="247">
        <f>ROUND(E607*J607,2)</f>
        <v>0</v>
      </c>
      <c r="L607" s="247">
        <v>21</v>
      </c>
      <c r="M607" s="247">
        <f>G607*(1+L607/100)</f>
        <v>0</v>
      </c>
      <c r="N607" s="245">
        <v>0</v>
      </c>
      <c r="O607" s="245">
        <f>ROUND(E607*N607,2)</f>
        <v>0</v>
      </c>
      <c r="P607" s="245">
        <v>0</v>
      </c>
      <c r="Q607" s="245">
        <f>ROUND(E607*P607,2)</f>
        <v>0</v>
      </c>
      <c r="R607" s="247"/>
      <c r="S607" s="247" t="s">
        <v>527</v>
      </c>
      <c r="T607" s="248" t="s">
        <v>512</v>
      </c>
      <c r="U607" s="224">
        <v>0</v>
      </c>
      <c r="V607" s="224">
        <f>ROUND(E607*U607,2)</f>
        <v>0</v>
      </c>
      <c r="W607" s="224"/>
      <c r="X607" s="224" t="s">
        <v>531</v>
      </c>
      <c r="Y607" s="224" t="s">
        <v>513</v>
      </c>
      <c r="Z607" s="213"/>
      <c r="AA607" s="213"/>
      <c r="AB607" s="213"/>
      <c r="AC607" s="213"/>
      <c r="AD607" s="213"/>
      <c r="AE607" s="213"/>
      <c r="AF607" s="213"/>
      <c r="AG607" s="213" t="s">
        <v>532</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2" x14ac:dyDescent="0.2">
      <c r="A608" s="220"/>
      <c r="B608" s="221"/>
      <c r="C608" s="255"/>
      <c r="D608" s="251"/>
      <c r="E608" s="251"/>
      <c r="F608" s="251"/>
      <c r="G608" s="251"/>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515</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ht="33.75" outlineLevel="1" x14ac:dyDescent="0.2">
      <c r="A609" s="242">
        <v>291</v>
      </c>
      <c r="B609" s="243" t="s">
        <v>5035</v>
      </c>
      <c r="C609" s="254" t="s">
        <v>5036</v>
      </c>
      <c r="D609" s="244" t="s">
        <v>530</v>
      </c>
      <c r="E609" s="245">
        <v>2</v>
      </c>
      <c r="F609" s="246"/>
      <c r="G609" s="247">
        <f>ROUND(E609*F609,2)</f>
        <v>0</v>
      </c>
      <c r="H609" s="246"/>
      <c r="I609" s="247">
        <f>ROUND(E609*H609,2)</f>
        <v>0</v>
      </c>
      <c r="J609" s="246"/>
      <c r="K609" s="247">
        <f>ROUND(E609*J609,2)</f>
        <v>0</v>
      </c>
      <c r="L609" s="247">
        <v>21</v>
      </c>
      <c r="M609" s="247">
        <f>G609*(1+L609/100)</f>
        <v>0</v>
      </c>
      <c r="N609" s="245">
        <v>0</v>
      </c>
      <c r="O609" s="245">
        <f>ROUND(E609*N609,2)</f>
        <v>0</v>
      </c>
      <c r="P609" s="245">
        <v>0</v>
      </c>
      <c r="Q609" s="245">
        <f>ROUND(E609*P609,2)</f>
        <v>0</v>
      </c>
      <c r="R609" s="247"/>
      <c r="S609" s="247" t="s">
        <v>527</v>
      </c>
      <c r="T609" s="248" t="s">
        <v>512</v>
      </c>
      <c r="U609" s="224">
        <v>0</v>
      </c>
      <c r="V609" s="224">
        <f>ROUND(E609*U609,2)</f>
        <v>0</v>
      </c>
      <c r="W609" s="224"/>
      <c r="X609" s="224" t="s">
        <v>531</v>
      </c>
      <c r="Y609" s="224" t="s">
        <v>513</v>
      </c>
      <c r="Z609" s="213"/>
      <c r="AA609" s="213"/>
      <c r="AB609" s="213"/>
      <c r="AC609" s="213"/>
      <c r="AD609" s="213"/>
      <c r="AE609" s="213"/>
      <c r="AF609" s="213"/>
      <c r="AG609" s="213" t="s">
        <v>532</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2" x14ac:dyDescent="0.2">
      <c r="A610" s="220"/>
      <c r="B610" s="221"/>
      <c r="C610" s="256" t="s">
        <v>5037</v>
      </c>
      <c r="D610" s="252"/>
      <c r="E610" s="252"/>
      <c r="F610" s="252"/>
      <c r="G610" s="252"/>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553</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62" t="str">
        <f>C610</f>
        <v>97:1, Horizontální shift +- 15%, vertikální shift - 35 až +55% . Vstupy 2 x HDMI, 1 x HDBaseT,  Záruka na projektor 5 let</v>
      </c>
      <c r="BB610" s="213"/>
      <c r="BC610" s="213"/>
      <c r="BD610" s="213"/>
      <c r="BE610" s="213"/>
      <c r="BF610" s="213"/>
      <c r="BG610" s="213"/>
      <c r="BH610" s="213"/>
    </row>
    <row r="611" spans="1:60" outlineLevel="2" x14ac:dyDescent="0.2">
      <c r="A611" s="220"/>
      <c r="B611" s="221"/>
      <c r="C611" s="257"/>
      <c r="D611" s="250"/>
      <c r="E611" s="250"/>
      <c r="F611" s="250"/>
      <c r="G611" s="250"/>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515</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x14ac:dyDescent="0.2">
      <c r="A612" s="242">
        <v>292</v>
      </c>
      <c r="B612" s="243" t="s">
        <v>5038</v>
      </c>
      <c r="C612" s="254" t="s">
        <v>5039</v>
      </c>
      <c r="D612" s="244" t="s">
        <v>530</v>
      </c>
      <c r="E612" s="245">
        <v>2</v>
      </c>
      <c r="F612" s="246"/>
      <c r="G612" s="247">
        <f>ROUND(E612*F612,2)</f>
        <v>0</v>
      </c>
      <c r="H612" s="246"/>
      <c r="I612" s="247">
        <f>ROUND(E612*H612,2)</f>
        <v>0</v>
      </c>
      <c r="J612" s="246"/>
      <c r="K612" s="247">
        <f>ROUND(E612*J612,2)</f>
        <v>0</v>
      </c>
      <c r="L612" s="247">
        <v>21</v>
      </c>
      <c r="M612" s="247">
        <f>G612*(1+L612/100)</f>
        <v>0</v>
      </c>
      <c r="N612" s="245">
        <v>0</v>
      </c>
      <c r="O612" s="245">
        <f>ROUND(E612*N612,2)</f>
        <v>0</v>
      </c>
      <c r="P612" s="245">
        <v>0</v>
      </c>
      <c r="Q612" s="245">
        <f>ROUND(E612*P612,2)</f>
        <v>0</v>
      </c>
      <c r="R612" s="247"/>
      <c r="S612" s="247" t="s">
        <v>527</v>
      </c>
      <c r="T612" s="248" t="s">
        <v>512</v>
      </c>
      <c r="U612" s="224">
        <v>0</v>
      </c>
      <c r="V612" s="224">
        <f>ROUND(E612*U612,2)</f>
        <v>0</v>
      </c>
      <c r="W612" s="224"/>
      <c r="X612" s="224" t="s">
        <v>557</v>
      </c>
      <c r="Y612" s="224" t="s">
        <v>513</v>
      </c>
      <c r="Z612" s="213"/>
      <c r="AA612" s="213"/>
      <c r="AB612" s="213"/>
      <c r="AC612" s="213"/>
      <c r="AD612" s="213"/>
      <c r="AE612" s="213"/>
      <c r="AF612" s="213"/>
      <c r="AG612" s="213" t="s">
        <v>558</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2" x14ac:dyDescent="0.2">
      <c r="A613" s="220"/>
      <c r="B613" s="221"/>
      <c r="C613" s="255"/>
      <c r="D613" s="251"/>
      <c r="E613" s="251"/>
      <c r="F613" s="251"/>
      <c r="G613" s="251"/>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515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ht="33.75" outlineLevel="1" x14ac:dyDescent="0.2">
      <c r="A614" s="242">
        <v>293</v>
      </c>
      <c r="B614" s="243" t="s">
        <v>5040</v>
      </c>
      <c r="C614" s="254" t="s">
        <v>5041</v>
      </c>
      <c r="D614" s="244" t="s">
        <v>530</v>
      </c>
      <c r="E614" s="245">
        <v>2</v>
      </c>
      <c r="F614" s="246"/>
      <c r="G614" s="247">
        <f>ROUND(E614*F614,2)</f>
        <v>0</v>
      </c>
      <c r="H614" s="246"/>
      <c r="I614" s="247">
        <f>ROUND(E614*H614,2)</f>
        <v>0</v>
      </c>
      <c r="J614" s="246"/>
      <c r="K614" s="247">
        <f>ROUND(E614*J614,2)</f>
        <v>0</v>
      </c>
      <c r="L614" s="247">
        <v>21</v>
      </c>
      <c r="M614" s="247">
        <f>G614*(1+L614/100)</f>
        <v>0</v>
      </c>
      <c r="N614" s="245">
        <v>0</v>
      </c>
      <c r="O614" s="245">
        <f>ROUND(E614*N614,2)</f>
        <v>0</v>
      </c>
      <c r="P614" s="245">
        <v>0</v>
      </c>
      <c r="Q614" s="245">
        <f>ROUND(E614*P614,2)</f>
        <v>0</v>
      </c>
      <c r="R614" s="247"/>
      <c r="S614" s="247" t="s">
        <v>527</v>
      </c>
      <c r="T614" s="248" t="s">
        <v>512</v>
      </c>
      <c r="U614" s="224">
        <v>0</v>
      </c>
      <c r="V614" s="224">
        <f>ROUND(E614*U614,2)</f>
        <v>0</v>
      </c>
      <c r="W614" s="224"/>
      <c r="X614" s="224" t="s">
        <v>531</v>
      </c>
      <c r="Y614" s="224" t="s">
        <v>513</v>
      </c>
      <c r="Z614" s="213"/>
      <c r="AA614" s="213"/>
      <c r="AB614" s="213"/>
      <c r="AC614" s="213"/>
      <c r="AD614" s="213"/>
      <c r="AE614" s="213"/>
      <c r="AF614" s="213"/>
      <c r="AG614" s="213" t="s">
        <v>532</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56.25" outlineLevel="2" x14ac:dyDescent="0.2">
      <c r="A615" s="220"/>
      <c r="B615" s="221"/>
      <c r="C615" s="256" t="s">
        <v>5042</v>
      </c>
      <c r="D615" s="252"/>
      <c r="E615" s="252"/>
      <c r="F615" s="252"/>
      <c r="G615" s="252"/>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553</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62" t="str">
        <f>C615</f>
        <v>nesymetrický stereo vstup Jack 3,5mm na čelním panelu / RCA na zadním panelu, 1x symetrický vstup Mic/Line Euroblock na zadním panelu. Frekvenční rozsah 20Hz-20kHz @ ±3dB, odstup S/N &gt;90dB, THD+N &lt;0,5%. Na čelním panelu regulace úrovně nezávisle pro každý vstup, regulace Master úrovně, tónové korekce, 4stupňová LED indikace vybuzení a stavu. Na zadním panelu nastavení zisku jednotlivých vstupů, spínač režimu priority a spínač phantomového napájení vstupu Mic/Line, výstupní konektor Euroblock, logický vstup pro umlčení. Rozměry (ŠxVxH) 217.5x43.7x300mm, hmotnost 3kg.</v>
      </c>
      <c r="BB615" s="213"/>
      <c r="BC615" s="213"/>
      <c r="BD615" s="213"/>
      <c r="BE615" s="213"/>
      <c r="BF615" s="213"/>
      <c r="BG615" s="213"/>
      <c r="BH615" s="213"/>
    </row>
    <row r="616" spans="1:60" outlineLevel="2" x14ac:dyDescent="0.2">
      <c r="A616" s="220"/>
      <c r="B616" s="221"/>
      <c r="C616" s="257"/>
      <c r="D616" s="250"/>
      <c r="E616" s="250"/>
      <c r="F616" s="250"/>
      <c r="G616" s="250"/>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515</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ht="33.75" outlineLevel="1" x14ac:dyDescent="0.2">
      <c r="A617" s="242">
        <v>294</v>
      </c>
      <c r="B617" s="243" t="s">
        <v>5043</v>
      </c>
      <c r="C617" s="254" t="s">
        <v>5044</v>
      </c>
      <c r="D617" s="244" t="s">
        <v>530</v>
      </c>
      <c r="E617" s="245">
        <v>4</v>
      </c>
      <c r="F617" s="246"/>
      <c r="G617" s="247">
        <f>ROUND(E617*F617,2)</f>
        <v>0</v>
      </c>
      <c r="H617" s="246"/>
      <c r="I617" s="247">
        <f>ROUND(E617*H617,2)</f>
        <v>0</v>
      </c>
      <c r="J617" s="246"/>
      <c r="K617" s="247">
        <f>ROUND(E617*J617,2)</f>
        <v>0</v>
      </c>
      <c r="L617" s="247">
        <v>21</v>
      </c>
      <c r="M617" s="247">
        <f>G617*(1+L617/100)</f>
        <v>0</v>
      </c>
      <c r="N617" s="245">
        <v>0</v>
      </c>
      <c r="O617" s="245">
        <f>ROUND(E617*N617,2)</f>
        <v>0</v>
      </c>
      <c r="P617" s="245">
        <v>0</v>
      </c>
      <c r="Q617" s="245">
        <f>ROUND(E617*P617,2)</f>
        <v>0</v>
      </c>
      <c r="R617" s="247"/>
      <c r="S617" s="247" t="s">
        <v>527</v>
      </c>
      <c r="T617" s="248" t="s">
        <v>512</v>
      </c>
      <c r="U617" s="224">
        <v>0</v>
      </c>
      <c r="V617" s="224">
        <f>ROUND(E617*U617,2)</f>
        <v>0</v>
      </c>
      <c r="W617" s="224"/>
      <c r="X617" s="224" t="s">
        <v>531</v>
      </c>
      <c r="Y617" s="224" t="s">
        <v>513</v>
      </c>
      <c r="Z617" s="213"/>
      <c r="AA617" s="213"/>
      <c r="AB617" s="213"/>
      <c r="AC617" s="213"/>
      <c r="AD617" s="213"/>
      <c r="AE617" s="213"/>
      <c r="AF617" s="213"/>
      <c r="AG617" s="213" t="s">
        <v>532</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45" outlineLevel="2" x14ac:dyDescent="0.2">
      <c r="A618" s="220"/>
      <c r="B618" s="221"/>
      <c r="C618" s="256" t="s">
        <v>5045</v>
      </c>
      <c r="D618" s="252"/>
      <c r="E618" s="252"/>
      <c r="F618" s="252"/>
      <c r="G618" s="252"/>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553</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62" t="str">
        <f>C618</f>
        <v>úchyt Clevermount™ v barvě reprosoustavy umožňující plynulé natočení v rozsahu ±30° horizontálně a +5/-30° vertikálně. Možnost instalace reprosoustavy na úchyt horizontálně i vertikálně, osazením reprosoustavy na montážní úchyt dojde současně k jejímu elektrickému připojení pomocí integrovaných kontaktů. Tělo ABS plast, mřížka ocel, barva bílá. Rozměry 193x348x215mm (ŠxVxH), hmotnost 3,8kg.</v>
      </c>
      <c r="BB618" s="213"/>
      <c r="BC618" s="213"/>
      <c r="BD618" s="213"/>
      <c r="BE618" s="213"/>
      <c r="BF618" s="213"/>
      <c r="BG618" s="213"/>
      <c r="BH618" s="213"/>
    </row>
    <row r="619" spans="1:60" outlineLevel="2" x14ac:dyDescent="0.2">
      <c r="A619" s="220"/>
      <c r="B619" s="221"/>
      <c r="C619" s="257"/>
      <c r="D619" s="250"/>
      <c r="E619" s="250"/>
      <c r="F619" s="250"/>
      <c r="G619" s="250"/>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515</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33.75" outlineLevel="1" x14ac:dyDescent="0.2">
      <c r="A620" s="242">
        <v>295</v>
      </c>
      <c r="B620" s="243" t="s">
        <v>5046</v>
      </c>
      <c r="C620" s="254" t="s">
        <v>5047</v>
      </c>
      <c r="D620" s="244" t="s">
        <v>530</v>
      </c>
      <c r="E620" s="245">
        <v>1</v>
      </c>
      <c r="F620" s="246"/>
      <c r="G620" s="247">
        <f>ROUND(E620*F620,2)</f>
        <v>0</v>
      </c>
      <c r="H620" s="246"/>
      <c r="I620" s="247">
        <f>ROUND(E620*H620,2)</f>
        <v>0</v>
      </c>
      <c r="J620" s="246"/>
      <c r="K620" s="247">
        <f>ROUND(E620*J620,2)</f>
        <v>0</v>
      </c>
      <c r="L620" s="247">
        <v>21</v>
      </c>
      <c r="M620" s="247">
        <f>G620*(1+L620/100)</f>
        <v>0</v>
      </c>
      <c r="N620" s="245">
        <v>0</v>
      </c>
      <c r="O620" s="245">
        <f>ROUND(E620*N620,2)</f>
        <v>0</v>
      </c>
      <c r="P620" s="245">
        <v>0</v>
      </c>
      <c r="Q620" s="245">
        <f>ROUND(E620*P620,2)</f>
        <v>0</v>
      </c>
      <c r="R620" s="247"/>
      <c r="S620" s="247" t="s">
        <v>527</v>
      </c>
      <c r="T620" s="248" t="s">
        <v>512</v>
      </c>
      <c r="U620" s="224">
        <v>0</v>
      </c>
      <c r="V620" s="224">
        <f>ROUND(E620*U620,2)</f>
        <v>0</v>
      </c>
      <c r="W620" s="224"/>
      <c r="X620" s="224" t="s">
        <v>557</v>
      </c>
      <c r="Y620" s="224" t="s">
        <v>513</v>
      </c>
      <c r="Z620" s="213"/>
      <c r="AA620" s="213"/>
      <c r="AB620" s="213"/>
      <c r="AC620" s="213"/>
      <c r="AD620" s="213"/>
      <c r="AE620" s="213"/>
      <c r="AF620" s="213"/>
      <c r="AG620" s="213" t="s">
        <v>558</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ht="45" outlineLevel="2" x14ac:dyDescent="0.2">
      <c r="A621" s="220"/>
      <c r="B621" s="221"/>
      <c r="C621" s="256" t="s">
        <v>5048</v>
      </c>
      <c r="D621" s="252"/>
      <c r="E621" s="252"/>
      <c r="F621" s="252"/>
      <c r="G621" s="252"/>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553</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62" t="str">
        <f>C621</f>
        <v>věrného zvuku, i když není přístup k elektrické síti. Díky zabudované dobíjecí lithium-iontové baterie vydrží na jedno nabití v provozu až 8 hodin. Duální 400 W digitální zesilovač třídy D napájí vysokovýkonný dvoupásmový reproduktorový systém. V balení je dodaný UHF bezdrátový dynamický mikrofon s provozním dosahem až 76 metrů. Tento systém také obsahuje přehrávač zvukových médií přes USB pro přehrávání vlastního playlistu a 6,3 mm linkový výstup, který je vhodný pro připojení dalších zařízení.</v>
      </c>
      <c r="BB621" s="213"/>
      <c r="BC621" s="213"/>
      <c r="BD621" s="213"/>
      <c r="BE621" s="213"/>
      <c r="BF621" s="213"/>
      <c r="BG621" s="213"/>
      <c r="BH621" s="213"/>
    </row>
    <row r="622" spans="1:60" ht="22.5" outlineLevel="3" x14ac:dyDescent="0.2">
      <c r="A622" s="220"/>
      <c r="B622" s="221"/>
      <c r="C622" s="265" t="s">
        <v>5049</v>
      </c>
      <c r="D622" s="263"/>
      <c r="E622" s="263"/>
      <c r="F622" s="263"/>
      <c r="G622" s="263"/>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553</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62" t="str">
        <f>C622</f>
        <v>Aktivní PA reproduktor s bezdrátovým mikrofonem Výkon: 400 W špičkový (270 W LF + 130 W HF), 200 W trvalý (135 W LF + 65 W HF) Osazené reproduktory: 12" (305 mm) basový reproduktor, 1" (25 mm) výškový reproduktor Frekvenční rozsah: 65 Hz - 20 kHz (-6 dB)</v>
      </c>
      <c r="BB622" s="213"/>
      <c r="BC622" s="213"/>
      <c r="BD622" s="213"/>
      <c r="BE622" s="213"/>
      <c r="BF622" s="213"/>
      <c r="BG622" s="213"/>
      <c r="BH622" s="213"/>
    </row>
    <row r="623" spans="1:60" outlineLevel="3" x14ac:dyDescent="0.2">
      <c r="A623" s="220"/>
      <c r="B623" s="221"/>
      <c r="C623" s="265" t="s">
        <v>5050</v>
      </c>
      <c r="D623" s="263"/>
      <c r="E623" s="263"/>
      <c r="F623" s="263"/>
      <c r="G623" s="263"/>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553</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65" t="s">
        <v>5051</v>
      </c>
      <c r="D624" s="263"/>
      <c r="E624" s="263"/>
      <c r="F624" s="263"/>
      <c r="G624" s="263"/>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553</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ht="45" outlineLevel="3" x14ac:dyDescent="0.2">
      <c r="A625" s="220"/>
      <c r="B625" s="221"/>
      <c r="C625" s="265" t="s">
        <v>5052</v>
      </c>
      <c r="D625" s="263"/>
      <c r="E625" s="263"/>
      <c r="F625" s="263"/>
      <c r="G625" s="263"/>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553</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62" t="str">
        <f>C625</f>
        <v>Bezdrátový dynamický mikrofon s integrovaným regulátorem zesílení, napájený z 2 AA baterií s dosahem do 76 metrů Bezdrátový přenos: frekvenční pásmo UHF 606 - 640 MHz Přehrávač hudby z USB: formát souborů USB FAT32, zvuk MP3, WAV, WMA Podsvícený LCD, ovládací tlačítka přehrávání zvuku  Možnost zapnutí automatického ztišení zvuku přehrávače při mluvení přes mikrofon Materiál reproduktoru: kovová mřížka, plastová skříňka</v>
      </c>
      <c r="BB625" s="213"/>
      <c r="BC625" s="213"/>
      <c r="BD625" s="213"/>
      <c r="BE625" s="213"/>
      <c r="BF625" s="213"/>
      <c r="BG625" s="213"/>
      <c r="BH625" s="213"/>
    </row>
    <row r="626" spans="1:60" ht="33.75" outlineLevel="3" x14ac:dyDescent="0.2">
      <c r="A626" s="220"/>
      <c r="B626" s="221"/>
      <c r="C626" s="265" t="s">
        <v>5053</v>
      </c>
      <c r="D626" s="263"/>
      <c r="E626" s="263"/>
      <c r="F626" s="263"/>
      <c r="G626" s="263"/>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553</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62" t="str">
        <f>C626</f>
        <v>Vytahovací rukojeť, přepravní kolečka pro snadnější transport 36 mm díra pro upevnění na stojan Napájení: 220-240 V, 50 Hz, integrovaná lithium-iontová baterie baterie 25,9 V Výdrž baterie: při běžném používání 6-8 hodin, plné nabití za 4 hodiny Rozměry (š x h x v): 381 mm x 368 mm x 609 mm Hmotnost: 17,0 kg</v>
      </c>
      <c r="BB626" s="213"/>
      <c r="BC626" s="213"/>
      <c r="BD626" s="213"/>
      <c r="BE626" s="213"/>
      <c r="BF626" s="213"/>
      <c r="BG626" s="213"/>
      <c r="BH626" s="213"/>
    </row>
    <row r="627" spans="1:60" outlineLevel="2" x14ac:dyDescent="0.2">
      <c r="A627" s="220"/>
      <c r="B627" s="221"/>
      <c r="C627" s="257"/>
      <c r="D627" s="250"/>
      <c r="E627" s="250"/>
      <c r="F627" s="250"/>
      <c r="G627" s="250"/>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515</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x14ac:dyDescent="0.2">
      <c r="A628" s="3"/>
      <c r="B628" s="4"/>
      <c r="C628" s="259"/>
      <c r="D628" s="6"/>
      <c r="E628" s="3"/>
      <c r="F628" s="3"/>
      <c r="G628" s="3"/>
      <c r="H628" s="3"/>
      <c r="I628" s="3"/>
      <c r="J628" s="3"/>
      <c r="K628" s="3"/>
      <c r="L628" s="3"/>
      <c r="M628" s="3"/>
      <c r="N628" s="3"/>
      <c r="O628" s="3"/>
      <c r="P628" s="3"/>
      <c r="Q628" s="3"/>
      <c r="R628" s="3"/>
      <c r="S628" s="3"/>
      <c r="T628" s="3"/>
      <c r="U628" s="3"/>
      <c r="V628" s="3"/>
      <c r="W628" s="3"/>
      <c r="X628" s="3"/>
      <c r="Y628" s="3"/>
      <c r="AE628">
        <v>12</v>
      </c>
      <c r="AF628">
        <v>21</v>
      </c>
      <c r="AG628" t="s">
        <v>492</v>
      </c>
    </row>
    <row r="629" spans="1:60" x14ac:dyDescent="0.2">
      <c r="A629" s="216"/>
      <c r="B629" s="217" t="s">
        <v>29</v>
      </c>
      <c r="C629" s="260"/>
      <c r="D629" s="218"/>
      <c r="E629" s="219"/>
      <c r="F629" s="219"/>
      <c r="G629" s="241">
        <f>G8+G59+G94+G133+G206+G263+G288+G313+G330+G339+G366+G377+G392+G403+G476+G513+G554+G573+G590+G603+G606</f>
        <v>0</v>
      </c>
      <c r="H629" s="3"/>
      <c r="I629" s="3"/>
      <c r="J629" s="3"/>
      <c r="K629" s="3"/>
      <c r="L629" s="3"/>
      <c r="M629" s="3"/>
      <c r="N629" s="3"/>
      <c r="O629" s="3"/>
      <c r="P629" s="3"/>
      <c r="Q629" s="3"/>
      <c r="R629" s="3"/>
      <c r="S629" s="3"/>
      <c r="T629" s="3"/>
      <c r="U629" s="3"/>
      <c r="V629" s="3"/>
      <c r="W629" s="3"/>
      <c r="X629" s="3"/>
      <c r="Y629" s="3"/>
      <c r="AE629">
        <f>SUMIF(L7:L627,AE628,G7:G627)</f>
        <v>0</v>
      </c>
      <c r="AF629">
        <f>SUMIF(L7:L627,AF628,G7:G627)</f>
        <v>0</v>
      </c>
      <c r="AG629" t="s">
        <v>576</v>
      </c>
    </row>
    <row r="630" spans="1:60" x14ac:dyDescent="0.2">
      <c r="C630" s="261"/>
      <c r="D630" s="10"/>
      <c r="AG630" t="s">
        <v>577</v>
      </c>
    </row>
    <row r="631" spans="1:60" x14ac:dyDescent="0.2">
      <c r="D631" s="10"/>
    </row>
    <row r="632" spans="1:60" x14ac:dyDescent="0.2">
      <c r="D632" s="10"/>
    </row>
    <row r="633" spans="1:60" x14ac:dyDescent="0.2">
      <c r="D633" s="10"/>
    </row>
    <row r="634" spans="1:60" x14ac:dyDescent="0.2">
      <c r="D634" s="10"/>
    </row>
    <row r="635" spans="1:60" x14ac:dyDescent="0.2">
      <c r="D635" s="10"/>
    </row>
    <row r="636" spans="1:60" x14ac:dyDescent="0.2">
      <c r="D636" s="10"/>
    </row>
    <row r="637" spans="1:60" x14ac:dyDescent="0.2">
      <c r="D637" s="10"/>
    </row>
    <row r="638" spans="1:60" x14ac:dyDescent="0.2">
      <c r="D638" s="10"/>
    </row>
    <row r="639" spans="1:60" x14ac:dyDescent="0.2">
      <c r="D639" s="10"/>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zC5b/fqRZ1xGB9Z8ETf/UljBHXmLcHs5in4m6HzRd5whkUKllGhSYFOJuMiEckKnq5EaVy7L2MN8Z0W7sc7mA==" saltValue="z3M9tdSl5YwXqT4yfyqLFw==" spinCount="100000" sheet="1" formatRows="0"/>
  <mergeCells count="308">
    <mergeCell ref="C626:G626"/>
    <mergeCell ref="C627:G627"/>
    <mergeCell ref="C619:G619"/>
    <mergeCell ref="C621:G621"/>
    <mergeCell ref="C622:G622"/>
    <mergeCell ref="C623:G623"/>
    <mergeCell ref="C624:G624"/>
    <mergeCell ref="C625:G625"/>
    <mergeCell ref="C610:G610"/>
    <mergeCell ref="C611:G611"/>
    <mergeCell ref="C613:G613"/>
    <mergeCell ref="C615:G615"/>
    <mergeCell ref="C616:G616"/>
    <mergeCell ref="C618:G618"/>
    <mergeCell ref="C596:G596"/>
    <mergeCell ref="C598:G598"/>
    <mergeCell ref="C600:G600"/>
    <mergeCell ref="C602:G602"/>
    <mergeCell ref="C605:G605"/>
    <mergeCell ref="C608:G608"/>
    <mergeCell ref="C583:G583"/>
    <mergeCell ref="C585:G585"/>
    <mergeCell ref="C587:G587"/>
    <mergeCell ref="C589:G589"/>
    <mergeCell ref="C592:G592"/>
    <mergeCell ref="C594:G594"/>
    <mergeCell ref="C570:G570"/>
    <mergeCell ref="C572:G572"/>
    <mergeCell ref="C575:G575"/>
    <mergeCell ref="C577:G577"/>
    <mergeCell ref="C579:G579"/>
    <mergeCell ref="C581:G581"/>
    <mergeCell ref="C558:G558"/>
    <mergeCell ref="C560:G560"/>
    <mergeCell ref="C562:G562"/>
    <mergeCell ref="C564:G564"/>
    <mergeCell ref="C566:G566"/>
    <mergeCell ref="C568:G568"/>
    <mergeCell ref="C545:G545"/>
    <mergeCell ref="C547:G547"/>
    <mergeCell ref="C549:G549"/>
    <mergeCell ref="C551:G551"/>
    <mergeCell ref="C553:G553"/>
    <mergeCell ref="C556:G556"/>
    <mergeCell ref="C533:G533"/>
    <mergeCell ref="C535:G535"/>
    <mergeCell ref="C537:G537"/>
    <mergeCell ref="C539:G539"/>
    <mergeCell ref="C541:G541"/>
    <mergeCell ref="C543:G543"/>
    <mergeCell ref="C521:G521"/>
    <mergeCell ref="C523:G523"/>
    <mergeCell ref="C525:G525"/>
    <mergeCell ref="C527:G527"/>
    <mergeCell ref="C529:G529"/>
    <mergeCell ref="C531:G531"/>
    <mergeCell ref="C508:G508"/>
    <mergeCell ref="C510:G510"/>
    <mergeCell ref="C512:G512"/>
    <mergeCell ref="C515:G515"/>
    <mergeCell ref="C517:G517"/>
    <mergeCell ref="C519:G519"/>
    <mergeCell ref="C496:G496"/>
    <mergeCell ref="C498:G498"/>
    <mergeCell ref="C500:G500"/>
    <mergeCell ref="C502:G502"/>
    <mergeCell ref="C504:G504"/>
    <mergeCell ref="C506:G506"/>
    <mergeCell ref="C484:G484"/>
    <mergeCell ref="C486:G486"/>
    <mergeCell ref="C488:G488"/>
    <mergeCell ref="C490:G490"/>
    <mergeCell ref="C492:G492"/>
    <mergeCell ref="C494:G494"/>
    <mergeCell ref="C471:G471"/>
    <mergeCell ref="C473:G473"/>
    <mergeCell ref="C475:G475"/>
    <mergeCell ref="C478:G478"/>
    <mergeCell ref="C480:G480"/>
    <mergeCell ref="C482:G482"/>
    <mergeCell ref="C459:G459"/>
    <mergeCell ref="C461:G461"/>
    <mergeCell ref="C463:G463"/>
    <mergeCell ref="C465:G465"/>
    <mergeCell ref="C467:G467"/>
    <mergeCell ref="C469:G469"/>
    <mergeCell ref="C447:G447"/>
    <mergeCell ref="C449:G449"/>
    <mergeCell ref="C451:G451"/>
    <mergeCell ref="C453:G453"/>
    <mergeCell ref="C455:G455"/>
    <mergeCell ref="C457:G457"/>
    <mergeCell ref="C435:G435"/>
    <mergeCell ref="C437:G437"/>
    <mergeCell ref="C439:G439"/>
    <mergeCell ref="C441:G441"/>
    <mergeCell ref="C443:G443"/>
    <mergeCell ref="C445:G445"/>
    <mergeCell ref="C423:G423"/>
    <mergeCell ref="C425:G425"/>
    <mergeCell ref="C427:G427"/>
    <mergeCell ref="C429:G429"/>
    <mergeCell ref="C431:G431"/>
    <mergeCell ref="C433:G433"/>
    <mergeCell ref="C411:G411"/>
    <mergeCell ref="C413:G413"/>
    <mergeCell ref="C415:G415"/>
    <mergeCell ref="C417:G417"/>
    <mergeCell ref="C419:G419"/>
    <mergeCell ref="C421:G421"/>
    <mergeCell ref="C398:G398"/>
    <mergeCell ref="C400:G400"/>
    <mergeCell ref="C402:G402"/>
    <mergeCell ref="C405:G405"/>
    <mergeCell ref="C407:G407"/>
    <mergeCell ref="C409:G409"/>
    <mergeCell ref="C385:G385"/>
    <mergeCell ref="C387:G387"/>
    <mergeCell ref="C389:G389"/>
    <mergeCell ref="C391:G391"/>
    <mergeCell ref="C394:G394"/>
    <mergeCell ref="C396:G396"/>
    <mergeCell ref="C372:G372"/>
    <mergeCell ref="C374:G374"/>
    <mergeCell ref="C376:G376"/>
    <mergeCell ref="C379:G379"/>
    <mergeCell ref="C381:G381"/>
    <mergeCell ref="C383:G383"/>
    <mergeCell ref="C359:G359"/>
    <mergeCell ref="C361:G361"/>
    <mergeCell ref="C363:G363"/>
    <mergeCell ref="C365:G365"/>
    <mergeCell ref="C368:G368"/>
    <mergeCell ref="C370:G370"/>
    <mergeCell ref="C347:G347"/>
    <mergeCell ref="C349:G349"/>
    <mergeCell ref="C351:G351"/>
    <mergeCell ref="C353:G353"/>
    <mergeCell ref="C355:G355"/>
    <mergeCell ref="C357:G357"/>
    <mergeCell ref="C334:G334"/>
    <mergeCell ref="C336:G336"/>
    <mergeCell ref="C338:G338"/>
    <mergeCell ref="C341:G341"/>
    <mergeCell ref="C343:G343"/>
    <mergeCell ref="C345:G345"/>
    <mergeCell ref="C321:G321"/>
    <mergeCell ref="C323:G323"/>
    <mergeCell ref="C325:G325"/>
    <mergeCell ref="C327:G327"/>
    <mergeCell ref="C329:G329"/>
    <mergeCell ref="C332:G332"/>
    <mergeCell ref="C308:G308"/>
    <mergeCell ref="C310:G310"/>
    <mergeCell ref="C312:G312"/>
    <mergeCell ref="C315:G315"/>
    <mergeCell ref="C317:G317"/>
    <mergeCell ref="C319:G319"/>
    <mergeCell ref="C296:G296"/>
    <mergeCell ref="C298:G298"/>
    <mergeCell ref="C300:G300"/>
    <mergeCell ref="C302:G302"/>
    <mergeCell ref="C304:G304"/>
    <mergeCell ref="C306:G306"/>
    <mergeCell ref="C283:G283"/>
    <mergeCell ref="C285:G285"/>
    <mergeCell ref="C287:G287"/>
    <mergeCell ref="C290:G290"/>
    <mergeCell ref="C292:G292"/>
    <mergeCell ref="C294:G294"/>
    <mergeCell ref="C271:G271"/>
    <mergeCell ref="C273:G273"/>
    <mergeCell ref="C275:G275"/>
    <mergeCell ref="C277:G277"/>
    <mergeCell ref="C279:G279"/>
    <mergeCell ref="C281:G281"/>
    <mergeCell ref="C258:G258"/>
    <mergeCell ref="C260:G260"/>
    <mergeCell ref="C262:G262"/>
    <mergeCell ref="C265:G265"/>
    <mergeCell ref="C267:G267"/>
    <mergeCell ref="C269:G269"/>
    <mergeCell ref="C246:G246"/>
    <mergeCell ref="C248:G248"/>
    <mergeCell ref="C250:G250"/>
    <mergeCell ref="C252:G252"/>
    <mergeCell ref="C254:G254"/>
    <mergeCell ref="C256:G256"/>
    <mergeCell ref="C234:G234"/>
    <mergeCell ref="C236:G236"/>
    <mergeCell ref="C238:G238"/>
    <mergeCell ref="C240:G240"/>
    <mergeCell ref="C242:G242"/>
    <mergeCell ref="C244:G244"/>
    <mergeCell ref="C222:G222"/>
    <mergeCell ref="C224:G224"/>
    <mergeCell ref="C226:G226"/>
    <mergeCell ref="C228:G228"/>
    <mergeCell ref="C230:G230"/>
    <mergeCell ref="C232:G232"/>
    <mergeCell ref="C210:G210"/>
    <mergeCell ref="C212:G212"/>
    <mergeCell ref="C214:G214"/>
    <mergeCell ref="C216:G216"/>
    <mergeCell ref="C218:G218"/>
    <mergeCell ref="C220:G220"/>
    <mergeCell ref="C197:G197"/>
    <mergeCell ref="C199:G199"/>
    <mergeCell ref="C201:G201"/>
    <mergeCell ref="C203:G203"/>
    <mergeCell ref="C205:G205"/>
    <mergeCell ref="C208:G208"/>
    <mergeCell ref="C185:G185"/>
    <mergeCell ref="C187:G187"/>
    <mergeCell ref="C189:G189"/>
    <mergeCell ref="C191:G191"/>
    <mergeCell ref="C193:G193"/>
    <mergeCell ref="C195:G195"/>
    <mergeCell ref="C173:G173"/>
    <mergeCell ref="C175:G175"/>
    <mergeCell ref="C177:G177"/>
    <mergeCell ref="C179:G179"/>
    <mergeCell ref="C181:G181"/>
    <mergeCell ref="C183:G183"/>
    <mergeCell ref="C161:G161"/>
    <mergeCell ref="C163:G163"/>
    <mergeCell ref="C165:G165"/>
    <mergeCell ref="C167:G167"/>
    <mergeCell ref="C169:G169"/>
    <mergeCell ref="C171:G171"/>
    <mergeCell ref="C149:G149"/>
    <mergeCell ref="C151:G151"/>
    <mergeCell ref="C153:G153"/>
    <mergeCell ref="C155:G155"/>
    <mergeCell ref="C157:G157"/>
    <mergeCell ref="C159:G159"/>
    <mergeCell ref="C137:G137"/>
    <mergeCell ref="C139:G139"/>
    <mergeCell ref="C141:G141"/>
    <mergeCell ref="C143:G143"/>
    <mergeCell ref="C145:G145"/>
    <mergeCell ref="C147:G147"/>
    <mergeCell ref="C124:G124"/>
    <mergeCell ref="C126:G126"/>
    <mergeCell ref="C128:G128"/>
    <mergeCell ref="C130:G130"/>
    <mergeCell ref="C132:G132"/>
    <mergeCell ref="C135:G135"/>
    <mergeCell ref="C112:G112"/>
    <mergeCell ref="C114:G114"/>
    <mergeCell ref="C116:G116"/>
    <mergeCell ref="C118:G118"/>
    <mergeCell ref="C120:G120"/>
    <mergeCell ref="C122:G122"/>
    <mergeCell ref="C100:G100"/>
    <mergeCell ref="C102:G102"/>
    <mergeCell ref="C104:G104"/>
    <mergeCell ref="C106:G106"/>
    <mergeCell ref="C108:G108"/>
    <mergeCell ref="C110:G110"/>
    <mergeCell ref="C87:G87"/>
    <mergeCell ref="C89:G89"/>
    <mergeCell ref="C91:G91"/>
    <mergeCell ref="C93:G93"/>
    <mergeCell ref="C96:G96"/>
    <mergeCell ref="C98:G98"/>
    <mergeCell ref="C75:G75"/>
    <mergeCell ref="C77:G77"/>
    <mergeCell ref="C79:G79"/>
    <mergeCell ref="C81:G81"/>
    <mergeCell ref="C83:G83"/>
    <mergeCell ref="C85:G85"/>
    <mergeCell ref="C63:G63"/>
    <mergeCell ref="C65:G65"/>
    <mergeCell ref="C67:G67"/>
    <mergeCell ref="C69:G69"/>
    <mergeCell ref="C71:G71"/>
    <mergeCell ref="C73:G73"/>
    <mergeCell ref="C50:G50"/>
    <mergeCell ref="C52:G52"/>
    <mergeCell ref="C54:G54"/>
    <mergeCell ref="C56:G56"/>
    <mergeCell ref="C58:G58"/>
    <mergeCell ref="C61:G61"/>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78</v>
      </c>
      <c r="C4" s="205" t="s">
        <v>79</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317</v>
      </c>
      <c r="C8" s="253" t="s">
        <v>318</v>
      </c>
      <c r="D8" s="234"/>
      <c r="E8" s="235"/>
      <c r="F8" s="236"/>
      <c r="G8" s="236">
        <f>SUMIF(AG9:AG26,"&lt;&gt;NOR",G9:G26)</f>
        <v>0</v>
      </c>
      <c r="H8" s="236"/>
      <c r="I8" s="236">
        <f>SUM(I9:I26)</f>
        <v>0</v>
      </c>
      <c r="J8" s="236"/>
      <c r="K8" s="236">
        <f>SUM(K9:K26)</f>
        <v>0</v>
      </c>
      <c r="L8" s="236"/>
      <c r="M8" s="236">
        <f>SUM(M9:M26)</f>
        <v>0</v>
      </c>
      <c r="N8" s="235"/>
      <c r="O8" s="235">
        <f>SUM(O9:O26)</f>
        <v>11.88</v>
      </c>
      <c r="P8" s="235"/>
      <c r="Q8" s="235">
        <f>SUM(Q9:Q26)</f>
        <v>0</v>
      </c>
      <c r="R8" s="236"/>
      <c r="S8" s="236"/>
      <c r="T8" s="237"/>
      <c r="U8" s="231"/>
      <c r="V8" s="231">
        <f>SUM(V9:V26)</f>
        <v>8.9700000000000006</v>
      </c>
      <c r="W8" s="231"/>
      <c r="X8" s="231"/>
      <c r="Y8" s="231"/>
      <c r="AG8" t="s">
        <v>507</v>
      </c>
    </row>
    <row r="9" spans="1:60" ht="22.5" outlineLevel="1" x14ac:dyDescent="0.2">
      <c r="A9" s="242">
        <v>1</v>
      </c>
      <c r="B9" s="243" t="s">
        <v>3663</v>
      </c>
      <c r="C9" s="254" t="s">
        <v>3664</v>
      </c>
      <c r="D9" s="244" t="s">
        <v>918</v>
      </c>
      <c r="E9" s="245">
        <v>25.74</v>
      </c>
      <c r="F9" s="246"/>
      <c r="G9" s="247">
        <f>ROUND(E9*F9,2)</f>
        <v>0</v>
      </c>
      <c r="H9" s="246"/>
      <c r="I9" s="247">
        <f>ROUND(E9*H9,2)</f>
        <v>0</v>
      </c>
      <c r="J9" s="246"/>
      <c r="K9" s="247">
        <f>ROUND(E9*J9,2)</f>
        <v>0</v>
      </c>
      <c r="L9" s="247">
        <v>21</v>
      </c>
      <c r="M9" s="247">
        <f>G9*(1+L9/100)</f>
        <v>0</v>
      </c>
      <c r="N9" s="245">
        <v>0</v>
      </c>
      <c r="O9" s="245">
        <f>ROUND(E9*N9,2)</f>
        <v>0</v>
      </c>
      <c r="P9" s="245">
        <v>0</v>
      </c>
      <c r="Q9" s="245">
        <f>ROUND(E9*P9,2)</f>
        <v>0</v>
      </c>
      <c r="R9" s="247" t="s">
        <v>919</v>
      </c>
      <c r="S9" s="247" t="s">
        <v>511</v>
      </c>
      <c r="T9" s="248" t="s">
        <v>512</v>
      </c>
      <c r="U9" s="224">
        <v>0.34499999999999997</v>
      </c>
      <c r="V9" s="224">
        <f>ROUND(E9*U9,2)</f>
        <v>8.8800000000000008</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4" t="s">
        <v>3665</v>
      </c>
      <c r="D10" s="272"/>
      <c r="E10" s="272"/>
      <c r="F10" s="272"/>
      <c r="G10" s="27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921</v>
      </c>
      <c r="AH10" s="213"/>
      <c r="AI10" s="213"/>
      <c r="AJ10" s="213"/>
      <c r="AK10" s="213"/>
      <c r="AL10" s="213"/>
      <c r="AM10" s="213"/>
      <c r="AN10" s="213"/>
      <c r="AO10" s="213"/>
      <c r="AP10" s="213"/>
      <c r="AQ10" s="213"/>
      <c r="AR10" s="213"/>
      <c r="AS10" s="213"/>
      <c r="AT10" s="213"/>
      <c r="AU10" s="213"/>
      <c r="AV10" s="213"/>
      <c r="AW10" s="213"/>
      <c r="AX10" s="213"/>
      <c r="AY10" s="213"/>
      <c r="AZ10" s="213"/>
      <c r="BA10" s="262" t="str">
        <f>C10</f>
        <v>bez naložení do dopravní nádoby, ale s vyprázdněním dopravní nádoby na hromadu nebo na dopravní prostředek,</v>
      </c>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2">
        <v>2</v>
      </c>
      <c r="B12" s="243" t="s">
        <v>941</v>
      </c>
      <c r="C12" s="254" t="s">
        <v>3666</v>
      </c>
      <c r="D12" s="244" t="s">
        <v>918</v>
      </c>
      <c r="E12" s="245">
        <v>7.88</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t="s">
        <v>919</v>
      </c>
      <c r="S12" s="247" t="s">
        <v>511</v>
      </c>
      <c r="T12" s="248" t="s">
        <v>512</v>
      </c>
      <c r="U12" s="224">
        <v>1.0999999999999999E-2</v>
      </c>
      <c r="V12" s="224">
        <f>ROUND(E12*U12,2)</f>
        <v>0.09</v>
      </c>
      <c r="W12" s="224"/>
      <c r="X12" s="224" t="s">
        <v>557</v>
      </c>
      <c r="Y12" s="224" t="s">
        <v>513</v>
      </c>
      <c r="Z12" s="213"/>
      <c r="AA12" s="213"/>
      <c r="AB12" s="213"/>
      <c r="AC12" s="213"/>
      <c r="AD12" s="213"/>
      <c r="AE12" s="213"/>
      <c r="AF12" s="213"/>
      <c r="AG12" s="213" t="s">
        <v>558</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74" t="s">
        <v>938</v>
      </c>
      <c r="D13" s="272"/>
      <c r="E13" s="272"/>
      <c r="F13" s="272"/>
      <c r="G13" s="272"/>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921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7"/>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2">
        <v>3</v>
      </c>
      <c r="B15" s="243" t="s">
        <v>5054</v>
      </c>
      <c r="C15" s="254" t="s">
        <v>5055</v>
      </c>
      <c r="D15" s="244" t="s">
        <v>918</v>
      </c>
      <c r="E15" s="245">
        <v>25.74</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527</v>
      </c>
      <c r="T15" s="248" t="s">
        <v>512</v>
      </c>
      <c r="U15" s="224">
        <v>0</v>
      </c>
      <c r="V15" s="224">
        <f>ROUND(E15*U15,2)</f>
        <v>0</v>
      </c>
      <c r="W15" s="224"/>
      <c r="X15" s="224" t="s">
        <v>557</v>
      </c>
      <c r="Y15" s="224" t="s">
        <v>513</v>
      </c>
      <c r="Z15" s="213"/>
      <c r="AA15" s="213"/>
      <c r="AB15" s="213"/>
      <c r="AC15" s="213"/>
      <c r="AD15" s="213"/>
      <c r="AE15" s="213"/>
      <c r="AF15" s="213"/>
      <c r="AG15" s="213" t="s">
        <v>558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2">
        <v>4</v>
      </c>
      <c r="B17" s="243" t="s">
        <v>3674</v>
      </c>
      <c r="C17" s="254" t="s">
        <v>3675</v>
      </c>
      <c r="D17" s="244" t="s">
        <v>969</v>
      </c>
      <c r="E17" s="245">
        <v>14.18</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527</v>
      </c>
      <c r="T17" s="248" t="s">
        <v>512</v>
      </c>
      <c r="U17" s="224">
        <v>0</v>
      </c>
      <c r="V17" s="224">
        <f>ROUND(E17*U17,2)</f>
        <v>0</v>
      </c>
      <c r="W17" s="224"/>
      <c r="X17" s="224" t="s">
        <v>557</v>
      </c>
      <c r="Y17" s="224" t="s">
        <v>513</v>
      </c>
      <c r="Z17" s="213"/>
      <c r="AA17" s="213"/>
      <c r="AB17" s="213"/>
      <c r="AC17" s="213"/>
      <c r="AD17" s="213"/>
      <c r="AE17" s="213"/>
      <c r="AF17" s="213"/>
      <c r="AG17" s="213" t="s">
        <v>558</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5"/>
      <c r="D18" s="251"/>
      <c r="E18" s="251"/>
      <c r="F18" s="251"/>
      <c r="G18" s="251"/>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515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2">
        <v>5</v>
      </c>
      <c r="B19" s="243" t="s">
        <v>5056</v>
      </c>
      <c r="C19" s="254" t="s">
        <v>5057</v>
      </c>
      <c r="D19" s="244" t="s">
        <v>918</v>
      </c>
      <c r="E19" s="245">
        <v>7.88</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527</v>
      </c>
      <c r="T19" s="248" t="s">
        <v>512</v>
      </c>
      <c r="U19" s="224">
        <v>0</v>
      </c>
      <c r="V19" s="224">
        <f>ROUND(E19*U19,2)</f>
        <v>0</v>
      </c>
      <c r="W19" s="224"/>
      <c r="X19" s="224" t="s">
        <v>557</v>
      </c>
      <c r="Y19" s="224" t="s">
        <v>513</v>
      </c>
      <c r="Z19" s="213"/>
      <c r="AA19" s="213"/>
      <c r="AB19" s="213"/>
      <c r="AC19" s="213"/>
      <c r="AD19" s="213"/>
      <c r="AE19" s="213"/>
      <c r="AF19" s="213"/>
      <c r="AG19" s="213" t="s">
        <v>558</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5"/>
      <c r="D20" s="251"/>
      <c r="E20" s="251"/>
      <c r="F20" s="251"/>
      <c r="G20" s="251"/>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2">
        <v>6</v>
      </c>
      <c r="B21" s="243" t="s">
        <v>5058</v>
      </c>
      <c r="C21" s="254" t="s">
        <v>5059</v>
      </c>
      <c r="D21" s="244" t="s">
        <v>918</v>
      </c>
      <c r="E21" s="245">
        <v>17.86</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527</v>
      </c>
      <c r="T21" s="248" t="s">
        <v>512</v>
      </c>
      <c r="U21" s="224">
        <v>0</v>
      </c>
      <c r="V21" s="224">
        <f>ROUND(E21*U21,2)</f>
        <v>0</v>
      </c>
      <c r="W21" s="224"/>
      <c r="X21" s="224" t="s">
        <v>557</v>
      </c>
      <c r="Y21" s="224" t="s">
        <v>513</v>
      </c>
      <c r="Z21" s="213"/>
      <c r="AA21" s="213"/>
      <c r="AB21" s="213"/>
      <c r="AC21" s="213"/>
      <c r="AD21" s="213"/>
      <c r="AE21" s="213"/>
      <c r="AF21" s="213"/>
      <c r="AG21" s="213" t="s">
        <v>558</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5"/>
      <c r="D22" s="251"/>
      <c r="E22" s="251"/>
      <c r="F22" s="251"/>
      <c r="G22" s="251"/>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515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2">
        <v>7</v>
      </c>
      <c r="B23" s="243" t="s">
        <v>5060</v>
      </c>
      <c r="C23" s="254" t="s">
        <v>5061</v>
      </c>
      <c r="D23" s="244" t="s">
        <v>918</v>
      </c>
      <c r="E23" s="245">
        <v>5.94</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527</v>
      </c>
      <c r="T23" s="248" t="s">
        <v>512</v>
      </c>
      <c r="U23" s="224">
        <v>0</v>
      </c>
      <c r="V23" s="224">
        <f>ROUND(E23*U23,2)</f>
        <v>0</v>
      </c>
      <c r="W23" s="224"/>
      <c r="X23" s="224" t="s">
        <v>557</v>
      </c>
      <c r="Y23" s="224" t="s">
        <v>513</v>
      </c>
      <c r="Z23" s="213"/>
      <c r="AA23" s="213"/>
      <c r="AB23" s="213"/>
      <c r="AC23" s="213"/>
      <c r="AD23" s="213"/>
      <c r="AE23" s="213"/>
      <c r="AF23" s="213"/>
      <c r="AG23" s="213" t="s">
        <v>558</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5"/>
      <c r="D24" s="251"/>
      <c r="E24" s="251"/>
      <c r="F24" s="251"/>
      <c r="G24" s="251"/>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515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2">
        <v>8</v>
      </c>
      <c r="B25" s="243" t="s">
        <v>5062</v>
      </c>
      <c r="C25" s="254" t="s">
        <v>5063</v>
      </c>
      <c r="D25" s="244" t="s">
        <v>969</v>
      </c>
      <c r="E25" s="245">
        <v>11.88</v>
      </c>
      <c r="F25" s="246"/>
      <c r="G25" s="247">
        <f>ROUND(E25*F25,2)</f>
        <v>0</v>
      </c>
      <c r="H25" s="246"/>
      <c r="I25" s="247">
        <f>ROUND(E25*H25,2)</f>
        <v>0</v>
      </c>
      <c r="J25" s="246"/>
      <c r="K25" s="247">
        <f>ROUND(E25*J25,2)</f>
        <v>0</v>
      </c>
      <c r="L25" s="247">
        <v>21</v>
      </c>
      <c r="M25" s="247">
        <f>G25*(1+L25/100)</f>
        <v>0</v>
      </c>
      <c r="N25" s="245">
        <v>1</v>
      </c>
      <c r="O25" s="245">
        <f>ROUND(E25*N25,2)</f>
        <v>11.88</v>
      </c>
      <c r="P25" s="245">
        <v>0</v>
      </c>
      <c r="Q25" s="245">
        <f>ROUND(E25*P25,2)</f>
        <v>0</v>
      </c>
      <c r="R25" s="247"/>
      <c r="S25" s="247" t="s">
        <v>527</v>
      </c>
      <c r="T25" s="248" t="s">
        <v>512</v>
      </c>
      <c r="U25" s="224">
        <v>0</v>
      </c>
      <c r="V25" s="224">
        <f>ROUND(E25*U25,2)</f>
        <v>0</v>
      </c>
      <c r="W25" s="224"/>
      <c r="X25" s="224" t="s">
        <v>531</v>
      </c>
      <c r="Y25" s="224" t="s">
        <v>513</v>
      </c>
      <c r="Z25" s="213"/>
      <c r="AA25" s="213"/>
      <c r="AB25" s="213"/>
      <c r="AC25" s="213"/>
      <c r="AD25" s="213"/>
      <c r="AE25" s="213"/>
      <c r="AF25" s="213"/>
      <c r="AG25" s="213" t="s">
        <v>532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5"/>
      <c r="D26" s="251"/>
      <c r="E26" s="251"/>
      <c r="F26" s="251"/>
      <c r="G26" s="251"/>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x14ac:dyDescent="0.2">
      <c r="A27" s="232" t="s">
        <v>506</v>
      </c>
      <c r="B27" s="233" t="s">
        <v>323</v>
      </c>
      <c r="C27" s="253" t="s">
        <v>324</v>
      </c>
      <c r="D27" s="234"/>
      <c r="E27" s="235"/>
      <c r="F27" s="236"/>
      <c r="G27" s="236">
        <f>SUMIF(AG28:AG30,"&lt;&gt;NOR",G28:G30)</f>
        <v>0</v>
      </c>
      <c r="H27" s="236"/>
      <c r="I27" s="236">
        <f>SUM(I28:I30)</f>
        <v>0</v>
      </c>
      <c r="J27" s="236"/>
      <c r="K27" s="236">
        <f>SUM(K28:K30)</f>
        <v>0</v>
      </c>
      <c r="L27" s="236"/>
      <c r="M27" s="236">
        <f>SUM(M28:M30)</f>
        <v>0</v>
      </c>
      <c r="N27" s="235"/>
      <c r="O27" s="235">
        <f>SUM(O28:O30)</f>
        <v>0</v>
      </c>
      <c r="P27" s="235"/>
      <c r="Q27" s="235">
        <f>SUM(Q28:Q30)</f>
        <v>0</v>
      </c>
      <c r="R27" s="236"/>
      <c r="S27" s="236"/>
      <c r="T27" s="237"/>
      <c r="U27" s="231"/>
      <c r="V27" s="231">
        <f>SUM(V28:V30)</f>
        <v>2.61</v>
      </c>
      <c r="W27" s="231"/>
      <c r="X27" s="231"/>
      <c r="Y27" s="231"/>
      <c r="AG27" t="s">
        <v>507</v>
      </c>
    </row>
    <row r="28" spans="1:60" ht="22.5" outlineLevel="1" x14ac:dyDescent="0.2">
      <c r="A28" s="242">
        <v>9</v>
      </c>
      <c r="B28" s="243" t="s">
        <v>3683</v>
      </c>
      <c r="C28" s="254" t="s">
        <v>3684</v>
      </c>
      <c r="D28" s="244" t="s">
        <v>918</v>
      </c>
      <c r="E28" s="245">
        <v>1.98</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t="s">
        <v>1497</v>
      </c>
      <c r="S28" s="247" t="s">
        <v>511</v>
      </c>
      <c r="T28" s="248" t="s">
        <v>512</v>
      </c>
      <c r="U28" s="224">
        <v>1.3169999999999999</v>
      </c>
      <c r="V28" s="224">
        <f>ROUND(E28*U28,2)</f>
        <v>2.61</v>
      </c>
      <c r="W28" s="224"/>
      <c r="X28" s="224" t="s">
        <v>557</v>
      </c>
      <c r="Y28" s="224" t="s">
        <v>513</v>
      </c>
      <c r="Z28" s="213"/>
      <c r="AA28" s="213"/>
      <c r="AB28" s="213"/>
      <c r="AC28" s="213"/>
      <c r="AD28" s="213"/>
      <c r="AE28" s="213"/>
      <c r="AF28" s="213"/>
      <c r="AG28" s="213" t="s">
        <v>558</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4" t="s">
        <v>3682</v>
      </c>
      <c r="D29" s="272"/>
      <c r="E29" s="272"/>
      <c r="F29" s="272"/>
      <c r="G29" s="272"/>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921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7"/>
      <c r="D30" s="250"/>
      <c r="E30" s="250"/>
      <c r="F30" s="250"/>
      <c r="G30" s="250"/>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515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2" t="s">
        <v>506</v>
      </c>
      <c r="B31" s="233" t="s">
        <v>367</v>
      </c>
      <c r="C31" s="253" t="s">
        <v>368</v>
      </c>
      <c r="D31" s="234"/>
      <c r="E31" s="235"/>
      <c r="F31" s="236"/>
      <c r="G31" s="236">
        <f>SUMIF(AG32:AG83,"&lt;&gt;NOR",G32:G83)</f>
        <v>0</v>
      </c>
      <c r="H31" s="236"/>
      <c r="I31" s="236">
        <f>SUM(I32:I83)</f>
        <v>0</v>
      </c>
      <c r="J31" s="236"/>
      <c r="K31" s="236">
        <f>SUM(K32:K83)</f>
        <v>0</v>
      </c>
      <c r="L31" s="236"/>
      <c r="M31" s="236">
        <f>SUM(M32:M83)</f>
        <v>0</v>
      </c>
      <c r="N31" s="235"/>
      <c r="O31" s="235">
        <f>SUM(O32:O83)</f>
        <v>0.12</v>
      </c>
      <c r="P31" s="235"/>
      <c r="Q31" s="235">
        <f>SUM(Q32:Q83)</f>
        <v>0.02</v>
      </c>
      <c r="R31" s="236"/>
      <c r="S31" s="236"/>
      <c r="T31" s="237"/>
      <c r="U31" s="231"/>
      <c r="V31" s="231">
        <f>SUM(V32:V83)</f>
        <v>10.76</v>
      </c>
      <c r="W31" s="231"/>
      <c r="X31" s="231"/>
      <c r="Y31" s="231"/>
      <c r="AG31" t="s">
        <v>507</v>
      </c>
    </row>
    <row r="32" spans="1:60" ht="22.5" outlineLevel="1" x14ac:dyDescent="0.2">
      <c r="A32" s="242">
        <v>10</v>
      </c>
      <c r="B32" s="243" t="s">
        <v>5064</v>
      </c>
      <c r="C32" s="254" t="s">
        <v>5065</v>
      </c>
      <c r="D32" s="244" t="s">
        <v>1356</v>
      </c>
      <c r="E32" s="245">
        <v>3</v>
      </c>
      <c r="F32" s="246"/>
      <c r="G32" s="247">
        <f>ROUND(E32*F32,2)</f>
        <v>0</v>
      </c>
      <c r="H32" s="246"/>
      <c r="I32" s="247">
        <f>ROUND(E32*H32,2)</f>
        <v>0</v>
      </c>
      <c r="J32" s="246"/>
      <c r="K32" s="247">
        <f>ROUND(E32*J32,2)</f>
        <v>0</v>
      </c>
      <c r="L32" s="247">
        <v>21</v>
      </c>
      <c r="M32" s="247">
        <f>G32*(1+L32/100)</f>
        <v>0</v>
      </c>
      <c r="N32" s="245">
        <v>3.8999999999999999E-4</v>
      </c>
      <c r="O32" s="245">
        <f>ROUND(E32*N32,2)</f>
        <v>0</v>
      </c>
      <c r="P32" s="245">
        <v>3.4199999999999999E-3</v>
      </c>
      <c r="Q32" s="245">
        <f>ROUND(E32*P32,2)</f>
        <v>0.01</v>
      </c>
      <c r="R32" s="247" t="s">
        <v>3735</v>
      </c>
      <c r="S32" s="247" t="s">
        <v>511</v>
      </c>
      <c r="T32" s="248" t="s">
        <v>512</v>
      </c>
      <c r="U32" s="224">
        <v>4.3999999999999997E-2</v>
      </c>
      <c r="V32" s="224">
        <f>ROUND(E32*U32,2)</f>
        <v>0.13</v>
      </c>
      <c r="W32" s="224"/>
      <c r="X32" s="224" t="s">
        <v>557</v>
      </c>
      <c r="Y32" s="224" t="s">
        <v>513</v>
      </c>
      <c r="Z32" s="213"/>
      <c r="AA32" s="213"/>
      <c r="AB32" s="213"/>
      <c r="AC32" s="213"/>
      <c r="AD32" s="213"/>
      <c r="AE32" s="213"/>
      <c r="AF32" s="213"/>
      <c r="AG32" s="213" t="s">
        <v>3478</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5"/>
      <c r="D33" s="251"/>
      <c r="E33" s="251"/>
      <c r="F33" s="251"/>
      <c r="G33" s="251"/>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515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2">
        <v>11</v>
      </c>
      <c r="B34" s="243" t="s">
        <v>5066</v>
      </c>
      <c r="C34" s="254" t="s">
        <v>5067</v>
      </c>
      <c r="D34" s="244" t="s">
        <v>1356</v>
      </c>
      <c r="E34" s="245">
        <v>0.5</v>
      </c>
      <c r="F34" s="246"/>
      <c r="G34" s="247">
        <f>ROUND(E34*F34,2)</f>
        <v>0</v>
      </c>
      <c r="H34" s="246"/>
      <c r="I34" s="247">
        <f>ROUND(E34*H34,2)</f>
        <v>0</v>
      </c>
      <c r="J34" s="246"/>
      <c r="K34" s="247">
        <f>ROUND(E34*J34,2)</f>
        <v>0</v>
      </c>
      <c r="L34" s="247">
        <v>21</v>
      </c>
      <c r="M34" s="247">
        <f>G34*(1+L34/100)</f>
        <v>0</v>
      </c>
      <c r="N34" s="245">
        <v>4.6800000000000001E-3</v>
      </c>
      <c r="O34" s="245">
        <f>ROUND(E34*N34,2)</f>
        <v>0</v>
      </c>
      <c r="P34" s="245">
        <v>0</v>
      </c>
      <c r="Q34" s="245">
        <f>ROUND(E34*P34,2)</f>
        <v>0</v>
      </c>
      <c r="R34" s="247" t="s">
        <v>3735</v>
      </c>
      <c r="S34" s="247" t="s">
        <v>511</v>
      </c>
      <c r="T34" s="248" t="s">
        <v>512</v>
      </c>
      <c r="U34" s="224">
        <v>0.36199999999999999</v>
      </c>
      <c r="V34" s="224">
        <f>ROUND(E34*U34,2)</f>
        <v>0.18</v>
      </c>
      <c r="W34" s="224"/>
      <c r="X34" s="224" t="s">
        <v>557</v>
      </c>
      <c r="Y34" s="224" t="s">
        <v>513</v>
      </c>
      <c r="Z34" s="213"/>
      <c r="AA34" s="213"/>
      <c r="AB34" s="213"/>
      <c r="AC34" s="213"/>
      <c r="AD34" s="213"/>
      <c r="AE34" s="213"/>
      <c r="AF34" s="213"/>
      <c r="AG34" s="213" t="s">
        <v>3478</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5"/>
      <c r="D35" s="251"/>
      <c r="E35" s="251"/>
      <c r="F35" s="251"/>
      <c r="G35" s="251"/>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515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2">
        <v>12</v>
      </c>
      <c r="B36" s="243" t="s">
        <v>5068</v>
      </c>
      <c r="C36" s="254" t="s">
        <v>5069</v>
      </c>
      <c r="D36" s="244" t="s">
        <v>3499</v>
      </c>
      <c r="E36" s="245">
        <v>1</v>
      </c>
      <c r="F36" s="246"/>
      <c r="G36" s="247">
        <f>ROUND(E36*F36,2)</f>
        <v>0</v>
      </c>
      <c r="H36" s="246"/>
      <c r="I36" s="247">
        <f>ROUND(E36*H36,2)</f>
        <v>0</v>
      </c>
      <c r="J36" s="246"/>
      <c r="K36" s="247">
        <f>ROUND(E36*J36,2)</f>
        <v>0</v>
      </c>
      <c r="L36" s="247">
        <v>21</v>
      </c>
      <c r="M36" s="247">
        <f>G36*(1+L36/100)</f>
        <v>0</v>
      </c>
      <c r="N36" s="245">
        <v>4.5500000000000002E-3</v>
      </c>
      <c r="O36" s="245">
        <f>ROUND(E36*N36,2)</f>
        <v>0</v>
      </c>
      <c r="P36" s="245">
        <v>0</v>
      </c>
      <c r="Q36" s="245">
        <f>ROUND(E36*P36,2)</f>
        <v>0</v>
      </c>
      <c r="R36" s="247" t="s">
        <v>3735</v>
      </c>
      <c r="S36" s="247" t="s">
        <v>511</v>
      </c>
      <c r="T36" s="248" t="s">
        <v>512</v>
      </c>
      <c r="U36" s="224">
        <v>1.9450000000000001</v>
      </c>
      <c r="V36" s="224">
        <f>ROUND(E36*U36,2)</f>
        <v>1.95</v>
      </c>
      <c r="W36" s="224"/>
      <c r="X36" s="224" t="s">
        <v>557</v>
      </c>
      <c r="Y36" s="224" t="s">
        <v>513</v>
      </c>
      <c r="Z36" s="213"/>
      <c r="AA36" s="213"/>
      <c r="AB36" s="213"/>
      <c r="AC36" s="213"/>
      <c r="AD36" s="213"/>
      <c r="AE36" s="213"/>
      <c r="AF36" s="213"/>
      <c r="AG36" s="213" t="s">
        <v>3478</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4" t="s">
        <v>5070</v>
      </c>
      <c r="D37" s="272"/>
      <c r="E37" s="272"/>
      <c r="F37" s="272"/>
      <c r="G37" s="272"/>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921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7"/>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x14ac:dyDescent="0.2">
      <c r="A39" s="242">
        <v>13</v>
      </c>
      <c r="B39" s="243" t="s">
        <v>5071</v>
      </c>
      <c r="C39" s="254" t="s">
        <v>5072</v>
      </c>
      <c r="D39" s="244" t="s">
        <v>3648</v>
      </c>
      <c r="E39" s="245">
        <v>1</v>
      </c>
      <c r="F39" s="246"/>
      <c r="G39" s="247">
        <f>ROUND(E39*F39,2)</f>
        <v>0</v>
      </c>
      <c r="H39" s="246"/>
      <c r="I39" s="247">
        <f>ROUND(E39*H39,2)</f>
        <v>0</v>
      </c>
      <c r="J39" s="246"/>
      <c r="K39" s="247">
        <f>ROUND(E39*J39,2)</f>
        <v>0</v>
      </c>
      <c r="L39" s="247">
        <v>21</v>
      </c>
      <c r="M39" s="247">
        <f>G39*(1+L39/100)</f>
        <v>0</v>
      </c>
      <c r="N39" s="245">
        <v>0</v>
      </c>
      <c r="O39" s="245">
        <f>ROUND(E39*N39,2)</f>
        <v>0</v>
      </c>
      <c r="P39" s="245">
        <v>7.2199999999999999E-3</v>
      </c>
      <c r="Q39" s="245">
        <f>ROUND(E39*P39,2)</f>
        <v>0.01</v>
      </c>
      <c r="R39" s="247" t="s">
        <v>3735</v>
      </c>
      <c r="S39" s="247" t="s">
        <v>511</v>
      </c>
      <c r="T39" s="248" t="s">
        <v>512</v>
      </c>
      <c r="U39" s="224">
        <v>0.36199999999999999</v>
      </c>
      <c r="V39" s="224">
        <f>ROUND(E39*U39,2)</f>
        <v>0.36</v>
      </c>
      <c r="W39" s="224"/>
      <c r="X39" s="224" t="s">
        <v>557</v>
      </c>
      <c r="Y39" s="224" t="s">
        <v>513</v>
      </c>
      <c r="Z39" s="213"/>
      <c r="AA39" s="213"/>
      <c r="AB39" s="213"/>
      <c r="AC39" s="213"/>
      <c r="AD39" s="213"/>
      <c r="AE39" s="213"/>
      <c r="AF39" s="213"/>
      <c r="AG39" s="213" t="s">
        <v>3478</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14</v>
      </c>
      <c r="B41" s="243" t="s">
        <v>5073</v>
      </c>
      <c r="C41" s="254" t="s">
        <v>5074</v>
      </c>
      <c r="D41" s="244" t="s">
        <v>582</v>
      </c>
      <c r="E41" s="245">
        <v>1</v>
      </c>
      <c r="F41" s="246"/>
      <c r="G41" s="247">
        <f>ROUND(E41*F41,2)</f>
        <v>0</v>
      </c>
      <c r="H41" s="246"/>
      <c r="I41" s="247">
        <f>ROUND(E41*H41,2)</f>
        <v>0</v>
      </c>
      <c r="J41" s="246"/>
      <c r="K41" s="247">
        <f>ROUND(E41*J41,2)</f>
        <v>0</v>
      </c>
      <c r="L41" s="247">
        <v>21</v>
      </c>
      <c r="M41" s="247">
        <f>G41*(1+L41/100)</f>
        <v>0</v>
      </c>
      <c r="N41" s="245">
        <v>0</v>
      </c>
      <c r="O41" s="245">
        <f>ROUND(E41*N41,2)</f>
        <v>0</v>
      </c>
      <c r="P41" s="245">
        <v>9.1E-4</v>
      </c>
      <c r="Q41" s="245">
        <f>ROUND(E41*P41,2)</f>
        <v>0</v>
      </c>
      <c r="R41" s="247" t="s">
        <v>3735</v>
      </c>
      <c r="S41" s="247" t="s">
        <v>511</v>
      </c>
      <c r="T41" s="248" t="s">
        <v>512</v>
      </c>
      <c r="U41" s="224">
        <v>0.44500000000000001</v>
      </c>
      <c r="V41" s="224">
        <f>ROUND(E41*U41,2)</f>
        <v>0.45</v>
      </c>
      <c r="W41" s="224"/>
      <c r="X41" s="224" t="s">
        <v>557</v>
      </c>
      <c r="Y41" s="224" t="s">
        <v>513</v>
      </c>
      <c r="Z41" s="213"/>
      <c r="AA41" s="213"/>
      <c r="AB41" s="213"/>
      <c r="AC41" s="213"/>
      <c r="AD41" s="213"/>
      <c r="AE41" s="213"/>
      <c r="AF41" s="213"/>
      <c r="AG41" s="213" t="s">
        <v>3478</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2">
        <v>15</v>
      </c>
      <c r="B43" s="243" t="s">
        <v>5075</v>
      </c>
      <c r="C43" s="254" t="s">
        <v>5076</v>
      </c>
      <c r="D43" s="244" t="s">
        <v>3499</v>
      </c>
      <c r="E43" s="245">
        <v>1</v>
      </c>
      <c r="F43" s="246"/>
      <c r="G43" s="247">
        <f>ROUND(E43*F43,2)</f>
        <v>0</v>
      </c>
      <c r="H43" s="246"/>
      <c r="I43" s="247">
        <f>ROUND(E43*H43,2)</f>
        <v>0</v>
      </c>
      <c r="J43" s="246"/>
      <c r="K43" s="247">
        <f>ROUND(E43*J43,2)</f>
        <v>0</v>
      </c>
      <c r="L43" s="247">
        <v>21</v>
      </c>
      <c r="M43" s="247">
        <f>G43*(1+L43/100)</f>
        <v>0</v>
      </c>
      <c r="N43" s="245">
        <v>1.4E-3</v>
      </c>
      <c r="O43" s="245">
        <f>ROUND(E43*N43,2)</f>
        <v>0</v>
      </c>
      <c r="P43" s="245">
        <v>0</v>
      </c>
      <c r="Q43" s="245">
        <f>ROUND(E43*P43,2)</f>
        <v>0</v>
      </c>
      <c r="R43" s="247" t="s">
        <v>3735</v>
      </c>
      <c r="S43" s="247" t="s">
        <v>511</v>
      </c>
      <c r="T43" s="248" t="s">
        <v>512</v>
      </c>
      <c r="U43" s="224">
        <v>0.83799999999999997</v>
      </c>
      <c r="V43" s="224">
        <f>ROUND(E43*U43,2)</f>
        <v>0.84</v>
      </c>
      <c r="W43" s="224"/>
      <c r="X43" s="224" t="s">
        <v>557</v>
      </c>
      <c r="Y43" s="224" t="s">
        <v>513</v>
      </c>
      <c r="Z43" s="213"/>
      <c r="AA43" s="213"/>
      <c r="AB43" s="213"/>
      <c r="AC43" s="213"/>
      <c r="AD43" s="213"/>
      <c r="AE43" s="213"/>
      <c r="AF43" s="213"/>
      <c r="AG43" s="213" t="s">
        <v>3478</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2">
        <v>16</v>
      </c>
      <c r="B45" s="243" t="s">
        <v>5077</v>
      </c>
      <c r="C45" s="254" t="s">
        <v>5078</v>
      </c>
      <c r="D45" s="244" t="s">
        <v>3499</v>
      </c>
      <c r="E45" s="245">
        <v>1</v>
      </c>
      <c r="F45" s="246"/>
      <c r="G45" s="247">
        <f>ROUND(E45*F45,2)</f>
        <v>0</v>
      </c>
      <c r="H45" s="246"/>
      <c r="I45" s="247">
        <f>ROUND(E45*H45,2)</f>
        <v>0</v>
      </c>
      <c r="J45" s="246"/>
      <c r="K45" s="247">
        <f>ROUND(E45*J45,2)</f>
        <v>0</v>
      </c>
      <c r="L45" s="247">
        <v>21</v>
      </c>
      <c r="M45" s="247">
        <f>G45*(1+L45/100)</f>
        <v>0</v>
      </c>
      <c r="N45" s="245">
        <v>6.79E-3</v>
      </c>
      <c r="O45" s="245">
        <f>ROUND(E45*N45,2)</f>
        <v>0.01</v>
      </c>
      <c r="P45" s="245">
        <v>0</v>
      </c>
      <c r="Q45" s="245">
        <f>ROUND(E45*P45,2)</f>
        <v>0</v>
      </c>
      <c r="R45" s="247" t="s">
        <v>3735</v>
      </c>
      <c r="S45" s="247" t="s">
        <v>511</v>
      </c>
      <c r="T45" s="248" t="s">
        <v>512</v>
      </c>
      <c r="U45" s="224">
        <v>1.756</v>
      </c>
      <c r="V45" s="224">
        <f>ROUND(E45*U45,2)</f>
        <v>1.76</v>
      </c>
      <c r="W45" s="224"/>
      <c r="X45" s="224" t="s">
        <v>557</v>
      </c>
      <c r="Y45" s="224" t="s">
        <v>513</v>
      </c>
      <c r="Z45" s="213"/>
      <c r="AA45" s="213"/>
      <c r="AB45" s="213"/>
      <c r="AC45" s="213"/>
      <c r="AD45" s="213"/>
      <c r="AE45" s="213"/>
      <c r="AF45" s="213"/>
      <c r="AG45" s="213" t="s">
        <v>3478</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74" t="s">
        <v>5079</v>
      </c>
      <c r="D46" s="272"/>
      <c r="E46" s="272"/>
      <c r="F46" s="272"/>
      <c r="G46" s="272"/>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921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7"/>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2">
        <v>17</v>
      </c>
      <c r="B48" s="243" t="s">
        <v>5080</v>
      </c>
      <c r="C48" s="254" t="s">
        <v>5081</v>
      </c>
      <c r="D48" s="244" t="s">
        <v>582</v>
      </c>
      <c r="E48" s="245">
        <v>1</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t="s">
        <v>3735</v>
      </c>
      <c r="S48" s="247" t="s">
        <v>511</v>
      </c>
      <c r="T48" s="248" t="s">
        <v>512</v>
      </c>
      <c r="U48" s="224">
        <v>0.42399999999999999</v>
      </c>
      <c r="V48" s="224">
        <f>ROUND(E48*U48,2)</f>
        <v>0.42</v>
      </c>
      <c r="W48" s="224"/>
      <c r="X48" s="224" t="s">
        <v>557</v>
      </c>
      <c r="Y48" s="224" t="s">
        <v>513</v>
      </c>
      <c r="Z48" s="213"/>
      <c r="AA48" s="213"/>
      <c r="AB48" s="213"/>
      <c r="AC48" s="213"/>
      <c r="AD48" s="213"/>
      <c r="AE48" s="213"/>
      <c r="AF48" s="213"/>
      <c r="AG48" s="213" t="s">
        <v>3478</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55"/>
      <c r="D49" s="251"/>
      <c r="E49" s="251"/>
      <c r="F49" s="251"/>
      <c r="G49" s="251"/>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515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2">
        <v>18</v>
      </c>
      <c r="B50" s="243" t="s">
        <v>5082</v>
      </c>
      <c r="C50" s="254" t="s">
        <v>5083</v>
      </c>
      <c r="D50" s="244" t="s">
        <v>582</v>
      </c>
      <c r="E50" s="245">
        <v>1</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t="s">
        <v>3735</v>
      </c>
      <c r="S50" s="247" t="s">
        <v>511</v>
      </c>
      <c r="T50" s="248" t="s">
        <v>512</v>
      </c>
      <c r="U50" s="224">
        <v>6.4000000000000001E-2</v>
      </c>
      <c r="V50" s="224">
        <f>ROUND(E50*U50,2)</f>
        <v>0.06</v>
      </c>
      <c r="W50" s="224"/>
      <c r="X50" s="224" t="s">
        <v>557</v>
      </c>
      <c r="Y50" s="224" t="s">
        <v>513</v>
      </c>
      <c r="Z50" s="213"/>
      <c r="AA50" s="213"/>
      <c r="AB50" s="213"/>
      <c r="AC50" s="213"/>
      <c r="AD50" s="213"/>
      <c r="AE50" s="213"/>
      <c r="AF50" s="213"/>
      <c r="AG50" s="213" t="s">
        <v>3478</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5"/>
      <c r="D51" s="251"/>
      <c r="E51" s="251"/>
      <c r="F51" s="251"/>
      <c r="G51" s="251"/>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515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1" x14ac:dyDescent="0.2">
      <c r="A52" s="242">
        <v>19</v>
      </c>
      <c r="B52" s="243" t="s">
        <v>5084</v>
      </c>
      <c r="C52" s="254" t="s">
        <v>5085</v>
      </c>
      <c r="D52" s="244" t="s">
        <v>1356</v>
      </c>
      <c r="E52" s="245">
        <v>50</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t="s">
        <v>3735</v>
      </c>
      <c r="S52" s="247" t="s">
        <v>511</v>
      </c>
      <c r="T52" s="248" t="s">
        <v>512</v>
      </c>
      <c r="U52" s="224">
        <v>6.2E-2</v>
      </c>
      <c r="V52" s="224">
        <f>ROUND(E52*U52,2)</f>
        <v>3.1</v>
      </c>
      <c r="W52" s="224"/>
      <c r="X52" s="224" t="s">
        <v>557</v>
      </c>
      <c r="Y52" s="224" t="s">
        <v>513</v>
      </c>
      <c r="Z52" s="213"/>
      <c r="AA52" s="213"/>
      <c r="AB52" s="213"/>
      <c r="AC52" s="213"/>
      <c r="AD52" s="213"/>
      <c r="AE52" s="213"/>
      <c r="AF52" s="213"/>
      <c r="AG52" s="213" t="s">
        <v>3478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5"/>
      <c r="D53" s="251"/>
      <c r="E53" s="251"/>
      <c r="F53" s="251"/>
      <c r="G53" s="251"/>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2">
        <v>20</v>
      </c>
      <c r="B54" s="243" t="s">
        <v>5086</v>
      </c>
      <c r="C54" s="254" t="s">
        <v>5087</v>
      </c>
      <c r="D54" s="244" t="s">
        <v>582</v>
      </c>
      <c r="E54" s="245">
        <v>1</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t="s">
        <v>3735</v>
      </c>
      <c r="S54" s="247" t="s">
        <v>511</v>
      </c>
      <c r="T54" s="248" t="s">
        <v>512</v>
      </c>
      <c r="U54" s="224">
        <v>0.48199999999999998</v>
      </c>
      <c r="V54" s="224">
        <f>ROUND(E54*U54,2)</f>
        <v>0.48</v>
      </c>
      <c r="W54" s="224"/>
      <c r="X54" s="224" t="s">
        <v>557</v>
      </c>
      <c r="Y54" s="224" t="s">
        <v>513</v>
      </c>
      <c r="Z54" s="213"/>
      <c r="AA54" s="213"/>
      <c r="AB54" s="213"/>
      <c r="AC54" s="213"/>
      <c r="AD54" s="213"/>
      <c r="AE54" s="213"/>
      <c r="AF54" s="213"/>
      <c r="AG54" s="213" t="s">
        <v>3478</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5"/>
      <c r="D55" s="251"/>
      <c r="E55" s="251"/>
      <c r="F55" s="251"/>
      <c r="G55" s="251"/>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515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x14ac:dyDescent="0.2">
      <c r="A56" s="242">
        <v>21</v>
      </c>
      <c r="B56" s="243" t="s">
        <v>5088</v>
      </c>
      <c r="C56" s="254" t="s">
        <v>5089</v>
      </c>
      <c r="D56" s="244" t="s">
        <v>582</v>
      </c>
      <c r="E56" s="245">
        <v>1</v>
      </c>
      <c r="F56" s="246"/>
      <c r="G56" s="247">
        <f>ROUND(E56*F56,2)</f>
        <v>0</v>
      </c>
      <c r="H56" s="246"/>
      <c r="I56" s="247">
        <f>ROUND(E56*H56,2)</f>
        <v>0</v>
      </c>
      <c r="J56" s="246"/>
      <c r="K56" s="247">
        <f>ROUND(E56*J56,2)</f>
        <v>0</v>
      </c>
      <c r="L56" s="247">
        <v>21</v>
      </c>
      <c r="M56" s="247">
        <f>G56*(1+L56/100)</f>
        <v>0</v>
      </c>
      <c r="N56" s="245">
        <v>2.5000000000000001E-4</v>
      </c>
      <c r="O56" s="245">
        <f>ROUND(E56*N56,2)</f>
        <v>0</v>
      </c>
      <c r="P56" s="245">
        <v>0</v>
      </c>
      <c r="Q56" s="245">
        <f>ROUND(E56*P56,2)</f>
        <v>0</v>
      </c>
      <c r="R56" s="247" t="s">
        <v>3735</v>
      </c>
      <c r="S56" s="247" t="s">
        <v>511</v>
      </c>
      <c r="T56" s="248" t="s">
        <v>512</v>
      </c>
      <c r="U56" s="224">
        <v>0.41</v>
      </c>
      <c r="V56" s="224">
        <f>ROUND(E56*U56,2)</f>
        <v>0.41</v>
      </c>
      <c r="W56" s="224"/>
      <c r="X56" s="224" t="s">
        <v>557</v>
      </c>
      <c r="Y56" s="224" t="s">
        <v>513</v>
      </c>
      <c r="Z56" s="213"/>
      <c r="AA56" s="213"/>
      <c r="AB56" s="213"/>
      <c r="AC56" s="213"/>
      <c r="AD56" s="213"/>
      <c r="AE56" s="213"/>
      <c r="AF56" s="213"/>
      <c r="AG56" s="213" t="s">
        <v>3478</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5"/>
      <c r="D57" s="251"/>
      <c r="E57" s="251"/>
      <c r="F57" s="251"/>
      <c r="G57" s="251"/>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515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x14ac:dyDescent="0.2">
      <c r="A58" s="242">
        <v>22</v>
      </c>
      <c r="B58" s="243" t="s">
        <v>5090</v>
      </c>
      <c r="C58" s="254" t="s">
        <v>5091</v>
      </c>
      <c r="D58" s="244" t="s">
        <v>582</v>
      </c>
      <c r="E58" s="245">
        <v>1</v>
      </c>
      <c r="F58" s="246"/>
      <c r="G58" s="247">
        <f>ROUND(E58*F58,2)</f>
        <v>0</v>
      </c>
      <c r="H58" s="246"/>
      <c r="I58" s="247">
        <f>ROUND(E58*H58,2)</f>
        <v>0</v>
      </c>
      <c r="J58" s="246"/>
      <c r="K58" s="247">
        <f>ROUND(E58*J58,2)</f>
        <v>0</v>
      </c>
      <c r="L58" s="247">
        <v>21</v>
      </c>
      <c r="M58" s="247">
        <f>G58*(1+L58/100)</f>
        <v>0</v>
      </c>
      <c r="N58" s="245">
        <v>2.7999999999999998E-4</v>
      </c>
      <c r="O58" s="245">
        <f>ROUND(E58*N58,2)</f>
        <v>0</v>
      </c>
      <c r="P58" s="245">
        <v>4.1000000000000003E-3</v>
      </c>
      <c r="Q58" s="245">
        <f>ROUND(E58*P58,2)</f>
        <v>0</v>
      </c>
      <c r="R58" s="247" t="s">
        <v>3735</v>
      </c>
      <c r="S58" s="247" t="s">
        <v>511</v>
      </c>
      <c r="T58" s="248" t="s">
        <v>512</v>
      </c>
      <c r="U58" s="224">
        <v>0.372</v>
      </c>
      <c r="V58" s="224">
        <f>ROUND(E58*U58,2)</f>
        <v>0.37</v>
      </c>
      <c r="W58" s="224"/>
      <c r="X58" s="224" t="s">
        <v>557</v>
      </c>
      <c r="Y58" s="224" t="s">
        <v>513</v>
      </c>
      <c r="Z58" s="213"/>
      <c r="AA58" s="213"/>
      <c r="AB58" s="213"/>
      <c r="AC58" s="213"/>
      <c r="AD58" s="213"/>
      <c r="AE58" s="213"/>
      <c r="AF58" s="213"/>
      <c r="AG58" s="213" t="s">
        <v>3478</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5"/>
      <c r="D59" s="251"/>
      <c r="E59" s="251"/>
      <c r="F59" s="251"/>
      <c r="G59" s="251"/>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515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2">
        <v>23</v>
      </c>
      <c r="B60" s="243" t="s">
        <v>5092</v>
      </c>
      <c r="C60" s="254" t="s">
        <v>5093</v>
      </c>
      <c r="D60" s="244" t="s">
        <v>969</v>
      </c>
      <c r="E60" s="245">
        <v>2.1999999999999999E-2</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t="s">
        <v>3735</v>
      </c>
      <c r="S60" s="247" t="s">
        <v>511</v>
      </c>
      <c r="T60" s="248" t="s">
        <v>512</v>
      </c>
      <c r="U60" s="224">
        <v>4.1550000000000002</v>
      </c>
      <c r="V60" s="224">
        <f>ROUND(E60*U60,2)</f>
        <v>0.09</v>
      </c>
      <c r="W60" s="224"/>
      <c r="X60" s="224" t="s">
        <v>557</v>
      </c>
      <c r="Y60" s="224" t="s">
        <v>513</v>
      </c>
      <c r="Z60" s="213"/>
      <c r="AA60" s="213"/>
      <c r="AB60" s="213"/>
      <c r="AC60" s="213"/>
      <c r="AD60" s="213"/>
      <c r="AE60" s="213"/>
      <c r="AF60" s="213"/>
      <c r="AG60" s="213" t="s">
        <v>3478</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74" t="s">
        <v>5094</v>
      </c>
      <c r="D61" s="272"/>
      <c r="E61" s="272"/>
      <c r="F61" s="272"/>
      <c r="G61" s="272"/>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921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7"/>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515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x14ac:dyDescent="0.2">
      <c r="A63" s="242">
        <v>24</v>
      </c>
      <c r="B63" s="243" t="s">
        <v>5095</v>
      </c>
      <c r="C63" s="254" t="s">
        <v>5096</v>
      </c>
      <c r="D63" s="244" t="s">
        <v>969</v>
      </c>
      <c r="E63" s="245">
        <v>0.11799999999999999</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t="s">
        <v>3735</v>
      </c>
      <c r="S63" s="247" t="s">
        <v>511</v>
      </c>
      <c r="T63" s="248" t="s">
        <v>512</v>
      </c>
      <c r="U63" s="224">
        <v>1.379</v>
      </c>
      <c r="V63" s="224">
        <f>ROUND(E63*U63,2)</f>
        <v>0.16</v>
      </c>
      <c r="W63" s="224"/>
      <c r="X63" s="224" t="s">
        <v>557</v>
      </c>
      <c r="Y63" s="224" t="s">
        <v>513</v>
      </c>
      <c r="Z63" s="213"/>
      <c r="AA63" s="213"/>
      <c r="AB63" s="213"/>
      <c r="AC63" s="213"/>
      <c r="AD63" s="213"/>
      <c r="AE63" s="213"/>
      <c r="AF63" s="213"/>
      <c r="AG63" s="213" t="s">
        <v>3478</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4" t="s">
        <v>2675</v>
      </c>
      <c r="D64" s="272"/>
      <c r="E64" s="272"/>
      <c r="F64" s="272"/>
      <c r="G64" s="272"/>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921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7"/>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25</v>
      </c>
      <c r="B66" s="243" t="s">
        <v>5097</v>
      </c>
      <c r="C66" s="254" t="s">
        <v>5098</v>
      </c>
      <c r="D66" s="244" t="s">
        <v>1356</v>
      </c>
      <c r="E66" s="245">
        <v>2</v>
      </c>
      <c r="F66" s="246"/>
      <c r="G66" s="247">
        <f>ROUND(E66*F66,2)</f>
        <v>0</v>
      </c>
      <c r="H66" s="246"/>
      <c r="I66" s="247">
        <f>ROUND(E66*H66,2)</f>
        <v>0</v>
      </c>
      <c r="J66" s="246"/>
      <c r="K66" s="247">
        <f>ROUND(E66*J66,2)</f>
        <v>0</v>
      </c>
      <c r="L66" s="247">
        <v>21</v>
      </c>
      <c r="M66" s="247">
        <f>G66*(1+L66/100)</f>
        <v>0</v>
      </c>
      <c r="N66" s="245">
        <v>2.7000000000000001E-3</v>
      </c>
      <c r="O66" s="245">
        <f>ROUND(E66*N66,2)</f>
        <v>0.01</v>
      </c>
      <c r="P66" s="245">
        <v>0</v>
      </c>
      <c r="Q66" s="245">
        <f>ROUND(E66*P66,2)</f>
        <v>0</v>
      </c>
      <c r="R66" s="247"/>
      <c r="S66" s="247" t="s">
        <v>527</v>
      </c>
      <c r="T66" s="248" t="s">
        <v>512</v>
      </c>
      <c r="U66" s="224">
        <v>0</v>
      </c>
      <c r="V66" s="224">
        <f>ROUND(E66*U66,2)</f>
        <v>0</v>
      </c>
      <c r="W66" s="224"/>
      <c r="X66" s="224" t="s">
        <v>557</v>
      </c>
      <c r="Y66" s="224" t="s">
        <v>513</v>
      </c>
      <c r="Z66" s="213"/>
      <c r="AA66" s="213"/>
      <c r="AB66" s="213"/>
      <c r="AC66" s="213"/>
      <c r="AD66" s="213"/>
      <c r="AE66" s="213"/>
      <c r="AF66" s="213"/>
      <c r="AG66" s="213" t="s">
        <v>3478</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5"/>
      <c r="D67" s="251"/>
      <c r="E67" s="251"/>
      <c r="F67" s="251"/>
      <c r="G67" s="251"/>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515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2">
        <v>26</v>
      </c>
      <c r="B68" s="243" t="s">
        <v>5099</v>
      </c>
      <c r="C68" s="254" t="s">
        <v>5100</v>
      </c>
      <c r="D68" s="244" t="s">
        <v>1356</v>
      </c>
      <c r="E68" s="245">
        <v>10</v>
      </c>
      <c r="F68" s="246"/>
      <c r="G68" s="247">
        <f>ROUND(E68*F68,2)</f>
        <v>0</v>
      </c>
      <c r="H68" s="246"/>
      <c r="I68" s="247">
        <f>ROUND(E68*H68,2)</f>
        <v>0</v>
      </c>
      <c r="J68" s="246"/>
      <c r="K68" s="247">
        <f>ROUND(E68*J68,2)</f>
        <v>0</v>
      </c>
      <c r="L68" s="247">
        <v>21</v>
      </c>
      <c r="M68" s="247">
        <f>G68*(1+L68/100)</f>
        <v>0</v>
      </c>
      <c r="N68" s="245">
        <v>3.48E-3</v>
      </c>
      <c r="O68" s="245">
        <f>ROUND(E68*N68,2)</f>
        <v>0.03</v>
      </c>
      <c r="P68" s="245">
        <v>0</v>
      </c>
      <c r="Q68" s="245">
        <f>ROUND(E68*P68,2)</f>
        <v>0</v>
      </c>
      <c r="R68" s="247"/>
      <c r="S68" s="247" t="s">
        <v>527</v>
      </c>
      <c r="T68" s="248" t="s">
        <v>512</v>
      </c>
      <c r="U68" s="224">
        <v>0</v>
      </c>
      <c r="V68" s="224">
        <f>ROUND(E68*U68,2)</f>
        <v>0</v>
      </c>
      <c r="W68" s="224"/>
      <c r="X68" s="224" t="s">
        <v>557</v>
      </c>
      <c r="Y68" s="224" t="s">
        <v>513</v>
      </c>
      <c r="Z68" s="213"/>
      <c r="AA68" s="213"/>
      <c r="AB68" s="213"/>
      <c r="AC68" s="213"/>
      <c r="AD68" s="213"/>
      <c r="AE68" s="213"/>
      <c r="AF68" s="213"/>
      <c r="AG68" s="213" t="s">
        <v>3478</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5"/>
      <c r="D69" s="251"/>
      <c r="E69" s="251"/>
      <c r="F69" s="251"/>
      <c r="G69" s="251"/>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515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x14ac:dyDescent="0.2">
      <c r="A70" s="242">
        <v>27</v>
      </c>
      <c r="B70" s="243" t="s">
        <v>5101</v>
      </c>
      <c r="C70" s="254" t="s">
        <v>5102</v>
      </c>
      <c r="D70" s="244" t="s">
        <v>1356</v>
      </c>
      <c r="E70" s="245">
        <v>28</v>
      </c>
      <c r="F70" s="246"/>
      <c r="G70" s="247">
        <f>ROUND(E70*F70,2)</f>
        <v>0</v>
      </c>
      <c r="H70" s="246"/>
      <c r="I70" s="247">
        <f>ROUND(E70*H70,2)</f>
        <v>0</v>
      </c>
      <c r="J70" s="246"/>
      <c r="K70" s="247">
        <f>ROUND(E70*J70,2)</f>
        <v>0</v>
      </c>
      <c r="L70" s="247">
        <v>21</v>
      </c>
      <c r="M70" s="247">
        <f>G70*(1+L70/100)</f>
        <v>0</v>
      </c>
      <c r="N70" s="245">
        <v>5.6999999999999998E-4</v>
      </c>
      <c r="O70" s="245">
        <f>ROUND(E70*N70,2)</f>
        <v>0.02</v>
      </c>
      <c r="P70" s="245">
        <v>0</v>
      </c>
      <c r="Q70" s="245">
        <f>ROUND(E70*P70,2)</f>
        <v>0</v>
      </c>
      <c r="R70" s="247"/>
      <c r="S70" s="247" t="s">
        <v>527</v>
      </c>
      <c r="T70" s="248" t="s">
        <v>512</v>
      </c>
      <c r="U70" s="224">
        <v>0</v>
      </c>
      <c r="V70" s="224">
        <f>ROUND(E70*U70,2)</f>
        <v>0</v>
      </c>
      <c r="W70" s="224"/>
      <c r="X70" s="224" t="s">
        <v>557</v>
      </c>
      <c r="Y70" s="224" t="s">
        <v>513</v>
      </c>
      <c r="Z70" s="213"/>
      <c r="AA70" s="213"/>
      <c r="AB70" s="213"/>
      <c r="AC70" s="213"/>
      <c r="AD70" s="213"/>
      <c r="AE70" s="213"/>
      <c r="AF70" s="213"/>
      <c r="AG70" s="213" t="s">
        <v>3478</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5"/>
      <c r="D71" s="251"/>
      <c r="E71" s="251"/>
      <c r="F71" s="251"/>
      <c r="G71" s="251"/>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515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x14ac:dyDescent="0.2">
      <c r="A72" s="242">
        <v>28</v>
      </c>
      <c r="B72" s="243" t="s">
        <v>5103</v>
      </c>
      <c r="C72" s="254" t="s">
        <v>5104</v>
      </c>
      <c r="D72" s="244" t="s">
        <v>1356</v>
      </c>
      <c r="E72" s="245">
        <v>5</v>
      </c>
      <c r="F72" s="246"/>
      <c r="G72" s="247">
        <f>ROUND(E72*F72,2)</f>
        <v>0</v>
      </c>
      <c r="H72" s="246"/>
      <c r="I72" s="247">
        <f>ROUND(E72*H72,2)</f>
        <v>0</v>
      </c>
      <c r="J72" s="246"/>
      <c r="K72" s="247">
        <f>ROUND(E72*J72,2)</f>
        <v>0</v>
      </c>
      <c r="L72" s="247">
        <v>21</v>
      </c>
      <c r="M72" s="247">
        <f>G72*(1+L72/100)</f>
        <v>0</v>
      </c>
      <c r="N72" s="245">
        <v>8.4999999999999995E-4</v>
      </c>
      <c r="O72" s="245">
        <f>ROUND(E72*N72,2)</f>
        <v>0</v>
      </c>
      <c r="P72" s="245">
        <v>0</v>
      </c>
      <c r="Q72" s="245">
        <f>ROUND(E72*P72,2)</f>
        <v>0</v>
      </c>
      <c r="R72" s="247"/>
      <c r="S72" s="247" t="s">
        <v>527</v>
      </c>
      <c r="T72" s="248" t="s">
        <v>512</v>
      </c>
      <c r="U72" s="224">
        <v>0</v>
      </c>
      <c r="V72" s="224">
        <f>ROUND(E72*U72,2)</f>
        <v>0</v>
      </c>
      <c r="W72" s="224"/>
      <c r="X72" s="224" t="s">
        <v>557</v>
      </c>
      <c r="Y72" s="224" t="s">
        <v>513</v>
      </c>
      <c r="Z72" s="213"/>
      <c r="AA72" s="213"/>
      <c r="AB72" s="213"/>
      <c r="AC72" s="213"/>
      <c r="AD72" s="213"/>
      <c r="AE72" s="213"/>
      <c r="AF72" s="213"/>
      <c r="AG72" s="213" t="s">
        <v>3478</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5"/>
      <c r="D73" s="251"/>
      <c r="E73" s="251"/>
      <c r="F73" s="251"/>
      <c r="G73" s="251"/>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29</v>
      </c>
      <c r="B74" s="243" t="s">
        <v>5105</v>
      </c>
      <c r="C74" s="254" t="s">
        <v>5106</v>
      </c>
      <c r="D74" s="244" t="s">
        <v>582</v>
      </c>
      <c r="E74" s="245">
        <v>1</v>
      </c>
      <c r="F74" s="246"/>
      <c r="G74" s="247">
        <f>ROUND(E74*F74,2)</f>
        <v>0</v>
      </c>
      <c r="H74" s="246"/>
      <c r="I74" s="247">
        <f>ROUND(E74*H74,2)</f>
        <v>0</v>
      </c>
      <c r="J74" s="246"/>
      <c r="K74" s="247">
        <f>ROUND(E74*J74,2)</f>
        <v>0</v>
      </c>
      <c r="L74" s="247">
        <v>21</v>
      </c>
      <c r="M74" s="247">
        <f>G74*(1+L74/100)</f>
        <v>0</v>
      </c>
      <c r="N74" s="245">
        <v>6.0999999999999997E-4</v>
      </c>
      <c r="O74" s="245">
        <f>ROUND(E74*N74,2)</f>
        <v>0</v>
      </c>
      <c r="P74" s="245">
        <v>0</v>
      </c>
      <c r="Q74" s="245">
        <f>ROUND(E74*P74,2)</f>
        <v>0</v>
      </c>
      <c r="R74" s="247"/>
      <c r="S74" s="247" t="s">
        <v>527</v>
      </c>
      <c r="T74" s="248" t="s">
        <v>512</v>
      </c>
      <c r="U74" s="224">
        <v>0</v>
      </c>
      <c r="V74" s="224">
        <f>ROUND(E74*U74,2)</f>
        <v>0</v>
      </c>
      <c r="W74" s="224"/>
      <c r="X74" s="224" t="s">
        <v>557</v>
      </c>
      <c r="Y74" s="224" t="s">
        <v>513</v>
      </c>
      <c r="Z74" s="213"/>
      <c r="AA74" s="213"/>
      <c r="AB74" s="213"/>
      <c r="AC74" s="213"/>
      <c r="AD74" s="213"/>
      <c r="AE74" s="213"/>
      <c r="AF74" s="213"/>
      <c r="AG74" s="213" t="s">
        <v>3478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5"/>
      <c r="D75" s="251"/>
      <c r="E75" s="251"/>
      <c r="F75" s="251"/>
      <c r="G75" s="251"/>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515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42">
        <v>30</v>
      </c>
      <c r="B76" s="243" t="s">
        <v>5107</v>
      </c>
      <c r="C76" s="254" t="s">
        <v>5108</v>
      </c>
      <c r="D76" s="244" t="s">
        <v>582</v>
      </c>
      <c r="E76" s="245">
        <v>2</v>
      </c>
      <c r="F76" s="246"/>
      <c r="G76" s="247">
        <f>ROUND(E76*F76,2)</f>
        <v>0</v>
      </c>
      <c r="H76" s="246"/>
      <c r="I76" s="247">
        <f>ROUND(E76*H76,2)</f>
        <v>0</v>
      </c>
      <c r="J76" s="246"/>
      <c r="K76" s="247">
        <f>ROUND(E76*J76,2)</f>
        <v>0</v>
      </c>
      <c r="L76" s="247">
        <v>21</v>
      </c>
      <c r="M76" s="247">
        <f>G76*(1+L76/100)</f>
        <v>0</v>
      </c>
      <c r="N76" s="245">
        <v>8.8000000000000003E-4</v>
      </c>
      <c r="O76" s="245">
        <f>ROUND(E76*N76,2)</f>
        <v>0</v>
      </c>
      <c r="P76" s="245">
        <v>0</v>
      </c>
      <c r="Q76" s="245">
        <f>ROUND(E76*P76,2)</f>
        <v>0</v>
      </c>
      <c r="R76" s="247"/>
      <c r="S76" s="247" t="s">
        <v>527</v>
      </c>
      <c r="T76" s="248" t="s">
        <v>512</v>
      </c>
      <c r="U76" s="224">
        <v>0</v>
      </c>
      <c r="V76" s="224">
        <f>ROUND(E76*U76,2)</f>
        <v>0</v>
      </c>
      <c r="W76" s="224"/>
      <c r="X76" s="224" t="s">
        <v>557</v>
      </c>
      <c r="Y76" s="224" t="s">
        <v>513</v>
      </c>
      <c r="Z76" s="213"/>
      <c r="AA76" s="213"/>
      <c r="AB76" s="213"/>
      <c r="AC76" s="213"/>
      <c r="AD76" s="213"/>
      <c r="AE76" s="213"/>
      <c r="AF76" s="213"/>
      <c r="AG76" s="213" t="s">
        <v>3478</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5"/>
      <c r="D77" s="251"/>
      <c r="E77" s="251"/>
      <c r="F77" s="251"/>
      <c r="G77" s="251"/>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2">
        <v>31</v>
      </c>
      <c r="B78" s="243" t="s">
        <v>5109</v>
      </c>
      <c r="C78" s="254" t="s">
        <v>5110</v>
      </c>
      <c r="D78" s="244" t="s">
        <v>582</v>
      </c>
      <c r="E78" s="245">
        <v>1</v>
      </c>
      <c r="F78" s="246"/>
      <c r="G78" s="247">
        <f>ROUND(E78*F78,2)</f>
        <v>0</v>
      </c>
      <c r="H78" s="246"/>
      <c r="I78" s="247">
        <f>ROUND(E78*H78,2)</f>
        <v>0</v>
      </c>
      <c r="J78" s="246"/>
      <c r="K78" s="247">
        <f>ROUND(E78*J78,2)</f>
        <v>0</v>
      </c>
      <c r="L78" s="247">
        <v>21</v>
      </c>
      <c r="M78" s="247">
        <f>G78*(1+L78/100)</f>
        <v>0</v>
      </c>
      <c r="N78" s="245">
        <v>5.0000000000000001E-3</v>
      </c>
      <c r="O78" s="245">
        <f>ROUND(E78*N78,2)</f>
        <v>0.01</v>
      </c>
      <c r="P78" s="245">
        <v>0</v>
      </c>
      <c r="Q78" s="245">
        <f>ROUND(E78*P78,2)</f>
        <v>0</v>
      </c>
      <c r="R78" s="247"/>
      <c r="S78" s="247" t="s">
        <v>527</v>
      </c>
      <c r="T78" s="248" t="s">
        <v>512</v>
      </c>
      <c r="U78" s="224">
        <v>0</v>
      </c>
      <c r="V78" s="224">
        <f>ROUND(E78*U78,2)</f>
        <v>0</v>
      </c>
      <c r="W78" s="224"/>
      <c r="X78" s="224" t="s">
        <v>557</v>
      </c>
      <c r="Y78" s="224" t="s">
        <v>513</v>
      </c>
      <c r="Z78" s="213"/>
      <c r="AA78" s="213"/>
      <c r="AB78" s="213"/>
      <c r="AC78" s="213"/>
      <c r="AD78" s="213"/>
      <c r="AE78" s="213"/>
      <c r="AF78" s="213"/>
      <c r="AG78" s="213" t="s">
        <v>3478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5"/>
      <c r="D79" s="251"/>
      <c r="E79" s="251"/>
      <c r="F79" s="251"/>
      <c r="G79" s="251"/>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515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2">
        <v>32</v>
      </c>
      <c r="B80" s="243" t="s">
        <v>5111</v>
      </c>
      <c r="C80" s="254" t="s">
        <v>5112</v>
      </c>
      <c r="D80" s="244" t="s">
        <v>582</v>
      </c>
      <c r="E80" s="245">
        <v>1</v>
      </c>
      <c r="F80" s="246"/>
      <c r="G80" s="247">
        <f>ROUND(E80*F80,2)</f>
        <v>0</v>
      </c>
      <c r="H80" s="246"/>
      <c r="I80" s="247">
        <f>ROUND(E80*H80,2)</f>
        <v>0</v>
      </c>
      <c r="J80" s="246"/>
      <c r="K80" s="247">
        <f>ROUND(E80*J80,2)</f>
        <v>0</v>
      </c>
      <c r="L80" s="247">
        <v>21</v>
      </c>
      <c r="M80" s="247">
        <f>G80*(1+L80/100)</f>
        <v>0</v>
      </c>
      <c r="N80" s="245">
        <v>6.0000000000000001E-3</v>
      </c>
      <c r="O80" s="245">
        <f>ROUND(E80*N80,2)</f>
        <v>0.01</v>
      </c>
      <c r="P80" s="245">
        <v>0</v>
      </c>
      <c r="Q80" s="245">
        <f>ROUND(E80*P80,2)</f>
        <v>0</v>
      </c>
      <c r="R80" s="247"/>
      <c r="S80" s="247" t="s">
        <v>527</v>
      </c>
      <c r="T80" s="248" t="s">
        <v>512</v>
      </c>
      <c r="U80" s="224">
        <v>0</v>
      </c>
      <c r="V80" s="224">
        <f>ROUND(E80*U80,2)</f>
        <v>0</v>
      </c>
      <c r="W80" s="224"/>
      <c r="X80" s="224" t="s">
        <v>557</v>
      </c>
      <c r="Y80" s="224" t="s">
        <v>513</v>
      </c>
      <c r="Z80" s="213"/>
      <c r="AA80" s="213"/>
      <c r="AB80" s="213"/>
      <c r="AC80" s="213"/>
      <c r="AD80" s="213"/>
      <c r="AE80" s="213"/>
      <c r="AF80" s="213"/>
      <c r="AG80" s="213" t="s">
        <v>3478</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5"/>
      <c r="D81" s="251"/>
      <c r="E81" s="251"/>
      <c r="F81" s="251"/>
      <c r="G81" s="251"/>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2">
        <v>33</v>
      </c>
      <c r="B82" s="243" t="s">
        <v>5113</v>
      </c>
      <c r="C82" s="254" t="s">
        <v>5114</v>
      </c>
      <c r="D82" s="244" t="s">
        <v>3499</v>
      </c>
      <c r="E82" s="245">
        <v>3</v>
      </c>
      <c r="F82" s="246"/>
      <c r="G82" s="247">
        <f>ROUND(E82*F82,2)</f>
        <v>0</v>
      </c>
      <c r="H82" s="246"/>
      <c r="I82" s="247">
        <f>ROUND(E82*H82,2)</f>
        <v>0</v>
      </c>
      <c r="J82" s="246"/>
      <c r="K82" s="247">
        <f>ROUND(E82*J82,2)</f>
        <v>0</v>
      </c>
      <c r="L82" s="247">
        <v>21</v>
      </c>
      <c r="M82" s="247">
        <f>G82*(1+L82/100)</f>
        <v>0</v>
      </c>
      <c r="N82" s="245">
        <v>9.0200000000000002E-3</v>
      </c>
      <c r="O82" s="245">
        <f>ROUND(E82*N82,2)</f>
        <v>0.03</v>
      </c>
      <c r="P82" s="245">
        <v>0</v>
      </c>
      <c r="Q82" s="245">
        <f>ROUND(E82*P82,2)</f>
        <v>0</v>
      </c>
      <c r="R82" s="247"/>
      <c r="S82" s="247" t="s">
        <v>527</v>
      </c>
      <c r="T82" s="248" t="s">
        <v>512</v>
      </c>
      <c r="U82" s="224">
        <v>0</v>
      </c>
      <c r="V82" s="224">
        <f>ROUND(E82*U82,2)</f>
        <v>0</v>
      </c>
      <c r="W82" s="224"/>
      <c r="X82" s="224" t="s">
        <v>557</v>
      </c>
      <c r="Y82" s="224" t="s">
        <v>513</v>
      </c>
      <c r="Z82" s="213"/>
      <c r="AA82" s="213"/>
      <c r="AB82" s="213"/>
      <c r="AC82" s="213"/>
      <c r="AD82" s="213"/>
      <c r="AE82" s="213"/>
      <c r="AF82" s="213"/>
      <c r="AG82" s="213" t="s">
        <v>3478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5"/>
      <c r="D83" s="251"/>
      <c r="E83" s="251"/>
      <c r="F83" s="251"/>
      <c r="G83" s="251"/>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515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x14ac:dyDescent="0.2">
      <c r="A84" s="232" t="s">
        <v>506</v>
      </c>
      <c r="B84" s="233" t="s">
        <v>417</v>
      </c>
      <c r="C84" s="253" t="s">
        <v>418</v>
      </c>
      <c r="D84" s="234"/>
      <c r="E84" s="235"/>
      <c r="F84" s="236"/>
      <c r="G84" s="236">
        <f>SUMIF(AG85:AG88,"&lt;&gt;NOR",G85:G88)</f>
        <v>0</v>
      </c>
      <c r="H84" s="236"/>
      <c r="I84" s="236">
        <f>SUM(I85:I88)</f>
        <v>0</v>
      </c>
      <c r="J84" s="236"/>
      <c r="K84" s="236">
        <f>SUM(K85:K88)</f>
        <v>0</v>
      </c>
      <c r="L84" s="236"/>
      <c r="M84" s="236">
        <f>SUM(M85:M88)</f>
        <v>0</v>
      </c>
      <c r="N84" s="235"/>
      <c r="O84" s="235">
        <f>SUM(O85:O88)</f>
        <v>0</v>
      </c>
      <c r="P84" s="235"/>
      <c r="Q84" s="235">
        <f>SUM(Q85:Q88)</f>
        <v>0</v>
      </c>
      <c r="R84" s="236"/>
      <c r="S84" s="236"/>
      <c r="T84" s="237"/>
      <c r="U84" s="231"/>
      <c r="V84" s="231">
        <f>SUM(V85:V88)</f>
        <v>0</v>
      </c>
      <c r="W84" s="231"/>
      <c r="X84" s="231"/>
      <c r="Y84" s="231"/>
      <c r="AG84" t="s">
        <v>507</v>
      </c>
    </row>
    <row r="85" spans="1:60" outlineLevel="1" x14ac:dyDescent="0.2">
      <c r="A85" s="242">
        <v>34</v>
      </c>
      <c r="B85" s="243" t="s">
        <v>5115</v>
      </c>
      <c r="C85" s="254" t="s">
        <v>5116</v>
      </c>
      <c r="D85" s="244" t="s">
        <v>1356</v>
      </c>
      <c r="E85" s="245">
        <v>12</v>
      </c>
      <c r="F85" s="246"/>
      <c r="G85" s="247">
        <f>ROUND(E85*F85,2)</f>
        <v>0</v>
      </c>
      <c r="H85" s="246"/>
      <c r="I85" s="247">
        <f>ROUND(E85*H85,2)</f>
        <v>0</v>
      </c>
      <c r="J85" s="246"/>
      <c r="K85" s="247">
        <f>ROUND(E85*J85,2)</f>
        <v>0</v>
      </c>
      <c r="L85" s="247">
        <v>21</v>
      </c>
      <c r="M85" s="247">
        <f>G85*(1+L85/100)</f>
        <v>0</v>
      </c>
      <c r="N85" s="245">
        <v>2.0000000000000002E-5</v>
      </c>
      <c r="O85" s="245">
        <f>ROUND(E85*N85,2)</f>
        <v>0</v>
      </c>
      <c r="P85" s="245">
        <v>0</v>
      </c>
      <c r="Q85" s="245">
        <f>ROUND(E85*P85,2)</f>
        <v>0</v>
      </c>
      <c r="R85" s="247"/>
      <c r="S85" s="247" t="s">
        <v>527</v>
      </c>
      <c r="T85" s="248" t="s">
        <v>512</v>
      </c>
      <c r="U85" s="224">
        <v>0</v>
      </c>
      <c r="V85" s="224">
        <f>ROUND(E85*U85,2)</f>
        <v>0</v>
      </c>
      <c r="W85" s="224"/>
      <c r="X85" s="224" t="s">
        <v>557</v>
      </c>
      <c r="Y85" s="224" t="s">
        <v>513</v>
      </c>
      <c r="Z85" s="213"/>
      <c r="AA85" s="213"/>
      <c r="AB85" s="213"/>
      <c r="AC85" s="213"/>
      <c r="AD85" s="213"/>
      <c r="AE85" s="213"/>
      <c r="AF85" s="213"/>
      <c r="AG85" s="213" t="s">
        <v>3478</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5"/>
      <c r="D86" s="251"/>
      <c r="E86" s="251"/>
      <c r="F86" s="251"/>
      <c r="G86" s="251"/>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515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2">
        <v>35</v>
      </c>
      <c r="B87" s="243" t="s">
        <v>5117</v>
      </c>
      <c r="C87" s="254" t="s">
        <v>5118</v>
      </c>
      <c r="D87" s="244" t="s">
        <v>1356</v>
      </c>
      <c r="E87" s="245">
        <v>12</v>
      </c>
      <c r="F87" s="246"/>
      <c r="G87" s="247">
        <f>ROUND(E87*F87,2)</f>
        <v>0</v>
      </c>
      <c r="H87" s="246"/>
      <c r="I87" s="247">
        <f>ROUND(E87*H87,2)</f>
        <v>0</v>
      </c>
      <c r="J87" s="246"/>
      <c r="K87" s="247">
        <f>ROUND(E87*J87,2)</f>
        <v>0</v>
      </c>
      <c r="L87" s="247">
        <v>21</v>
      </c>
      <c r="M87" s="247">
        <f>G87*(1+L87/100)</f>
        <v>0</v>
      </c>
      <c r="N87" s="245">
        <v>2.0000000000000002E-5</v>
      </c>
      <c r="O87" s="245">
        <f>ROUND(E87*N87,2)</f>
        <v>0</v>
      </c>
      <c r="P87" s="245">
        <v>0</v>
      </c>
      <c r="Q87" s="245">
        <f>ROUND(E87*P87,2)</f>
        <v>0</v>
      </c>
      <c r="R87" s="247"/>
      <c r="S87" s="247" t="s">
        <v>527</v>
      </c>
      <c r="T87" s="248" t="s">
        <v>512</v>
      </c>
      <c r="U87" s="224">
        <v>0</v>
      </c>
      <c r="V87" s="224">
        <f>ROUND(E87*U87,2)</f>
        <v>0</v>
      </c>
      <c r="W87" s="224"/>
      <c r="X87" s="224" t="s">
        <v>557</v>
      </c>
      <c r="Y87" s="224" t="s">
        <v>513</v>
      </c>
      <c r="Z87" s="213"/>
      <c r="AA87" s="213"/>
      <c r="AB87" s="213"/>
      <c r="AC87" s="213"/>
      <c r="AD87" s="213"/>
      <c r="AE87" s="213"/>
      <c r="AF87" s="213"/>
      <c r="AG87" s="213" t="s">
        <v>3478</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5"/>
      <c r="D88" s="251"/>
      <c r="E88" s="251"/>
      <c r="F88" s="251"/>
      <c r="G88" s="251"/>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x14ac:dyDescent="0.2">
      <c r="A89" s="3"/>
      <c r="B89" s="4"/>
      <c r="C89" s="259"/>
      <c r="D89" s="6"/>
      <c r="E89" s="3"/>
      <c r="F89" s="3"/>
      <c r="G89" s="3"/>
      <c r="H89" s="3"/>
      <c r="I89" s="3"/>
      <c r="J89" s="3"/>
      <c r="K89" s="3"/>
      <c r="L89" s="3"/>
      <c r="M89" s="3"/>
      <c r="N89" s="3"/>
      <c r="O89" s="3"/>
      <c r="P89" s="3"/>
      <c r="Q89" s="3"/>
      <c r="R89" s="3"/>
      <c r="S89" s="3"/>
      <c r="T89" s="3"/>
      <c r="U89" s="3"/>
      <c r="V89" s="3"/>
      <c r="W89" s="3"/>
      <c r="X89" s="3"/>
      <c r="Y89" s="3"/>
      <c r="AE89">
        <v>12</v>
      </c>
      <c r="AF89">
        <v>21</v>
      </c>
      <c r="AG89" t="s">
        <v>492</v>
      </c>
    </row>
    <row r="90" spans="1:60" x14ac:dyDescent="0.2">
      <c r="A90" s="216"/>
      <c r="B90" s="217" t="s">
        <v>29</v>
      </c>
      <c r="C90" s="260"/>
      <c r="D90" s="218"/>
      <c r="E90" s="219"/>
      <c r="F90" s="219"/>
      <c r="G90" s="241">
        <f>G8+G27+G31+G84</f>
        <v>0</v>
      </c>
      <c r="H90" s="3"/>
      <c r="I90" s="3"/>
      <c r="J90" s="3"/>
      <c r="K90" s="3"/>
      <c r="L90" s="3"/>
      <c r="M90" s="3"/>
      <c r="N90" s="3"/>
      <c r="O90" s="3"/>
      <c r="P90" s="3"/>
      <c r="Q90" s="3"/>
      <c r="R90" s="3"/>
      <c r="S90" s="3"/>
      <c r="T90" s="3"/>
      <c r="U90" s="3"/>
      <c r="V90" s="3"/>
      <c r="W90" s="3"/>
      <c r="X90" s="3"/>
      <c r="Y90" s="3"/>
      <c r="AE90">
        <f>SUMIF(L7:L88,AE89,G7:G88)</f>
        <v>0</v>
      </c>
      <c r="AF90">
        <f>SUMIF(L7:L88,AF89,G7:G88)</f>
        <v>0</v>
      </c>
      <c r="AG90" t="s">
        <v>576</v>
      </c>
    </row>
    <row r="91" spans="1:60" x14ac:dyDescent="0.2">
      <c r="C91" s="261"/>
      <c r="D91" s="10"/>
      <c r="AG91" t="s">
        <v>577</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BTEod2plIGUBzsaw4BoTULIBqtQ9uWRkZfcnJvFDxpz46OdLoFWx/n2H5TkifWEXf0Lp9wt8GLysFLs4SQiPA==" saltValue="RC/rkn3VjZtwlw2TktMG7Q==" spinCount="100000" sheet="1" formatRows="0"/>
  <mergeCells count="46">
    <mergeCell ref="C81:G81"/>
    <mergeCell ref="C83:G83"/>
    <mergeCell ref="C86:G86"/>
    <mergeCell ref="C88:G88"/>
    <mergeCell ref="C69:G69"/>
    <mergeCell ref="C71:G71"/>
    <mergeCell ref="C73:G73"/>
    <mergeCell ref="C75:G75"/>
    <mergeCell ref="C77:G77"/>
    <mergeCell ref="C79:G79"/>
    <mergeCell ref="C59:G59"/>
    <mergeCell ref="C61:G61"/>
    <mergeCell ref="C62:G62"/>
    <mergeCell ref="C64:G64"/>
    <mergeCell ref="C65:G65"/>
    <mergeCell ref="C67:G67"/>
    <mergeCell ref="C47:G47"/>
    <mergeCell ref="C49:G49"/>
    <mergeCell ref="C51:G51"/>
    <mergeCell ref="C53:G53"/>
    <mergeCell ref="C55:G55"/>
    <mergeCell ref="C57:G57"/>
    <mergeCell ref="C37:G37"/>
    <mergeCell ref="C38:G38"/>
    <mergeCell ref="C40:G40"/>
    <mergeCell ref="C42:G42"/>
    <mergeCell ref="C44:G44"/>
    <mergeCell ref="C46:G46"/>
    <mergeCell ref="C24:G24"/>
    <mergeCell ref="C26:G26"/>
    <mergeCell ref="C29:G29"/>
    <mergeCell ref="C30:G30"/>
    <mergeCell ref="C33:G33"/>
    <mergeCell ref="C35:G35"/>
    <mergeCell ref="C13:G13"/>
    <mergeCell ref="C14:G14"/>
    <mergeCell ref="C16:G16"/>
    <mergeCell ref="C18:G18"/>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60</v>
      </c>
      <c r="C3" s="202" t="s">
        <v>61</v>
      </c>
      <c r="D3" s="200"/>
      <c r="E3" s="200"/>
      <c r="F3" s="200"/>
      <c r="G3" s="201"/>
      <c r="AC3" s="177" t="s">
        <v>479</v>
      </c>
      <c r="AG3" t="s">
        <v>482</v>
      </c>
    </row>
    <row r="4" spans="1:60" ht="24.95" customHeight="1" x14ac:dyDescent="0.2">
      <c r="A4" s="203" t="s">
        <v>9</v>
      </c>
      <c r="B4" s="204" t="s">
        <v>80</v>
      </c>
      <c r="C4" s="205" t="s">
        <v>81</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208</v>
      </c>
      <c r="C8" s="253" t="s">
        <v>213</v>
      </c>
      <c r="D8" s="234"/>
      <c r="E8" s="235"/>
      <c r="F8" s="236"/>
      <c r="G8" s="236">
        <f>SUMIF(AG9:AG31,"&lt;&gt;NOR",G9:G31)</f>
        <v>0</v>
      </c>
      <c r="H8" s="236"/>
      <c r="I8" s="236">
        <f>SUM(I9:I31)</f>
        <v>0</v>
      </c>
      <c r="J8" s="236"/>
      <c r="K8" s="236">
        <f>SUM(K9:K31)</f>
        <v>0</v>
      </c>
      <c r="L8" s="236"/>
      <c r="M8" s="236">
        <f>SUM(M9:M31)</f>
        <v>0</v>
      </c>
      <c r="N8" s="235"/>
      <c r="O8" s="235">
        <f>SUM(O9:O31)</f>
        <v>0</v>
      </c>
      <c r="P8" s="235"/>
      <c r="Q8" s="235">
        <f>SUM(Q9:Q31)</f>
        <v>0</v>
      </c>
      <c r="R8" s="236"/>
      <c r="S8" s="236"/>
      <c r="T8" s="237"/>
      <c r="U8" s="231"/>
      <c r="V8" s="231">
        <f>SUM(V9:V31)</f>
        <v>0</v>
      </c>
      <c r="W8" s="231"/>
      <c r="X8" s="231"/>
      <c r="Y8" s="231"/>
      <c r="AG8" t="s">
        <v>507</v>
      </c>
    </row>
    <row r="9" spans="1:60" ht="33.75" outlineLevel="1" x14ac:dyDescent="0.2">
      <c r="A9" s="242">
        <v>1</v>
      </c>
      <c r="B9" s="243" t="s">
        <v>580</v>
      </c>
      <c r="C9" s="254" t="s">
        <v>5119</v>
      </c>
      <c r="D9" s="244" t="s">
        <v>530</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6" t="s">
        <v>5120</v>
      </c>
      <c r="D10" s="252"/>
      <c r="E10" s="252"/>
      <c r="F10" s="252"/>
      <c r="G10" s="25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2">
        <v>2</v>
      </c>
      <c r="B12" s="243" t="s">
        <v>586</v>
      </c>
      <c r="C12" s="254" t="s">
        <v>5121</v>
      </c>
      <c r="D12" s="244" t="s">
        <v>530</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527</v>
      </c>
      <c r="T12" s="248" t="s">
        <v>512</v>
      </c>
      <c r="U12" s="224">
        <v>0</v>
      </c>
      <c r="V12" s="224">
        <f>ROUND(E12*U12,2)</f>
        <v>0</v>
      </c>
      <c r="W12" s="224"/>
      <c r="X12" s="224" t="s">
        <v>557</v>
      </c>
      <c r="Y12" s="224" t="s">
        <v>513</v>
      </c>
      <c r="Z12" s="213"/>
      <c r="AA12" s="213"/>
      <c r="AB12" s="213"/>
      <c r="AC12" s="213"/>
      <c r="AD12" s="213"/>
      <c r="AE12" s="213"/>
      <c r="AF12" s="213"/>
      <c r="AG12" s="213" t="s">
        <v>558</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5"/>
      <c r="D13" s="251"/>
      <c r="E13" s="251"/>
      <c r="F13" s="251"/>
      <c r="G13" s="251"/>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515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2">
        <v>3</v>
      </c>
      <c r="B14" s="243" t="s">
        <v>590</v>
      </c>
      <c r="C14" s="254" t="s">
        <v>5122</v>
      </c>
      <c r="D14" s="244" t="s">
        <v>530</v>
      </c>
      <c r="E14" s="245">
        <v>1</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527</v>
      </c>
      <c r="T14" s="248" t="s">
        <v>512</v>
      </c>
      <c r="U14" s="224">
        <v>0</v>
      </c>
      <c r="V14" s="224">
        <f>ROUND(E14*U14,2)</f>
        <v>0</v>
      </c>
      <c r="W14" s="224"/>
      <c r="X14" s="224" t="s">
        <v>557</v>
      </c>
      <c r="Y14" s="224" t="s">
        <v>513</v>
      </c>
      <c r="Z14" s="213"/>
      <c r="AA14" s="213"/>
      <c r="AB14" s="213"/>
      <c r="AC14" s="213"/>
      <c r="AD14" s="213"/>
      <c r="AE14" s="213"/>
      <c r="AF14" s="213"/>
      <c r="AG14" s="213" t="s">
        <v>558</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5"/>
      <c r="D15" s="251"/>
      <c r="E15" s="251"/>
      <c r="F15" s="251"/>
      <c r="G15" s="251"/>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515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2">
        <v>4</v>
      </c>
      <c r="B16" s="243" t="s">
        <v>594</v>
      </c>
      <c r="C16" s="254" t="s">
        <v>5123</v>
      </c>
      <c r="D16" s="244" t="s">
        <v>530</v>
      </c>
      <c r="E16" s="245">
        <v>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527</v>
      </c>
      <c r="T16" s="248" t="s">
        <v>512</v>
      </c>
      <c r="U16" s="224">
        <v>0</v>
      </c>
      <c r="V16" s="224">
        <f>ROUND(E16*U16,2)</f>
        <v>0</v>
      </c>
      <c r="W16" s="224"/>
      <c r="X16" s="224" t="s">
        <v>557</v>
      </c>
      <c r="Y16" s="224" t="s">
        <v>513</v>
      </c>
      <c r="Z16" s="213"/>
      <c r="AA16" s="213"/>
      <c r="AB16" s="213"/>
      <c r="AC16" s="213"/>
      <c r="AD16" s="213"/>
      <c r="AE16" s="213"/>
      <c r="AF16" s="213"/>
      <c r="AG16" s="213" t="s">
        <v>558</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5"/>
      <c r="D17" s="251"/>
      <c r="E17" s="251"/>
      <c r="F17" s="251"/>
      <c r="G17" s="251"/>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33.75" outlineLevel="1" x14ac:dyDescent="0.2">
      <c r="A18" s="242">
        <v>5</v>
      </c>
      <c r="B18" s="243" t="s">
        <v>598</v>
      </c>
      <c r="C18" s="254" t="s">
        <v>5124</v>
      </c>
      <c r="D18" s="244" t="s">
        <v>530</v>
      </c>
      <c r="E18" s="245">
        <v>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557</v>
      </c>
      <c r="Y18" s="224" t="s">
        <v>513</v>
      </c>
      <c r="Z18" s="213"/>
      <c r="AA18" s="213"/>
      <c r="AB18" s="213"/>
      <c r="AC18" s="213"/>
      <c r="AD18" s="213"/>
      <c r="AE18" s="213"/>
      <c r="AF18" s="213"/>
      <c r="AG18" s="213" t="s">
        <v>558</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5"/>
      <c r="D19" s="251"/>
      <c r="E19" s="251"/>
      <c r="F19" s="251"/>
      <c r="G19" s="251"/>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2">
        <v>6</v>
      </c>
      <c r="B20" s="243" t="s">
        <v>602</v>
      </c>
      <c r="C20" s="254" t="s">
        <v>5125</v>
      </c>
      <c r="D20" s="244" t="s">
        <v>5126</v>
      </c>
      <c r="E20" s="245">
        <v>63</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527</v>
      </c>
      <c r="T20" s="248" t="s">
        <v>512</v>
      </c>
      <c r="U20" s="224">
        <v>0</v>
      </c>
      <c r="V20" s="224">
        <f>ROUND(E20*U20,2)</f>
        <v>0</v>
      </c>
      <c r="W20" s="224"/>
      <c r="X20" s="224" t="s">
        <v>557</v>
      </c>
      <c r="Y20" s="224" t="s">
        <v>513</v>
      </c>
      <c r="Z20" s="213"/>
      <c r="AA20" s="213"/>
      <c r="AB20" s="213"/>
      <c r="AC20" s="213"/>
      <c r="AD20" s="213"/>
      <c r="AE20" s="213"/>
      <c r="AF20" s="213"/>
      <c r="AG20" s="213" t="s">
        <v>558</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5"/>
      <c r="D21" s="251"/>
      <c r="E21" s="251"/>
      <c r="F21" s="251"/>
      <c r="G21" s="251"/>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515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42">
        <v>7</v>
      </c>
      <c r="B22" s="243" t="s">
        <v>608</v>
      </c>
      <c r="C22" s="254" t="s">
        <v>5127</v>
      </c>
      <c r="D22" s="244" t="s">
        <v>530</v>
      </c>
      <c r="E22" s="245">
        <v>14</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527</v>
      </c>
      <c r="T22" s="248" t="s">
        <v>512</v>
      </c>
      <c r="U22" s="224">
        <v>0</v>
      </c>
      <c r="V22" s="224">
        <f>ROUND(E22*U22,2)</f>
        <v>0</v>
      </c>
      <c r="W22" s="224"/>
      <c r="X22" s="224" t="s">
        <v>557</v>
      </c>
      <c r="Y22" s="224" t="s">
        <v>513</v>
      </c>
      <c r="Z22" s="213"/>
      <c r="AA22" s="213"/>
      <c r="AB22" s="213"/>
      <c r="AC22" s="213"/>
      <c r="AD22" s="213"/>
      <c r="AE22" s="213"/>
      <c r="AF22" s="213"/>
      <c r="AG22" s="213" t="s">
        <v>558</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5"/>
      <c r="D23" s="251"/>
      <c r="E23" s="251"/>
      <c r="F23" s="251"/>
      <c r="G23" s="251"/>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2">
        <v>8</v>
      </c>
      <c r="B24" s="243" t="s">
        <v>611</v>
      </c>
      <c r="C24" s="254" t="s">
        <v>5128</v>
      </c>
      <c r="D24" s="244" t="s">
        <v>5126</v>
      </c>
      <c r="E24" s="245">
        <v>25</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c r="S24" s="247" t="s">
        <v>527</v>
      </c>
      <c r="T24" s="248" t="s">
        <v>512</v>
      </c>
      <c r="U24" s="224">
        <v>0</v>
      </c>
      <c r="V24" s="224">
        <f>ROUND(E24*U24,2)</f>
        <v>0</v>
      </c>
      <c r="W24" s="224"/>
      <c r="X24" s="224" t="s">
        <v>557</v>
      </c>
      <c r="Y24" s="224" t="s">
        <v>513</v>
      </c>
      <c r="Z24" s="213"/>
      <c r="AA24" s="213"/>
      <c r="AB24" s="213"/>
      <c r="AC24" s="213"/>
      <c r="AD24" s="213"/>
      <c r="AE24" s="213"/>
      <c r="AF24" s="213"/>
      <c r="AG24" s="213" t="s">
        <v>558</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5"/>
      <c r="D25" s="251"/>
      <c r="E25" s="251"/>
      <c r="F25" s="251"/>
      <c r="G25" s="251"/>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515</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2">
        <v>9</v>
      </c>
      <c r="B26" s="243" t="s">
        <v>614</v>
      </c>
      <c r="C26" s="254" t="s">
        <v>5129</v>
      </c>
      <c r="D26" s="244" t="s">
        <v>530</v>
      </c>
      <c r="E26" s="245">
        <v>5</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527</v>
      </c>
      <c r="T26" s="248" t="s">
        <v>512</v>
      </c>
      <c r="U26" s="224">
        <v>0</v>
      </c>
      <c r="V26" s="224">
        <f>ROUND(E26*U26,2)</f>
        <v>0</v>
      </c>
      <c r="W26" s="224"/>
      <c r="X26" s="224" t="s">
        <v>557</v>
      </c>
      <c r="Y26" s="224" t="s">
        <v>513</v>
      </c>
      <c r="Z26" s="213"/>
      <c r="AA26" s="213"/>
      <c r="AB26" s="213"/>
      <c r="AC26" s="213"/>
      <c r="AD26" s="213"/>
      <c r="AE26" s="213"/>
      <c r="AF26" s="213"/>
      <c r="AG26" s="213" t="s">
        <v>558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5"/>
      <c r="D27" s="251"/>
      <c r="E27" s="251"/>
      <c r="F27" s="251"/>
      <c r="G27" s="251"/>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515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42">
        <v>10</v>
      </c>
      <c r="B28" s="243" t="s">
        <v>618</v>
      </c>
      <c r="C28" s="254" t="s">
        <v>5130</v>
      </c>
      <c r="D28" s="244" t="s">
        <v>530</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527</v>
      </c>
      <c r="T28" s="248" t="s">
        <v>512</v>
      </c>
      <c r="U28" s="224">
        <v>0</v>
      </c>
      <c r="V28" s="224">
        <f>ROUND(E28*U28,2)</f>
        <v>0</v>
      </c>
      <c r="W28" s="224"/>
      <c r="X28" s="224" t="s">
        <v>557</v>
      </c>
      <c r="Y28" s="224" t="s">
        <v>513</v>
      </c>
      <c r="Z28" s="213"/>
      <c r="AA28" s="213"/>
      <c r="AB28" s="213"/>
      <c r="AC28" s="213"/>
      <c r="AD28" s="213"/>
      <c r="AE28" s="213"/>
      <c r="AF28" s="213"/>
      <c r="AG28" s="213" t="s">
        <v>558</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5"/>
      <c r="D29" s="251"/>
      <c r="E29" s="251"/>
      <c r="F29" s="251"/>
      <c r="G29" s="251"/>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515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2">
        <v>11</v>
      </c>
      <c r="B30" s="243" t="s">
        <v>621</v>
      </c>
      <c r="C30" s="254" t="s">
        <v>5131</v>
      </c>
      <c r="D30" s="244" t="s">
        <v>5126</v>
      </c>
      <c r="E30" s="245">
        <v>48</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527</v>
      </c>
      <c r="T30" s="248" t="s">
        <v>512</v>
      </c>
      <c r="U30" s="224">
        <v>0</v>
      </c>
      <c r="V30" s="224">
        <f>ROUND(E30*U30,2)</f>
        <v>0</v>
      </c>
      <c r="W30" s="224"/>
      <c r="X30" s="224" t="s">
        <v>557</v>
      </c>
      <c r="Y30" s="224" t="s">
        <v>513</v>
      </c>
      <c r="Z30" s="213"/>
      <c r="AA30" s="213"/>
      <c r="AB30" s="213"/>
      <c r="AC30" s="213"/>
      <c r="AD30" s="213"/>
      <c r="AE30" s="213"/>
      <c r="AF30" s="213"/>
      <c r="AG30" s="213" t="s">
        <v>558</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5"/>
      <c r="D31" s="251"/>
      <c r="E31" s="251"/>
      <c r="F31" s="251"/>
      <c r="G31" s="251"/>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515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x14ac:dyDescent="0.2">
      <c r="A32" s="232" t="s">
        <v>506</v>
      </c>
      <c r="B32" s="233" t="s">
        <v>248</v>
      </c>
      <c r="C32" s="253" t="s">
        <v>251</v>
      </c>
      <c r="D32" s="234"/>
      <c r="E32" s="235"/>
      <c r="F32" s="236"/>
      <c r="G32" s="236">
        <f>SUMIF(AG33:AG44,"&lt;&gt;NOR",G33:G44)</f>
        <v>0</v>
      </c>
      <c r="H32" s="236"/>
      <c r="I32" s="236">
        <f>SUM(I33:I44)</f>
        <v>0</v>
      </c>
      <c r="J32" s="236"/>
      <c r="K32" s="236">
        <f>SUM(K33:K44)</f>
        <v>0</v>
      </c>
      <c r="L32" s="236"/>
      <c r="M32" s="236">
        <f>SUM(M33:M44)</f>
        <v>0</v>
      </c>
      <c r="N32" s="235"/>
      <c r="O32" s="235">
        <f>SUM(O33:O44)</f>
        <v>0</v>
      </c>
      <c r="P32" s="235"/>
      <c r="Q32" s="235">
        <f>SUM(Q33:Q44)</f>
        <v>0</v>
      </c>
      <c r="R32" s="236"/>
      <c r="S32" s="236"/>
      <c r="T32" s="237"/>
      <c r="U32" s="231"/>
      <c r="V32" s="231">
        <f>SUM(V33:V44)</f>
        <v>0</v>
      </c>
      <c r="W32" s="231"/>
      <c r="X32" s="231"/>
      <c r="Y32" s="231"/>
      <c r="AG32" t="s">
        <v>507</v>
      </c>
    </row>
    <row r="33" spans="1:60" outlineLevel="1" x14ac:dyDescent="0.2">
      <c r="A33" s="242">
        <v>12</v>
      </c>
      <c r="B33" s="243" t="s">
        <v>624</v>
      </c>
      <c r="C33" s="254" t="s">
        <v>5132</v>
      </c>
      <c r="D33" s="244" t="s">
        <v>530</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557</v>
      </c>
      <c r="Y33" s="224" t="s">
        <v>513</v>
      </c>
      <c r="Z33" s="213"/>
      <c r="AA33" s="213"/>
      <c r="AB33" s="213"/>
      <c r="AC33" s="213"/>
      <c r="AD33" s="213"/>
      <c r="AE33" s="213"/>
      <c r="AF33" s="213"/>
      <c r="AG33" s="213" t="s">
        <v>558</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42">
        <v>13</v>
      </c>
      <c r="B35" s="243" t="s">
        <v>627</v>
      </c>
      <c r="C35" s="254" t="s">
        <v>5133</v>
      </c>
      <c r="D35" s="244" t="s">
        <v>5134</v>
      </c>
      <c r="E35" s="245">
        <v>150</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557</v>
      </c>
      <c r="Y35" s="224" t="s">
        <v>513</v>
      </c>
      <c r="Z35" s="213"/>
      <c r="AA35" s="213"/>
      <c r="AB35" s="213"/>
      <c r="AC35" s="213"/>
      <c r="AD35" s="213"/>
      <c r="AE35" s="213"/>
      <c r="AF35" s="213"/>
      <c r="AG35" s="213" t="s">
        <v>558</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2">
        <v>14</v>
      </c>
      <c r="B37" s="243" t="s">
        <v>631</v>
      </c>
      <c r="C37" s="254" t="s">
        <v>5135</v>
      </c>
      <c r="D37" s="244" t="s">
        <v>530</v>
      </c>
      <c r="E37" s="245">
        <v>1</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527</v>
      </c>
      <c r="T37" s="248" t="s">
        <v>512</v>
      </c>
      <c r="U37" s="224">
        <v>0</v>
      </c>
      <c r="V37" s="224">
        <f>ROUND(E37*U37,2)</f>
        <v>0</v>
      </c>
      <c r="W37" s="224"/>
      <c r="X37" s="224" t="s">
        <v>557</v>
      </c>
      <c r="Y37" s="224" t="s">
        <v>513</v>
      </c>
      <c r="Z37" s="213"/>
      <c r="AA37" s="213"/>
      <c r="AB37" s="213"/>
      <c r="AC37" s="213"/>
      <c r="AD37" s="213"/>
      <c r="AE37" s="213"/>
      <c r="AF37" s="213"/>
      <c r="AG37" s="213" t="s">
        <v>558</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15</v>
      </c>
      <c r="B39" s="243" t="s">
        <v>634</v>
      </c>
      <c r="C39" s="254" t="s">
        <v>5136</v>
      </c>
      <c r="D39" s="244" t="s">
        <v>530</v>
      </c>
      <c r="E39" s="245">
        <v>1</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557</v>
      </c>
      <c r="Y39" s="224" t="s">
        <v>513</v>
      </c>
      <c r="Z39" s="213"/>
      <c r="AA39" s="213"/>
      <c r="AB39" s="213"/>
      <c r="AC39" s="213"/>
      <c r="AD39" s="213"/>
      <c r="AE39" s="213"/>
      <c r="AF39" s="213"/>
      <c r="AG39" s="213" t="s">
        <v>558</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16</v>
      </c>
      <c r="B41" s="243" t="s">
        <v>637</v>
      </c>
      <c r="C41" s="254" t="s">
        <v>5137</v>
      </c>
      <c r="D41" s="244" t="s">
        <v>3510</v>
      </c>
      <c r="E41" s="245">
        <v>10</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527</v>
      </c>
      <c r="T41" s="248" t="s">
        <v>512</v>
      </c>
      <c r="U41" s="224">
        <v>0</v>
      </c>
      <c r="V41" s="224">
        <f>ROUND(E41*U41,2)</f>
        <v>0</v>
      </c>
      <c r="W41" s="224"/>
      <c r="X41" s="224" t="s">
        <v>557</v>
      </c>
      <c r="Y41" s="224" t="s">
        <v>513</v>
      </c>
      <c r="Z41" s="213"/>
      <c r="AA41" s="213"/>
      <c r="AB41" s="213"/>
      <c r="AC41" s="213"/>
      <c r="AD41" s="213"/>
      <c r="AE41" s="213"/>
      <c r="AF41" s="213"/>
      <c r="AG41" s="213" t="s">
        <v>558</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2">
        <v>17</v>
      </c>
      <c r="B43" s="243" t="s">
        <v>4911</v>
      </c>
      <c r="C43" s="254" t="s">
        <v>4912</v>
      </c>
      <c r="D43" s="244" t="s">
        <v>3510</v>
      </c>
      <c r="E43" s="245">
        <v>5</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4913</v>
      </c>
      <c r="T43" s="248" t="s">
        <v>512</v>
      </c>
      <c r="U43" s="224">
        <v>0</v>
      </c>
      <c r="V43" s="224">
        <f>ROUND(E43*U43,2)</f>
        <v>0</v>
      </c>
      <c r="W43" s="224"/>
      <c r="X43" s="224" t="s">
        <v>2649</v>
      </c>
      <c r="Y43" s="224" t="s">
        <v>513</v>
      </c>
      <c r="Z43" s="213"/>
      <c r="AA43" s="213"/>
      <c r="AB43" s="213"/>
      <c r="AC43" s="213"/>
      <c r="AD43" s="213"/>
      <c r="AE43" s="213"/>
      <c r="AF43" s="213"/>
      <c r="AG43" s="213" t="s">
        <v>2650</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2" t="s">
        <v>506</v>
      </c>
      <c r="B45" s="233" t="s">
        <v>279</v>
      </c>
      <c r="C45" s="253" t="s">
        <v>282</v>
      </c>
      <c r="D45" s="234"/>
      <c r="E45" s="235"/>
      <c r="F45" s="236"/>
      <c r="G45" s="236">
        <f>SUMIF(AG46:AG91,"&lt;&gt;NOR",G46:G91)</f>
        <v>0</v>
      </c>
      <c r="H45" s="236"/>
      <c r="I45" s="236">
        <f>SUM(I46:I91)</f>
        <v>0</v>
      </c>
      <c r="J45" s="236"/>
      <c r="K45" s="236">
        <f>SUM(K46:K91)</f>
        <v>0</v>
      </c>
      <c r="L45" s="236"/>
      <c r="M45" s="236">
        <f>SUM(M46:M91)</f>
        <v>0</v>
      </c>
      <c r="N45" s="235"/>
      <c r="O45" s="235">
        <f>SUM(O46:O91)</f>
        <v>0</v>
      </c>
      <c r="P45" s="235"/>
      <c r="Q45" s="235">
        <f>SUM(Q46:Q91)</f>
        <v>0</v>
      </c>
      <c r="R45" s="236"/>
      <c r="S45" s="236"/>
      <c r="T45" s="237"/>
      <c r="U45" s="231"/>
      <c r="V45" s="231">
        <f>SUM(V46:V91)</f>
        <v>0</v>
      </c>
      <c r="W45" s="231"/>
      <c r="X45" s="231"/>
      <c r="Y45" s="231"/>
      <c r="AG45" t="s">
        <v>507</v>
      </c>
    </row>
    <row r="46" spans="1:60" outlineLevel="1" x14ac:dyDescent="0.2">
      <c r="A46" s="242">
        <v>18</v>
      </c>
      <c r="B46" s="243" t="s">
        <v>643</v>
      </c>
      <c r="C46" s="254" t="s">
        <v>5138</v>
      </c>
      <c r="D46" s="244" t="s">
        <v>530</v>
      </c>
      <c r="E46" s="245">
        <v>2</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527</v>
      </c>
      <c r="T46" s="248" t="s">
        <v>512</v>
      </c>
      <c r="U46" s="224">
        <v>0</v>
      </c>
      <c r="V46" s="224">
        <f>ROUND(E46*U46,2)</f>
        <v>0</v>
      </c>
      <c r="W46" s="224"/>
      <c r="X46" s="224" t="s">
        <v>557</v>
      </c>
      <c r="Y46" s="224" t="s">
        <v>513</v>
      </c>
      <c r="Z46" s="213"/>
      <c r="AA46" s="213"/>
      <c r="AB46" s="213"/>
      <c r="AC46" s="213"/>
      <c r="AD46" s="213"/>
      <c r="AE46" s="213"/>
      <c r="AF46" s="213"/>
      <c r="AG46" s="213" t="s">
        <v>558</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5"/>
      <c r="D47" s="251"/>
      <c r="E47" s="251"/>
      <c r="F47" s="251"/>
      <c r="G47" s="251"/>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2">
        <v>19</v>
      </c>
      <c r="B48" s="243" t="s">
        <v>647</v>
      </c>
      <c r="C48" s="254" t="s">
        <v>5139</v>
      </c>
      <c r="D48" s="244" t="s">
        <v>530</v>
      </c>
      <c r="E48" s="245">
        <v>5</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527</v>
      </c>
      <c r="T48" s="248" t="s">
        <v>512</v>
      </c>
      <c r="U48" s="224">
        <v>0</v>
      </c>
      <c r="V48" s="224">
        <f>ROUND(E48*U48,2)</f>
        <v>0</v>
      </c>
      <c r="W48" s="224"/>
      <c r="X48" s="224" t="s">
        <v>557</v>
      </c>
      <c r="Y48" s="224" t="s">
        <v>513</v>
      </c>
      <c r="Z48" s="213"/>
      <c r="AA48" s="213"/>
      <c r="AB48" s="213"/>
      <c r="AC48" s="213"/>
      <c r="AD48" s="213"/>
      <c r="AE48" s="213"/>
      <c r="AF48" s="213"/>
      <c r="AG48" s="213" t="s">
        <v>558</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55"/>
      <c r="D49" s="251"/>
      <c r="E49" s="251"/>
      <c r="F49" s="251"/>
      <c r="G49" s="251"/>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515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42">
        <v>20</v>
      </c>
      <c r="B50" s="243" t="s">
        <v>668</v>
      </c>
      <c r="C50" s="254" t="s">
        <v>5140</v>
      </c>
      <c r="D50" s="244" t="s">
        <v>530</v>
      </c>
      <c r="E50" s="245">
        <v>5</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527</v>
      </c>
      <c r="T50" s="248" t="s">
        <v>512</v>
      </c>
      <c r="U50" s="224">
        <v>0</v>
      </c>
      <c r="V50" s="224">
        <f>ROUND(E50*U50,2)</f>
        <v>0</v>
      </c>
      <c r="W50" s="224"/>
      <c r="X50" s="224" t="s">
        <v>557</v>
      </c>
      <c r="Y50" s="224" t="s">
        <v>513</v>
      </c>
      <c r="Z50" s="213"/>
      <c r="AA50" s="213"/>
      <c r="AB50" s="213"/>
      <c r="AC50" s="213"/>
      <c r="AD50" s="213"/>
      <c r="AE50" s="213"/>
      <c r="AF50" s="213"/>
      <c r="AG50" s="213" t="s">
        <v>558</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5"/>
      <c r="D51" s="251"/>
      <c r="E51" s="251"/>
      <c r="F51" s="251"/>
      <c r="G51" s="251"/>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515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2">
        <v>21</v>
      </c>
      <c r="B52" s="243" t="s">
        <v>675</v>
      </c>
      <c r="C52" s="254" t="s">
        <v>5141</v>
      </c>
      <c r="D52" s="244" t="s">
        <v>530</v>
      </c>
      <c r="E52" s="245">
        <v>1</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527</v>
      </c>
      <c r="T52" s="248" t="s">
        <v>512</v>
      </c>
      <c r="U52" s="224">
        <v>0</v>
      </c>
      <c r="V52" s="224">
        <f>ROUND(E52*U52,2)</f>
        <v>0</v>
      </c>
      <c r="W52" s="224"/>
      <c r="X52" s="224" t="s">
        <v>557</v>
      </c>
      <c r="Y52" s="224" t="s">
        <v>513</v>
      </c>
      <c r="Z52" s="213"/>
      <c r="AA52" s="213"/>
      <c r="AB52" s="213"/>
      <c r="AC52" s="213"/>
      <c r="AD52" s="213"/>
      <c r="AE52" s="213"/>
      <c r="AF52" s="213"/>
      <c r="AG52" s="213" t="s">
        <v>558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5"/>
      <c r="D53" s="251"/>
      <c r="E53" s="251"/>
      <c r="F53" s="251"/>
      <c r="G53" s="251"/>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2">
        <v>22</v>
      </c>
      <c r="B54" s="243" t="s">
        <v>678</v>
      </c>
      <c r="C54" s="254" t="s">
        <v>5142</v>
      </c>
      <c r="D54" s="244" t="s">
        <v>530</v>
      </c>
      <c r="E54" s="245">
        <v>7</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527</v>
      </c>
      <c r="T54" s="248" t="s">
        <v>512</v>
      </c>
      <c r="U54" s="224">
        <v>0</v>
      </c>
      <c r="V54" s="224">
        <f>ROUND(E54*U54,2)</f>
        <v>0</v>
      </c>
      <c r="W54" s="224"/>
      <c r="X54" s="224" t="s">
        <v>557</v>
      </c>
      <c r="Y54" s="224" t="s">
        <v>513</v>
      </c>
      <c r="Z54" s="213"/>
      <c r="AA54" s="213"/>
      <c r="AB54" s="213"/>
      <c r="AC54" s="213"/>
      <c r="AD54" s="213"/>
      <c r="AE54" s="213"/>
      <c r="AF54" s="213"/>
      <c r="AG54" s="213" t="s">
        <v>558</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5"/>
      <c r="D55" s="251"/>
      <c r="E55" s="251"/>
      <c r="F55" s="251"/>
      <c r="G55" s="251"/>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515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2">
        <v>23</v>
      </c>
      <c r="B56" s="243" t="s">
        <v>681</v>
      </c>
      <c r="C56" s="254" t="s">
        <v>5143</v>
      </c>
      <c r="D56" s="244" t="s">
        <v>530</v>
      </c>
      <c r="E56" s="245">
        <v>4</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527</v>
      </c>
      <c r="T56" s="248" t="s">
        <v>512</v>
      </c>
      <c r="U56" s="224">
        <v>0</v>
      </c>
      <c r="V56" s="224">
        <f>ROUND(E56*U56,2)</f>
        <v>0</v>
      </c>
      <c r="W56" s="224"/>
      <c r="X56" s="224" t="s">
        <v>557</v>
      </c>
      <c r="Y56" s="224" t="s">
        <v>513</v>
      </c>
      <c r="Z56" s="213"/>
      <c r="AA56" s="213"/>
      <c r="AB56" s="213"/>
      <c r="AC56" s="213"/>
      <c r="AD56" s="213"/>
      <c r="AE56" s="213"/>
      <c r="AF56" s="213"/>
      <c r="AG56" s="213" t="s">
        <v>558</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5"/>
      <c r="D57" s="251"/>
      <c r="E57" s="251"/>
      <c r="F57" s="251"/>
      <c r="G57" s="251"/>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515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x14ac:dyDescent="0.2">
      <c r="A58" s="242">
        <v>24</v>
      </c>
      <c r="B58" s="243" t="s">
        <v>684</v>
      </c>
      <c r="C58" s="254" t="s">
        <v>5144</v>
      </c>
      <c r="D58" s="244" t="s">
        <v>530</v>
      </c>
      <c r="E58" s="245">
        <v>4</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527</v>
      </c>
      <c r="T58" s="248" t="s">
        <v>512</v>
      </c>
      <c r="U58" s="224">
        <v>0</v>
      </c>
      <c r="V58" s="224">
        <f>ROUND(E58*U58,2)</f>
        <v>0</v>
      </c>
      <c r="W58" s="224"/>
      <c r="X58" s="224" t="s">
        <v>557</v>
      </c>
      <c r="Y58" s="224" t="s">
        <v>513</v>
      </c>
      <c r="Z58" s="213"/>
      <c r="AA58" s="213"/>
      <c r="AB58" s="213"/>
      <c r="AC58" s="213"/>
      <c r="AD58" s="213"/>
      <c r="AE58" s="213"/>
      <c r="AF58" s="213"/>
      <c r="AG58" s="213" t="s">
        <v>558</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5"/>
      <c r="D59" s="251"/>
      <c r="E59" s="251"/>
      <c r="F59" s="251"/>
      <c r="G59" s="251"/>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515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2">
        <v>25</v>
      </c>
      <c r="B60" s="243" t="s">
        <v>686</v>
      </c>
      <c r="C60" s="254" t="s">
        <v>5145</v>
      </c>
      <c r="D60" s="244" t="s">
        <v>530</v>
      </c>
      <c r="E60" s="245">
        <v>1</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527</v>
      </c>
      <c r="T60" s="248" t="s">
        <v>512</v>
      </c>
      <c r="U60" s="224">
        <v>0</v>
      </c>
      <c r="V60" s="224">
        <f>ROUND(E60*U60,2)</f>
        <v>0</v>
      </c>
      <c r="W60" s="224"/>
      <c r="X60" s="224" t="s">
        <v>557</v>
      </c>
      <c r="Y60" s="224" t="s">
        <v>513</v>
      </c>
      <c r="Z60" s="213"/>
      <c r="AA60" s="213"/>
      <c r="AB60" s="213"/>
      <c r="AC60" s="213"/>
      <c r="AD60" s="213"/>
      <c r="AE60" s="213"/>
      <c r="AF60" s="213"/>
      <c r="AG60" s="213" t="s">
        <v>558</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5"/>
      <c r="D61" s="251"/>
      <c r="E61" s="251"/>
      <c r="F61" s="251"/>
      <c r="G61" s="251"/>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515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2">
        <v>26</v>
      </c>
      <c r="B62" s="243" t="s">
        <v>690</v>
      </c>
      <c r="C62" s="254" t="s">
        <v>5146</v>
      </c>
      <c r="D62" s="244" t="s">
        <v>530</v>
      </c>
      <c r="E62" s="245">
        <v>2</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527</v>
      </c>
      <c r="T62" s="248" t="s">
        <v>512</v>
      </c>
      <c r="U62" s="224">
        <v>0</v>
      </c>
      <c r="V62" s="224">
        <f>ROUND(E62*U62,2)</f>
        <v>0</v>
      </c>
      <c r="W62" s="224"/>
      <c r="X62" s="224" t="s">
        <v>557</v>
      </c>
      <c r="Y62" s="224" t="s">
        <v>513</v>
      </c>
      <c r="Z62" s="213"/>
      <c r="AA62" s="213"/>
      <c r="AB62" s="213"/>
      <c r="AC62" s="213"/>
      <c r="AD62" s="213"/>
      <c r="AE62" s="213"/>
      <c r="AF62" s="213"/>
      <c r="AG62" s="213" t="s">
        <v>558</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5"/>
      <c r="D63" s="251"/>
      <c r="E63" s="251"/>
      <c r="F63" s="251"/>
      <c r="G63" s="251"/>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515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42">
        <v>27</v>
      </c>
      <c r="B64" s="243" t="s">
        <v>694</v>
      </c>
      <c r="C64" s="254" t="s">
        <v>5147</v>
      </c>
      <c r="D64" s="244" t="s">
        <v>530</v>
      </c>
      <c r="E64" s="245">
        <v>2</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527</v>
      </c>
      <c r="T64" s="248" t="s">
        <v>512</v>
      </c>
      <c r="U64" s="224">
        <v>0</v>
      </c>
      <c r="V64" s="224">
        <f>ROUND(E64*U64,2)</f>
        <v>0</v>
      </c>
      <c r="W64" s="224"/>
      <c r="X64" s="224" t="s">
        <v>557</v>
      </c>
      <c r="Y64" s="224" t="s">
        <v>513</v>
      </c>
      <c r="Z64" s="213"/>
      <c r="AA64" s="213"/>
      <c r="AB64" s="213"/>
      <c r="AC64" s="213"/>
      <c r="AD64" s="213"/>
      <c r="AE64" s="213"/>
      <c r="AF64" s="213"/>
      <c r="AG64" s="213" t="s">
        <v>558</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5"/>
      <c r="D65" s="251"/>
      <c r="E65" s="251"/>
      <c r="F65" s="251"/>
      <c r="G65" s="251"/>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28</v>
      </c>
      <c r="B66" s="243" t="s">
        <v>701</v>
      </c>
      <c r="C66" s="254" t="s">
        <v>5148</v>
      </c>
      <c r="D66" s="244" t="s">
        <v>530</v>
      </c>
      <c r="E66" s="245">
        <v>1</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527</v>
      </c>
      <c r="T66" s="248" t="s">
        <v>512</v>
      </c>
      <c r="U66" s="224">
        <v>0</v>
      </c>
      <c r="V66" s="224">
        <f>ROUND(E66*U66,2)</f>
        <v>0</v>
      </c>
      <c r="W66" s="224"/>
      <c r="X66" s="224" t="s">
        <v>557</v>
      </c>
      <c r="Y66" s="224" t="s">
        <v>513</v>
      </c>
      <c r="Z66" s="213"/>
      <c r="AA66" s="213"/>
      <c r="AB66" s="213"/>
      <c r="AC66" s="213"/>
      <c r="AD66" s="213"/>
      <c r="AE66" s="213"/>
      <c r="AF66" s="213"/>
      <c r="AG66" s="213" t="s">
        <v>558</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5"/>
      <c r="D67" s="251"/>
      <c r="E67" s="251"/>
      <c r="F67" s="251"/>
      <c r="G67" s="251"/>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515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2">
        <v>29</v>
      </c>
      <c r="B68" s="243" t="s">
        <v>705</v>
      </c>
      <c r="C68" s="254" t="s">
        <v>5149</v>
      </c>
      <c r="D68" s="244" t="s">
        <v>530</v>
      </c>
      <c r="E68" s="245">
        <v>1</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c r="S68" s="247" t="s">
        <v>527</v>
      </c>
      <c r="T68" s="248" t="s">
        <v>512</v>
      </c>
      <c r="U68" s="224">
        <v>0</v>
      </c>
      <c r="V68" s="224">
        <f>ROUND(E68*U68,2)</f>
        <v>0</v>
      </c>
      <c r="W68" s="224"/>
      <c r="X68" s="224" t="s">
        <v>557</v>
      </c>
      <c r="Y68" s="224" t="s">
        <v>513</v>
      </c>
      <c r="Z68" s="213"/>
      <c r="AA68" s="213"/>
      <c r="AB68" s="213"/>
      <c r="AC68" s="213"/>
      <c r="AD68" s="213"/>
      <c r="AE68" s="213"/>
      <c r="AF68" s="213"/>
      <c r="AG68" s="213" t="s">
        <v>558</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5"/>
      <c r="D69" s="251"/>
      <c r="E69" s="251"/>
      <c r="F69" s="251"/>
      <c r="G69" s="251"/>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515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2">
        <v>30</v>
      </c>
      <c r="B70" s="243" t="s">
        <v>710</v>
      </c>
      <c r="C70" s="254" t="s">
        <v>5150</v>
      </c>
      <c r="D70" s="244" t="s">
        <v>530</v>
      </c>
      <c r="E70" s="245">
        <v>2</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527</v>
      </c>
      <c r="T70" s="248" t="s">
        <v>512</v>
      </c>
      <c r="U70" s="224">
        <v>0</v>
      </c>
      <c r="V70" s="224">
        <f>ROUND(E70*U70,2)</f>
        <v>0</v>
      </c>
      <c r="W70" s="224"/>
      <c r="X70" s="224" t="s">
        <v>557</v>
      </c>
      <c r="Y70" s="224" t="s">
        <v>513</v>
      </c>
      <c r="Z70" s="213"/>
      <c r="AA70" s="213"/>
      <c r="AB70" s="213"/>
      <c r="AC70" s="213"/>
      <c r="AD70" s="213"/>
      <c r="AE70" s="213"/>
      <c r="AF70" s="213"/>
      <c r="AG70" s="213" t="s">
        <v>558</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5"/>
      <c r="D71" s="251"/>
      <c r="E71" s="251"/>
      <c r="F71" s="251"/>
      <c r="G71" s="251"/>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515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42">
        <v>31</v>
      </c>
      <c r="B72" s="243" t="s">
        <v>713</v>
      </c>
      <c r="C72" s="254" t="s">
        <v>5151</v>
      </c>
      <c r="D72" s="244" t="s">
        <v>530</v>
      </c>
      <c r="E72" s="245">
        <v>5</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527</v>
      </c>
      <c r="T72" s="248" t="s">
        <v>512</v>
      </c>
      <c r="U72" s="224">
        <v>0</v>
      </c>
      <c r="V72" s="224">
        <f>ROUND(E72*U72,2)</f>
        <v>0</v>
      </c>
      <c r="W72" s="224"/>
      <c r="X72" s="224" t="s">
        <v>557</v>
      </c>
      <c r="Y72" s="224" t="s">
        <v>513</v>
      </c>
      <c r="Z72" s="213"/>
      <c r="AA72" s="213"/>
      <c r="AB72" s="213"/>
      <c r="AC72" s="213"/>
      <c r="AD72" s="213"/>
      <c r="AE72" s="213"/>
      <c r="AF72" s="213"/>
      <c r="AG72" s="213" t="s">
        <v>558</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5"/>
      <c r="D73" s="251"/>
      <c r="E73" s="251"/>
      <c r="F73" s="251"/>
      <c r="G73" s="251"/>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32</v>
      </c>
      <c r="B74" s="243" t="s">
        <v>717</v>
      </c>
      <c r="C74" s="254" t="s">
        <v>5152</v>
      </c>
      <c r="D74" s="244" t="s">
        <v>530</v>
      </c>
      <c r="E74" s="245">
        <v>1</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527</v>
      </c>
      <c r="T74" s="248" t="s">
        <v>512</v>
      </c>
      <c r="U74" s="224">
        <v>0</v>
      </c>
      <c r="V74" s="224">
        <f>ROUND(E74*U74,2)</f>
        <v>0</v>
      </c>
      <c r="W74" s="224"/>
      <c r="X74" s="224" t="s">
        <v>557</v>
      </c>
      <c r="Y74" s="224" t="s">
        <v>513</v>
      </c>
      <c r="Z74" s="213"/>
      <c r="AA74" s="213"/>
      <c r="AB74" s="213"/>
      <c r="AC74" s="213"/>
      <c r="AD74" s="213"/>
      <c r="AE74" s="213"/>
      <c r="AF74" s="213"/>
      <c r="AG74" s="213" t="s">
        <v>558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5"/>
      <c r="D75" s="251"/>
      <c r="E75" s="251"/>
      <c r="F75" s="251"/>
      <c r="G75" s="251"/>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515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42">
        <v>33</v>
      </c>
      <c r="B76" s="243" t="s">
        <v>721</v>
      </c>
      <c r="C76" s="254" t="s">
        <v>5153</v>
      </c>
      <c r="D76" s="244" t="s">
        <v>530</v>
      </c>
      <c r="E76" s="245">
        <v>1</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527</v>
      </c>
      <c r="T76" s="248" t="s">
        <v>512</v>
      </c>
      <c r="U76" s="224">
        <v>0</v>
      </c>
      <c r="V76" s="224">
        <f>ROUND(E76*U76,2)</f>
        <v>0</v>
      </c>
      <c r="W76" s="224"/>
      <c r="X76" s="224" t="s">
        <v>557</v>
      </c>
      <c r="Y76" s="224" t="s">
        <v>513</v>
      </c>
      <c r="Z76" s="213"/>
      <c r="AA76" s="213"/>
      <c r="AB76" s="213"/>
      <c r="AC76" s="213"/>
      <c r="AD76" s="213"/>
      <c r="AE76" s="213"/>
      <c r="AF76" s="213"/>
      <c r="AG76" s="213" t="s">
        <v>558</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5"/>
      <c r="D77" s="251"/>
      <c r="E77" s="251"/>
      <c r="F77" s="251"/>
      <c r="G77" s="251"/>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2">
        <v>34</v>
      </c>
      <c r="B78" s="243" t="s">
        <v>725</v>
      </c>
      <c r="C78" s="254" t="s">
        <v>5154</v>
      </c>
      <c r="D78" s="244" t="s">
        <v>530</v>
      </c>
      <c r="E78" s="245">
        <v>1</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527</v>
      </c>
      <c r="T78" s="248" t="s">
        <v>512</v>
      </c>
      <c r="U78" s="224">
        <v>0</v>
      </c>
      <c r="V78" s="224">
        <f>ROUND(E78*U78,2)</f>
        <v>0</v>
      </c>
      <c r="W78" s="224"/>
      <c r="X78" s="224" t="s">
        <v>557</v>
      </c>
      <c r="Y78" s="224" t="s">
        <v>513</v>
      </c>
      <c r="Z78" s="213"/>
      <c r="AA78" s="213"/>
      <c r="AB78" s="213"/>
      <c r="AC78" s="213"/>
      <c r="AD78" s="213"/>
      <c r="AE78" s="213"/>
      <c r="AF78" s="213"/>
      <c r="AG78" s="213" t="s">
        <v>558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5"/>
      <c r="D79" s="251"/>
      <c r="E79" s="251"/>
      <c r="F79" s="251"/>
      <c r="G79" s="251"/>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515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2">
        <v>35</v>
      </c>
      <c r="B80" s="243" t="s">
        <v>728</v>
      </c>
      <c r="C80" s="254" t="s">
        <v>5155</v>
      </c>
      <c r="D80" s="244" t="s">
        <v>530</v>
      </c>
      <c r="E80" s="245">
        <v>1</v>
      </c>
      <c r="F80" s="246"/>
      <c r="G80" s="247">
        <f>ROUND(E80*F80,2)</f>
        <v>0</v>
      </c>
      <c r="H80" s="246"/>
      <c r="I80" s="247">
        <f>ROUND(E80*H80,2)</f>
        <v>0</v>
      </c>
      <c r="J80" s="246"/>
      <c r="K80" s="247">
        <f>ROUND(E80*J80,2)</f>
        <v>0</v>
      </c>
      <c r="L80" s="247">
        <v>21</v>
      </c>
      <c r="M80" s="247">
        <f>G80*(1+L80/100)</f>
        <v>0</v>
      </c>
      <c r="N80" s="245">
        <v>0</v>
      </c>
      <c r="O80" s="245">
        <f>ROUND(E80*N80,2)</f>
        <v>0</v>
      </c>
      <c r="P80" s="245">
        <v>0</v>
      </c>
      <c r="Q80" s="245">
        <f>ROUND(E80*P80,2)</f>
        <v>0</v>
      </c>
      <c r="R80" s="247"/>
      <c r="S80" s="247" t="s">
        <v>527</v>
      </c>
      <c r="T80" s="248" t="s">
        <v>512</v>
      </c>
      <c r="U80" s="224">
        <v>0</v>
      </c>
      <c r="V80" s="224">
        <f>ROUND(E80*U80,2)</f>
        <v>0</v>
      </c>
      <c r="W80" s="224"/>
      <c r="X80" s="224" t="s">
        <v>557</v>
      </c>
      <c r="Y80" s="224" t="s">
        <v>513</v>
      </c>
      <c r="Z80" s="213"/>
      <c r="AA80" s="213"/>
      <c r="AB80" s="213"/>
      <c r="AC80" s="213"/>
      <c r="AD80" s="213"/>
      <c r="AE80" s="213"/>
      <c r="AF80" s="213"/>
      <c r="AG80" s="213" t="s">
        <v>558</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5"/>
      <c r="D81" s="251"/>
      <c r="E81" s="251"/>
      <c r="F81" s="251"/>
      <c r="G81" s="251"/>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2">
        <v>36</v>
      </c>
      <c r="B82" s="243" t="s">
        <v>739</v>
      </c>
      <c r="C82" s="254" t="s">
        <v>5156</v>
      </c>
      <c r="D82" s="244" t="s">
        <v>530</v>
      </c>
      <c r="E82" s="245">
        <v>2</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527</v>
      </c>
      <c r="T82" s="248" t="s">
        <v>512</v>
      </c>
      <c r="U82" s="224">
        <v>0</v>
      </c>
      <c r="V82" s="224">
        <f>ROUND(E82*U82,2)</f>
        <v>0</v>
      </c>
      <c r="W82" s="224"/>
      <c r="X82" s="224" t="s">
        <v>557</v>
      </c>
      <c r="Y82" s="224" t="s">
        <v>513</v>
      </c>
      <c r="Z82" s="213"/>
      <c r="AA82" s="213"/>
      <c r="AB82" s="213"/>
      <c r="AC82" s="213"/>
      <c r="AD82" s="213"/>
      <c r="AE82" s="213"/>
      <c r="AF82" s="213"/>
      <c r="AG82" s="213" t="s">
        <v>558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5"/>
      <c r="D83" s="251"/>
      <c r="E83" s="251"/>
      <c r="F83" s="251"/>
      <c r="G83" s="251"/>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515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2">
        <v>37</v>
      </c>
      <c r="B84" s="243" t="s">
        <v>742</v>
      </c>
      <c r="C84" s="254" t="s">
        <v>5157</v>
      </c>
      <c r="D84" s="244" t="s">
        <v>530</v>
      </c>
      <c r="E84" s="245">
        <v>1</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527</v>
      </c>
      <c r="T84" s="248" t="s">
        <v>512</v>
      </c>
      <c r="U84" s="224">
        <v>0</v>
      </c>
      <c r="V84" s="224">
        <f>ROUND(E84*U84,2)</f>
        <v>0</v>
      </c>
      <c r="W84" s="224"/>
      <c r="X84" s="224" t="s">
        <v>557</v>
      </c>
      <c r="Y84" s="224" t="s">
        <v>513</v>
      </c>
      <c r="Z84" s="213"/>
      <c r="AA84" s="213"/>
      <c r="AB84" s="213"/>
      <c r="AC84" s="213"/>
      <c r="AD84" s="213"/>
      <c r="AE84" s="213"/>
      <c r="AF84" s="213"/>
      <c r="AG84" s="213" t="s">
        <v>558</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55"/>
      <c r="D85" s="251"/>
      <c r="E85" s="251"/>
      <c r="F85" s="251"/>
      <c r="G85" s="251"/>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515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2">
        <v>38</v>
      </c>
      <c r="B86" s="243" t="s">
        <v>749</v>
      </c>
      <c r="C86" s="254" t="s">
        <v>5158</v>
      </c>
      <c r="D86" s="244" t="s">
        <v>530</v>
      </c>
      <c r="E86" s="245">
        <v>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527</v>
      </c>
      <c r="T86" s="248" t="s">
        <v>512</v>
      </c>
      <c r="U86" s="224">
        <v>0</v>
      </c>
      <c r="V86" s="224">
        <f>ROUND(E86*U86,2)</f>
        <v>0</v>
      </c>
      <c r="W86" s="224"/>
      <c r="X86" s="224" t="s">
        <v>557</v>
      </c>
      <c r="Y86" s="224" t="s">
        <v>513</v>
      </c>
      <c r="Z86" s="213"/>
      <c r="AA86" s="213"/>
      <c r="AB86" s="213"/>
      <c r="AC86" s="213"/>
      <c r="AD86" s="213"/>
      <c r="AE86" s="213"/>
      <c r="AF86" s="213"/>
      <c r="AG86" s="213" t="s">
        <v>558</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5"/>
      <c r="D87" s="251"/>
      <c r="E87" s="251"/>
      <c r="F87" s="251"/>
      <c r="G87" s="251"/>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515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42">
        <v>39</v>
      </c>
      <c r="B88" s="243" t="s">
        <v>751</v>
      </c>
      <c r="C88" s="254" t="s">
        <v>5159</v>
      </c>
      <c r="D88" s="244" t="s">
        <v>530</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527</v>
      </c>
      <c r="T88" s="248" t="s">
        <v>512</v>
      </c>
      <c r="U88" s="224">
        <v>0</v>
      </c>
      <c r="V88" s="224">
        <f>ROUND(E88*U88,2)</f>
        <v>0</v>
      </c>
      <c r="W88" s="224"/>
      <c r="X88" s="224" t="s">
        <v>557</v>
      </c>
      <c r="Y88" s="224" t="s">
        <v>513</v>
      </c>
      <c r="Z88" s="213"/>
      <c r="AA88" s="213"/>
      <c r="AB88" s="213"/>
      <c r="AC88" s="213"/>
      <c r="AD88" s="213"/>
      <c r="AE88" s="213"/>
      <c r="AF88" s="213"/>
      <c r="AG88" s="213" t="s">
        <v>558</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5"/>
      <c r="D89" s="251"/>
      <c r="E89" s="251"/>
      <c r="F89" s="251"/>
      <c r="G89" s="251"/>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515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2">
        <v>40</v>
      </c>
      <c r="B90" s="243" t="s">
        <v>755</v>
      </c>
      <c r="C90" s="254" t="s">
        <v>5160</v>
      </c>
      <c r="D90" s="244" t="s">
        <v>530</v>
      </c>
      <c r="E90" s="245">
        <v>20</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527</v>
      </c>
      <c r="T90" s="248" t="s">
        <v>512</v>
      </c>
      <c r="U90" s="224">
        <v>0</v>
      </c>
      <c r="V90" s="224">
        <f>ROUND(E90*U90,2)</f>
        <v>0</v>
      </c>
      <c r="W90" s="224"/>
      <c r="X90" s="224" t="s">
        <v>557</v>
      </c>
      <c r="Y90" s="224" t="s">
        <v>513</v>
      </c>
      <c r="Z90" s="213"/>
      <c r="AA90" s="213"/>
      <c r="AB90" s="213"/>
      <c r="AC90" s="213"/>
      <c r="AD90" s="213"/>
      <c r="AE90" s="213"/>
      <c r="AF90" s="213"/>
      <c r="AG90" s="213" t="s">
        <v>558</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5"/>
      <c r="D91" s="251"/>
      <c r="E91" s="251"/>
      <c r="F91" s="251"/>
      <c r="G91" s="251"/>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515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x14ac:dyDescent="0.2">
      <c r="A92" s="232" t="s">
        <v>506</v>
      </c>
      <c r="B92" s="233" t="s">
        <v>291</v>
      </c>
      <c r="C92" s="253" t="s">
        <v>294</v>
      </c>
      <c r="D92" s="234"/>
      <c r="E92" s="235"/>
      <c r="F92" s="236"/>
      <c r="G92" s="236">
        <f>SUMIF(AG93:AG96,"&lt;&gt;NOR",G93:G96)</f>
        <v>0</v>
      </c>
      <c r="H92" s="236"/>
      <c r="I92" s="236">
        <f>SUM(I93:I96)</f>
        <v>0</v>
      </c>
      <c r="J92" s="236"/>
      <c r="K92" s="236">
        <f>SUM(K93:K96)</f>
        <v>0</v>
      </c>
      <c r="L92" s="236"/>
      <c r="M92" s="236">
        <f>SUM(M93:M96)</f>
        <v>0</v>
      </c>
      <c r="N92" s="235"/>
      <c r="O92" s="235">
        <f>SUM(O93:O96)</f>
        <v>0</v>
      </c>
      <c r="P92" s="235"/>
      <c r="Q92" s="235">
        <f>SUM(Q93:Q96)</f>
        <v>0</v>
      </c>
      <c r="R92" s="236"/>
      <c r="S92" s="236"/>
      <c r="T92" s="237"/>
      <c r="U92" s="231"/>
      <c r="V92" s="231">
        <f>SUM(V93:V96)</f>
        <v>0</v>
      </c>
      <c r="W92" s="231"/>
      <c r="X92" s="231"/>
      <c r="Y92" s="231"/>
      <c r="AG92" t="s">
        <v>507</v>
      </c>
    </row>
    <row r="93" spans="1:60" ht="22.5" outlineLevel="1" x14ac:dyDescent="0.2">
      <c r="A93" s="242">
        <v>41</v>
      </c>
      <c r="B93" s="243" t="s">
        <v>764</v>
      </c>
      <c r="C93" s="254" t="s">
        <v>5161</v>
      </c>
      <c r="D93" s="244" t="s">
        <v>530</v>
      </c>
      <c r="E93" s="245">
        <v>1</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527</v>
      </c>
      <c r="T93" s="248" t="s">
        <v>512</v>
      </c>
      <c r="U93" s="224">
        <v>0</v>
      </c>
      <c r="V93" s="224">
        <f>ROUND(E93*U93,2)</f>
        <v>0</v>
      </c>
      <c r="W93" s="224"/>
      <c r="X93" s="224" t="s">
        <v>557</v>
      </c>
      <c r="Y93" s="224" t="s">
        <v>513</v>
      </c>
      <c r="Z93" s="213"/>
      <c r="AA93" s="213"/>
      <c r="AB93" s="213"/>
      <c r="AC93" s="213"/>
      <c r="AD93" s="213"/>
      <c r="AE93" s="213"/>
      <c r="AF93" s="213"/>
      <c r="AG93" s="213" t="s">
        <v>558</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5"/>
      <c r="D94" s="251"/>
      <c r="E94" s="251"/>
      <c r="F94" s="251"/>
      <c r="G94" s="251"/>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515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2">
        <v>42</v>
      </c>
      <c r="B95" s="243" t="s">
        <v>768</v>
      </c>
      <c r="C95" s="254" t="s">
        <v>5162</v>
      </c>
      <c r="D95" s="244" t="s">
        <v>530</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527</v>
      </c>
      <c r="T95" s="248" t="s">
        <v>512</v>
      </c>
      <c r="U95" s="224">
        <v>0</v>
      </c>
      <c r="V95" s="224">
        <f>ROUND(E95*U95,2)</f>
        <v>0</v>
      </c>
      <c r="W95" s="224"/>
      <c r="X95" s="224" t="s">
        <v>557</v>
      </c>
      <c r="Y95" s="224" t="s">
        <v>513</v>
      </c>
      <c r="Z95" s="213"/>
      <c r="AA95" s="213"/>
      <c r="AB95" s="213"/>
      <c r="AC95" s="213"/>
      <c r="AD95" s="213"/>
      <c r="AE95" s="213"/>
      <c r="AF95" s="213"/>
      <c r="AG95" s="213" t="s">
        <v>558</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5"/>
      <c r="D96" s="251"/>
      <c r="E96" s="251"/>
      <c r="F96" s="251"/>
      <c r="G96" s="251"/>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515</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x14ac:dyDescent="0.2">
      <c r="A97" s="232" t="s">
        <v>506</v>
      </c>
      <c r="B97" s="233" t="s">
        <v>298</v>
      </c>
      <c r="C97" s="253" t="s">
        <v>301</v>
      </c>
      <c r="D97" s="234"/>
      <c r="E97" s="235"/>
      <c r="F97" s="236"/>
      <c r="G97" s="236">
        <f>SUMIF(AG98:AG153,"&lt;&gt;NOR",G98:G153)</f>
        <v>0</v>
      </c>
      <c r="H97" s="236"/>
      <c r="I97" s="236">
        <f>SUM(I98:I153)</f>
        <v>0</v>
      </c>
      <c r="J97" s="236"/>
      <c r="K97" s="236">
        <f>SUM(K98:K153)</f>
        <v>0</v>
      </c>
      <c r="L97" s="236"/>
      <c r="M97" s="236">
        <f>SUM(M98:M153)</f>
        <v>0</v>
      </c>
      <c r="N97" s="235"/>
      <c r="O97" s="235">
        <f>SUM(O98:O153)</f>
        <v>0</v>
      </c>
      <c r="P97" s="235"/>
      <c r="Q97" s="235">
        <f>SUM(Q98:Q153)</f>
        <v>0</v>
      </c>
      <c r="R97" s="236"/>
      <c r="S97" s="236"/>
      <c r="T97" s="237"/>
      <c r="U97" s="231"/>
      <c r="V97" s="231">
        <f>SUM(V98:V153)</f>
        <v>0</v>
      </c>
      <c r="W97" s="231"/>
      <c r="X97" s="231"/>
      <c r="Y97" s="231"/>
      <c r="AG97" t="s">
        <v>507</v>
      </c>
    </row>
    <row r="98" spans="1:60" outlineLevel="1" x14ac:dyDescent="0.2">
      <c r="A98" s="242">
        <v>43</v>
      </c>
      <c r="B98" s="243" t="s">
        <v>771</v>
      </c>
      <c r="C98" s="254" t="s">
        <v>5163</v>
      </c>
      <c r="D98" s="244" t="s">
        <v>1356</v>
      </c>
      <c r="E98" s="245">
        <v>290</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c r="S98" s="247" t="s">
        <v>527</v>
      </c>
      <c r="T98" s="248" t="s">
        <v>512</v>
      </c>
      <c r="U98" s="224">
        <v>0</v>
      </c>
      <c r="V98" s="224">
        <f>ROUND(E98*U98,2)</f>
        <v>0</v>
      </c>
      <c r="W98" s="224"/>
      <c r="X98" s="224" t="s">
        <v>557</v>
      </c>
      <c r="Y98" s="224" t="s">
        <v>513</v>
      </c>
      <c r="Z98" s="213"/>
      <c r="AA98" s="213"/>
      <c r="AB98" s="213"/>
      <c r="AC98" s="213"/>
      <c r="AD98" s="213"/>
      <c r="AE98" s="213"/>
      <c r="AF98" s="213"/>
      <c r="AG98" s="213" t="s">
        <v>558</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5"/>
      <c r="D99" s="251"/>
      <c r="E99" s="251"/>
      <c r="F99" s="251"/>
      <c r="G99" s="251"/>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515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42">
        <v>44</v>
      </c>
      <c r="B100" s="243" t="s">
        <v>775</v>
      </c>
      <c r="C100" s="254" t="s">
        <v>5164</v>
      </c>
      <c r="D100" s="244" t="s">
        <v>1356</v>
      </c>
      <c r="E100" s="245">
        <v>85</v>
      </c>
      <c r="F100" s="246"/>
      <c r="G100" s="247">
        <f>ROUND(E100*F100,2)</f>
        <v>0</v>
      </c>
      <c r="H100" s="246"/>
      <c r="I100" s="247">
        <f>ROUND(E100*H100,2)</f>
        <v>0</v>
      </c>
      <c r="J100" s="246"/>
      <c r="K100" s="247">
        <f>ROUND(E100*J100,2)</f>
        <v>0</v>
      </c>
      <c r="L100" s="247">
        <v>21</v>
      </c>
      <c r="M100" s="247">
        <f>G100*(1+L100/100)</f>
        <v>0</v>
      </c>
      <c r="N100" s="245">
        <v>0</v>
      </c>
      <c r="O100" s="245">
        <f>ROUND(E100*N100,2)</f>
        <v>0</v>
      </c>
      <c r="P100" s="245">
        <v>0</v>
      </c>
      <c r="Q100" s="245">
        <f>ROUND(E100*P100,2)</f>
        <v>0</v>
      </c>
      <c r="R100" s="247"/>
      <c r="S100" s="247" t="s">
        <v>527</v>
      </c>
      <c r="T100" s="248" t="s">
        <v>512</v>
      </c>
      <c r="U100" s="224">
        <v>0</v>
      </c>
      <c r="V100" s="224">
        <f>ROUND(E100*U100,2)</f>
        <v>0</v>
      </c>
      <c r="W100" s="224"/>
      <c r="X100" s="224" t="s">
        <v>557</v>
      </c>
      <c r="Y100" s="224" t="s">
        <v>513</v>
      </c>
      <c r="Z100" s="213"/>
      <c r="AA100" s="213"/>
      <c r="AB100" s="213"/>
      <c r="AC100" s="213"/>
      <c r="AD100" s="213"/>
      <c r="AE100" s="213"/>
      <c r="AF100" s="213"/>
      <c r="AG100" s="213" t="s">
        <v>558</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5"/>
      <c r="D101" s="251"/>
      <c r="E101" s="251"/>
      <c r="F101" s="251"/>
      <c r="G101" s="251"/>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515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2">
        <v>45</v>
      </c>
      <c r="B102" s="243" t="s">
        <v>778</v>
      </c>
      <c r="C102" s="254" t="s">
        <v>5165</v>
      </c>
      <c r="D102" s="244" t="s">
        <v>1356</v>
      </c>
      <c r="E102" s="245">
        <v>55</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527</v>
      </c>
      <c r="T102" s="248" t="s">
        <v>512</v>
      </c>
      <c r="U102" s="224">
        <v>0</v>
      </c>
      <c r="V102" s="224">
        <f>ROUND(E102*U102,2)</f>
        <v>0</v>
      </c>
      <c r="W102" s="224"/>
      <c r="X102" s="224" t="s">
        <v>557</v>
      </c>
      <c r="Y102" s="224" t="s">
        <v>513</v>
      </c>
      <c r="Z102" s="213"/>
      <c r="AA102" s="213"/>
      <c r="AB102" s="213"/>
      <c r="AC102" s="213"/>
      <c r="AD102" s="213"/>
      <c r="AE102" s="213"/>
      <c r="AF102" s="213"/>
      <c r="AG102" s="213" t="s">
        <v>558</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5"/>
      <c r="D103" s="251"/>
      <c r="E103" s="251"/>
      <c r="F103" s="251"/>
      <c r="G103" s="251"/>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515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2">
        <v>46</v>
      </c>
      <c r="B104" s="243" t="s">
        <v>781</v>
      </c>
      <c r="C104" s="254" t="s">
        <v>5166</v>
      </c>
      <c r="D104" s="244" t="s">
        <v>1356</v>
      </c>
      <c r="E104" s="245">
        <v>45</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527</v>
      </c>
      <c r="T104" s="248" t="s">
        <v>512</v>
      </c>
      <c r="U104" s="224">
        <v>0</v>
      </c>
      <c r="V104" s="224">
        <f>ROUND(E104*U104,2)</f>
        <v>0</v>
      </c>
      <c r="W104" s="224"/>
      <c r="X104" s="224" t="s">
        <v>557</v>
      </c>
      <c r="Y104" s="224" t="s">
        <v>513</v>
      </c>
      <c r="Z104" s="213"/>
      <c r="AA104" s="213"/>
      <c r="AB104" s="213"/>
      <c r="AC104" s="213"/>
      <c r="AD104" s="213"/>
      <c r="AE104" s="213"/>
      <c r="AF104" s="213"/>
      <c r="AG104" s="213" t="s">
        <v>558</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5"/>
      <c r="D105" s="251"/>
      <c r="E105" s="251"/>
      <c r="F105" s="251"/>
      <c r="G105" s="251"/>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515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42">
        <v>47</v>
      </c>
      <c r="B106" s="243" t="s">
        <v>786</v>
      </c>
      <c r="C106" s="254" t="s">
        <v>5167</v>
      </c>
      <c r="D106" s="244" t="s">
        <v>1356</v>
      </c>
      <c r="E106" s="245">
        <v>25</v>
      </c>
      <c r="F106" s="246"/>
      <c r="G106" s="247">
        <f>ROUND(E106*F106,2)</f>
        <v>0</v>
      </c>
      <c r="H106" s="246"/>
      <c r="I106" s="247">
        <f>ROUND(E106*H106,2)</f>
        <v>0</v>
      </c>
      <c r="J106" s="246"/>
      <c r="K106" s="247">
        <f>ROUND(E106*J106,2)</f>
        <v>0</v>
      </c>
      <c r="L106" s="247">
        <v>21</v>
      </c>
      <c r="M106" s="247">
        <f>G106*(1+L106/100)</f>
        <v>0</v>
      </c>
      <c r="N106" s="245">
        <v>0</v>
      </c>
      <c r="O106" s="245">
        <f>ROUND(E106*N106,2)</f>
        <v>0</v>
      </c>
      <c r="P106" s="245">
        <v>0</v>
      </c>
      <c r="Q106" s="245">
        <f>ROUND(E106*P106,2)</f>
        <v>0</v>
      </c>
      <c r="R106" s="247"/>
      <c r="S106" s="247" t="s">
        <v>527</v>
      </c>
      <c r="T106" s="248" t="s">
        <v>512</v>
      </c>
      <c r="U106" s="224">
        <v>0</v>
      </c>
      <c r="V106" s="224">
        <f>ROUND(E106*U106,2)</f>
        <v>0</v>
      </c>
      <c r="W106" s="224"/>
      <c r="X106" s="224" t="s">
        <v>557</v>
      </c>
      <c r="Y106" s="224" t="s">
        <v>513</v>
      </c>
      <c r="Z106" s="213"/>
      <c r="AA106" s="213"/>
      <c r="AB106" s="213"/>
      <c r="AC106" s="213"/>
      <c r="AD106" s="213"/>
      <c r="AE106" s="213"/>
      <c r="AF106" s="213"/>
      <c r="AG106" s="213" t="s">
        <v>558</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55"/>
      <c r="D107" s="251"/>
      <c r="E107" s="251"/>
      <c r="F107" s="251"/>
      <c r="G107" s="251"/>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515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2">
        <v>48</v>
      </c>
      <c r="B108" s="243" t="s">
        <v>791</v>
      </c>
      <c r="C108" s="254" t="s">
        <v>5168</v>
      </c>
      <c r="D108" s="244" t="s">
        <v>1356</v>
      </c>
      <c r="E108" s="245">
        <v>20</v>
      </c>
      <c r="F108" s="246"/>
      <c r="G108" s="247">
        <f>ROUND(E108*F108,2)</f>
        <v>0</v>
      </c>
      <c r="H108" s="246"/>
      <c r="I108" s="247">
        <f>ROUND(E108*H108,2)</f>
        <v>0</v>
      </c>
      <c r="J108" s="246"/>
      <c r="K108" s="247">
        <f>ROUND(E108*J108,2)</f>
        <v>0</v>
      </c>
      <c r="L108" s="247">
        <v>21</v>
      </c>
      <c r="M108" s="247">
        <f>G108*(1+L108/100)</f>
        <v>0</v>
      </c>
      <c r="N108" s="245">
        <v>0</v>
      </c>
      <c r="O108" s="245">
        <f>ROUND(E108*N108,2)</f>
        <v>0</v>
      </c>
      <c r="P108" s="245">
        <v>0</v>
      </c>
      <c r="Q108" s="245">
        <f>ROUND(E108*P108,2)</f>
        <v>0</v>
      </c>
      <c r="R108" s="247"/>
      <c r="S108" s="247" t="s">
        <v>527</v>
      </c>
      <c r="T108" s="248" t="s">
        <v>512</v>
      </c>
      <c r="U108" s="224">
        <v>0</v>
      </c>
      <c r="V108" s="224">
        <f>ROUND(E108*U108,2)</f>
        <v>0</v>
      </c>
      <c r="W108" s="224"/>
      <c r="X108" s="224" t="s">
        <v>557</v>
      </c>
      <c r="Y108" s="224" t="s">
        <v>513</v>
      </c>
      <c r="Z108" s="213"/>
      <c r="AA108" s="213"/>
      <c r="AB108" s="213"/>
      <c r="AC108" s="213"/>
      <c r="AD108" s="213"/>
      <c r="AE108" s="213"/>
      <c r="AF108" s="213"/>
      <c r="AG108" s="213" t="s">
        <v>558</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55"/>
      <c r="D109" s="251"/>
      <c r="E109" s="251"/>
      <c r="F109" s="251"/>
      <c r="G109" s="251"/>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515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42">
        <v>49</v>
      </c>
      <c r="B110" s="243" t="s">
        <v>794</v>
      </c>
      <c r="C110" s="254" t="s">
        <v>5169</v>
      </c>
      <c r="D110" s="244" t="s">
        <v>1356</v>
      </c>
      <c r="E110" s="245">
        <v>15</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527</v>
      </c>
      <c r="T110" s="248" t="s">
        <v>512</v>
      </c>
      <c r="U110" s="224">
        <v>0</v>
      </c>
      <c r="V110" s="224">
        <f>ROUND(E110*U110,2)</f>
        <v>0</v>
      </c>
      <c r="W110" s="224"/>
      <c r="X110" s="224" t="s">
        <v>557</v>
      </c>
      <c r="Y110" s="224" t="s">
        <v>513</v>
      </c>
      <c r="Z110" s="213"/>
      <c r="AA110" s="213"/>
      <c r="AB110" s="213"/>
      <c r="AC110" s="213"/>
      <c r="AD110" s="213"/>
      <c r="AE110" s="213"/>
      <c r="AF110" s="213"/>
      <c r="AG110" s="213" t="s">
        <v>558</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5"/>
      <c r="D111" s="251"/>
      <c r="E111" s="251"/>
      <c r="F111" s="251"/>
      <c r="G111" s="251"/>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515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2">
        <v>50</v>
      </c>
      <c r="B112" s="243" t="s">
        <v>798</v>
      </c>
      <c r="C112" s="254" t="s">
        <v>5170</v>
      </c>
      <c r="D112" s="244" t="s">
        <v>1356</v>
      </c>
      <c r="E112" s="245">
        <v>860</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527</v>
      </c>
      <c r="T112" s="248" t="s">
        <v>512</v>
      </c>
      <c r="U112" s="224">
        <v>0</v>
      </c>
      <c r="V112" s="224">
        <f>ROUND(E112*U112,2)</f>
        <v>0</v>
      </c>
      <c r="W112" s="224"/>
      <c r="X112" s="224" t="s">
        <v>557</v>
      </c>
      <c r="Y112" s="224" t="s">
        <v>513</v>
      </c>
      <c r="Z112" s="213"/>
      <c r="AA112" s="213"/>
      <c r="AB112" s="213"/>
      <c r="AC112" s="213"/>
      <c r="AD112" s="213"/>
      <c r="AE112" s="213"/>
      <c r="AF112" s="213"/>
      <c r="AG112" s="213" t="s">
        <v>558</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5"/>
      <c r="D113" s="251"/>
      <c r="E113" s="251"/>
      <c r="F113" s="251"/>
      <c r="G113" s="251"/>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515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2">
        <v>51</v>
      </c>
      <c r="B114" s="243" t="s">
        <v>801</v>
      </c>
      <c r="C114" s="254" t="s">
        <v>5171</v>
      </c>
      <c r="D114" s="244" t="s">
        <v>1356</v>
      </c>
      <c r="E114" s="245">
        <v>35</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527</v>
      </c>
      <c r="T114" s="248" t="s">
        <v>512</v>
      </c>
      <c r="U114" s="224">
        <v>0</v>
      </c>
      <c r="V114" s="224">
        <f>ROUND(E114*U114,2)</f>
        <v>0</v>
      </c>
      <c r="W114" s="224"/>
      <c r="X114" s="224" t="s">
        <v>557</v>
      </c>
      <c r="Y114" s="224" t="s">
        <v>513</v>
      </c>
      <c r="Z114" s="213"/>
      <c r="AA114" s="213"/>
      <c r="AB114" s="213"/>
      <c r="AC114" s="213"/>
      <c r="AD114" s="213"/>
      <c r="AE114" s="213"/>
      <c r="AF114" s="213"/>
      <c r="AG114" s="213" t="s">
        <v>558</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5"/>
      <c r="D115" s="251"/>
      <c r="E115" s="251"/>
      <c r="F115" s="251"/>
      <c r="G115" s="251"/>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2">
        <v>52</v>
      </c>
      <c r="B116" s="243" t="s">
        <v>806</v>
      </c>
      <c r="C116" s="254" t="s">
        <v>5172</v>
      </c>
      <c r="D116" s="244" t="s">
        <v>1356</v>
      </c>
      <c r="E116" s="245">
        <v>115</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527</v>
      </c>
      <c r="T116" s="248" t="s">
        <v>512</v>
      </c>
      <c r="U116" s="224">
        <v>0</v>
      </c>
      <c r="V116" s="224">
        <f>ROUND(E116*U116,2)</f>
        <v>0</v>
      </c>
      <c r="W116" s="224"/>
      <c r="X116" s="224" t="s">
        <v>557</v>
      </c>
      <c r="Y116" s="224" t="s">
        <v>513</v>
      </c>
      <c r="Z116" s="213"/>
      <c r="AA116" s="213"/>
      <c r="AB116" s="213"/>
      <c r="AC116" s="213"/>
      <c r="AD116" s="213"/>
      <c r="AE116" s="213"/>
      <c r="AF116" s="213"/>
      <c r="AG116" s="213" t="s">
        <v>558</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5"/>
      <c r="D117" s="251"/>
      <c r="E117" s="251"/>
      <c r="F117" s="251"/>
      <c r="G117" s="251"/>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515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2">
        <v>53</v>
      </c>
      <c r="B118" s="243" t="s">
        <v>812</v>
      </c>
      <c r="C118" s="254" t="s">
        <v>5173</v>
      </c>
      <c r="D118" s="244" t="s">
        <v>1356</v>
      </c>
      <c r="E118" s="245">
        <v>10</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527</v>
      </c>
      <c r="T118" s="248" t="s">
        <v>512</v>
      </c>
      <c r="U118" s="224">
        <v>0</v>
      </c>
      <c r="V118" s="224">
        <f>ROUND(E118*U118,2)</f>
        <v>0</v>
      </c>
      <c r="W118" s="224"/>
      <c r="X118" s="224" t="s">
        <v>557</v>
      </c>
      <c r="Y118" s="224" t="s">
        <v>513</v>
      </c>
      <c r="Z118" s="213"/>
      <c r="AA118" s="213"/>
      <c r="AB118" s="213"/>
      <c r="AC118" s="213"/>
      <c r="AD118" s="213"/>
      <c r="AE118" s="213"/>
      <c r="AF118" s="213"/>
      <c r="AG118" s="213" t="s">
        <v>558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5"/>
      <c r="D119" s="251"/>
      <c r="E119" s="251"/>
      <c r="F119" s="251"/>
      <c r="G119" s="251"/>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2">
        <v>54</v>
      </c>
      <c r="B120" s="243" t="s">
        <v>5174</v>
      </c>
      <c r="C120" s="254" t="s">
        <v>5175</v>
      </c>
      <c r="D120" s="244" t="s">
        <v>1356</v>
      </c>
      <c r="E120" s="245">
        <v>10</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527</v>
      </c>
      <c r="T120" s="248" t="s">
        <v>512</v>
      </c>
      <c r="U120" s="224">
        <v>0</v>
      </c>
      <c r="V120" s="224">
        <f>ROUND(E120*U120,2)</f>
        <v>0</v>
      </c>
      <c r="W120" s="224"/>
      <c r="X120" s="224" t="s">
        <v>557</v>
      </c>
      <c r="Y120" s="224" t="s">
        <v>513</v>
      </c>
      <c r="Z120" s="213"/>
      <c r="AA120" s="213"/>
      <c r="AB120" s="213"/>
      <c r="AC120" s="213"/>
      <c r="AD120" s="213"/>
      <c r="AE120" s="213"/>
      <c r="AF120" s="213"/>
      <c r="AG120" s="213" t="s">
        <v>558</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5"/>
      <c r="D121" s="251"/>
      <c r="E121" s="251"/>
      <c r="F121" s="251"/>
      <c r="G121" s="251"/>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515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42">
        <v>55</v>
      </c>
      <c r="B122" s="243" t="s">
        <v>5176</v>
      </c>
      <c r="C122" s="254" t="s">
        <v>5177</v>
      </c>
      <c r="D122" s="244" t="s">
        <v>1356</v>
      </c>
      <c r="E122" s="245">
        <v>530</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527</v>
      </c>
      <c r="T122" s="248" t="s">
        <v>512</v>
      </c>
      <c r="U122" s="224">
        <v>0</v>
      </c>
      <c r="V122" s="224">
        <f>ROUND(E122*U122,2)</f>
        <v>0</v>
      </c>
      <c r="W122" s="224"/>
      <c r="X122" s="224" t="s">
        <v>557</v>
      </c>
      <c r="Y122" s="224" t="s">
        <v>513</v>
      </c>
      <c r="Z122" s="213"/>
      <c r="AA122" s="213"/>
      <c r="AB122" s="213"/>
      <c r="AC122" s="213"/>
      <c r="AD122" s="213"/>
      <c r="AE122" s="213"/>
      <c r="AF122" s="213"/>
      <c r="AG122" s="213" t="s">
        <v>558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5"/>
      <c r="D123" s="251"/>
      <c r="E123" s="251"/>
      <c r="F123" s="251"/>
      <c r="G123" s="251"/>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515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2">
        <v>56</v>
      </c>
      <c r="B124" s="243" t="s">
        <v>819</v>
      </c>
      <c r="C124" s="254" t="s">
        <v>5178</v>
      </c>
      <c r="D124" s="244" t="s">
        <v>1356</v>
      </c>
      <c r="E124" s="245">
        <v>390</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527</v>
      </c>
      <c r="T124" s="248" t="s">
        <v>512</v>
      </c>
      <c r="U124" s="224">
        <v>0</v>
      </c>
      <c r="V124" s="224">
        <f>ROUND(E124*U124,2)</f>
        <v>0</v>
      </c>
      <c r="W124" s="224"/>
      <c r="X124" s="224" t="s">
        <v>557</v>
      </c>
      <c r="Y124" s="224" t="s">
        <v>513</v>
      </c>
      <c r="Z124" s="213"/>
      <c r="AA124" s="213"/>
      <c r="AB124" s="213"/>
      <c r="AC124" s="213"/>
      <c r="AD124" s="213"/>
      <c r="AE124" s="213"/>
      <c r="AF124" s="213"/>
      <c r="AG124" s="213" t="s">
        <v>558</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5"/>
      <c r="D125" s="251"/>
      <c r="E125" s="251"/>
      <c r="F125" s="251"/>
      <c r="G125" s="251"/>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515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2">
        <v>57</v>
      </c>
      <c r="B126" s="243" t="s">
        <v>824</v>
      </c>
      <c r="C126" s="254" t="s">
        <v>5179</v>
      </c>
      <c r="D126" s="244" t="s">
        <v>1356</v>
      </c>
      <c r="E126" s="245">
        <v>720</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c r="S126" s="247" t="s">
        <v>527</v>
      </c>
      <c r="T126" s="248" t="s">
        <v>512</v>
      </c>
      <c r="U126" s="224">
        <v>0</v>
      </c>
      <c r="V126" s="224">
        <f>ROUND(E126*U126,2)</f>
        <v>0</v>
      </c>
      <c r="W126" s="224"/>
      <c r="X126" s="224" t="s">
        <v>557</v>
      </c>
      <c r="Y126" s="224" t="s">
        <v>513</v>
      </c>
      <c r="Z126" s="213"/>
      <c r="AA126" s="213"/>
      <c r="AB126" s="213"/>
      <c r="AC126" s="213"/>
      <c r="AD126" s="213"/>
      <c r="AE126" s="213"/>
      <c r="AF126" s="213"/>
      <c r="AG126" s="213" t="s">
        <v>558</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5"/>
      <c r="D127" s="251"/>
      <c r="E127" s="251"/>
      <c r="F127" s="251"/>
      <c r="G127" s="251"/>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515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42">
        <v>58</v>
      </c>
      <c r="B128" s="243" t="s">
        <v>828</v>
      </c>
      <c r="C128" s="254" t="s">
        <v>5180</v>
      </c>
      <c r="D128" s="244" t="s">
        <v>1356</v>
      </c>
      <c r="E128" s="245">
        <v>35</v>
      </c>
      <c r="F128" s="246"/>
      <c r="G128" s="247">
        <f>ROUND(E128*F128,2)</f>
        <v>0</v>
      </c>
      <c r="H128" s="246"/>
      <c r="I128" s="247">
        <f>ROUND(E128*H128,2)</f>
        <v>0</v>
      </c>
      <c r="J128" s="246"/>
      <c r="K128" s="247">
        <f>ROUND(E128*J128,2)</f>
        <v>0</v>
      </c>
      <c r="L128" s="247">
        <v>21</v>
      </c>
      <c r="M128" s="247">
        <f>G128*(1+L128/100)</f>
        <v>0</v>
      </c>
      <c r="N128" s="245">
        <v>0</v>
      </c>
      <c r="O128" s="245">
        <f>ROUND(E128*N128,2)</f>
        <v>0</v>
      </c>
      <c r="P128" s="245">
        <v>0</v>
      </c>
      <c r="Q128" s="245">
        <f>ROUND(E128*P128,2)</f>
        <v>0</v>
      </c>
      <c r="R128" s="247"/>
      <c r="S128" s="247" t="s">
        <v>527</v>
      </c>
      <c r="T128" s="248" t="s">
        <v>512</v>
      </c>
      <c r="U128" s="224">
        <v>0</v>
      </c>
      <c r="V128" s="224">
        <f>ROUND(E128*U128,2)</f>
        <v>0</v>
      </c>
      <c r="W128" s="224"/>
      <c r="X128" s="224" t="s">
        <v>557</v>
      </c>
      <c r="Y128" s="224" t="s">
        <v>513</v>
      </c>
      <c r="Z128" s="213"/>
      <c r="AA128" s="213"/>
      <c r="AB128" s="213"/>
      <c r="AC128" s="213"/>
      <c r="AD128" s="213"/>
      <c r="AE128" s="213"/>
      <c r="AF128" s="213"/>
      <c r="AG128" s="213" t="s">
        <v>558</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5"/>
      <c r="D129" s="251"/>
      <c r="E129" s="251"/>
      <c r="F129" s="251"/>
      <c r="G129" s="251"/>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515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42">
        <v>59</v>
      </c>
      <c r="B130" s="243" t="s">
        <v>832</v>
      </c>
      <c r="C130" s="254" t="s">
        <v>5181</v>
      </c>
      <c r="D130" s="244" t="s">
        <v>1356</v>
      </c>
      <c r="E130" s="245">
        <v>20</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527</v>
      </c>
      <c r="T130" s="248" t="s">
        <v>512</v>
      </c>
      <c r="U130" s="224">
        <v>0</v>
      </c>
      <c r="V130" s="224">
        <f>ROUND(E130*U130,2)</f>
        <v>0</v>
      </c>
      <c r="W130" s="224"/>
      <c r="X130" s="224" t="s">
        <v>557</v>
      </c>
      <c r="Y130" s="224" t="s">
        <v>513</v>
      </c>
      <c r="Z130" s="213"/>
      <c r="AA130" s="213"/>
      <c r="AB130" s="213"/>
      <c r="AC130" s="213"/>
      <c r="AD130" s="213"/>
      <c r="AE130" s="213"/>
      <c r="AF130" s="213"/>
      <c r="AG130" s="213" t="s">
        <v>558</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5"/>
      <c r="D131" s="251"/>
      <c r="E131" s="251"/>
      <c r="F131" s="251"/>
      <c r="G131" s="251"/>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515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42">
        <v>60</v>
      </c>
      <c r="B132" s="243" t="s">
        <v>835</v>
      </c>
      <c r="C132" s="254" t="s">
        <v>5182</v>
      </c>
      <c r="D132" s="244" t="s">
        <v>530</v>
      </c>
      <c r="E132" s="245">
        <v>1</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c r="S132" s="247" t="s">
        <v>527</v>
      </c>
      <c r="T132" s="248" t="s">
        <v>512</v>
      </c>
      <c r="U132" s="224">
        <v>0</v>
      </c>
      <c r="V132" s="224">
        <f>ROUND(E132*U132,2)</f>
        <v>0</v>
      </c>
      <c r="W132" s="224"/>
      <c r="X132" s="224" t="s">
        <v>557</v>
      </c>
      <c r="Y132" s="224" t="s">
        <v>513</v>
      </c>
      <c r="Z132" s="213"/>
      <c r="AA132" s="213"/>
      <c r="AB132" s="213"/>
      <c r="AC132" s="213"/>
      <c r="AD132" s="213"/>
      <c r="AE132" s="213"/>
      <c r="AF132" s="213"/>
      <c r="AG132" s="213" t="s">
        <v>558</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5"/>
      <c r="D133" s="251"/>
      <c r="E133" s="251"/>
      <c r="F133" s="251"/>
      <c r="G133" s="251"/>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515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
      <c r="A134" s="242">
        <v>61</v>
      </c>
      <c r="B134" s="243" t="s">
        <v>838</v>
      </c>
      <c r="C134" s="254" t="s">
        <v>5183</v>
      </c>
      <c r="D134" s="244" t="s">
        <v>530</v>
      </c>
      <c r="E134" s="245">
        <v>1</v>
      </c>
      <c r="F134" s="246"/>
      <c r="G134" s="247">
        <f>ROUND(E134*F134,2)</f>
        <v>0</v>
      </c>
      <c r="H134" s="246"/>
      <c r="I134" s="247">
        <f>ROUND(E134*H134,2)</f>
        <v>0</v>
      </c>
      <c r="J134" s="246"/>
      <c r="K134" s="247">
        <f>ROUND(E134*J134,2)</f>
        <v>0</v>
      </c>
      <c r="L134" s="247">
        <v>21</v>
      </c>
      <c r="M134" s="247">
        <f>G134*(1+L134/100)</f>
        <v>0</v>
      </c>
      <c r="N134" s="245">
        <v>0</v>
      </c>
      <c r="O134" s="245">
        <f>ROUND(E134*N134,2)</f>
        <v>0</v>
      </c>
      <c r="P134" s="245">
        <v>0</v>
      </c>
      <c r="Q134" s="245">
        <f>ROUND(E134*P134,2)</f>
        <v>0</v>
      </c>
      <c r="R134" s="247"/>
      <c r="S134" s="247" t="s">
        <v>527</v>
      </c>
      <c r="T134" s="248" t="s">
        <v>512</v>
      </c>
      <c r="U134" s="224">
        <v>0</v>
      </c>
      <c r="V134" s="224">
        <f>ROUND(E134*U134,2)</f>
        <v>0</v>
      </c>
      <c r="W134" s="224"/>
      <c r="X134" s="224" t="s">
        <v>557</v>
      </c>
      <c r="Y134" s="224" t="s">
        <v>513</v>
      </c>
      <c r="Z134" s="213"/>
      <c r="AA134" s="213"/>
      <c r="AB134" s="213"/>
      <c r="AC134" s="213"/>
      <c r="AD134" s="213"/>
      <c r="AE134" s="213"/>
      <c r="AF134" s="213"/>
      <c r="AG134" s="213" t="s">
        <v>558</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5"/>
      <c r="D135" s="251"/>
      <c r="E135" s="251"/>
      <c r="F135" s="251"/>
      <c r="G135" s="251"/>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515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2">
        <v>62</v>
      </c>
      <c r="B136" s="243" t="s">
        <v>844</v>
      </c>
      <c r="C136" s="254" t="s">
        <v>5184</v>
      </c>
      <c r="D136" s="244" t="s">
        <v>530</v>
      </c>
      <c r="E136" s="245">
        <v>1</v>
      </c>
      <c r="F136" s="246"/>
      <c r="G136" s="247">
        <f>ROUND(E136*F136,2)</f>
        <v>0</v>
      </c>
      <c r="H136" s="246"/>
      <c r="I136" s="247">
        <f>ROUND(E136*H136,2)</f>
        <v>0</v>
      </c>
      <c r="J136" s="246"/>
      <c r="K136" s="247">
        <f>ROUND(E136*J136,2)</f>
        <v>0</v>
      </c>
      <c r="L136" s="247">
        <v>21</v>
      </c>
      <c r="M136" s="247">
        <f>G136*(1+L136/100)</f>
        <v>0</v>
      </c>
      <c r="N136" s="245">
        <v>0</v>
      </c>
      <c r="O136" s="245">
        <f>ROUND(E136*N136,2)</f>
        <v>0</v>
      </c>
      <c r="P136" s="245">
        <v>0</v>
      </c>
      <c r="Q136" s="245">
        <f>ROUND(E136*P136,2)</f>
        <v>0</v>
      </c>
      <c r="R136" s="247"/>
      <c r="S136" s="247" t="s">
        <v>527</v>
      </c>
      <c r="T136" s="248" t="s">
        <v>512</v>
      </c>
      <c r="U136" s="224">
        <v>0</v>
      </c>
      <c r="V136" s="224">
        <f>ROUND(E136*U136,2)</f>
        <v>0</v>
      </c>
      <c r="W136" s="224"/>
      <c r="X136" s="224" t="s">
        <v>557</v>
      </c>
      <c r="Y136" s="224" t="s">
        <v>513</v>
      </c>
      <c r="Z136" s="213"/>
      <c r="AA136" s="213"/>
      <c r="AB136" s="213"/>
      <c r="AC136" s="213"/>
      <c r="AD136" s="213"/>
      <c r="AE136" s="213"/>
      <c r="AF136" s="213"/>
      <c r="AG136" s="213" t="s">
        <v>558</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5"/>
      <c r="D137" s="251"/>
      <c r="E137" s="251"/>
      <c r="F137" s="251"/>
      <c r="G137" s="251"/>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515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42">
        <v>63</v>
      </c>
      <c r="B138" s="243" t="s">
        <v>847</v>
      </c>
      <c r="C138" s="254" t="s">
        <v>5185</v>
      </c>
      <c r="D138" s="244" t="s">
        <v>530</v>
      </c>
      <c r="E138" s="245">
        <v>6</v>
      </c>
      <c r="F138" s="246"/>
      <c r="G138" s="247">
        <f>ROUND(E138*F138,2)</f>
        <v>0</v>
      </c>
      <c r="H138" s="246"/>
      <c r="I138" s="247">
        <f>ROUND(E138*H138,2)</f>
        <v>0</v>
      </c>
      <c r="J138" s="246"/>
      <c r="K138" s="247">
        <f>ROUND(E138*J138,2)</f>
        <v>0</v>
      </c>
      <c r="L138" s="247">
        <v>21</v>
      </c>
      <c r="M138" s="247">
        <f>G138*(1+L138/100)</f>
        <v>0</v>
      </c>
      <c r="N138" s="245">
        <v>0</v>
      </c>
      <c r="O138" s="245">
        <f>ROUND(E138*N138,2)</f>
        <v>0</v>
      </c>
      <c r="P138" s="245">
        <v>0</v>
      </c>
      <c r="Q138" s="245">
        <f>ROUND(E138*P138,2)</f>
        <v>0</v>
      </c>
      <c r="R138" s="247"/>
      <c r="S138" s="247" t="s">
        <v>527</v>
      </c>
      <c r="T138" s="248" t="s">
        <v>512</v>
      </c>
      <c r="U138" s="224">
        <v>0</v>
      </c>
      <c r="V138" s="224">
        <f>ROUND(E138*U138,2)</f>
        <v>0</v>
      </c>
      <c r="W138" s="224"/>
      <c r="X138" s="224" t="s">
        <v>557</v>
      </c>
      <c r="Y138" s="224" t="s">
        <v>513</v>
      </c>
      <c r="Z138" s="213"/>
      <c r="AA138" s="213"/>
      <c r="AB138" s="213"/>
      <c r="AC138" s="213"/>
      <c r="AD138" s="213"/>
      <c r="AE138" s="213"/>
      <c r="AF138" s="213"/>
      <c r="AG138" s="213" t="s">
        <v>558</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5"/>
      <c r="D139" s="251"/>
      <c r="E139" s="251"/>
      <c r="F139" s="251"/>
      <c r="G139" s="251"/>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515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2">
        <v>64</v>
      </c>
      <c r="B140" s="243" t="s">
        <v>850</v>
      </c>
      <c r="C140" s="254" t="s">
        <v>5186</v>
      </c>
      <c r="D140" s="244" t="s">
        <v>530</v>
      </c>
      <c r="E140" s="245">
        <v>1</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527</v>
      </c>
      <c r="T140" s="248" t="s">
        <v>512</v>
      </c>
      <c r="U140" s="224">
        <v>0</v>
      </c>
      <c r="V140" s="224">
        <f>ROUND(E140*U140,2)</f>
        <v>0</v>
      </c>
      <c r="W140" s="224"/>
      <c r="X140" s="224" t="s">
        <v>557</v>
      </c>
      <c r="Y140" s="224" t="s">
        <v>513</v>
      </c>
      <c r="Z140" s="213"/>
      <c r="AA140" s="213"/>
      <c r="AB140" s="213"/>
      <c r="AC140" s="213"/>
      <c r="AD140" s="213"/>
      <c r="AE140" s="213"/>
      <c r="AF140" s="213"/>
      <c r="AG140" s="213" t="s">
        <v>558</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5"/>
      <c r="D141" s="251"/>
      <c r="E141" s="251"/>
      <c r="F141" s="251"/>
      <c r="G141" s="251"/>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515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2">
        <v>65</v>
      </c>
      <c r="B142" s="243" t="s">
        <v>855</v>
      </c>
      <c r="C142" s="254" t="s">
        <v>5187</v>
      </c>
      <c r="D142" s="244" t="s">
        <v>530</v>
      </c>
      <c r="E142" s="245">
        <v>6</v>
      </c>
      <c r="F142" s="246"/>
      <c r="G142" s="247">
        <f>ROUND(E142*F142,2)</f>
        <v>0</v>
      </c>
      <c r="H142" s="246"/>
      <c r="I142" s="247">
        <f>ROUND(E142*H142,2)</f>
        <v>0</v>
      </c>
      <c r="J142" s="246"/>
      <c r="K142" s="247">
        <f>ROUND(E142*J142,2)</f>
        <v>0</v>
      </c>
      <c r="L142" s="247">
        <v>21</v>
      </c>
      <c r="M142" s="247">
        <f>G142*(1+L142/100)</f>
        <v>0</v>
      </c>
      <c r="N142" s="245">
        <v>0</v>
      </c>
      <c r="O142" s="245">
        <f>ROUND(E142*N142,2)</f>
        <v>0</v>
      </c>
      <c r="P142" s="245">
        <v>0</v>
      </c>
      <c r="Q142" s="245">
        <f>ROUND(E142*P142,2)</f>
        <v>0</v>
      </c>
      <c r="R142" s="247"/>
      <c r="S142" s="247" t="s">
        <v>527</v>
      </c>
      <c r="T142" s="248" t="s">
        <v>512</v>
      </c>
      <c r="U142" s="224">
        <v>0</v>
      </c>
      <c r="V142" s="224">
        <f>ROUND(E142*U142,2)</f>
        <v>0</v>
      </c>
      <c r="W142" s="224"/>
      <c r="X142" s="224" t="s">
        <v>557</v>
      </c>
      <c r="Y142" s="224" t="s">
        <v>513</v>
      </c>
      <c r="Z142" s="213"/>
      <c r="AA142" s="213"/>
      <c r="AB142" s="213"/>
      <c r="AC142" s="213"/>
      <c r="AD142" s="213"/>
      <c r="AE142" s="213"/>
      <c r="AF142" s="213"/>
      <c r="AG142" s="213" t="s">
        <v>558</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5"/>
      <c r="D143" s="251"/>
      <c r="E143" s="251"/>
      <c r="F143" s="251"/>
      <c r="G143" s="251"/>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515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2">
        <v>66</v>
      </c>
      <c r="B144" s="243" t="s">
        <v>858</v>
      </c>
      <c r="C144" s="254" t="s">
        <v>5188</v>
      </c>
      <c r="D144" s="244" t="s">
        <v>530</v>
      </c>
      <c r="E144" s="245">
        <v>1</v>
      </c>
      <c r="F144" s="246"/>
      <c r="G144" s="247">
        <f>ROUND(E144*F144,2)</f>
        <v>0</v>
      </c>
      <c r="H144" s="246"/>
      <c r="I144" s="247">
        <f>ROUND(E144*H144,2)</f>
        <v>0</v>
      </c>
      <c r="J144" s="246"/>
      <c r="K144" s="247">
        <f>ROUND(E144*J144,2)</f>
        <v>0</v>
      </c>
      <c r="L144" s="247">
        <v>21</v>
      </c>
      <c r="M144" s="247">
        <f>G144*(1+L144/100)</f>
        <v>0</v>
      </c>
      <c r="N144" s="245">
        <v>0</v>
      </c>
      <c r="O144" s="245">
        <f>ROUND(E144*N144,2)</f>
        <v>0</v>
      </c>
      <c r="P144" s="245">
        <v>0</v>
      </c>
      <c r="Q144" s="245">
        <f>ROUND(E144*P144,2)</f>
        <v>0</v>
      </c>
      <c r="R144" s="247"/>
      <c r="S144" s="247" t="s">
        <v>527</v>
      </c>
      <c r="T144" s="248" t="s">
        <v>512</v>
      </c>
      <c r="U144" s="224">
        <v>0</v>
      </c>
      <c r="V144" s="224">
        <f>ROUND(E144*U144,2)</f>
        <v>0</v>
      </c>
      <c r="W144" s="224"/>
      <c r="X144" s="224" t="s">
        <v>557</v>
      </c>
      <c r="Y144" s="224" t="s">
        <v>513</v>
      </c>
      <c r="Z144" s="213"/>
      <c r="AA144" s="213"/>
      <c r="AB144" s="213"/>
      <c r="AC144" s="213"/>
      <c r="AD144" s="213"/>
      <c r="AE144" s="213"/>
      <c r="AF144" s="213"/>
      <c r="AG144" s="213" t="s">
        <v>558</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5"/>
      <c r="D145" s="251"/>
      <c r="E145" s="251"/>
      <c r="F145" s="251"/>
      <c r="G145" s="251"/>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515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
      <c r="A146" s="242">
        <v>67</v>
      </c>
      <c r="B146" s="243" t="s">
        <v>861</v>
      </c>
      <c r="C146" s="254" t="s">
        <v>5189</v>
      </c>
      <c r="D146" s="244" t="s">
        <v>530</v>
      </c>
      <c r="E146" s="245">
        <v>1</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c r="S146" s="247" t="s">
        <v>527</v>
      </c>
      <c r="T146" s="248" t="s">
        <v>512</v>
      </c>
      <c r="U146" s="224">
        <v>0</v>
      </c>
      <c r="V146" s="224">
        <f>ROUND(E146*U146,2)</f>
        <v>0</v>
      </c>
      <c r="W146" s="224"/>
      <c r="X146" s="224" t="s">
        <v>557</v>
      </c>
      <c r="Y146" s="224" t="s">
        <v>513</v>
      </c>
      <c r="Z146" s="213"/>
      <c r="AA146" s="213"/>
      <c r="AB146" s="213"/>
      <c r="AC146" s="213"/>
      <c r="AD146" s="213"/>
      <c r="AE146" s="213"/>
      <c r="AF146" s="213"/>
      <c r="AG146" s="213" t="s">
        <v>558</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55"/>
      <c r="D147" s="251"/>
      <c r="E147" s="251"/>
      <c r="F147" s="251"/>
      <c r="G147" s="251"/>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515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
      <c r="A148" s="242">
        <v>68</v>
      </c>
      <c r="B148" s="243" t="s">
        <v>865</v>
      </c>
      <c r="C148" s="254" t="s">
        <v>5190</v>
      </c>
      <c r="D148" s="244" t="s">
        <v>530</v>
      </c>
      <c r="E148" s="245">
        <v>1</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527</v>
      </c>
      <c r="T148" s="248" t="s">
        <v>512</v>
      </c>
      <c r="U148" s="224">
        <v>0</v>
      </c>
      <c r="V148" s="224">
        <f>ROUND(E148*U148,2)</f>
        <v>0</v>
      </c>
      <c r="W148" s="224"/>
      <c r="X148" s="224" t="s">
        <v>557</v>
      </c>
      <c r="Y148" s="224" t="s">
        <v>513</v>
      </c>
      <c r="Z148" s="213"/>
      <c r="AA148" s="213"/>
      <c r="AB148" s="213"/>
      <c r="AC148" s="213"/>
      <c r="AD148" s="213"/>
      <c r="AE148" s="213"/>
      <c r="AF148" s="213"/>
      <c r="AG148" s="213" t="s">
        <v>558</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2" x14ac:dyDescent="0.2">
      <c r="A149" s="220"/>
      <c r="B149" s="221"/>
      <c r="C149" s="255"/>
      <c r="D149" s="251"/>
      <c r="E149" s="251"/>
      <c r="F149" s="251"/>
      <c r="G149" s="251"/>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515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2">
        <v>69</v>
      </c>
      <c r="B150" s="243" t="s">
        <v>868</v>
      </c>
      <c r="C150" s="254" t="s">
        <v>5191</v>
      </c>
      <c r="D150" s="244" t="s">
        <v>530</v>
      </c>
      <c r="E150" s="245">
        <v>1</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c r="S150" s="247" t="s">
        <v>527</v>
      </c>
      <c r="T150" s="248" t="s">
        <v>512</v>
      </c>
      <c r="U150" s="224">
        <v>0</v>
      </c>
      <c r="V150" s="224">
        <f>ROUND(E150*U150,2)</f>
        <v>0</v>
      </c>
      <c r="W150" s="224"/>
      <c r="X150" s="224" t="s">
        <v>557</v>
      </c>
      <c r="Y150" s="224" t="s">
        <v>513</v>
      </c>
      <c r="Z150" s="213"/>
      <c r="AA150" s="213"/>
      <c r="AB150" s="213"/>
      <c r="AC150" s="213"/>
      <c r="AD150" s="213"/>
      <c r="AE150" s="213"/>
      <c r="AF150" s="213"/>
      <c r="AG150" s="213" t="s">
        <v>558</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5"/>
      <c r="D151" s="251"/>
      <c r="E151" s="251"/>
      <c r="F151" s="251"/>
      <c r="G151" s="251"/>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515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
      <c r="A152" s="242">
        <v>70</v>
      </c>
      <c r="B152" s="243" t="s">
        <v>4641</v>
      </c>
      <c r="C152" s="254" t="s">
        <v>5192</v>
      </c>
      <c r="D152" s="244" t="s">
        <v>530</v>
      </c>
      <c r="E152" s="245">
        <v>1</v>
      </c>
      <c r="F152" s="246"/>
      <c r="G152" s="247">
        <f>ROUND(E152*F152,2)</f>
        <v>0</v>
      </c>
      <c r="H152" s="246"/>
      <c r="I152" s="247">
        <f>ROUND(E152*H152,2)</f>
        <v>0</v>
      </c>
      <c r="J152" s="246"/>
      <c r="K152" s="247">
        <f>ROUND(E152*J152,2)</f>
        <v>0</v>
      </c>
      <c r="L152" s="247">
        <v>21</v>
      </c>
      <c r="M152" s="247">
        <f>G152*(1+L152/100)</f>
        <v>0</v>
      </c>
      <c r="N152" s="245">
        <v>0</v>
      </c>
      <c r="O152" s="245">
        <f>ROUND(E152*N152,2)</f>
        <v>0</v>
      </c>
      <c r="P152" s="245">
        <v>0</v>
      </c>
      <c r="Q152" s="245">
        <f>ROUND(E152*P152,2)</f>
        <v>0</v>
      </c>
      <c r="R152" s="247"/>
      <c r="S152" s="247" t="s">
        <v>527</v>
      </c>
      <c r="T152" s="248" t="s">
        <v>512</v>
      </c>
      <c r="U152" s="224">
        <v>0</v>
      </c>
      <c r="V152" s="224">
        <f>ROUND(E152*U152,2)</f>
        <v>0</v>
      </c>
      <c r="W152" s="224"/>
      <c r="X152" s="224" t="s">
        <v>557</v>
      </c>
      <c r="Y152" s="224" t="s">
        <v>513</v>
      </c>
      <c r="Z152" s="213"/>
      <c r="AA152" s="213"/>
      <c r="AB152" s="213"/>
      <c r="AC152" s="213"/>
      <c r="AD152" s="213"/>
      <c r="AE152" s="213"/>
      <c r="AF152" s="213"/>
      <c r="AG152" s="213" t="s">
        <v>558</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2" x14ac:dyDescent="0.2">
      <c r="A153" s="220"/>
      <c r="B153" s="221"/>
      <c r="C153" s="255"/>
      <c r="D153" s="251"/>
      <c r="E153" s="251"/>
      <c r="F153" s="251"/>
      <c r="G153" s="251"/>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515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x14ac:dyDescent="0.2">
      <c r="A154" s="232" t="s">
        <v>506</v>
      </c>
      <c r="B154" s="233" t="s">
        <v>305</v>
      </c>
      <c r="C154" s="253" t="s">
        <v>309</v>
      </c>
      <c r="D154" s="234"/>
      <c r="E154" s="235"/>
      <c r="F154" s="236"/>
      <c r="G154" s="236">
        <f>SUMIF(AG155:AG206,"&lt;&gt;NOR",G155:G206)</f>
        <v>0</v>
      </c>
      <c r="H154" s="236"/>
      <c r="I154" s="236">
        <f>SUM(I155:I206)</f>
        <v>0</v>
      </c>
      <c r="J154" s="236"/>
      <c r="K154" s="236">
        <f>SUM(K155:K206)</f>
        <v>0</v>
      </c>
      <c r="L154" s="236"/>
      <c r="M154" s="236">
        <f>SUM(M155:M206)</f>
        <v>0</v>
      </c>
      <c r="N154" s="235"/>
      <c r="O154" s="235">
        <f>SUM(O155:O206)</f>
        <v>0</v>
      </c>
      <c r="P154" s="235"/>
      <c r="Q154" s="235">
        <f>SUM(Q155:Q206)</f>
        <v>0</v>
      </c>
      <c r="R154" s="236"/>
      <c r="S154" s="236"/>
      <c r="T154" s="237"/>
      <c r="U154" s="231"/>
      <c r="V154" s="231">
        <f>SUM(V155:V206)</f>
        <v>0</v>
      </c>
      <c r="W154" s="231"/>
      <c r="X154" s="231"/>
      <c r="Y154" s="231"/>
      <c r="AG154" t="s">
        <v>507</v>
      </c>
    </row>
    <row r="155" spans="1:60" outlineLevel="1" x14ac:dyDescent="0.2">
      <c r="A155" s="242">
        <v>71</v>
      </c>
      <c r="B155" s="243" t="s">
        <v>871</v>
      </c>
      <c r="C155" s="254" t="s">
        <v>5163</v>
      </c>
      <c r="D155" s="244" t="s">
        <v>1356</v>
      </c>
      <c r="E155" s="245">
        <v>290</v>
      </c>
      <c r="F155" s="246"/>
      <c r="G155" s="247">
        <f>ROUND(E155*F155,2)</f>
        <v>0</v>
      </c>
      <c r="H155" s="246"/>
      <c r="I155" s="247">
        <f>ROUND(E155*H155,2)</f>
        <v>0</v>
      </c>
      <c r="J155" s="246"/>
      <c r="K155" s="247">
        <f>ROUND(E155*J155,2)</f>
        <v>0</v>
      </c>
      <c r="L155" s="247">
        <v>21</v>
      </c>
      <c r="M155" s="247">
        <f>G155*(1+L155/100)</f>
        <v>0</v>
      </c>
      <c r="N155" s="245">
        <v>0</v>
      </c>
      <c r="O155" s="245">
        <f>ROUND(E155*N155,2)</f>
        <v>0</v>
      </c>
      <c r="P155" s="245">
        <v>0</v>
      </c>
      <c r="Q155" s="245">
        <f>ROUND(E155*P155,2)</f>
        <v>0</v>
      </c>
      <c r="R155" s="247"/>
      <c r="S155" s="247" t="s">
        <v>527</v>
      </c>
      <c r="T155" s="248" t="s">
        <v>512</v>
      </c>
      <c r="U155" s="224">
        <v>0</v>
      </c>
      <c r="V155" s="224">
        <f>ROUND(E155*U155,2)</f>
        <v>0</v>
      </c>
      <c r="W155" s="224"/>
      <c r="X155" s="224" t="s">
        <v>557</v>
      </c>
      <c r="Y155" s="224" t="s">
        <v>513</v>
      </c>
      <c r="Z155" s="213"/>
      <c r="AA155" s="213"/>
      <c r="AB155" s="213"/>
      <c r="AC155" s="213"/>
      <c r="AD155" s="213"/>
      <c r="AE155" s="213"/>
      <c r="AF155" s="213"/>
      <c r="AG155" s="213" t="s">
        <v>558</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55"/>
      <c r="D156" s="251"/>
      <c r="E156" s="251"/>
      <c r="F156" s="251"/>
      <c r="G156" s="251"/>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515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
      <c r="A157" s="242">
        <v>72</v>
      </c>
      <c r="B157" s="243" t="s">
        <v>875</v>
      </c>
      <c r="C157" s="254" t="s">
        <v>5164</v>
      </c>
      <c r="D157" s="244" t="s">
        <v>1356</v>
      </c>
      <c r="E157" s="245">
        <v>85</v>
      </c>
      <c r="F157" s="246"/>
      <c r="G157" s="247">
        <f>ROUND(E157*F157,2)</f>
        <v>0</v>
      </c>
      <c r="H157" s="246"/>
      <c r="I157" s="247">
        <f>ROUND(E157*H157,2)</f>
        <v>0</v>
      </c>
      <c r="J157" s="246"/>
      <c r="K157" s="247">
        <f>ROUND(E157*J157,2)</f>
        <v>0</v>
      </c>
      <c r="L157" s="247">
        <v>21</v>
      </c>
      <c r="M157" s="247">
        <f>G157*(1+L157/100)</f>
        <v>0</v>
      </c>
      <c r="N157" s="245">
        <v>0</v>
      </c>
      <c r="O157" s="245">
        <f>ROUND(E157*N157,2)</f>
        <v>0</v>
      </c>
      <c r="P157" s="245">
        <v>0</v>
      </c>
      <c r="Q157" s="245">
        <f>ROUND(E157*P157,2)</f>
        <v>0</v>
      </c>
      <c r="R157" s="247"/>
      <c r="S157" s="247" t="s">
        <v>527</v>
      </c>
      <c r="T157" s="248" t="s">
        <v>512</v>
      </c>
      <c r="U157" s="224">
        <v>0</v>
      </c>
      <c r="V157" s="224">
        <f>ROUND(E157*U157,2)</f>
        <v>0</v>
      </c>
      <c r="W157" s="224"/>
      <c r="X157" s="224" t="s">
        <v>557</v>
      </c>
      <c r="Y157" s="224" t="s">
        <v>513</v>
      </c>
      <c r="Z157" s="213"/>
      <c r="AA157" s="213"/>
      <c r="AB157" s="213"/>
      <c r="AC157" s="213"/>
      <c r="AD157" s="213"/>
      <c r="AE157" s="213"/>
      <c r="AF157" s="213"/>
      <c r="AG157" s="213" t="s">
        <v>558</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5"/>
      <c r="D158" s="251"/>
      <c r="E158" s="251"/>
      <c r="F158" s="251"/>
      <c r="G158" s="251"/>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515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
      <c r="A159" s="242">
        <v>73</v>
      </c>
      <c r="B159" s="243" t="s">
        <v>878</v>
      </c>
      <c r="C159" s="254" t="s">
        <v>5165</v>
      </c>
      <c r="D159" s="244" t="s">
        <v>1356</v>
      </c>
      <c r="E159" s="245">
        <v>55</v>
      </c>
      <c r="F159" s="246"/>
      <c r="G159" s="247">
        <f>ROUND(E159*F159,2)</f>
        <v>0</v>
      </c>
      <c r="H159" s="246"/>
      <c r="I159" s="247">
        <f>ROUND(E159*H159,2)</f>
        <v>0</v>
      </c>
      <c r="J159" s="246"/>
      <c r="K159" s="247">
        <f>ROUND(E159*J159,2)</f>
        <v>0</v>
      </c>
      <c r="L159" s="247">
        <v>21</v>
      </c>
      <c r="M159" s="247">
        <f>G159*(1+L159/100)</f>
        <v>0</v>
      </c>
      <c r="N159" s="245">
        <v>0</v>
      </c>
      <c r="O159" s="245">
        <f>ROUND(E159*N159,2)</f>
        <v>0</v>
      </c>
      <c r="P159" s="245">
        <v>0</v>
      </c>
      <c r="Q159" s="245">
        <f>ROUND(E159*P159,2)</f>
        <v>0</v>
      </c>
      <c r="R159" s="247"/>
      <c r="S159" s="247" t="s">
        <v>527</v>
      </c>
      <c r="T159" s="248" t="s">
        <v>512</v>
      </c>
      <c r="U159" s="224">
        <v>0</v>
      </c>
      <c r="V159" s="224">
        <f>ROUND(E159*U159,2)</f>
        <v>0</v>
      </c>
      <c r="W159" s="224"/>
      <c r="X159" s="224" t="s">
        <v>557</v>
      </c>
      <c r="Y159" s="224" t="s">
        <v>513</v>
      </c>
      <c r="Z159" s="213"/>
      <c r="AA159" s="213"/>
      <c r="AB159" s="213"/>
      <c r="AC159" s="213"/>
      <c r="AD159" s="213"/>
      <c r="AE159" s="213"/>
      <c r="AF159" s="213"/>
      <c r="AG159" s="213" t="s">
        <v>558</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5"/>
      <c r="D160" s="251"/>
      <c r="E160" s="251"/>
      <c r="F160" s="251"/>
      <c r="G160" s="251"/>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515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
      <c r="A161" s="242">
        <v>74</v>
      </c>
      <c r="B161" s="243" t="s">
        <v>881</v>
      </c>
      <c r="C161" s="254" t="s">
        <v>5166</v>
      </c>
      <c r="D161" s="244" t="s">
        <v>1356</v>
      </c>
      <c r="E161" s="245">
        <v>45</v>
      </c>
      <c r="F161" s="246"/>
      <c r="G161" s="247">
        <f>ROUND(E161*F161,2)</f>
        <v>0</v>
      </c>
      <c r="H161" s="246"/>
      <c r="I161" s="247">
        <f>ROUND(E161*H161,2)</f>
        <v>0</v>
      </c>
      <c r="J161" s="246"/>
      <c r="K161" s="247">
        <f>ROUND(E161*J161,2)</f>
        <v>0</v>
      </c>
      <c r="L161" s="247">
        <v>21</v>
      </c>
      <c r="M161" s="247">
        <f>G161*(1+L161/100)</f>
        <v>0</v>
      </c>
      <c r="N161" s="245">
        <v>0</v>
      </c>
      <c r="O161" s="245">
        <f>ROUND(E161*N161,2)</f>
        <v>0</v>
      </c>
      <c r="P161" s="245">
        <v>0</v>
      </c>
      <c r="Q161" s="245">
        <f>ROUND(E161*P161,2)</f>
        <v>0</v>
      </c>
      <c r="R161" s="247"/>
      <c r="S161" s="247" t="s">
        <v>527</v>
      </c>
      <c r="T161" s="248" t="s">
        <v>512</v>
      </c>
      <c r="U161" s="224">
        <v>0</v>
      </c>
      <c r="V161" s="224">
        <f>ROUND(E161*U161,2)</f>
        <v>0</v>
      </c>
      <c r="W161" s="224"/>
      <c r="X161" s="224" t="s">
        <v>557</v>
      </c>
      <c r="Y161" s="224" t="s">
        <v>513</v>
      </c>
      <c r="Z161" s="213"/>
      <c r="AA161" s="213"/>
      <c r="AB161" s="213"/>
      <c r="AC161" s="213"/>
      <c r="AD161" s="213"/>
      <c r="AE161" s="213"/>
      <c r="AF161" s="213"/>
      <c r="AG161" s="213" t="s">
        <v>558</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5"/>
      <c r="D162" s="251"/>
      <c r="E162" s="251"/>
      <c r="F162" s="251"/>
      <c r="G162" s="251"/>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515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
      <c r="A163" s="242">
        <v>75</v>
      </c>
      <c r="B163" s="243" t="s">
        <v>883</v>
      </c>
      <c r="C163" s="254" t="s">
        <v>5167</v>
      </c>
      <c r="D163" s="244" t="s">
        <v>1356</v>
      </c>
      <c r="E163" s="245">
        <v>25</v>
      </c>
      <c r="F163" s="246"/>
      <c r="G163" s="247">
        <f>ROUND(E163*F163,2)</f>
        <v>0</v>
      </c>
      <c r="H163" s="246"/>
      <c r="I163" s="247">
        <f>ROUND(E163*H163,2)</f>
        <v>0</v>
      </c>
      <c r="J163" s="246"/>
      <c r="K163" s="247">
        <f>ROUND(E163*J163,2)</f>
        <v>0</v>
      </c>
      <c r="L163" s="247">
        <v>21</v>
      </c>
      <c r="M163" s="247">
        <f>G163*(1+L163/100)</f>
        <v>0</v>
      </c>
      <c r="N163" s="245">
        <v>0</v>
      </c>
      <c r="O163" s="245">
        <f>ROUND(E163*N163,2)</f>
        <v>0</v>
      </c>
      <c r="P163" s="245">
        <v>0</v>
      </c>
      <c r="Q163" s="245">
        <f>ROUND(E163*P163,2)</f>
        <v>0</v>
      </c>
      <c r="R163" s="247"/>
      <c r="S163" s="247" t="s">
        <v>527</v>
      </c>
      <c r="T163" s="248" t="s">
        <v>512</v>
      </c>
      <c r="U163" s="224">
        <v>0</v>
      </c>
      <c r="V163" s="224">
        <f>ROUND(E163*U163,2)</f>
        <v>0</v>
      </c>
      <c r="W163" s="224"/>
      <c r="X163" s="224" t="s">
        <v>557</v>
      </c>
      <c r="Y163" s="224" t="s">
        <v>513</v>
      </c>
      <c r="Z163" s="213"/>
      <c r="AA163" s="213"/>
      <c r="AB163" s="213"/>
      <c r="AC163" s="213"/>
      <c r="AD163" s="213"/>
      <c r="AE163" s="213"/>
      <c r="AF163" s="213"/>
      <c r="AG163" s="213" t="s">
        <v>558</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5"/>
      <c r="D164" s="251"/>
      <c r="E164" s="251"/>
      <c r="F164" s="251"/>
      <c r="G164" s="251"/>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515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42">
        <v>76</v>
      </c>
      <c r="B165" s="243" t="s">
        <v>4648</v>
      </c>
      <c r="C165" s="254" t="s">
        <v>5168</v>
      </c>
      <c r="D165" s="244" t="s">
        <v>1356</v>
      </c>
      <c r="E165" s="245">
        <v>20</v>
      </c>
      <c r="F165" s="246"/>
      <c r="G165" s="247">
        <f>ROUND(E165*F165,2)</f>
        <v>0</v>
      </c>
      <c r="H165" s="246"/>
      <c r="I165" s="247">
        <f>ROUND(E165*H165,2)</f>
        <v>0</v>
      </c>
      <c r="J165" s="246"/>
      <c r="K165" s="247">
        <f>ROUND(E165*J165,2)</f>
        <v>0</v>
      </c>
      <c r="L165" s="247">
        <v>21</v>
      </c>
      <c r="M165" s="247">
        <f>G165*(1+L165/100)</f>
        <v>0</v>
      </c>
      <c r="N165" s="245">
        <v>0</v>
      </c>
      <c r="O165" s="245">
        <f>ROUND(E165*N165,2)</f>
        <v>0</v>
      </c>
      <c r="P165" s="245">
        <v>0</v>
      </c>
      <c r="Q165" s="245">
        <f>ROUND(E165*P165,2)</f>
        <v>0</v>
      </c>
      <c r="R165" s="247"/>
      <c r="S165" s="247" t="s">
        <v>527</v>
      </c>
      <c r="T165" s="248" t="s">
        <v>512</v>
      </c>
      <c r="U165" s="224">
        <v>0</v>
      </c>
      <c r="V165" s="224">
        <f>ROUND(E165*U165,2)</f>
        <v>0</v>
      </c>
      <c r="W165" s="224"/>
      <c r="X165" s="224" t="s">
        <v>557</v>
      </c>
      <c r="Y165" s="224" t="s">
        <v>513</v>
      </c>
      <c r="Z165" s="213"/>
      <c r="AA165" s="213"/>
      <c r="AB165" s="213"/>
      <c r="AC165" s="213"/>
      <c r="AD165" s="213"/>
      <c r="AE165" s="213"/>
      <c r="AF165" s="213"/>
      <c r="AG165" s="213" t="s">
        <v>558</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5"/>
      <c r="D166" s="251"/>
      <c r="E166" s="251"/>
      <c r="F166" s="251"/>
      <c r="G166" s="251"/>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515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2">
        <v>77</v>
      </c>
      <c r="B167" s="243" t="s">
        <v>4650</v>
      </c>
      <c r="C167" s="254" t="s">
        <v>5169</v>
      </c>
      <c r="D167" s="244" t="s">
        <v>1356</v>
      </c>
      <c r="E167" s="245">
        <v>15</v>
      </c>
      <c r="F167" s="246"/>
      <c r="G167" s="247">
        <f>ROUND(E167*F167,2)</f>
        <v>0</v>
      </c>
      <c r="H167" s="246"/>
      <c r="I167" s="247">
        <f>ROUND(E167*H167,2)</f>
        <v>0</v>
      </c>
      <c r="J167" s="246"/>
      <c r="K167" s="247">
        <f>ROUND(E167*J167,2)</f>
        <v>0</v>
      </c>
      <c r="L167" s="247">
        <v>21</v>
      </c>
      <c r="M167" s="247">
        <f>G167*(1+L167/100)</f>
        <v>0</v>
      </c>
      <c r="N167" s="245">
        <v>0</v>
      </c>
      <c r="O167" s="245">
        <f>ROUND(E167*N167,2)</f>
        <v>0</v>
      </c>
      <c r="P167" s="245">
        <v>0</v>
      </c>
      <c r="Q167" s="245">
        <f>ROUND(E167*P167,2)</f>
        <v>0</v>
      </c>
      <c r="R167" s="247"/>
      <c r="S167" s="247" t="s">
        <v>527</v>
      </c>
      <c r="T167" s="248" t="s">
        <v>512</v>
      </c>
      <c r="U167" s="224">
        <v>0</v>
      </c>
      <c r="V167" s="224">
        <f>ROUND(E167*U167,2)</f>
        <v>0</v>
      </c>
      <c r="W167" s="224"/>
      <c r="X167" s="224" t="s">
        <v>557</v>
      </c>
      <c r="Y167" s="224" t="s">
        <v>513</v>
      </c>
      <c r="Z167" s="213"/>
      <c r="AA167" s="213"/>
      <c r="AB167" s="213"/>
      <c r="AC167" s="213"/>
      <c r="AD167" s="213"/>
      <c r="AE167" s="213"/>
      <c r="AF167" s="213"/>
      <c r="AG167" s="213" t="s">
        <v>558</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5"/>
      <c r="D168" s="251"/>
      <c r="E168" s="251"/>
      <c r="F168" s="251"/>
      <c r="G168" s="251"/>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515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2">
        <v>78</v>
      </c>
      <c r="B169" s="243" t="s">
        <v>4652</v>
      </c>
      <c r="C169" s="254" t="s">
        <v>5170</v>
      </c>
      <c r="D169" s="244" t="s">
        <v>1356</v>
      </c>
      <c r="E169" s="245">
        <v>860</v>
      </c>
      <c r="F169" s="246"/>
      <c r="G169" s="247">
        <f>ROUND(E169*F169,2)</f>
        <v>0</v>
      </c>
      <c r="H169" s="246"/>
      <c r="I169" s="247">
        <f>ROUND(E169*H169,2)</f>
        <v>0</v>
      </c>
      <c r="J169" s="246"/>
      <c r="K169" s="247">
        <f>ROUND(E169*J169,2)</f>
        <v>0</v>
      </c>
      <c r="L169" s="247">
        <v>21</v>
      </c>
      <c r="M169" s="247">
        <f>G169*(1+L169/100)</f>
        <v>0</v>
      </c>
      <c r="N169" s="245">
        <v>0</v>
      </c>
      <c r="O169" s="245">
        <f>ROUND(E169*N169,2)</f>
        <v>0</v>
      </c>
      <c r="P169" s="245">
        <v>0</v>
      </c>
      <c r="Q169" s="245">
        <f>ROUND(E169*P169,2)</f>
        <v>0</v>
      </c>
      <c r="R169" s="247"/>
      <c r="S169" s="247" t="s">
        <v>527</v>
      </c>
      <c r="T169" s="248" t="s">
        <v>512</v>
      </c>
      <c r="U169" s="224">
        <v>0</v>
      </c>
      <c r="V169" s="224">
        <f>ROUND(E169*U169,2)</f>
        <v>0</v>
      </c>
      <c r="W169" s="224"/>
      <c r="X169" s="224" t="s">
        <v>557</v>
      </c>
      <c r="Y169" s="224" t="s">
        <v>513</v>
      </c>
      <c r="Z169" s="213"/>
      <c r="AA169" s="213"/>
      <c r="AB169" s="213"/>
      <c r="AC169" s="213"/>
      <c r="AD169" s="213"/>
      <c r="AE169" s="213"/>
      <c r="AF169" s="213"/>
      <c r="AG169" s="213" t="s">
        <v>558</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5"/>
      <c r="D170" s="251"/>
      <c r="E170" s="251"/>
      <c r="F170" s="251"/>
      <c r="G170" s="251"/>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515</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
      <c r="A171" s="242">
        <v>79</v>
      </c>
      <c r="B171" s="243" t="s">
        <v>4654</v>
      </c>
      <c r="C171" s="254" t="s">
        <v>5171</v>
      </c>
      <c r="D171" s="244" t="s">
        <v>1356</v>
      </c>
      <c r="E171" s="245">
        <v>35</v>
      </c>
      <c r="F171" s="246"/>
      <c r="G171" s="247">
        <f>ROUND(E171*F171,2)</f>
        <v>0</v>
      </c>
      <c r="H171" s="246"/>
      <c r="I171" s="247">
        <f>ROUND(E171*H171,2)</f>
        <v>0</v>
      </c>
      <c r="J171" s="246"/>
      <c r="K171" s="247">
        <f>ROUND(E171*J171,2)</f>
        <v>0</v>
      </c>
      <c r="L171" s="247">
        <v>21</v>
      </c>
      <c r="M171" s="247">
        <f>G171*(1+L171/100)</f>
        <v>0</v>
      </c>
      <c r="N171" s="245">
        <v>0</v>
      </c>
      <c r="O171" s="245">
        <f>ROUND(E171*N171,2)</f>
        <v>0</v>
      </c>
      <c r="P171" s="245">
        <v>0</v>
      </c>
      <c r="Q171" s="245">
        <f>ROUND(E171*P171,2)</f>
        <v>0</v>
      </c>
      <c r="R171" s="247"/>
      <c r="S171" s="247" t="s">
        <v>527</v>
      </c>
      <c r="T171" s="248" t="s">
        <v>512</v>
      </c>
      <c r="U171" s="224">
        <v>0</v>
      </c>
      <c r="V171" s="224">
        <f>ROUND(E171*U171,2)</f>
        <v>0</v>
      </c>
      <c r="W171" s="224"/>
      <c r="X171" s="224" t="s">
        <v>557</v>
      </c>
      <c r="Y171" s="224" t="s">
        <v>513</v>
      </c>
      <c r="Z171" s="213"/>
      <c r="AA171" s="213"/>
      <c r="AB171" s="213"/>
      <c r="AC171" s="213"/>
      <c r="AD171" s="213"/>
      <c r="AE171" s="213"/>
      <c r="AF171" s="213"/>
      <c r="AG171" s="213" t="s">
        <v>558</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2" x14ac:dyDescent="0.2">
      <c r="A172" s="220"/>
      <c r="B172" s="221"/>
      <c r="C172" s="255"/>
      <c r="D172" s="251"/>
      <c r="E172" s="251"/>
      <c r="F172" s="251"/>
      <c r="G172" s="251"/>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515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
      <c r="A173" s="242">
        <v>80</v>
      </c>
      <c r="B173" s="243" t="s">
        <v>5193</v>
      </c>
      <c r="C173" s="254" t="s">
        <v>5172</v>
      </c>
      <c r="D173" s="244" t="s">
        <v>1356</v>
      </c>
      <c r="E173" s="245">
        <v>115</v>
      </c>
      <c r="F173" s="246"/>
      <c r="G173" s="247">
        <f>ROUND(E173*F173,2)</f>
        <v>0</v>
      </c>
      <c r="H173" s="246"/>
      <c r="I173" s="247">
        <f>ROUND(E173*H173,2)</f>
        <v>0</v>
      </c>
      <c r="J173" s="246"/>
      <c r="K173" s="247">
        <f>ROUND(E173*J173,2)</f>
        <v>0</v>
      </c>
      <c r="L173" s="247">
        <v>21</v>
      </c>
      <c r="M173" s="247">
        <f>G173*(1+L173/100)</f>
        <v>0</v>
      </c>
      <c r="N173" s="245">
        <v>0</v>
      </c>
      <c r="O173" s="245">
        <f>ROUND(E173*N173,2)</f>
        <v>0</v>
      </c>
      <c r="P173" s="245">
        <v>0</v>
      </c>
      <c r="Q173" s="245">
        <f>ROUND(E173*P173,2)</f>
        <v>0</v>
      </c>
      <c r="R173" s="247"/>
      <c r="S173" s="247" t="s">
        <v>527</v>
      </c>
      <c r="T173" s="248" t="s">
        <v>512</v>
      </c>
      <c r="U173" s="224">
        <v>0</v>
      </c>
      <c r="V173" s="224">
        <f>ROUND(E173*U173,2)</f>
        <v>0</v>
      </c>
      <c r="W173" s="224"/>
      <c r="X173" s="224" t="s">
        <v>557</v>
      </c>
      <c r="Y173" s="224" t="s">
        <v>513</v>
      </c>
      <c r="Z173" s="213"/>
      <c r="AA173" s="213"/>
      <c r="AB173" s="213"/>
      <c r="AC173" s="213"/>
      <c r="AD173" s="213"/>
      <c r="AE173" s="213"/>
      <c r="AF173" s="213"/>
      <c r="AG173" s="213" t="s">
        <v>558</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2" x14ac:dyDescent="0.2">
      <c r="A174" s="220"/>
      <c r="B174" s="221"/>
      <c r="C174" s="255"/>
      <c r="D174" s="251"/>
      <c r="E174" s="251"/>
      <c r="F174" s="251"/>
      <c r="G174" s="251"/>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515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42">
        <v>81</v>
      </c>
      <c r="B175" s="243" t="s">
        <v>5194</v>
      </c>
      <c r="C175" s="254" t="s">
        <v>5173</v>
      </c>
      <c r="D175" s="244" t="s">
        <v>1356</v>
      </c>
      <c r="E175" s="245">
        <v>10</v>
      </c>
      <c r="F175" s="246"/>
      <c r="G175" s="247">
        <f>ROUND(E175*F175,2)</f>
        <v>0</v>
      </c>
      <c r="H175" s="246"/>
      <c r="I175" s="247">
        <f>ROUND(E175*H175,2)</f>
        <v>0</v>
      </c>
      <c r="J175" s="246"/>
      <c r="K175" s="247">
        <f>ROUND(E175*J175,2)</f>
        <v>0</v>
      </c>
      <c r="L175" s="247">
        <v>21</v>
      </c>
      <c r="M175" s="247">
        <f>G175*(1+L175/100)</f>
        <v>0</v>
      </c>
      <c r="N175" s="245">
        <v>0</v>
      </c>
      <c r="O175" s="245">
        <f>ROUND(E175*N175,2)</f>
        <v>0</v>
      </c>
      <c r="P175" s="245">
        <v>0</v>
      </c>
      <c r="Q175" s="245">
        <f>ROUND(E175*P175,2)</f>
        <v>0</v>
      </c>
      <c r="R175" s="247"/>
      <c r="S175" s="247" t="s">
        <v>527</v>
      </c>
      <c r="T175" s="248" t="s">
        <v>512</v>
      </c>
      <c r="U175" s="224">
        <v>0</v>
      </c>
      <c r="V175" s="224">
        <f>ROUND(E175*U175,2)</f>
        <v>0</v>
      </c>
      <c r="W175" s="224"/>
      <c r="X175" s="224" t="s">
        <v>557</v>
      </c>
      <c r="Y175" s="224" t="s">
        <v>513</v>
      </c>
      <c r="Z175" s="213"/>
      <c r="AA175" s="213"/>
      <c r="AB175" s="213"/>
      <c r="AC175" s="213"/>
      <c r="AD175" s="213"/>
      <c r="AE175" s="213"/>
      <c r="AF175" s="213"/>
      <c r="AG175" s="213" t="s">
        <v>558</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5"/>
      <c r="D176" s="251"/>
      <c r="E176" s="251"/>
      <c r="F176" s="251"/>
      <c r="G176" s="251"/>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515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
      <c r="A177" s="242">
        <v>82</v>
      </c>
      <c r="B177" s="243" t="s">
        <v>886</v>
      </c>
      <c r="C177" s="254" t="s">
        <v>5175</v>
      </c>
      <c r="D177" s="244" t="s">
        <v>1356</v>
      </c>
      <c r="E177" s="245">
        <v>10</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c r="S177" s="247" t="s">
        <v>527</v>
      </c>
      <c r="T177" s="248" t="s">
        <v>512</v>
      </c>
      <c r="U177" s="224">
        <v>0</v>
      </c>
      <c r="V177" s="224">
        <f>ROUND(E177*U177,2)</f>
        <v>0</v>
      </c>
      <c r="W177" s="224"/>
      <c r="X177" s="224" t="s">
        <v>557</v>
      </c>
      <c r="Y177" s="224" t="s">
        <v>513</v>
      </c>
      <c r="Z177" s="213"/>
      <c r="AA177" s="213"/>
      <c r="AB177" s="213"/>
      <c r="AC177" s="213"/>
      <c r="AD177" s="213"/>
      <c r="AE177" s="213"/>
      <c r="AF177" s="213"/>
      <c r="AG177" s="213" t="s">
        <v>558</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5"/>
      <c r="D178" s="251"/>
      <c r="E178" s="251"/>
      <c r="F178" s="251"/>
      <c r="G178" s="251"/>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515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
      <c r="A179" s="242">
        <v>83</v>
      </c>
      <c r="B179" s="243" t="s">
        <v>889</v>
      </c>
      <c r="C179" s="254" t="s">
        <v>5177</v>
      </c>
      <c r="D179" s="244" t="s">
        <v>1356</v>
      </c>
      <c r="E179" s="245">
        <v>530</v>
      </c>
      <c r="F179" s="246"/>
      <c r="G179" s="247">
        <f>ROUND(E179*F179,2)</f>
        <v>0</v>
      </c>
      <c r="H179" s="246"/>
      <c r="I179" s="247">
        <f>ROUND(E179*H179,2)</f>
        <v>0</v>
      </c>
      <c r="J179" s="246"/>
      <c r="K179" s="247">
        <f>ROUND(E179*J179,2)</f>
        <v>0</v>
      </c>
      <c r="L179" s="247">
        <v>21</v>
      </c>
      <c r="M179" s="247">
        <f>G179*(1+L179/100)</f>
        <v>0</v>
      </c>
      <c r="N179" s="245">
        <v>0</v>
      </c>
      <c r="O179" s="245">
        <f>ROUND(E179*N179,2)</f>
        <v>0</v>
      </c>
      <c r="P179" s="245">
        <v>0</v>
      </c>
      <c r="Q179" s="245">
        <f>ROUND(E179*P179,2)</f>
        <v>0</v>
      </c>
      <c r="R179" s="247"/>
      <c r="S179" s="247" t="s">
        <v>527</v>
      </c>
      <c r="T179" s="248" t="s">
        <v>512</v>
      </c>
      <c r="U179" s="224">
        <v>0</v>
      </c>
      <c r="V179" s="224">
        <f>ROUND(E179*U179,2)</f>
        <v>0</v>
      </c>
      <c r="W179" s="224"/>
      <c r="X179" s="224" t="s">
        <v>557</v>
      </c>
      <c r="Y179" s="224" t="s">
        <v>513</v>
      </c>
      <c r="Z179" s="213"/>
      <c r="AA179" s="213"/>
      <c r="AB179" s="213"/>
      <c r="AC179" s="213"/>
      <c r="AD179" s="213"/>
      <c r="AE179" s="213"/>
      <c r="AF179" s="213"/>
      <c r="AG179" s="213" t="s">
        <v>558</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5"/>
      <c r="D180" s="251"/>
      <c r="E180" s="251"/>
      <c r="F180" s="251"/>
      <c r="G180" s="251"/>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515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
      <c r="A181" s="242">
        <v>84</v>
      </c>
      <c r="B181" s="243" t="s">
        <v>893</v>
      </c>
      <c r="C181" s="254" t="s">
        <v>5178</v>
      </c>
      <c r="D181" s="244" t="s">
        <v>1356</v>
      </c>
      <c r="E181" s="245">
        <v>390</v>
      </c>
      <c r="F181" s="246"/>
      <c r="G181" s="247">
        <f>ROUND(E181*F181,2)</f>
        <v>0</v>
      </c>
      <c r="H181" s="246"/>
      <c r="I181" s="247">
        <f>ROUND(E181*H181,2)</f>
        <v>0</v>
      </c>
      <c r="J181" s="246"/>
      <c r="K181" s="247">
        <f>ROUND(E181*J181,2)</f>
        <v>0</v>
      </c>
      <c r="L181" s="247">
        <v>21</v>
      </c>
      <c r="M181" s="247">
        <f>G181*(1+L181/100)</f>
        <v>0</v>
      </c>
      <c r="N181" s="245">
        <v>0</v>
      </c>
      <c r="O181" s="245">
        <f>ROUND(E181*N181,2)</f>
        <v>0</v>
      </c>
      <c r="P181" s="245">
        <v>0</v>
      </c>
      <c r="Q181" s="245">
        <f>ROUND(E181*P181,2)</f>
        <v>0</v>
      </c>
      <c r="R181" s="247"/>
      <c r="S181" s="247" t="s">
        <v>527</v>
      </c>
      <c r="T181" s="248" t="s">
        <v>512</v>
      </c>
      <c r="U181" s="224">
        <v>0</v>
      </c>
      <c r="V181" s="224">
        <f>ROUND(E181*U181,2)</f>
        <v>0</v>
      </c>
      <c r="W181" s="224"/>
      <c r="X181" s="224" t="s">
        <v>557</v>
      </c>
      <c r="Y181" s="224" t="s">
        <v>513</v>
      </c>
      <c r="Z181" s="213"/>
      <c r="AA181" s="213"/>
      <c r="AB181" s="213"/>
      <c r="AC181" s="213"/>
      <c r="AD181" s="213"/>
      <c r="AE181" s="213"/>
      <c r="AF181" s="213"/>
      <c r="AG181" s="213" t="s">
        <v>558</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5"/>
      <c r="D182" s="251"/>
      <c r="E182" s="251"/>
      <c r="F182" s="251"/>
      <c r="G182" s="251"/>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515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
      <c r="A183" s="242">
        <v>85</v>
      </c>
      <c r="B183" s="243" t="s">
        <v>5195</v>
      </c>
      <c r="C183" s="254" t="s">
        <v>5179</v>
      </c>
      <c r="D183" s="244" t="s">
        <v>1356</v>
      </c>
      <c r="E183" s="245">
        <v>720</v>
      </c>
      <c r="F183" s="246"/>
      <c r="G183" s="247">
        <f>ROUND(E183*F183,2)</f>
        <v>0</v>
      </c>
      <c r="H183" s="246"/>
      <c r="I183" s="247">
        <f>ROUND(E183*H183,2)</f>
        <v>0</v>
      </c>
      <c r="J183" s="246"/>
      <c r="K183" s="247">
        <f>ROUND(E183*J183,2)</f>
        <v>0</v>
      </c>
      <c r="L183" s="247">
        <v>21</v>
      </c>
      <c r="M183" s="247">
        <f>G183*(1+L183/100)</f>
        <v>0</v>
      </c>
      <c r="N183" s="245">
        <v>0</v>
      </c>
      <c r="O183" s="245">
        <f>ROUND(E183*N183,2)</f>
        <v>0</v>
      </c>
      <c r="P183" s="245">
        <v>0</v>
      </c>
      <c r="Q183" s="245">
        <f>ROUND(E183*P183,2)</f>
        <v>0</v>
      </c>
      <c r="R183" s="247"/>
      <c r="S183" s="247" t="s">
        <v>527</v>
      </c>
      <c r="T183" s="248" t="s">
        <v>512</v>
      </c>
      <c r="U183" s="224">
        <v>0</v>
      </c>
      <c r="V183" s="224">
        <f>ROUND(E183*U183,2)</f>
        <v>0</v>
      </c>
      <c r="W183" s="224"/>
      <c r="X183" s="224" t="s">
        <v>557</v>
      </c>
      <c r="Y183" s="224" t="s">
        <v>513</v>
      </c>
      <c r="Z183" s="213"/>
      <c r="AA183" s="213"/>
      <c r="AB183" s="213"/>
      <c r="AC183" s="213"/>
      <c r="AD183" s="213"/>
      <c r="AE183" s="213"/>
      <c r="AF183" s="213"/>
      <c r="AG183" s="213" t="s">
        <v>558</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5"/>
      <c r="D184" s="251"/>
      <c r="E184" s="251"/>
      <c r="F184" s="251"/>
      <c r="G184" s="251"/>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515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
      <c r="A185" s="242">
        <v>86</v>
      </c>
      <c r="B185" s="243" t="s">
        <v>5196</v>
      </c>
      <c r="C185" s="254" t="s">
        <v>5180</v>
      </c>
      <c r="D185" s="244" t="s">
        <v>1356</v>
      </c>
      <c r="E185" s="245">
        <v>35</v>
      </c>
      <c r="F185" s="246"/>
      <c r="G185" s="247">
        <f>ROUND(E185*F185,2)</f>
        <v>0</v>
      </c>
      <c r="H185" s="246"/>
      <c r="I185" s="247">
        <f>ROUND(E185*H185,2)</f>
        <v>0</v>
      </c>
      <c r="J185" s="246"/>
      <c r="K185" s="247">
        <f>ROUND(E185*J185,2)</f>
        <v>0</v>
      </c>
      <c r="L185" s="247">
        <v>21</v>
      </c>
      <c r="M185" s="247">
        <f>G185*(1+L185/100)</f>
        <v>0</v>
      </c>
      <c r="N185" s="245">
        <v>0</v>
      </c>
      <c r="O185" s="245">
        <f>ROUND(E185*N185,2)</f>
        <v>0</v>
      </c>
      <c r="P185" s="245">
        <v>0</v>
      </c>
      <c r="Q185" s="245">
        <f>ROUND(E185*P185,2)</f>
        <v>0</v>
      </c>
      <c r="R185" s="247"/>
      <c r="S185" s="247" t="s">
        <v>527</v>
      </c>
      <c r="T185" s="248" t="s">
        <v>512</v>
      </c>
      <c r="U185" s="224">
        <v>0</v>
      </c>
      <c r="V185" s="224">
        <f>ROUND(E185*U185,2)</f>
        <v>0</v>
      </c>
      <c r="W185" s="224"/>
      <c r="X185" s="224" t="s">
        <v>557</v>
      </c>
      <c r="Y185" s="224" t="s">
        <v>513</v>
      </c>
      <c r="Z185" s="213"/>
      <c r="AA185" s="213"/>
      <c r="AB185" s="213"/>
      <c r="AC185" s="213"/>
      <c r="AD185" s="213"/>
      <c r="AE185" s="213"/>
      <c r="AF185" s="213"/>
      <c r="AG185" s="213" t="s">
        <v>558</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55"/>
      <c r="D186" s="251"/>
      <c r="E186" s="251"/>
      <c r="F186" s="251"/>
      <c r="G186" s="251"/>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515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2">
        <v>87</v>
      </c>
      <c r="B187" s="243" t="s">
        <v>897</v>
      </c>
      <c r="C187" s="254" t="s">
        <v>5181</v>
      </c>
      <c r="D187" s="244" t="s">
        <v>1356</v>
      </c>
      <c r="E187" s="245">
        <v>20</v>
      </c>
      <c r="F187" s="246"/>
      <c r="G187" s="247">
        <f>ROUND(E187*F187,2)</f>
        <v>0</v>
      </c>
      <c r="H187" s="246"/>
      <c r="I187" s="247">
        <f>ROUND(E187*H187,2)</f>
        <v>0</v>
      </c>
      <c r="J187" s="246"/>
      <c r="K187" s="247">
        <f>ROUND(E187*J187,2)</f>
        <v>0</v>
      </c>
      <c r="L187" s="247">
        <v>21</v>
      </c>
      <c r="M187" s="247">
        <f>G187*(1+L187/100)</f>
        <v>0</v>
      </c>
      <c r="N187" s="245">
        <v>0</v>
      </c>
      <c r="O187" s="245">
        <f>ROUND(E187*N187,2)</f>
        <v>0</v>
      </c>
      <c r="P187" s="245">
        <v>0</v>
      </c>
      <c r="Q187" s="245">
        <f>ROUND(E187*P187,2)</f>
        <v>0</v>
      </c>
      <c r="R187" s="247"/>
      <c r="S187" s="247" t="s">
        <v>527</v>
      </c>
      <c r="T187" s="248" t="s">
        <v>512</v>
      </c>
      <c r="U187" s="224">
        <v>0</v>
      </c>
      <c r="V187" s="224">
        <f>ROUND(E187*U187,2)</f>
        <v>0</v>
      </c>
      <c r="W187" s="224"/>
      <c r="X187" s="224" t="s">
        <v>557</v>
      </c>
      <c r="Y187" s="224" t="s">
        <v>513</v>
      </c>
      <c r="Z187" s="213"/>
      <c r="AA187" s="213"/>
      <c r="AB187" s="213"/>
      <c r="AC187" s="213"/>
      <c r="AD187" s="213"/>
      <c r="AE187" s="213"/>
      <c r="AF187" s="213"/>
      <c r="AG187" s="213" t="s">
        <v>558</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5"/>
      <c r="D188" s="251"/>
      <c r="E188" s="251"/>
      <c r="F188" s="251"/>
      <c r="G188" s="251"/>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515</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
      <c r="A189" s="242">
        <v>88</v>
      </c>
      <c r="B189" s="243" t="s">
        <v>4672</v>
      </c>
      <c r="C189" s="254" t="s">
        <v>5182</v>
      </c>
      <c r="D189" s="244" t="s">
        <v>530</v>
      </c>
      <c r="E189" s="245">
        <v>1</v>
      </c>
      <c r="F189" s="246"/>
      <c r="G189" s="247">
        <f>ROUND(E189*F189,2)</f>
        <v>0</v>
      </c>
      <c r="H189" s="246"/>
      <c r="I189" s="247">
        <f>ROUND(E189*H189,2)</f>
        <v>0</v>
      </c>
      <c r="J189" s="246"/>
      <c r="K189" s="247">
        <f>ROUND(E189*J189,2)</f>
        <v>0</v>
      </c>
      <c r="L189" s="247">
        <v>21</v>
      </c>
      <c r="M189" s="247">
        <f>G189*(1+L189/100)</f>
        <v>0</v>
      </c>
      <c r="N189" s="245">
        <v>0</v>
      </c>
      <c r="O189" s="245">
        <f>ROUND(E189*N189,2)</f>
        <v>0</v>
      </c>
      <c r="P189" s="245">
        <v>0</v>
      </c>
      <c r="Q189" s="245">
        <f>ROUND(E189*P189,2)</f>
        <v>0</v>
      </c>
      <c r="R189" s="247"/>
      <c r="S189" s="247" t="s">
        <v>527</v>
      </c>
      <c r="T189" s="248" t="s">
        <v>512</v>
      </c>
      <c r="U189" s="224">
        <v>0</v>
      </c>
      <c r="V189" s="224">
        <f>ROUND(E189*U189,2)</f>
        <v>0</v>
      </c>
      <c r="W189" s="224"/>
      <c r="X189" s="224" t="s">
        <v>557</v>
      </c>
      <c r="Y189" s="224" t="s">
        <v>513</v>
      </c>
      <c r="Z189" s="213"/>
      <c r="AA189" s="213"/>
      <c r="AB189" s="213"/>
      <c r="AC189" s="213"/>
      <c r="AD189" s="213"/>
      <c r="AE189" s="213"/>
      <c r="AF189" s="213"/>
      <c r="AG189" s="213" t="s">
        <v>558</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55"/>
      <c r="D190" s="251"/>
      <c r="E190" s="251"/>
      <c r="F190" s="251"/>
      <c r="G190" s="251"/>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515</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
      <c r="A191" s="242">
        <v>89</v>
      </c>
      <c r="B191" s="243" t="s">
        <v>901</v>
      </c>
      <c r="C191" s="254" t="s">
        <v>5183</v>
      </c>
      <c r="D191" s="244" t="s">
        <v>530</v>
      </c>
      <c r="E191" s="245">
        <v>1</v>
      </c>
      <c r="F191" s="246"/>
      <c r="G191" s="247">
        <f>ROUND(E191*F191,2)</f>
        <v>0</v>
      </c>
      <c r="H191" s="246"/>
      <c r="I191" s="247">
        <f>ROUND(E191*H191,2)</f>
        <v>0</v>
      </c>
      <c r="J191" s="246"/>
      <c r="K191" s="247">
        <f>ROUND(E191*J191,2)</f>
        <v>0</v>
      </c>
      <c r="L191" s="247">
        <v>21</v>
      </c>
      <c r="M191" s="247">
        <f>G191*(1+L191/100)</f>
        <v>0</v>
      </c>
      <c r="N191" s="245">
        <v>0</v>
      </c>
      <c r="O191" s="245">
        <f>ROUND(E191*N191,2)</f>
        <v>0</v>
      </c>
      <c r="P191" s="245">
        <v>0</v>
      </c>
      <c r="Q191" s="245">
        <f>ROUND(E191*P191,2)</f>
        <v>0</v>
      </c>
      <c r="R191" s="247"/>
      <c r="S191" s="247" t="s">
        <v>527</v>
      </c>
      <c r="T191" s="248" t="s">
        <v>512</v>
      </c>
      <c r="U191" s="224">
        <v>0</v>
      </c>
      <c r="V191" s="224">
        <f>ROUND(E191*U191,2)</f>
        <v>0</v>
      </c>
      <c r="W191" s="224"/>
      <c r="X191" s="224" t="s">
        <v>557</v>
      </c>
      <c r="Y191" s="224" t="s">
        <v>513</v>
      </c>
      <c r="Z191" s="213"/>
      <c r="AA191" s="213"/>
      <c r="AB191" s="213"/>
      <c r="AC191" s="213"/>
      <c r="AD191" s="213"/>
      <c r="AE191" s="213"/>
      <c r="AF191" s="213"/>
      <c r="AG191" s="213" t="s">
        <v>558</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55"/>
      <c r="D192" s="251"/>
      <c r="E192" s="251"/>
      <c r="F192" s="251"/>
      <c r="G192" s="251"/>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515</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
      <c r="A193" s="242">
        <v>90</v>
      </c>
      <c r="B193" s="243" t="s">
        <v>5197</v>
      </c>
      <c r="C193" s="254" t="s">
        <v>5184</v>
      </c>
      <c r="D193" s="244" t="s">
        <v>530</v>
      </c>
      <c r="E193" s="245">
        <v>1</v>
      </c>
      <c r="F193" s="246"/>
      <c r="G193" s="247">
        <f>ROUND(E193*F193,2)</f>
        <v>0</v>
      </c>
      <c r="H193" s="246"/>
      <c r="I193" s="247">
        <f>ROUND(E193*H193,2)</f>
        <v>0</v>
      </c>
      <c r="J193" s="246"/>
      <c r="K193" s="247">
        <f>ROUND(E193*J193,2)</f>
        <v>0</v>
      </c>
      <c r="L193" s="247">
        <v>21</v>
      </c>
      <c r="M193" s="247">
        <f>G193*(1+L193/100)</f>
        <v>0</v>
      </c>
      <c r="N193" s="245">
        <v>0</v>
      </c>
      <c r="O193" s="245">
        <f>ROUND(E193*N193,2)</f>
        <v>0</v>
      </c>
      <c r="P193" s="245">
        <v>0</v>
      </c>
      <c r="Q193" s="245">
        <f>ROUND(E193*P193,2)</f>
        <v>0</v>
      </c>
      <c r="R193" s="247"/>
      <c r="S193" s="247" t="s">
        <v>527</v>
      </c>
      <c r="T193" s="248" t="s">
        <v>512</v>
      </c>
      <c r="U193" s="224">
        <v>0</v>
      </c>
      <c r="V193" s="224">
        <f>ROUND(E193*U193,2)</f>
        <v>0</v>
      </c>
      <c r="W193" s="224"/>
      <c r="X193" s="224" t="s">
        <v>557</v>
      </c>
      <c r="Y193" s="224" t="s">
        <v>513</v>
      </c>
      <c r="Z193" s="213"/>
      <c r="AA193" s="213"/>
      <c r="AB193" s="213"/>
      <c r="AC193" s="213"/>
      <c r="AD193" s="213"/>
      <c r="AE193" s="213"/>
      <c r="AF193" s="213"/>
      <c r="AG193" s="213" t="s">
        <v>558</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55"/>
      <c r="D194" s="251"/>
      <c r="E194" s="251"/>
      <c r="F194" s="251"/>
      <c r="G194" s="251"/>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515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
      <c r="A195" s="242">
        <v>91</v>
      </c>
      <c r="B195" s="243" t="s">
        <v>907</v>
      </c>
      <c r="C195" s="254" t="s">
        <v>5198</v>
      </c>
      <c r="D195" s="244" t="s">
        <v>530</v>
      </c>
      <c r="E195" s="245">
        <v>120</v>
      </c>
      <c r="F195" s="246"/>
      <c r="G195" s="247">
        <f>ROUND(E195*F195,2)</f>
        <v>0</v>
      </c>
      <c r="H195" s="246"/>
      <c r="I195" s="247">
        <f>ROUND(E195*H195,2)</f>
        <v>0</v>
      </c>
      <c r="J195" s="246"/>
      <c r="K195" s="247">
        <f>ROUND(E195*J195,2)</f>
        <v>0</v>
      </c>
      <c r="L195" s="247">
        <v>21</v>
      </c>
      <c r="M195" s="247">
        <f>G195*(1+L195/100)</f>
        <v>0</v>
      </c>
      <c r="N195" s="245">
        <v>0</v>
      </c>
      <c r="O195" s="245">
        <f>ROUND(E195*N195,2)</f>
        <v>0</v>
      </c>
      <c r="P195" s="245">
        <v>0</v>
      </c>
      <c r="Q195" s="245">
        <f>ROUND(E195*P195,2)</f>
        <v>0</v>
      </c>
      <c r="R195" s="247"/>
      <c r="S195" s="247" t="s">
        <v>527</v>
      </c>
      <c r="T195" s="248" t="s">
        <v>512</v>
      </c>
      <c r="U195" s="224">
        <v>0</v>
      </c>
      <c r="V195" s="224">
        <f>ROUND(E195*U195,2)</f>
        <v>0</v>
      </c>
      <c r="W195" s="224"/>
      <c r="X195" s="224" t="s">
        <v>557</v>
      </c>
      <c r="Y195" s="224" t="s">
        <v>513</v>
      </c>
      <c r="Z195" s="213"/>
      <c r="AA195" s="213"/>
      <c r="AB195" s="213"/>
      <c r="AC195" s="213"/>
      <c r="AD195" s="213"/>
      <c r="AE195" s="213"/>
      <c r="AF195" s="213"/>
      <c r="AG195" s="213" t="s">
        <v>558</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2" x14ac:dyDescent="0.2">
      <c r="A196" s="220"/>
      <c r="B196" s="221"/>
      <c r="C196" s="255"/>
      <c r="D196" s="251"/>
      <c r="E196" s="251"/>
      <c r="F196" s="251"/>
      <c r="G196" s="251"/>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515</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
      <c r="A197" s="242">
        <v>92</v>
      </c>
      <c r="B197" s="243" t="s">
        <v>909</v>
      </c>
      <c r="C197" s="254" t="s">
        <v>5199</v>
      </c>
      <c r="D197" s="244" t="s">
        <v>530</v>
      </c>
      <c r="E197" s="245">
        <v>2</v>
      </c>
      <c r="F197" s="246"/>
      <c r="G197" s="247">
        <f>ROUND(E197*F197,2)</f>
        <v>0</v>
      </c>
      <c r="H197" s="246"/>
      <c r="I197" s="247">
        <f>ROUND(E197*H197,2)</f>
        <v>0</v>
      </c>
      <c r="J197" s="246"/>
      <c r="K197" s="247">
        <f>ROUND(E197*J197,2)</f>
        <v>0</v>
      </c>
      <c r="L197" s="247">
        <v>21</v>
      </c>
      <c r="M197" s="247">
        <f>G197*(1+L197/100)</f>
        <v>0</v>
      </c>
      <c r="N197" s="245">
        <v>0</v>
      </c>
      <c r="O197" s="245">
        <f>ROUND(E197*N197,2)</f>
        <v>0</v>
      </c>
      <c r="P197" s="245">
        <v>0</v>
      </c>
      <c r="Q197" s="245">
        <f>ROUND(E197*P197,2)</f>
        <v>0</v>
      </c>
      <c r="R197" s="247"/>
      <c r="S197" s="247" t="s">
        <v>527</v>
      </c>
      <c r="T197" s="248" t="s">
        <v>512</v>
      </c>
      <c r="U197" s="224">
        <v>0</v>
      </c>
      <c r="V197" s="224">
        <f>ROUND(E197*U197,2)</f>
        <v>0</v>
      </c>
      <c r="W197" s="224"/>
      <c r="X197" s="224" t="s">
        <v>557</v>
      </c>
      <c r="Y197" s="224" t="s">
        <v>513</v>
      </c>
      <c r="Z197" s="213"/>
      <c r="AA197" s="213"/>
      <c r="AB197" s="213"/>
      <c r="AC197" s="213"/>
      <c r="AD197" s="213"/>
      <c r="AE197" s="213"/>
      <c r="AF197" s="213"/>
      <c r="AG197" s="213" t="s">
        <v>558</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2" x14ac:dyDescent="0.2">
      <c r="A198" s="220"/>
      <c r="B198" s="221"/>
      <c r="C198" s="255"/>
      <c r="D198" s="251"/>
      <c r="E198" s="251"/>
      <c r="F198" s="251"/>
      <c r="G198" s="251"/>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515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
      <c r="A199" s="242">
        <v>93</v>
      </c>
      <c r="B199" s="243" t="s">
        <v>911</v>
      </c>
      <c r="C199" s="254" t="s">
        <v>5200</v>
      </c>
      <c r="D199" s="244" t="s">
        <v>530</v>
      </c>
      <c r="E199" s="245">
        <v>10</v>
      </c>
      <c r="F199" s="246"/>
      <c r="G199" s="247">
        <f>ROUND(E199*F199,2)</f>
        <v>0</v>
      </c>
      <c r="H199" s="246"/>
      <c r="I199" s="247">
        <f>ROUND(E199*H199,2)</f>
        <v>0</v>
      </c>
      <c r="J199" s="246"/>
      <c r="K199" s="247">
        <f>ROUND(E199*J199,2)</f>
        <v>0</v>
      </c>
      <c r="L199" s="247">
        <v>21</v>
      </c>
      <c r="M199" s="247">
        <f>G199*(1+L199/100)</f>
        <v>0</v>
      </c>
      <c r="N199" s="245">
        <v>0</v>
      </c>
      <c r="O199" s="245">
        <f>ROUND(E199*N199,2)</f>
        <v>0</v>
      </c>
      <c r="P199" s="245">
        <v>0</v>
      </c>
      <c r="Q199" s="245">
        <f>ROUND(E199*P199,2)</f>
        <v>0</v>
      </c>
      <c r="R199" s="247"/>
      <c r="S199" s="247" t="s">
        <v>527</v>
      </c>
      <c r="T199" s="248" t="s">
        <v>512</v>
      </c>
      <c r="U199" s="224">
        <v>0</v>
      </c>
      <c r="V199" s="224">
        <f>ROUND(E199*U199,2)</f>
        <v>0</v>
      </c>
      <c r="W199" s="224"/>
      <c r="X199" s="224" t="s">
        <v>557</v>
      </c>
      <c r="Y199" s="224" t="s">
        <v>513</v>
      </c>
      <c r="Z199" s="213"/>
      <c r="AA199" s="213"/>
      <c r="AB199" s="213"/>
      <c r="AC199" s="213"/>
      <c r="AD199" s="213"/>
      <c r="AE199" s="213"/>
      <c r="AF199" s="213"/>
      <c r="AG199" s="213" t="s">
        <v>558</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2" x14ac:dyDescent="0.2">
      <c r="A200" s="220"/>
      <c r="B200" s="221"/>
      <c r="C200" s="255"/>
      <c r="D200" s="251"/>
      <c r="E200" s="251"/>
      <c r="F200" s="251"/>
      <c r="G200" s="251"/>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515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42">
        <v>94</v>
      </c>
      <c r="B201" s="243" t="s">
        <v>913</v>
      </c>
      <c r="C201" s="254" t="s">
        <v>5201</v>
      </c>
      <c r="D201" s="244" t="s">
        <v>530</v>
      </c>
      <c r="E201" s="245">
        <v>71</v>
      </c>
      <c r="F201" s="246"/>
      <c r="G201" s="247">
        <f>ROUND(E201*F201,2)</f>
        <v>0</v>
      </c>
      <c r="H201" s="246"/>
      <c r="I201" s="247">
        <f>ROUND(E201*H201,2)</f>
        <v>0</v>
      </c>
      <c r="J201" s="246"/>
      <c r="K201" s="247">
        <f>ROUND(E201*J201,2)</f>
        <v>0</v>
      </c>
      <c r="L201" s="247">
        <v>21</v>
      </c>
      <c r="M201" s="247">
        <f>G201*(1+L201/100)</f>
        <v>0</v>
      </c>
      <c r="N201" s="245">
        <v>0</v>
      </c>
      <c r="O201" s="245">
        <f>ROUND(E201*N201,2)</f>
        <v>0</v>
      </c>
      <c r="P201" s="245">
        <v>0</v>
      </c>
      <c r="Q201" s="245">
        <f>ROUND(E201*P201,2)</f>
        <v>0</v>
      </c>
      <c r="R201" s="247"/>
      <c r="S201" s="247" t="s">
        <v>527</v>
      </c>
      <c r="T201" s="248" t="s">
        <v>512</v>
      </c>
      <c r="U201" s="224">
        <v>0</v>
      </c>
      <c r="V201" s="224">
        <f>ROUND(E201*U201,2)</f>
        <v>0</v>
      </c>
      <c r="W201" s="224"/>
      <c r="X201" s="224" t="s">
        <v>557</v>
      </c>
      <c r="Y201" s="224" t="s">
        <v>513</v>
      </c>
      <c r="Z201" s="213"/>
      <c r="AA201" s="213"/>
      <c r="AB201" s="213"/>
      <c r="AC201" s="213"/>
      <c r="AD201" s="213"/>
      <c r="AE201" s="213"/>
      <c r="AF201" s="213"/>
      <c r="AG201" s="213" t="s">
        <v>558</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2" x14ac:dyDescent="0.2">
      <c r="A202" s="220"/>
      <c r="B202" s="221"/>
      <c r="C202" s="255"/>
      <c r="D202" s="251"/>
      <c r="E202" s="251"/>
      <c r="F202" s="251"/>
      <c r="G202" s="251"/>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515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x14ac:dyDescent="0.2">
      <c r="A203" s="242">
        <v>95</v>
      </c>
      <c r="B203" s="243" t="s">
        <v>4680</v>
      </c>
      <c r="C203" s="254" t="s">
        <v>5185</v>
      </c>
      <c r="D203" s="244" t="s">
        <v>530</v>
      </c>
      <c r="E203" s="245">
        <v>6</v>
      </c>
      <c r="F203" s="246"/>
      <c r="G203" s="247">
        <f>ROUND(E203*F203,2)</f>
        <v>0</v>
      </c>
      <c r="H203" s="246"/>
      <c r="I203" s="247">
        <f>ROUND(E203*H203,2)</f>
        <v>0</v>
      </c>
      <c r="J203" s="246"/>
      <c r="K203" s="247">
        <f>ROUND(E203*J203,2)</f>
        <v>0</v>
      </c>
      <c r="L203" s="247">
        <v>21</v>
      </c>
      <c r="M203" s="247">
        <f>G203*(1+L203/100)</f>
        <v>0</v>
      </c>
      <c r="N203" s="245">
        <v>0</v>
      </c>
      <c r="O203" s="245">
        <f>ROUND(E203*N203,2)</f>
        <v>0</v>
      </c>
      <c r="P203" s="245">
        <v>0</v>
      </c>
      <c r="Q203" s="245">
        <f>ROUND(E203*P203,2)</f>
        <v>0</v>
      </c>
      <c r="R203" s="247"/>
      <c r="S203" s="247" t="s">
        <v>527</v>
      </c>
      <c r="T203" s="248" t="s">
        <v>512</v>
      </c>
      <c r="U203" s="224">
        <v>0</v>
      </c>
      <c r="V203" s="224">
        <f>ROUND(E203*U203,2)</f>
        <v>0</v>
      </c>
      <c r="W203" s="224"/>
      <c r="X203" s="224" t="s">
        <v>557</v>
      </c>
      <c r="Y203" s="224" t="s">
        <v>513</v>
      </c>
      <c r="Z203" s="213"/>
      <c r="AA203" s="213"/>
      <c r="AB203" s="213"/>
      <c r="AC203" s="213"/>
      <c r="AD203" s="213"/>
      <c r="AE203" s="213"/>
      <c r="AF203" s="213"/>
      <c r="AG203" s="213" t="s">
        <v>558</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5"/>
      <c r="D204" s="251"/>
      <c r="E204" s="251"/>
      <c r="F204" s="251"/>
      <c r="G204" s="251"/>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515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2">
        <v>96</v>
      </c>
      <c r="B205" s="243" t="s">
        <v>4682</v>
      </c>
      <c r="C205" s="254" t="s">
        <v>4570</v>
      </c>
      <c r="D205" s="244" t="s">
        <v>3510</v>
      </c>
      <c r="E205" s="245">
        <v>30</v>
      </c>
      <c r="F205" s="246"/>
      <c r="G205" s="247">
        <f>ROUND(E205*F205,2)</f>
        <v>0</v>
      </c>
      <c r="H205" s="246"/>
      <c r="I205" s="247">
        <f>ROUND(E205*H205,2)</f>
        <v>0</v>
      </c>
      <c r="J205" s="246"/>
      <c r="K205" s="247">
        <f>ROUND(E205*J205,2)</f>
        <v>0</v>
      </c>
      <c r="L205" s="247">
        <v>21</v>
      </c>
      <c r="M205" s="247">
        <f>G205*(1+L205/100)</f>
        <v>0</v>
      </c>
      <c r="N205" s="245">
        <v>0</v>
      </c>
      <c r="O205" s="245">
        <f>ROUND(E205*N205,2)</f>
        <v>0</v>
      </c>
      <c r="P205" s="245">
        <v>0</v>
      </c>
      <c r="Q205" s="245">
        <f>ROUND(E205*P205,2)</f>
        <v>0</v>
      </c>
      <c r="R205" s="247"/>
      <c r="S205" s="247" t="s">
        <v>527</v>
      </c>
      <c r="T205" s="248" t="s">
        <v>512</v>
      </c>
      <c r="U205" s="224">
        <v>0</v>
      </c>
      <c r="V205" s="224">
        <f>ROUND(E205*U205,2)</f>
        <v>0</v>
      </c>
      <c r="W205" s="224"/>
      <c r="X205" s="224" t="s">
        <v>557</v>
      </c>
      <c r="Y205" s="224" t="s">
        <v>513</v>
      </c>
      <c r="Z205" s="213"/>
      <c r="AA205" s="213"/>
      <c r="AB205" s="213"/>
      <c r="AC205" s="213"/>
      <c r="AD205" s="213"/>
      <c r="AE205" s="213"/>
      <c r="AF205" s="213"/>
      <c r="AG205" s="213" t="s">
        <v>558</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5"/>
      <c r="D206" s="251"/>
      <c r="E206" s="251"/>
      <c r="F206" s="251"/>
      <c r="G206" s="251"/>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515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
      <c r="A207" s="232" t="s">
        <v>506</v>
      </c>
      <c r="B207" s="233" t="s">
        <v>312</v>
      </c>
      <c r="C207" s="253" t="s">
        <v>309</v>
      </c>
      <c r="D207" s="234"/>
      <c r="E207" s="235"/>
      <c r="F207" s="236"/>
      <c r="G207" s="236">
        <f>SUMIF(AG208:AG223,"&lt;&gt;NOR",G208:G223)</f>
        <v>0</v>
      </c>
      <c r="H207" s="236"/>
      <c r="I207" s="236">
        <f>SUM(I208:I223)</f>
        <v>0</v>
      </c>
      <c r="J207" s="236"/>
      <c r="K207" s="236">
        <f>SUM(K208:K223)</f>
        <v>0</v>
      </c>
      <c r="L207" s="236"/>
      <c r="M207" s="236">
        <f>SUM(M208:M223)</f>
        <v>0</v>
      </c>
      <c r="N207" s="235"/>
      <c r="O207" s="235">
        <f>SUM(O208:O223)</f>
        <v>0</v>
      </c>
      <c r="P207" s="235"/>
      <c r="Q207" s="235">
        <f>SUM(Q208:Q223)</f>
        <v>0</v>
      </c>
      <c r="R207" s="236"/>
      <c r="S207" s="236"/>
      <c r="T207" s="237"/>
      <c r="U207" s="231"/>
      <c r="V207" s="231">
        <f>SUM(V208:V223)</f>
        <v>0</v>
      </c>
      <c r="W207" s="231"/>
      <c r="X207" s="231"/>
      <c r="Y207" s="231"/>
      <c r="AG207" t="s">
        <v>507</v>
      </c>
    </row>
    <row r="208" spans="1:60" outlineLevel="1" x14ac:dyDescent="0.2">
      <c r="A208" s="242">
        <v>97</v>
      </c>
      <c r="B208" s="243" t="s">
        <v>4684</v>
      </c>
      <c r="C208" s="254" t="s">
        <v>5137</v>
      </c>
      <c r="D208" s="244" t="s">
        <v>3510</v>
      </c>
      <c r="E208" s="245">
        <v>35</v>
      </c>
      <c r="F208" s="246"/>
      <c r="G208" s="247">
        <f>ROUND(E208*F208,2)</f>
        <v>0</v>
      </c>
      <c r="H208" s="246"/>
      <c r="I208" s="247">
        <f>ROUND(E208*H208,2)</f>
        <v>0</v>
      </c>
      <c r="J208" s="246"/>
      <c r="K208" s="247">
        <f>ROUND(E208*J208,2)</f>
        <v>0</v>
      </c>
      <c r="L208" s="247">
        <v>21</v>
      </c>
      <c r="M208" s="247">
        <f>G208*(1+L208/100)</f>
        <v>0</v>
      </c>
      <c r="N208" s="245">
        <v>0</v>
      </c>
      <c r="O208" s="245">
        <f>ROUND(E208*N208,2)</f>
        <v>0</v>
      </c>
      <c r="P208" s="245">
        <v>0</v>
      </c>
      <c r="Q208" s="245">
        <f>ROUND(E208*P208,2)</f>
        <v>0</v>
      </c>
      <c r="R208" s="247"/>
      <c r="S208" s="247" t="s">
        <v>527</v>
      </c>
      <c r="T208" s="248" t="s">
        <v>512</v>
      </c>
      <c r="U208" s="224">
        <v>0</v>
      </c>
      <c r="V208" s="224">
        <f>ROUND(E208*U208,2)</f>
        <v>0</v>
      </c>
      <c r="W208" s="224"/>
      <c r="X208" s="224" t="s">
        <v>557</v>
      </c>
      <c r="Y208" s="224" t="s">
        <v>513</v>
      </c>
      <c r="Z208" s="213"/>
      <c r="AA208" s="213"/>
      <c r="AB208" s="213"/>
      <c r="AC208" s="213"/>
      <c r="AD208" s="213"/>
      <c r="AE208" s="213"/>
      <c r="AF208" s="213"/>
      <c r="AG208" s="213" t="s">
        <v>558</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5"/>
      <c r="D209" s="251"/>
      <c r="E209" s="251"/>
      <c r="F209" s="251"/>
      <c r="G209" s="251"/>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515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42">
        <v>98</v>
      </c>
      <c r="B210" s="243" t="s">
        <v>4686</v>
      </c>
      <c r="C210" s="254" t="s">
        <v>5202</v>
      </c>
      <c r="D210" s="244" t="s">
        <v>530</v>
      </c>
      <c r="E210" s="245">
        <v>117</v>
      </c>
      <c r="F210" s="246"/>
      <c r="G210" s="247">
        <f>ROUND(E210*F210,2)</f>
        <v>0</v>
      </c>
      <c r="H210" s="246"/>
      <c r="I210" s="247">
        <f>ROUND(E210*H210,2)</f>
        <v>0</v>
      </c>
      <c r="J210" s="246"/>
      <c r="K210" s="247">
        <f>ROUND(E210*J210,2)</f>
        <v>0</v>
      </c>
      <c r="L210" s="247">
        <v>21</v>
      </c>
      <c r="M210" s="247">
        <f>G210*(1+L210/100)</f>
        <v>0</v>
      </c>
      <c r="N210" s="245">
        <v>0</v>
      </c>
      <c r="O210" s="245">
        <f>ROUND(E210*N210,2)</f>
        <v>0</v>
      </c>
      <c r="P210" s="245">
        <v>0</v>
      </c>
      <c r="Q210" s="245">
        <f>ROUND(E210*P210,2)</f>
        <v>0</v>
      </c>
      <c r="R210" s="247"/>
      <c r="S210" s="247" t="s">
        <v>527</v>
      </c>
      <c r="T210" s="248" t="s">
        <v>512</v>
      </c>
      <c r="U210" s="224">
        <v>0</v>
      </c>
      <c r="V210" s="224">
        <f>ROUND(E210*U210,2)</f>
        <v>0</v>
      </c>
      <c r="W210" s="224"/>
      <c r="X210" s="224" t="s">
        <v>557</v>
      </c>
      <c r="Y210" s="224" t="s">
        <v>513</v>
      </c>
      <c r="Z210" s="213"/>
      <c r="AA210" s="213"/>
      <c r="AB210" s="213"/>
      <c r="AC210" s="213"/>
      <c r="AD210" s="213"/>
      <c r="AE210" s="213"/>
      <c r="AF210" s="213"/>
      <c r="AG210" s="213" t="s">
        <v>558</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55"/>
      <c r="D211" s="251"/>
      <c r="E211" s="251"/>
      <c r="F211" s="251"/>
      <c r="G211" s="251"/>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515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42">
        <v>99</v>
      </c>
      <c r="B212" s="243" t="s">
        <v>4688</v>
      </c>
      <c r="C212" s="254" t="s">
        <v>5203</v>
      </c>
      <c r="D212" s="244" t="s">
        <v>3510</v>
      </c>
      <c r="E212" s="245">
        <v>25</v>
      </c>
      <c r="F212" s="246"/>
      <c r="G212" s="247">
        <f>ROUND(E212*F212,2)</f>
        <v>0</v>
      </c>
      <c r="H212" s="246"/>
      <c r="I212" s="247">
        <f>ROUND(E212*H212,2)</f>
        <v>0</v>
      </c>
      <c r="J212" s="246"/>
      <c r="K212" s="247">
        <f>ROUND(E212*J212,2)</f>
        <v>0</v>
      </c>
      <c r="L212" s="247">
        <v>21</v>
      </c>
      <c r="M212" s="247">
        <f>G212*(1+L212/100)</f>
        <v>0</v>
      </c>
      <c r="N212" s="245">
        <v>0</v>
      </c>
      <c r="O212" s="245">
        <f>ROUND(E212*N212,2)</f>
        <v>0</v>
      </c>
      <c r="P212" s="245">
        <v>0</v>
      </c>
      <c r="Q212" s="245">
        <f>ROUND(E212*P212,2)</f>
        <v>0</v>
      </c>
      <c r="R212" s="247"/>
      <c r="S212" s="247" t="s">
        <v>527</v>
      </c>
      <c r="T212" s="248" t="s">
        <v>512</v>
      </c>
      <c r="U212" s="224">
        <v>0</v>
      </c>
      <c r="V212" s="224">
        <f>ROUND(E212*U212,2)</f>
        <v>0</v>
      </c>
      <c r="W212" s="224"/>
      <c r="X212" s="224" t="s">
        <v>557</v>
      </c>
      <c r="Y212" s="224" t="s">
        <v>513</v>
      </c>
      <c r="Z212" s="213"/>
      <c r="AA212" s="213"/>
      <c r="AB212" s="213"/>
      <c r="AC212" s="213"/>
      <c r="AD212" s="213"/>
      <c r="AE212" s="213"/>
      <c r="AF212" s="213"/>
      <c r="AG212" s="213" t="s">
        <v>558</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55"/>
      <c r="D213" s="251"/>
      <c r="E213" s="251"/>
      <c r="F213" s="251"/>
      <c r="G213" s="251"/>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515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
      <c r="A214" s="242">
        <v>100</v>
      </c>
      <c r="B214" s="243" t="s">
        <v>4690</v>
      </c>
      <c r="C214" s="254" t="s">
        <v>5204</v>
      </c>
      <c r="D214" s="244" t="s">
        <v>3510</v>
      </c>
      <c r="E214" s="245">
        <v>5</v>
      </c>
      <c r="F214" s="246"/>
      <c r="G214" s="247">
        <f>ROUND(E214*F214,2)</f>
        <v>0</v>
      </c>
      <c r="H214" s="246"/>
      <c r="I214" s="247">
        <f>ROUND(E214*H214,2)</f>
        <v>0</v>
      </c>
      <c r="J214" s="246"/>
      <c r="K214" s="247">
        <f>ROUND(E214*J214,2)</f>
        <v>0</v>
      </c>
      <c r="L214" s="247">
        <v>21</v>
      </c>
      <c r="M214" s="247">
        <f>G214*(1+L214/100)</f>
        <v>0</v>
      </c>
      <c r="N214" s="245">
        <v>0</v>
      </c>
      <c r="O214" s="245">
        <f>ROUND(E214*N214,2)</f>
        <v>0</v>
      </c>
      <c r="P214" s="245">
        <v>0</v>
      </c>
      <c r="Q214" s="245">
        <f>ROUND(E214*P214,2)</f>
        <v>0</v>
      </c>
      <c r="R214" s="247"/>
      <c r="S214" s="247" t="s">
        <v>527</v>
      </c>
      <c r="T214" s="248" t="s">
        <v>512</v>
      </c>
      <c r="U214" s="224">
        <v>0</v>
      </c>
      <c r="V214" s="224">
        <f>ROUND(E214*U214,2)</f>
        <v>0</v>
      </c>
      <c r="W214" s="224"/>
      <c r="X214" s="224" t="s">
        <v>557</v>
      </c>
      <c r="Y214" s="224" t="s">
        <v>513</v>
      </c>
      <c r="Z214" s="213"/>
      <c r="AA214" s="213"/>
      <c r="AB214" s="213"/>
      <c r="AC214" s="213"/>
      <c r="AD214" s="213"/>
      <c r="AE214" s="213"/>
      <c r="AF214" s="213"/>
      <c r="AG214" s="213" t="s">
        <v>558</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55"/>
      <c r="D215" s="251"/>
      <c r="E215" s="251"/>
      <c r="F215" s="251"/>
      <c r="G215" s="251"/>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515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
      <c r="A216" s="242">
        <v>101</v>
      </c>
      <c r="B216" s="243" t="s">
        <v>4692</v>
      </c>
      <c r="C216" s="254" t="s">
        <v>5205</v>
      </c>
      <c r="D216" s="244" t="s">
        <v>530</v>
      </c>
      <c r="E216" s="245">
        <v>1</v>
      </c>
      <c r="F216" s="246"/>
      <c r="G216" s="247">
        <f>ROUND(E216*F216,2)</f>
        <v>0</v>
      </c>
      <c r="H216" s="246"/>
      <c r="I216" s="247">
        <f>ROUND(E216*H216,2)</f>
        <v>0</v>
      </c>
      <c r="J216" s="246"/>
      <c r="K216" s="247">
        <f>ROUND(E216*J216,2)</f>
        <v>0</v>
      </c>
      <c r="L216" s="247">
        <v>21</v>
      </c>
      <c r="M216" s="247">
        <f>G216*(1+L216/100)</f>
        <v>0</v>
      </c>
      <c r="N216" s="245">
        <v>0</v>
      </c>
      <c r="O216" s="245">
        <f>ROUND(E216*N216,2)</f>
        <v>0</v>
      </c>
      <c r="P216" s="245">
        <v>0</v>
      </c>
      <c r="Q216" s="245">
        <f>ROUND(E216*P216,2)</f>
        <v>0</v>
      </c>
      <c r="R216" s="247"/>
      <c r="S216" s="247" t="s">
        <v>527</v>
      </c>
      <c r="T216" s="248" t="s">
        <v>512</v>
      </c>
      <c r="U216" s="224">
        <v>0</v>
      </c>
      <c r="V216" s="224">
        <f>ROUND(E216*U216,2)</f>
        <v>0</v>
      </c>
      <c r="W216" s="224"/>
      <c r="X216" s="224" t="s">
        <v>557</v>
      </c>
      <c r="Y216" s="224" t="s">
        <v>513</v>
      </c>
      <c r="Z216" s="213"/>
      <c r="AA216" s="213"/>
      <c r="AB216" s="213"/>
      <c r="AC216" s="213"/>
      <c r="AD216" s="213"/>
      <c r="AE216" s="213"/>
      <c r="AF216" s="213"/>
      <c r="AG216" s="213" t="s">
        <v>558</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55"/>
      <c r="D217" s="251"/>
      <c r="E217" s="251"/>
      <c r="F217" s="251"/>
      <c r="G217" s="251"/>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515</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42">
        <v>102</v>
      </c>
      <c r="B218" s="243" t="s">
        <v>4694</v>
      </c>
      <c r="C218" s="254" t="s">
        <v>5206</v>
      </c>
      <c r="D218" s="244" t="s">
        <v>530</v>
      </c>
      <c r="E218" s="245">
        <v>1</v>
      </c>
      <c r="F218" s="246"/>
      <c r="G218" s="247">
        <f>ROUND(E218*F218,2)</f>
        <v>0</v>
      </c>
      <c r="H218" s="246"/>
      <c r="I218" s="247">
        <f>ROUND(E218*H218,2)</f>
        <v>0</v>
      </c>
      <c r="J218" s="246"/>
      <c r="K218" s="247">
        <f>ROUND(E218*J218,2)</f>
        <v>0</v>
      </c>
      <c r="L218" s="247">
        <v>21</v>
      </c>
      <c r="M218" s="247">
        <f>G218*(1+L218/100)</f>
        <v>0</v>
      </c>
      <c r="N218" s="245">
        <v>0</v>
      </c>
      <c r="O218" s="245">
        <f>ROUND(E218*N218,2)</f>
        <v>0</v>
      </c>
      <c r="P218" s="245">
        <v>0</v>
      </c>
      <c r="Q218" s="245">
        <f>ROUND(E218*P218,2)</f>
        <v>0</v>
      </c>
      <c r="R218" s="247"/>
      <c r="S218" s="247" t="s">
        <v>527</v>
      </c>
      <c r="T218" s="248" t="s">
        <v>512</v>
      </c>
      <c r="U218" s="224">
        <v>0</v>
      </c>
      <c r="V218" s="224">
        <f>ROUND(E218*U218,2)</f>
        <v>0</v>
      </c>
      <c r="W218" s="224"/>
      <c r="X218" s="224" t="s">
        <v>557</v>
      </c>
      <c r="Y218" s="224" t="s">
        <v>513</v>
      </c>
      <c r="Z218" s="213"/>
      <c r="AA218" s="213"/>
      <c r="AB218" s="213"/>
      <c r="AC218" s="213"/>
      <c r="AD218" s="213"/>
      <c r="AE218" s="213"/>
      <c r="AF218" s="213"/>
      <c r="AG218" s="213" t="s">
        <v>558</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55"/>
      <c r="D219" s="251"/>
      <c r="E219" s="251"/>
      <c r="F219" s="251"/>
      <c r="G219" s="251"/>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515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42">
        <v>103</v>
      </c>
      <c r="B220" s="243" t="s">
        <v>4696</v>
      </c>
      <c r="C220" s="254" t="s">
        <v>5207</v>
      </c>
      <c r="D220" s="244" t="s">
        <v>530</v>
      </c>
      <c r="E220" s="245">
        <v>1</v>
      </c>
      <c r="F220" s="246"/>
      <c r="G220" s="247">
        <f>ROUND(E220*F220,2)</f>
        <v>0</v>
      </c>
      <c r="H220" s="246"/>
      <c r="I220" s="247">
        <f>ROUND(E220*H220,2)</f>
        <v>0</v>
      </c>
      <c r="J220" s="246"/>
      <c r="K220" s="247">
        <f>ROUND(E220*J220,2)</f>
        <v>0</v>
      </c>
      <c r="L220" s="247">
        <v>21</v>
      </c>
      <c r="M220" s="247">
        <f>G220*(1+L220/100)</f>
        <v>0</v>
      </c>
      <c r="N220" s="245">
        <v>0</v>
      </c>
      <c r="O220" s="245">
        <f>ROUND(E220*N220,2)</f>
        <v>0</v>
      </c>
      <c r="P220" s="245">
        <v>0</v>
      </c>
      <c r="Q220" s="245">
        <f>ROUND(E220*P220,2)</f>
        <v>0</v>
      </c>
      <c r="R220" s="247"/>
      <c r="S220" s="247" t="s">
        <v>527</v>
      </c>
      <c r="T220" s="248" t="s">
        <v>512</v>
      </c>
      <c r="U220" s="224">
        <v>0</v>
      </c>
      <c r="V220" s="224">
        <f>ROUND(E220*U220,2)</f>
        <v>0</v>
      </c>
      <c r="W220" s="224"/>
      <c r="X220" s="224" t="s">
        <v>557</v>
      </c>
      <c r="Y220" s="224" t="s">
        <v>513</v>
      </c>
      <c r="Z220" s="213"/>
      <c r="AA220" s="213"/>
      <c r="AB220" s="213"/>
      <c r="AC220" s="213"/>
      <c r="AD220" s="213"/>
      <c r="AE220" s="213"/>
      <c r="AF220" s="213"/>
      <c r="AG220" s="213" t="s">
        <v>558</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55"/>
      <c r="D221" s="251"/>
      <c r="E221" s="251"/>
      <c r="F221" s="251"/>
      <c r="G221" s="251"/>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515</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2">
        <v>104</v>
      </c>
      <c r="B222" s="243" t="s">
        <v>4698</v>
      </c>
      <c r="C222" s="254" t="s">
        <v>5208</v>
      </c>
      <c r="D222" s="244" t="s">
        <v>5209</v>
      </c>
      <c r="E222" s="245">
        <v>1</v>
      </c>
      <c r="F222" s="246"/>
      <c r="G222" s="247">
        <f>ROUND(E222*F222,2)</f>
        <v>0</v>
      </c>
      <c r="H222" s="246"/>
      <c r="I222" s="247">
        <f>ROUND(E222*H222,2)</f>
        <v>0</v>
      </c>
      <c r="J222" s="246"/>
      <c r="K222" s="247">
        <f>ROUND(E222*J222,2)</f>
        <v>0</v>
      </c>
      <c r="L222" s="247">
        <v>21</v>
      </c>
      <c r="M222" s="247">
        <f>G222*(1+L222/100)</f>
        <v>0</v>
      </c>
      <c r="N222" s="245">
        <v>0</v>
      </c>
      <c r="O222" s="245">
        <f>ROUND(E222*N222,2)</f>
        <v>0</v>
      </c>
      <c r="P222" s="245">
        <v>0</v>
      </c>
      <c r="Q222" s="245">
        <f>ROUND(E222*P222,2)</f>
        <v>0</v>
      </c>
      <c r="R222" s="247"/>
      <c r="S222" s="247" t="s">
        <v>527</v>
      </c>
      <c r="T222" s="248" t="s">
        <v>512</v>
      </c>
      <c r="U222" s="224">
        <v>0</v>
      </c>
      <c r="V222" s="224">
        <f>ROUND(E222*U222,2)</f>
        <v>0</v>
      </c>
      <c r="W222" s="224"/>
      <c r="X222" s="224" t="s">
        <v>557</v>
      </c>
      <c r="Y222" s="224" t="s">
        <v>513</v>
      </c>
      <c r="Z222" s="213"/>
      <c r="AA222" s="213"/>
      <c r="AB222" s="213"/>
      <c r="AC222" s="213"/>
      <c r="AD222" s="213"/>
      <c r="AE222" s="213"/>
      <c r="AF222" s="213"/>
      <c r="AG222" s="213" t="s">
        <v>558</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55"/>
      <c r="D223" s="251"/>
      <c r="E223" s="251"/>
      <c r="F223" s="251"/>
      <c r="G223" s="251"/>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515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x14ac:dyDescent="0.2">
      <c r="A224" s="3"/>
      <c r="B224" s="4"/>
      <c r="C224" s="259"/>
      <c r="D224" s="6"/>
      <c r="E224" s="3"/>
      <c r="F224" s="3"/>
      <c r="G224" s="3"/>
      <c r="H224" s="3"/>
      <c r="I224" s="3"/>
      <c r="J224" s="3"/>
      <c r="K224" s="3"/>
      <c r="L224" s="3"/>
      <c r="M224" s="3"/>
      <c r="N224" s="3"/>
      <c r="O224" s="3"/>
      <c r="P224" s="3"/>
      <c r="Q224" s="3"/>
      <c r="R224" s="3"/>
      <c r="S224" s="3"/>
      <c r="T224" s="3"/>
      <c r="U224" s="3"/>
      <c r="V224" s="3"/>
      <c r="W224" s="3"/>
      <c r="X224" s="3"/>
      <c r="Y224" s="3"/>
      <c r="AE224">
        <v>12</v>
      </c>
      <c r="AF224">
        <v>21</v>
      </c>
      <c r="AG224" t="s">
        <v>492</v>
      </c>
    </row>
    <row r="225" spans="1:33" x14ac:dyDescent="0.2">
      <c r="A225" s="216"/>
      <c r="B225" s="217" t="s">
        <v>29</v>
      </c>
      <c r="C225" s="260"/>
      <c r="D225" s="218"/>
      <c r="E225" s="219"/>
      <c r="F225" s="219"/>
      <c r="G225" s="241">
        <f>G8+G32+G45+G92+G97+G154+G207</f>
        <v>0</v>
      </c>
      <c r="H225" s="3"/>
      <c r="I225" s="3"/>
      <c r="J225" s="3"/>
      <c r="K225" s="3"/>
      <c r="L225" s="3"/>
      <c r="M225" s="3"/>
      <c r="N225" s="3"/>
      <c r="O225" s="3"/>
      <c r="P225" s="3"/>
      <c r="Q225" s="3"/>
      <c r="R225" s="3"/>
      <c r="S225" s="3"/>
      <c r="T225" s="3"/>
      <c r="U225" s="3"/>
      <c r="V225" s="3"/>
      <c r="W225" s="3"/>
      <c r="X225" s="3"/>
      <c r="Y225" s="3"/>
      <c r="AE225">
        <f>SUMIF(L7:L223,AE224,G7:G223)</f>
        <v>0</v>
      </c>
      <c r="AF225">
        <f>SUMIF(L7:L223,AF224,G7:G223)</f>
        <v>0</v>
      </c>
      <c r="AG225" t="s">
        <v>576</v>
      </c>
    </row>
    <row r="226" spans="1:33" x14ac:dyDescent="0.2">
      <c r="C226" s="261"/>
      <c r="D226" s="10"/>
      <c r="AG226" t="s">
        <v>577</v>
      </c>
    </row>
    <row r="227" spans="1:33" x14ac:dyDescent="0.2">
      <c r="D227" s="10"/>
    </row>
    <row r="228" spans="1:33" x14ac:dyDescent="0.2">
      <c r="D228" s="10"/>
    </row>
    <row r="229" spans="1:33" x14ac:dyDescent="0.2">
      <c r="D229" s="10"/>
    </row>
    <row r="230" spans="1:33" x14ac:dyDescent="0.2">
      <c r="D230" s="10"/>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Pw4ruTCjGiN9Grjo+wTeHf9g+0t8jDgjSiv2DoD2bjdML/z3JrhOW/oJit+CiEhkiJ0YqWtddKkcLa7zfVf2g==" saltValue="mwWJh07+QX/j7ZJ1Y+M5sA==" spinCount="100000" sheet="1" formatRows="0"/>
  <mergeCells count="109">
    <mergeCell ref="C223:G223"/>
    <mergeCell ref="C211:G211"/>
    <mergeCell ref="C213:G213"/>
    <mergeCell ref="C215:G215"/>
    <mergeCell ref="C217:G217"/>
    <mergeCell ref="C219:G219"/>
    <mergeCell ref="C221:G221"/>
    <mergeCell ref="C198:G198"/>
    <mergeCell ref="C200:G200"/>
    <mergeCell ref="C202:G202"/>
    <mergeCell ref="C204:G204"/>
    <mergeCell ref="C206:G206"/>
    <mergeCell ref="C209:G209"/>
    <mergeCell ref="C186:G186"/>
    <mergeCell ref="C188:G188"/>
    <mergeCell ref="C190:G190"/>
    <mergeCell ref="C192:G192"/>
    <mergeCell ref="C194:G194"/>
    <mergeCell ref="C196:G196"/>
    <mergeCell ref="C174:G174"/>
    <mergeCell ref="C176:G176"/>
    <mergeCell ref="C178:G178"/>
    <mergeCell ref="C180:G180"/>
    <mergeCell ref="C182:G182"/>
    <mergeCell ref="C184:G184"/>
    <mergeCell ref="C162:G162"/>
    <mergeCell ref="C164:G164"/>
    <mergeCell ref="C166:G166"/>
    <mergeCell ref="C168:G168"/>
    <mergeCell ref="C170:G170"/>
    <mergeCell ref="C172:G172"/>
    <mergeCell ref="C149:G149"/>
    <mergeCell ref="C151:G151"/>
    <mergeCell ref="C153:G153"/>
    <mergeCell ref="C156:G156"/>
    <mergeCell ref="C158:G158"/>
    <mergeCell ref="C160:G160"/>
    <mergeCell ref="C137:G137"/>
    <mergeCell ref="C139:G139"/>
    <mergeCell ref="C141:G141"/>
    <mergeCell ref="C143:G143"/>
    <mergeCell ref="C145:G145"/>
    <mergeCell ref="C147:G147"/>
    <mergeCell ref="C125:G125"/>
    <mergeCell ref="C127:G127"/>
    <mergeCell ref="C129:G129"/>
    <mergeCell ref="C131:G131"/>
    <mergeCell ref="C133:G133"/>
    <mergeCell ref="C135:G135"/>
    <mergeCell ref="C113:G113"/>
    <mergeCell ref="C115:G115"/>
    <mergeCell ref="C117:G117"/>
    <mergeCell ref="C119:G119"/>
    <mergeCell ref="C121:G121"/>
    <mergeCell ref="C123:G123"/>
    <mergeCell ref="C101:G101"/>
    <mergeCell ref="C103:G103"/>
    <mergeCell ref="C105:G105"/>
    <mergeCell ref="C107:G107"/>
    <mergeCell ref="C109:G109"/>
    <mergeCell ref="C111:G111"/>
    <mergeCell ref="C87:G87"/>
    <mergeCell ref="C89:G89"/>
    <mergeCell ref="C91:G91"/>
    <mergeCell ref="C94:G94"/>
    <mergeCell ref="C96:G96"/>
    <mergeCell ref="C99:G99"/>
    <mergeCell ref="C75:G75"/>
    <mergeCell ref="C77:G77"/>
    <mergeCell ref="C79:G79"/>
    <mergeCell ref="C81:G81"/>
    <mergeCell ref="C83:G83"/>
    <mergeCell ref="C85:G85"/>
    <mergeCell ref="C63:G63"/>
    <mergeCell ref="C65:G65"/>
    <mergeCell ref="C67:G67"/>
    <mergeCell ref="C69:G69"/>
    <mergeCell ref="C71:G71"/>
    <mergeCell ref="C73:G73"/>
    <mergeCell ref="C51:G51"/>
    <mergeCell ref="C53:G53"/>
    <mergeCell ref="C55:G55"/>
    <mergeCell ref="C57:G57"/>
    <mergeCell ref="C59:G59"/>
    <mergeCell ref="C61:G61"/>
    <mergeCell ref="C38:G38"/>
    <mergeCell ref="C40:G40"/>
    <mergeCell ref="C42:G42"/>
    <mergeCell ref="C44:G44"/>
    <mergeCell ref="C47:G47"/>
    <mergeCell ref="C49:G49"/>
    <mergeCell ref="C25:G25"/>
    <mergeCell ref="C27:G27"/>
    <mergeCell ref="C29:G29"/>
    <mergeCell ref="C31:G31"/>
    <mergeCell ref="C34:G34"/>
    <mergeCell ref="C36:G36"/>
    <mergeCell ref="C13:G13"/>
    <mergeCell ref="C15:G15"/>
    <mergeCell ref="C17:G17"/>
    <mergeCell ref="C19:G19"/>
    <mergeCell ref="C21:G21"/>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84</v>
      </c>
      <c r="C4" s="205" t="s">
        <v>86</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317</v>
      </c>
      <c r="C8" s="253" t="s">
        <v>318</v>
      </c>
      <c r="D8" s="234"/>
      <c r="E8" s="235"/>
      <c r="F8" s="236"/>
      <c r="G8" s="236">
        <f>SUMIF(AG9:AG153,"&lt;&gt;NOR",G9:G153)</f>
        <v>0</v>
      </c>
      <c r="H8" s="236"/>
      <c r="I8" s="236">
        <f>SUM(I9:I153)</f>
        <v>0</v>
      </c>
      <c r="J8" s="236"/>
      <c r="K8" s="236">
        <f>SUM(K9:K153)</f>
        <v>0</v>
      </c>
      <c r="L8" s="236"/>
      <c r="M8" s="236">
        <f>SUM(M9:M153)</f>
        <v>0</v>
      </c>
      <c r="N8" s="235"/>
      <c r="O8" s="235">
        <f>SUM(O9:O153)</f>
        <v>0</v>
      </c>
      <c r="P8" s="235"/>
      <c r="Q8" s="235">
        <f>SUM(Q9:Q153)</f>
        <v>212.82</v>
      </c>
      <c r="R8" s="236"/>
      <c r="S8" s="236"/>
      <c r="T8" s="237"/>
      <c r="U8" s="231"/>
      <c r="V8" s="231">
        <f>SUM(V9:V153)</f>
        <v>292.96000000000004</v>
      </c>
      <c r="W8" s="231"/>
      <c r="X8" s="231"/>
      <c r="Y8" s="231"/>
      <c r="AG8" t="s">
        <v>507</v>
      </c>
    </row>
    <row r="9" spans="1:60" ht="22.5" outlineLevel="1" x14ac:dyDescent="0.2">
      <c r="A9" s="242">
        <v>1</v>
      </c>
      <c r="B9" s="243" t="s">
        <v>5210</v>
      </c>
      <c r="C9" s="254" t="s">
        <v>5211</v>
      </c>
      <c r="D9" s="244" t="s">
        <v>974</v>
      </c>
      <c r="E9" s="245">
        <v>136</v>
      </c>
      <c r="F9" s="246"/>
      <c r="G9" s="247">
        <f>ROUND(E9*F9,2)</f>
        <v>0</v>
      </c>
      <c r="H9" s="246"/>
      <c r="I9" s="247">
        <f>ROUND(E9*H9,2)</f>
        <v>0</v>
      </c>
      <c r="J9" s="246"/>
      <c r="K9" s="247">
        <f>ROUND(E9*J9,2)</f>
        <v>0</v>
      </c>
      <c r="L9" s="247">
        <v>21</v>
      </c>
      <c r="M9" s="247">
        <f>G9*(1+L9/100)</f>
        <v>0</v>
      </c>
      <c r="N9" s="245">
        <v>0</v>
      </c>
      <c r="O9" s="245">
        <f>ROUND(E9*N9,2)</f>
        <v>0</v>
      </c>
      <c r="P9" s="245">
        <v>0.13800000000000001</v>
      </c>
      <c r="Q9" s="245">
        <f>ROUND(E9*P9,2)</f>
        <v>18.77</v>
      </c>
      <c r="R9" s="247" t="s">
        <v>5212</v>
      </c>
      <c r="S9" s="247" t="s">
        <v>511</v>
      </c>
      <c r="T9" s="248" t="s">
        <v>511</v>
      </c>
      <c r="U9" s="224">
        <v>0.16</v>
      </c>
      <c r="V9" s="224">
        <f>ROUND(E9*U9,2)</f>
        <v>21.76</v>
      </c>
      <c r="W9" s="224"/>
      <c r="X9" s="224" t="s">
        <v>557</v>
      </c>
      <c r="Y9" s="224" t="s">
        <v>513</v>
      </c>
      <c r="Z9" s="213"/>
      <c r="AA9" s="213"/>
      <c r="AB9" s="213"/>
      <c r="AC9" s="213"/>
      <c r="AD9" s="213"/>
      <c r="AE9" s="213"/>
      <c r="AF9" s="213"/>
      <c r="AG9" s="213" t="s">
        <v>571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4" t="s">
        <v>5213</v>
      </c>
      <c r="D10" s="272"/>
      <c r="E10" s="272"/>
      <c r="F10" s="272"/>
      <c r="G10" s="27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921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8" t="s">
        <v>5214</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573</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58" t="s">
        <v>5215</v>
      </c>
      <c r="D12" s="229"/>
      <c r="E12" s="230">
        <v>85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5" t="s">
        <v>955</v>
      </c>
      <c r="D13" s="266"/>
      <c r="E13" s="267"/>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6" t="s">
        <v>5216</v>
      </c>
      <c r="D14" s="266"/>
      <c r="E14" s="267">
        <v>48</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573</v>
      </c>
      <c r="AH14" s="213">
        <v>2</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6" t="s">
        <v>5217</v>
      </c>
      <c r="D15" s="266"/>
      <c r="E15" s="267">
        <v>37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573</v>
      </c>
      <c r="AH15" s="213">
        <v>2</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75" t="s">
        <v>958</v>
      </c>
      <c r="D16" s="266"/>
      <c r="E16" s="267"/>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573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8" t="s">
        <v>5218</v>
      </c>
      <c r="D17" s="229"/>
      <c r="E17" s="230">
        <v>51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573</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75" t="s">
        <v>955</v>
      </c>
      <c r="D18" s="266"/>
      <c r="E18" s="267"/>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573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76" t="s">
        <v>5219</v>
      </c>
      <c r="D19" s="266"/>
      <c r="E19" s="267"/>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573</v>
      </c>
      <c r="AH19" s="213">
        <v>2</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76" t="s">
        <v>5220</v>
      </c>
      <c r="D20" s="266"/>
      <c r="E20" s="267">
        <v>51</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573</v>
      </c>
      <c r="AH20" s="213">
        <v>2</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75" t="s">
        <v>958</v>
      </c>
      <c r="D21" s="266"/>
      <c r="E21" s="267"/>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573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7"/>
      <c r="D22" s="250"/>
      <c r="E22" s="250"/>
      <c r="F22" s="250"/>
      <c r="G22" s="250"/>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515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2">
        <v>2</v>
      </c>
      <c r="B23" s="243" t="s">
        <v>5221</v>
      </c>
      <c r="C23" s="254" t="s">
        <v>5222</v>
      </c>
      <c r="D23" s="244" t="s">
        <v>974</v>
      </c>
      <c r="E23" s="245">
        <v>37.854489999999998</v>
      </c>
      <c r="F23" s="246"/>
      <c r="G23" s="247">
        <f>ROUND(E23*F23,2)</f>
        <v>0</v>
      </c>
      <c r="H23" s="246"/>
      <c r="I23" s="247">
        <f>ROUND(E23*H23,2)</f>
        <v>0</v>
      </c>
      <c r="J23" s="246"/>
      <c r="K23" s="247">
        <f>ROUND(E23*J23,2)</f>
        <v>0</v>
      </c>
      <c r="L23" s="247">
        <v>21</v>
      </c>
      <c r="M23" s="247">
        <f>G23*(1+L23/100)</f>
        <v>0</v>
      </c>
      <c r="N23" s="245">
        <v>0</v>
      </c>
      <c r="O23" s="245">
        <f>ROUND(E23*N23,2)</f>
        <v>0</v>
      </c>
      <c r="P23" s="245">
        <v>0.22500000000000001</v>
      </c>
      <c r="Q23" s="245">
        <f>ROUND(E23*P23,2)</f>
        <v>8.52</v>
      </c>
      <c r="R23" s="247" t="s">
        <v>5212</v>
      </c>
      <c r="S23" s="247" t="s">
        <v>511</v>
      </c>
      <c r="T23" s="248" t="s">
        <v>511</v>
      </c>
      <c r="U23" s="224">
        <v>0.14199999999999999</v>
      </c>
      <c r="V23" s="224">
        <f>ROUND(E23*U23,2)</f>
        <v>5.38</v>
      </c>
      <c r="W23" s="224"/>
      <c r="X23" s="224" t="s">
        <v>557</v>
      </c>
      <c r="Y23" s="224" t="s">
        <v>513</v>
      </c>
      <c r="Z23" s="213"/>
      <c r="AA23" s="213"/>
      <c r="AB23" s="213"/>
      <c r="AC23" s="213"/>
      <c r="AD23" s="213"/>
      <c r="AE23" s="213"/>
      <c r="AF23" s="213"/>
      <c r="AG23" s="213" t="s">
        <v>571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4" t="s">
        <v>5213</v>
      </c>
      <c r="D24" s="272"/>
      <c r="E24" s="272"/>
      <c r="F24" s="272"/>
      <c r="G24" s="272"/>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921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8" t="s">
        <v>5214</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573</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58" t="s">
        <v>5223</v>
      </c>
      <c r="D26" s="229"/>
      <c r="E26" s="230">
        <v>37.854489999999998</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573</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75" t="s">
        <v>955</v>
      </c>
      <c r="D27" s="266"/>
      <c r="E27" s="267"/>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573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76" t="s">
        <v>5224</v>
      </c>
      <c r="D28" s="266"/>
      <c r="E28" s="267">
        <v>11.787459999999999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573</v>
      </c>
      <c r="AH28" s="213">
        <v>2</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76" t="s">
        <v>5225</v>
      </c>
      <c r="D29" s="266"/>
      <c r="E29" s="267">
        <v>26.067029999999999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573</v>
      </c>
      <c r="AH29" s="213">
        <v>2</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75" t="s">
        <v>958</v>
      </c>
      <c r="D30" s="266"/>
      <c r="E30" s="267"/>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573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7"/>
      <c r="D31" s="250"/>
      <c r="E31" s="250"/>
      <c r="F31" s="250"/>
      <c r="G31" s="250"/>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515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33.75" outlineLevel="1" x14ac:dyDescent="0.2">
      <c r="A32" s="242">
        <v>3</v>
      </c>
      <c r="B32" s="243" t="s">
        <v>5226</v>
      </c>
      <c r="C32" s="254" t="s">
        <v>5227</v>
      </c>
      <c r="D32" s="244" t="s">
        <v>974</v>
      </c>
      <c r="E32" s="245">
        <v>140</v>
      </c>
      <c r="F32" s="246"/>
      <c r="G32" s="247">
        <f>ROUND(E32*F32,2)</f>
        <v>0</v>
      </c>
      <c r="H32" s="246"/>
      <c r="I32" s="247">
        <f>ROUND(E32*H32,2)</f>
        <v>0</v>
      </c>
      <c r="J32" s="246"/>
      <c r="K32" s="247">
        <f>ROUND(E32*J32,2)</f>
        <v>0</v>
      </c>
      <c r="L32" s="247">
        <v>21</v>
      </c>
      <c r="M32" s="247">
        <f>G32*(1+L32/100)</f>
        <v>0</v>
      </c>
      <c r="N32" s="245">
        <v>0</v>
      </c>
      <c r="O32" s="245">
        <f>ROUND(E32*N32,2)</f>
        <v>0</v>
      </c>
      <c r="P32" s="245">
        <v>0.40799999999999997</v>
      </c>
      <c r="Q32" s="245">
        <f>ROUND(E32*P32,2)</f>
        <v>57.12</v>
      </c>
      <c r="R32" s="247" t="s">
        <v>5212</v>
      </c>
      <c r="S32" s="247" t="s">
        <v>511</v>
      </c>
      <c r="T32" s="248" t="s">
        <v>511</v>
      </c>
      <c r="U32" s="224">
        <v>6.2E-2</v>
      </c>
      <c r="V32" s="224">
        <f>ROUND(E32*U32,2)</f>
        <v>8.68</v>
      </c>
      <c r="W32" s="224"/>
      <c r="X32" s="224" t="s">
        <v>557</v>
      </c>
      <c r="Y32" s="224" t="s">
        <v>513</v>
      </c>
      <c r="Z32" s="213"/>
      <c r="AA32" s="213"/>
      <c r="AB32" s="213"/>
      <c r="AC32" s="213"/>
      <c r="AD32" s="213"/>
      <c r="AE32" s="213"/>
      <c r="AF32" s="213"/>
      <c r="AG32" s="213" t="s">
        <v>571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4" t="s">
        <v>5213</v>
      </c>
      <c r="D33" s="272"/>
      <c r="E33" s="272"/>
      <c r="F33" s="272"/>
      <c r="G33" s="272"/>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921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8" t="s">
        <v>5214</v>
      </c>
      <c r="D34" s="229"/>
      <c r="E34" s="230"/>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573</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58" t="s">
        <v>5228</v>
      </c>
      <c r="D35" s="229"/>
      <c r="E35" s="230">
        <v>140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573</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75" t="s">
        <v>955</v>
      </c>
      <c r="D36" s="266"/>
      <c r="E36" s="267"/>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573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76" t="s">
        <v>5229</v>
      </c>
      <c r="D37" s="266"/>
      <c r="E37" s="267">
        <v>140</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573</v>
      </c>
      <c r="AH37" s="213">
        <v>2</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76" t="s">
        <v>5230</v>
      </c>
      <c r="D38" s="266"/>
      <c r="E38" s="267"/>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573</v>
      </c>
      <c r="AH38" s="213">
        <v>2</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75" t="s">
        <v>958</v>
      </c>
      <c r="D39" s="266"/>
      <c r="E39" s="267"/>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573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7"/>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2">
        <v>4</v>
      </c>
      <c r="B41" s="243" t="s">
        <v>5231</v>
      </c>
      <c r="C41" s="254" t="s">
        <v>5232</v>
      </c>
      <c r="D41" s="244" t="s">
        <v>974</v>
      </c>
      <c r="E41" s="245">
        <v>453.85449</v>
      </c>
      <c r="F41" s="246"/>
      <c r="G41" s="247">
        <f>ROUND(E41*F41,2)</f>
        <v>0</v>
      </c>
      <c r="H41" s="246"/>
      <c r="I41" s="247">
        <f>ROUND(E41*H41,2)</f>
        <v>0</v>
      </c>
      <c r="J41" s="246"/>
      <c r="K41" s="247">
        <f>ROUND(E41*J41,2)</f>
        <v>0</v>
      </c>
      <c r="L41" s="247">
        <v>21</v>
      </c>
      <c r="M41" s="247">
        <f>G41*(1+L41/100)</f>
        <v>0</v>
      </c>
      <c r="N41" s="245">
        <v>0</v>
      </c>
      <c r="O41" s="245">
        <f>ROUND(E41*N41,2)</f>
        <v>0</v>
      </c>
      <c r="P41" s="245">
        <v>0.22</v>
      </c>
      <c r="Q41" s="245">
        <f>ROUND(E41*P41,2)</f>
        <v>99.85</v>
      </c>
      <c r="R41" s="247" t="s">
        <v>5212</v>
      </c>
      <c r="S41" s="247" t="s">
        <v>511</v>
      </c>
      <c r="T41" s="248" t="s">
        <v>511</v>
      </c>
      <c r="U41" s="224">
        <v>0.251</v>
      </c>
      <c r="V41" s="224">
        <f>ROUND(E41*U41,2)</f>
        <v>113.92</v>
      </c>
      <c r="W41" s="224"/>
      <c r="X41" s="224" t="s">
        <v>557</v>
      </c>
      <c r="Y41" s="224" t="s">
        <v>513</v>
      </c>
      <c r="Z41" s="213"/>
      <c r="AA41" s="213"/>
      <c r="AB41" s="213"/>
      <c r="AC41" s="213"/>
      <c r="AD41" s="213"/>
      <c r="AE41" s="213"/>
      <c r="AF41" s="213"/>
      <c r="AG41" s="213" t="s">
        <v>571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8" t="s">
        <v>5214</v>
      </c>
      <c r="D42" s="229"/>
      <c r="E42" s="230"/>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573</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8" t="s">
        <v>5215</v>
      </c>
      <c r="D43" s="229"/>
      <c r="E43" s="230">
        <v>85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573</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75" t="s">
        <v>955</v>
      </c>
      <c r="D44" s="266"/>
      <c r="E44" s="267"/>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573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76" t="s">
        <v>5216</v>
      </c>
      <c r="D45" s="266"/>
      <c r="E45" s="267">
        <v>48</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573</v>
      </c>
      <c r="AH45" s="213">
        <v>2</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6" t="s">
        <v>5217</v>
      </c>
      <c r="D46" s="266"/>
      <c r="E46" s="267">
        <v>37</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573</v>
      </c>
      <c r="AH46" s="213">
        <v>2</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75" t="s">
        <v>958</v>
      </c>
      <c r="D47" s="266"/>
      <c r="E47" s="267"/>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573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58" t="s">
        <v>5218</v>
      </c>
      <c r="D48" s="229"/>
      <c r="E48" s="230">
        <v>51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573</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75" t="s">
        <v>955</v>
      </c>
      <c r="D49" s="266"/>
      <c r="E49" s="267"/>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573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6" t="s">
        <v>5219</v>
      </c>
      <c r="D50" s="266"/>
      <c r="E50" s="267"/>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573</v>
      </c>
      <c r="AH50" s="213">
        <v>2</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76" t="s">
        <v>5220</v>
      </c>
      <c r="D51" s="266"/>
      <c r="E51" s="267">
        <v>51</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573</v>
      </c>
      <c r="AH51" s="213">
        <v>2</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75" t="s">
        <v>958</v>
      </c>
      <c r="D52" s="266"/>
      <c r="E52" s="267"/>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573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8" t="s">
        <v>5223</v>
      </c>
      <c r="D53" s="229"/>
      <c r="E53" s="230">
        <v>37.854489999999998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573</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5" t="s">
        <v>955</v>
      </c>
      <c r="D54" s="266"/>
      <c r="E54" s="267"/>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573</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6" t="s">
        <v>5224</v>
      </c>
      <c r="D55" s="266"/>
      <c r="E55" s="267">
        <v>11.787459999999999</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573</v>
      </c>
      <c r="AH55" s="213">
        <v>2</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6" t="s">
        <v>5225</v>
      </c>
      <c r="D56" s="266"/>
      <c r="E56" s="267">
        <v>26.067029999999999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573</v>
      </c>
      <c r="AH56" s="213">
        <v>2</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5" t="s">
        <v>958</v>
      </c>
      <c r="D57" s="266"/>
      <c r="E57" s="267"/>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573</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58" t="s">
        <v>5233</v>
      </c>
      <c r="D58" s="229"/>
      <c r="E58" s="230">
        <v>280</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573</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75" t="s">
        <v>955</v>
      </c>
      <c r="D59" s="266"/>
      <c r="E59" s="267"/>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6" t="s">
        <v>5229</v>
      </c>
      <c r="D60" s="266"/>
      <c r="E60" s="267">
        <v>140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573</v>
      </c>
      <c r="AH60" s="213">
        <v>2</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6" t="s">
        <v>5230</v>
      </c>
      <c r="D61" s="266"/>
      <c r="E61" s="267"/>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573</v>
      </c>
      <c r="AH61" s="213">
        <v>2</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5" t="s">
        <v>958</v>
      </c>
      <c r="D62" s="266"/>
      <c r="E62" s="267"/>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573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7"/>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515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42">
        <v>5</v>
      </c>
      <c r="B64" s="243" t="s">
        <v>5231</v>
      </c>
      <c r="C64" s="254" t="s">
        <v>5232</v>
      </c>
      <c r="D64" s="244" t="s">
        <v>974</v>
      </c>
      <c r="E64" s="245">
        <v>3.2951999999999999</v>
      </c>
      <c r="F64" s="246"/>
      <c r="G64" s="247">
        <f>ROUND(E64*F64,2)</f>
        <v>0</v>
      </c>
      <c r="H64" s="246"/>
      <c r="I64" s="247">
        <f>ROUND(E64*H64,2)</f>
        <v>0</v>
      </c>
      <c r="J64" s="246"/>
      <c r="K64" s="247">
        <f>ROUND(E64*J64,2)</f>
        <v>0</v>
      </c>
      <c r="L64" s="247">
        <v>21</v>
      </c>
      <c r="M64" s="247">
        <f>G64*(1+L64/100)</f>
        <v>0</v>
      </c>
      <c r="N64" s="245">
        <v>0</v>
      </c>
      <c r="O64" s="245">
        <f>ROUND(E64*N64,2)</f>
        <v>0</v>
      </c>
      <c r="P64" s="245">
        <v>0.22</v>
      </c>
      <c r="Q64" s="245">
        <f>ROUND(E64*P64,2)</f>
        <v>0.72</v>
      </c>
      <c r="R64" s="247" t="s">
        <v>5212</v>
      </c>
      <c r="S64" s="247" t="s">
        <v>511</v>
      </c>
      <c r="T64" s="248" t="s">
        <v>511</v>
      </c>
      <c r="U64" s="224">
        <v>0.251</v>
      </c>
      <c r="V64" s="224">
        <f>ROUND(E64*U64,2)</f>
        <v>0.83</v>
      </c>
      <c r="W64" s="224"/>
      <c r="X64" s="224" t="s">
        <v>557</v>
      </c>
      <c r="Y64" s="224" t="s">
        <v>513</v>
      </c>
      <c r="Z64" s="213"/>
      <c r="AA64" s="213"/>
      <c r="AB64" s="213"/>
      <c r="AC64" s="213"/>
      <c r="AD64" s="213"/>
      <c r="AE64" s="213"/>
      <c r="AF64" s="213"/>
      <c r="AG64" s="213" t="s">
        <v>571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8" t="s">
        <v>5214</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573</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58" t="s">
        <v>5234</v>
      </c>
      <c r="D66" s="229"/>
      <c r="E66" s="230">
        <v>3.2951999999999999</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573</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5" t="s">
        <v>955</v>
      </c>
      <c r="D67" s="266"/>
      <c r="E67" s="267"/>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573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6" t="s">
        <v>5219</v>
      </c>
      <c r="D68" s="266"/>
      <c r="E68" s="267"/>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573</v>
      </c>
      <c r="AH68" s="213">
        <v>2</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76" t="s">
        <v>5235</v>
      </c>
      <c r="D69" s="266"/>
      <c r="E69" s="267">
        <v>3.2951999999999999</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573</v>
      </c>
      <c r="AH69" s="213">
        <v>2</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5" t="s">
        <v>958</v>
      </c>
      <c r="D70" s="266"/>
      <c r="E70" s="267"/>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573</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7"/>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515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x14ac:dyDescent="0.2">
      <c r="A72" s="242">
        <v>6</v>
      </c>
      <c r="B72" s="243" t="s">
        <v>5236</v>
      </c>
      <c r="C72" s="254" t="s">
        <v>5237</v>
      </c>
      <c r="D72" s="244" t="s">
        <v>974</v>
      </c>
      <c r="E72" s="245">
        <v>15.92976</v>
      </c>
      <c r="F72" s="246"/>
      <c r="G72" s="247">
        <f>ROUND(E72*F72,2)</f>
        <v>0</v>
      </c>
      <c r="H72" s="246"/>
      <c r="I72" s="247">
        <f>ROUND(E72*H72,2)</f>
        <v>0</v>
      </c>
      <c r="J72" s="246"/>
      <c r="K72" s="247">
        <f>ROUND(E72*J72,2)</f>
        <v>0</v>
      </c>
      <c r="L72" s="247">
        <v>21</v>
      </c>
      <c r="M72" s="247">
        <f>G72*(1+L72/100)</f>
        <v>0</v>
      </c>
      <c r="N72" s="245">
        <v>0</v>
      </c>
      <c r="O72" s="245">
        <f>ROUND(E72*N72,2)</f>
        <v>0</v>
      </c>
      <c r="P72" s="245">
        <v>0.36</v>
      </c>
      <c r="Q72" s="245">
        <f>ROUND(E72*P72,2)</f>
        <v>5.73</v>
      </c>
      <c r="R72" s="247" t="s">
        <v>5212</v>
      </c>
      <c r="S72" s="247" t="s">
        <v>511</v>
      </c>
      <c r="T72" s="248" t="s">
        <v>511</v>
      </c>
      <c r="U72" s="224">
        <v>1.2270000000000001</v>
      </c>
      <c r="V72" s="224">
        <f>ROUND(E72*U72,2)</f>
        <v>19.55</v>
      </c>
      <c r="W72" s="224"/>
      <c r="X72" s="224" t="s">
        <v>557</v>
      </c>
      <c r="Y72" s="224" t="s">
        <v>513</v>
      </c>
      <c r="Z72" s="213"/>
      <c r="AA72" s="213"/>
      <c r="AB72" s="213"/>
      <c r="AC72" s="213"/>
      <c r="AD72" s="213"/>
      <c r="AE72" s="213"/>
      <c r="AF72" s="213"/>
      <c r="AG72" s="213" t="s">
        <v>571</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8" t="s">
        <v>5214</v>
      </c>
      <c r="D73" s="229"/>
      <c r="E73" s="230"/>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573</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58" t="s">
        <v>5238</v>
      </c>
      <c r="D74" s="229"/>
      <c r="E74" s="230">
        <v>15.92976</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573</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5" t="s">
        <v>955</v>
      </c>
      <c r="D75" s="266"/>
      <c r="E75" s="267"/>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573</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6" t="s">
        <v>5239</v>
      </c>
      <c r="D76" s="266"/>
      <c r="E76" s="267">
        <v>15.92976</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573</v>
      </c>
      <c r="AH76" s="213">
        <v>2</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6" t="s">
        <v>5230</v>
      </c>
      <c r="D77" s="266"/>
      <c r="E77" s="267"/>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573</v>
      </c>
      <c r="AH77" s="213">
        <v>2</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75" t="s">
        <v>958</v>
      </c>
      <c r="D78" s="266"/>
      <c r="E78" s="267"/>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573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7"/>
      <c r="D79" s="250"/>
      <c r="E79" s="250"/>
      <c r="F79" s="250"/>
      <c r="G79" s="250"/>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515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2">
        <v>7</v>
      </c>
      <c r="B80" s="243" t="s">
        <v>5240</v>
      </c>
      <c r="C80" s="254" t="s">
        <v>5241</v>
      </c>
      <c r="D80" s="244" t="s">
        <v>1356</v>
      </c>
      <c r="E80" s="245">
        <v>176.88</v>
      </c>
      <c r="F80" s="246"/>
      <c r="G80" s="247">
        <f>ROUND(E80*F80,2)</f>
        <v>0</v>
      </c>
      <c r="H80" s="246"/>
      <c r="I80" s="247">
        <f>ROUND(E80*H80,2)</f>
        <v>0</v>
      </c>
      <c r="J80" s="246"/>
      <c r="K80" s="247">
        <f>ROUND(E80*J80,2)</f>
        <v>0</v>
      </c>
      <c r="L80" s="247">
        <v>21</v>
      </c>
      <c r="M80" s="247">
        <f>G80*(1+L80/100)</f>
        <v>0</v>
      </c>
      <c r="N80" s="245">
        <v>0</v>
      </c>
      <c r="O80" s="245">
        <f>ROUND(E80*N80,2)</f>
        <v>0</v>
      </c>
      <c r="P80" s="245">
        <v>0.125</v>
      </c>
      <c r="Q80" s="245">
        <f>ROUND(E80*P80,2)</f>
        <v>22.11</v>
      </c>
      <c r="R80" s="247" t="s">
        <v>5212</v>
      </c>
      <c r="S80" s="247" t="s">
        <v>511</v>
      </c>
      <c r="T80" s="248" t="s">
        <v>511</v>
      </c>
      <c r="U80" s="224">
        <v>0.08</v>
      </c>
      <c r="V80" s="224">
        <f>ROUND(E80*U80,2)</f>
        <v>14.15</v>
      </c>
      <c r="W80" s="224"/>
      <c r="X80" s="224" t="s">
        <v>557</v>
      </c>
      <c r="Y80" s="224" t="s">
        <v>513</v>
      </c>
      <c r="Z80" s="213"/>
      <c r="AA80" s="213"/>
      <c r="AB80" s="213"/>
      <c r="AC80" s="213"/>
      <c r="AD80" s="213"/>
      <c r="AE80" s="213"/>
      <c r="AF80" s="213"/>
      <c r="AG80" s="213" t="s">
        <v>571</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74" t="s">
        <v>5242</v>
      </c>
      <c r="D81" s="272"/>
      <c r="E81" s="272"/>
      <c r="F81" s="272"/>
      <c r="G81" s="272"/>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921</v>
      </c>
      <c r="AH81" s="213"/>
      <c r="AI81" s="213"/>
      <c r="AJ81" s="213"/>
      <c r="AK81" s="213"/>
      <c r="AL81" s="213"/>
      <c r="AM81" s="213"/>
      <c r="AN81" s="213"/>
      <c r="AO81" s="213"/>
      <c r="AP81" s="213"/>
      <c r="AQ81" s="213"/>
      <c r="AR81" s="213"/>
      <c r="AS81" s="213"/>
      <c r="AT81" s="213"/>
      <c r="AU81" s="213"/>
      <c r="AV81" s="213"/>
      <c r="AW81" s="213"/>
      <c r="AX81" s="213"/>
      <c r="AY81" s="213"/>
      <c r="AZ81" s="213"/>
      <c r="BA81" s="262" t="str">
        <f>C81</f>
        <v>s vybouráním lože, s přemístěním hmot na skládku na vzdálenost do 3 m nebo naložením na dopravní prostředek</v>
      </c>
      <c r="BB81" s="213"/>
      <c r="BC81" s="213"/>
      <c r="BD81" s="213"/>
      <c r="BE81" s="213"/>
      <c r="BF81" s="213"/>
      <c r="BG81" s="213"/>
      <c r="BH81" s="213"/>
    </row>
    <row r="82" spans="1:60" outlineLevel="2" x14ac:dyDescent="0.2">
      <c r="A82" s="220"/>
      <c r="B82" s="221"/>
      <c r="C82" s="258" t="s">
        <v>5214</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573</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58" t="s">
        <v>5243</v>
      </c>
      <c r="D83" s="229"/>
      <c r="E83" s="230">
        <v>105.57599999999999</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573</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5" t="s">
        <v>955</v>
      </c>
      <c r="D84" s="266"/>
      <c r="E84" s="267"/>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76" t="s">
        <v>5244</v>
      </c>
      <c r="D85" s="266"/>
      <c r="E85" s="267">
        <v>85.695999999999998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573</v>
      </c>
      <c r="AH85" s="213">
        <v>2</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6" t="s">
        <v>5245</v>
      </c>
      <c r="D86" s="266"/>
      <c r="E86" s="267">
        <v>19.88</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573</v>
      </c>
      <c r="AH86" s="213">
        <v>2</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75" t="s">
        <v>958</v>
      </c>
      <c r="D87" s="266"/>
      <c r="E87" s="267"/>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573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58" t="s">
        <v>5246</v>
      </c>
      <c r="D88" s="229"/>
      <c r="E88" s="230">
        <v>31.946999999999999</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573</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75" t="s">
        <v>955</v>
      </c>
      <c r="D89" s="266"/>
      <c r="E89" s="267"/>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573</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76" t="s">
        <v>5219</v>
      </c>
      <c r="D90" s="266"/>
      <c r="E90" s="267"/>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573</v>
      </c>
      <c r="AH90" s="213">
        <v>2</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76" t="s">
        <v>5247</v>
      </c>
      <c r="D91" s="266"/>
      <c r="E91" s="267">
        <v>31.946999999999999</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573</v>
      </c>
      <c r="AH91" s="213">
        <v>2</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75" t="s">
        <v>958</v>
      </c>
      <c r="D92" s="266"/>
      <c r="E92" s="267"/>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573</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58" t="s">
        <v>5248</v>
      </c>
      <c r="D93" s="229"/>
      <c r="E93" s="230">
        <v>28.373000000000001</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573</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3" x14ac:dyDescent="0.2">
      <c r="A94" s="220"/>
      <c r="B94" s="221"/>
      <c r="C94" s="275" t="s">
        <v>955</v>
      </c>
      <c r="D94" s="266"/>
      <c r="E94" s="267"/>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573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76" t="s">
        <v>5249</v>
      </c>
      <c r="D95" s="266"/>
      <c r="E95" s="267">
        <v>14.02</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573</v>
      </c>
      <c r="AH95" s="213">
        <v>2</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6" t="s">
        <v>5250</v>
      </c>
      <c r="D96" s="266"/>
      <c r="E96" s="267">
        <v>14.353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573</v>
      </c>
      <c r="AH96" s="213">
        <v>2</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5" t="s">
        <v>958</v>
      </c>
      <c r="D97" s="266"/>
      <c r="E97" s="267"/>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573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58" t="s">
        <v>5251</v>
      </c>
      <c r="D98" s="229"/>
      <c r="E98" s="230">
        <v>10.984</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573</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5" t="s">
        <v>955</v>
      </c>
      <c r="D99" s="266"/>
      <c r="E99" s="267"/>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573</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6" t="s">
        <v>5219</v>
      </c>
      <c r="D100" s="266"/>
      <c r="E100" s="267"/>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573</v>
      </c>
      <c r="AH100" s="213">
        <v>2</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6" t="s">
        <v>5252</v>
      </c>
      <c r="D101" s="266"/>
      <c r="E101" s="267">
        <v>10.984</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573</v>
      </c>
      <c r="AH101" s="213">
        <v>2</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5" t="s">
        <v>958</v>
      </c>
      <c r="D102" s="266"/>
      <c r="E102" s="267"/>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573</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7"/>
      <c r="D103" s="250"/>
      <c r="E103" s="250"/>
      <c r="F103" s="250"/>
      <c r="G103" s="250"/>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515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2">
        <v>8</v>
      </c>
      <c r="B104" s="243" t="s">
        <v>5253</v>
      </c>
      <c r="C104" s="254" t="s">
        <v>5254</v>
      </c>
      <c r="D104" s="244" t="s">
        <v>918</v>
      </c>
      <c r="E104" s="245">
        <v>133.11000000000001</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t="s">
        <v>919</v>
      </c>
      <c r="S104" s="247" t="s">
        <v>511</v>
      </c>
      <c r="T104" s="248" t="s">
        <v>511</v>
      </c>
      <c r="U104" s="224">
        <v>0.36799999999999999</v>
      </c>
      <c r="V104" s="224">
        <f>ROUND(E104*U104,2)</f>
        <v>48.98</v>
      </c>
      <c r="W104" s="224"/>
      <c r="X104" s="224" t="s">
        <v>557</v>
      </c>
      <c r="Y104" s="224" t="s">
        <v>513</v>
      </c>
      <c r="Z104" s="213"/>
      <c r="AA104" s="213"/>
      <c r="AB104" s="213"/>
      <c r="AC104" s="213"/>
      <c r="AD104" s="213"/>
      <c r="AE104" s="213"/>
      <c r="AF104" s="213"/>
      <c r="AG104" s="213" t="s">
        <v>571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74" t="s">
        <v>5255</v>
      </c>
      <c r="D105" s="272"/>
      <c r="E105" s="272"/>
      <c r="F105" s="272"/>
      <c r="G105" s="272"/>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921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8" t="s">
        <v>5214</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573</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58" t="s">
        <v>5256</v>
      </c>
      <c r="D107" s="229"/>
      <c r="E107" s="230">
        <v>133.11000000000001</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573</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5" t="s">
        <v>955</v>
      </c>
      <c r="D108" s="266"/>
      <c r="E108" s="267"/>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573</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6" t="s">
        <v>5257</v>
      </c>
      <c r="D109" s="266"/>
      <c r="E109" s="267">
        <v>45.36</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573</v>
      </c>
      <c r="AH109" s="213">
        <v>2</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6" t="s">
        <v>5258</v>
      </c>
      <c r="D110" s="266"/>
      <c r="E110" s="267">
        <v>28.7</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573</v>
      </c>
      <c r="AH110" s="213">
        <v>2</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6" t="s">
        <v>5259</v>
      </c>
      <c r="D111" s="266"/>
      <c r="E111" s="267">
        <v>15.5</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573</v>
      </c>
      <c r="AH111" s="213">
        <v>2</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ht="22.5" outlineLevel="3" x14ac:dyDescent="0.2">
      <c r="A112" s="220"/>
      <c r="B112" s="221"/>
      <c r="C112" s="276" t="s">
        <v>5260</v>
      </c>
      <c r="D112" s="266"/>
      <c r="E112" s="267">
        <v>27.3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573</v>
      </c>
      <c r="AH112" s="213">
        <v>2</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6" t="s">
        <v>5261</v>
      </c>
      <c r="D113" s="266"/>
      <c r="E113" s="267">
        <v>16.25</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573</v>
      </c>
      <c r="AH113" s="213">
        <v>2</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75" t="s">
        <v>958</v>
      </c>
      <c r="D114" s="266"/>
      <c r="E114" s="267"/>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573</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7"/>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1" x14ac:dyDescent="0.2">
      <c r="A116" s="242">
        <v>9</v>
      </c>
      <c r="B116" s="243" t="s">
        <v>5262</v>
      </c>
      <c r="C116" s="254" t="s">
        <v>5263</v>
      </c>
      <c r="D116" s="244" t="s">
        <v>918</v>
      </c>
      <c r="E116" s="245">
        <v>133.11000000000001</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t="s">
        <v>919</v>
      </c>
      <c r="S116" s="247" t="s">
        <v>511</v>
      </c>
      <c r="T116" s="248" t="s">
        <v>511</v>
      </c>
      <c r="U116" s="224">
        <v>5.8000000000000003E-2</v>
      </c>
      <c r="V116" s="224">
        <f>ROUND(E116*U116,2)</f>
        <v>7.72</v>
      </c>
      <c r="W116" s="224"/>
      <c r="X116" s="224" t="s">
        <v>557</v>
      </c>
      <c r="Y116" s="224" t="s">
        <v>513</v>
      </c>
      <c r="Z116" s="213"/>
      <c r="AA116" s="213"/>
      <c r="AB116" s="213"/>
      <c r="AC116" s="213"/>
      <c r="AD116" s="213"/>
      <c r="AE116" s="213"/>
      <c r="AF116" s="213"/>
      <c r="AG116" s="213" t="s">
        <v>571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74" t="s">
        <v>5255</v>
      </c>
      <c r="D117" s="272"/>
      <c r="E117" s="272"/>
      <c r="F117" s="272"/>
      <c r="G117" s="272"/>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921</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8" t="s">
        <v>5264</v>
      </c>
      <c r="D118" s="229"/>
      <c r="E118" s="230">
        <v>133.11000000000001</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573</v>
      </c>
      <c r="AH118" s="213">
        <v>5</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7"/>
      <c r="D119" s="250"/>
      <c r="E119" s="250"/>
      <c r="F119" s="250"/>
      <c r="G119" s="250"/>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1" x14ac:dyDescent="0.2">
      <c r="A120" s="242">
        <v>10</v>
      </c>
      <c r="B120" s="243" t="s">
        <v>941</v>
      </c>
      <c r="C120" s="254" t="s">
        <v>942</v>
      </c>
      <c r="D120" s="244" t="s">
        <v>918</v>
      </c>
      <c r="E120" s="245">
        <v>133.11000000000001</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t="s">
        <v>919</v>
      </c>
      <c r="S120" s="247" t="s">
        <v>511</v>
      </c>
      <c r="T120" s="248" t="s">
        <v>511</v>
      </c>
      <c r="U120" s="224">
        <v>1.0999999999999999E-2</v>
      </c>
      <c r="V120" s="224">
        <f>ROUND(E120*U120,2)</f>
        <v>1.46</v>
      </c>
      <c r="W120" s="224"/>
      <c r="X120" s="224" t="s">
        <v>557</v>
      </c>
      <c r="Y120" s="224" t="s">
        <v>513</v>
      </c>
      <c r="Z120" s="213"/>
      <c r="AA120" s="213"/>
      <c r="AB120" s="213"/>
      <c r="AC120" s="213"/>
      <c r="AD120" s="213"/>
      <c r="AE120" s="213"/>
      <c r="AF120" s="213"/>
      <c r="AG120" s="213" t="s">
        <v>571</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74" t="s">
        <v>938</v>
      </c>
      <c r="D121" s="272"/>
      <c r="E121" s="272"/>
      <c r="F121" s="272"/>
      <c r="G121" s="272"/>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921</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58" t="s">
        <v>5214</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58" t="s">
        <v>5256</v>
      </c>
      <c r="D123" s="229"/>
      <c r="E123" s="230">
        <v>133.11000000000001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573</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5" t="s">
        <v>955</v>
      </c>
      <c r="D124" s="266"/>
      <c r="E124" s="267"/>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573</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76" t="s">
        <v>5257</v>
      </c>
      <c r="D125" s="266"/>
      <c r="E125" s="267">
        <v>45.36</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573</v>
      </c>
      <c r="AH125" s="213">
        <v>2</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6" t="s">
        <v>5258</v>
      </c>
      <c r="D126" s="266"/>
      <c r="E126" s="267">
        <v>28.7</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573</v>
      </c>
      <c r="AH126" s="213">
        <v>2</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6" t="s">
        <v>5259</v>
      </c>
      <c r="D127" s="266"/>
      <c r="E127" s="267">
        <v>15.5</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573</v>
      </c>
      <c r="AH127" s="213">
        <v>2</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76" t="s">
        <v>5260</v>
      </c>
      <c r="D128" s="266"/>
      <c r="E128" s="267">
        <v>27.3</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573</v>
      </c>
      <c r="AH128" s="213">
        <v>2</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76" t="s">
        <v>5261</v>
      </c>
      <c r="D129" s="266"/>
      <c r="E129" s="267">
        <v>16.25</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573</v>
      </c>
      <c r="AH129" s="213">
        <v>2</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75" t="s">
        <v>958</v>
      </c>
      <c r="D130" s="266"/>
      <c r="E130" s="267"/>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573</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7"/>
      <c r="D131" s="250"/>
      <c r="E131" s="250"/>
      <c r="F131" s="250"/>
      <c r="G131" s="250"/>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515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42">
        <v>11</v>
      </c>
      <c r="B132" s="243" t="s">
        <v>948</v>
      </c>
      <c r="C132" s="254" t="s">
        <v>949</v>
      </c>
      <c r="D132" s="244" t="s">
        <v>918</v>
      </c>
      <c r="E132" s="245">
        <v>133.11000000000001</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t="s">
        <v>919</v>
      </c>
      <c r="S132" s="247" t="s">
        <v>511</v>
      </c>
      <c r="T132" s="248" t="s">
        <v>511</v>
      </c>
      <c r="U132" s="224">
        <v>8.9999999999999993E-3</v>
      </c>
      <c r="V132" s="224">
        <f>ROUND(E132*U132,2)</f>
        <v>1.2</v>
      </c>
      <c r="W132" s="224"/>
      <c r="X132" s="224" t="s">
        <v>557</v>
      </c>
      <c r="Y132" s="224" t="s">
        <v>513</v>
      </c>
      <c r="Z132" s="213"/>
      <c r="AA132" s="213"/>
      <c r="AB132" s="213"/>
      <c r="AC132" s="213"/>
      <c r="AD132" s="213"/>
      <c r="AE132" s="213"/>
      <c r="AF132" s="213"/>
      <c r="AG132" s="213" t="s">
        <v>571</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8" t="s">
        <v>5265</v>
      </c>
      <c r="D133" s="229"/>
      <c r="E133" s="230">
        <v>133.11000000000001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573</v>
      </c>
      <c r="AH133" s="213">
        <v>5</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57"/>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515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
      <c r="A135" s="242">
        <v>12</v>
      </c>
      <c r="B135" s="243" t="s">
        <v>5266</v>
      </c>
      <c r="C135" s="254" t="s">
        <v>5267</v>
      </c>
      <c r="D135" s="244" t="s">
        <v>974</v>
      </c>
      <c r="E135" s="245">
        <v>335</v>
      </c>
      <c r="F135" s="246"/>
      <c r="G135" s="247">
        <f>ROUND(E135*F135,2)</f>
        <v>0</v>
      </c>
      <c r="H135" s="246"/>
      <c r="I135" s="247">
        <f>ROUND(E135*H135,2)</f>
        <v>0</v>
      </c>
      <c r="J135" s="246"/>
      <c r="K135" s="247">
        <f>ROUND(E135*J135,2)</f>
        <v>0</v>
      </c>
      <c r="L135" s="247">
        <v>21</v>
      </c>
      <c r="M135" s="247">
        <f>G135*(1+L135/100)</f>
        <v>0</v>
      </c>
      <c r="N135" s="245">
        <v>0</v>
      </c>
      <c r="O135" s="245">
        <f>ROUND(E135*N135,2)</f>
        <v>0</v>
      </c>
      <c r="P135" s="245">
        <v>0</v>
      </c>
      <c r="Q135" s="245">
        <f>ROUND(E135*P135,2)</f>
        <v>0</v>
      </c>
      <c r="R135" s="247" t="s">
        <v>919</v>
      </c>
      <c r="S135" s="247" t="s">
        <v>511</v>
      </c>
      <c r="T135" s="248" t="s">
        <v>511</v>
      </c>
      <c r="U135" s="224">
        <v>9.6000000000000002E-2</v>
      </c>
      <c r="V135" s="224">
        <f>ROUND(E135*U135,2)</f>
        <v>32.159999999999997</v>
      </c>
      <c r="W135" s="224"/>
      <c r="X135" s="224" t="s">
        <v>557</v>
      </c>
      <c r="Y135" s="224" t="s">
        <v>513</v>
      </c>
      <c r="Z135" s="213"/>
      <c r="AA135" s="213"/>
      <c r="AB135" s="213"/>
      <c r="AC135" s="213"/>
      <c r="AD135" s="213"/>
      <c r="AE135" s="213"/>
      <c r="AF135" s="213"/>
      <c r="AG135" s="213" t="s">
        <v>571</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2" x14ac:dyDescent="0.2">
      <c r="A136" s="220"/>
      <c r="B136" s="221"/>
      <c r="C136" s="274" t="s">
        <v>5268</v>
      </c>
      <c r="D136" s="272"/>
      <c r="E136" s="272"/>
      <c r="F136" s="272"/>
      <c r="G136" s="272"/>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921</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8" t="s">
        <v>5214</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573</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58" t="s">
        <v>5269</v>
      </c>
      <c r="D138" s="229"/>
      <c r="E138" s="230">
        <v>335</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573</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5" t="s">
        <v>955</v>
      </c>
      <c r="D139" s="266"/>
      <c r="E139" s="267"/>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573</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6" t="s">
        <v>5270</v>
      </c>
      <c r="D140" s="266"/>
      <c r="E140" s="267">
        <v>126</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573</v>
      </c>
      <c r="AH140" s="213">
        <v>2</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76" t="s">
        <v>5271</v>
      </c>
      <c r="D141" s="266"/>
      <c r="E141" s="267">
        <v>82</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2</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76" t="s">
        <v>5272</v>
      </c>
      <c r="D142" s="266"/>
      <c r="E142" s="267">
        <v>62</v>
      </c>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573</v>
      </c>
      <c r="AH142" s="213">
        <v>2</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76" t="s">
        <v>5273</v>
      </c>
      <c r="D143" s="266"/>
      <c r="E143" s="267"/>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573</v>
      </c>
      <c r="AH143" s="213">
        <v>2</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76" t="s">
        <v>5274</v>
      </c>
      <c r="D144" s="266"/>
      <c r="E144" s="267">
        <v>65</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573</v>
      </c>
      <c r="AH144" s="213">
        <v>2</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75" t="s">
        <v>958</v>
      </c>
      <c r="D145" s="266"/>
      <c r="E145" s="267"/>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573</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7"/>
      <c r="D146" s="250"/>
      <c r="E146" s="250"/>
      <c r="F146" s="250"/>
      <c r="G146" s="250"/>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515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
      <c r="A147" s="242">
        <v>13</v>
      </c>
      <c r="B147" s="243" t="s">
        <v>964</v>
      </c>
      <c r="C147" s="254" t="s">
        <v>965</v>
      </c>
      <c r="D147" s="244" t="s">
        <v>918</v>
      </c>
      <c r="E147" s="245">
        <v>154.66679999999999</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t="s">
        <v>919</v>
      </c>
      <c r="S147" s="247" t="s">
        <v>511</v>
      </c>
      <c r="T147" s="248" t="s">
        <v>511</v>
      </c>
      <c r="U147" s="224">
        <v>0</v>
      </c>
      <c r="V147" s="224">
        <f>ROUND(E147*U147,2)</f>
        <v>0</v>
      </c>
      <c r="W147" s="224"/>
      <c r="X147" s="224" t="s">
        <v>557</v>
      </c>
      <c r="Y147" s="224" t="s">
        <v>513</v>
      </c>
      <c r="Z147" s="213"/>
      <c r="AA147" s="213"/>
      <c r="AB147" s="213"/>
      <c r="AC147" s="213"/>
      <c r="AD147" s="213"/>
      <c r="AE147" s="213"/>
      <c r="AF147" s="213"/>
      <c r="AG147" s="213" t="s">
        <v>571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8" t="s">
        <v>5275</v>
      </c>
      <c r="D148" s="229"/>
      <c r="E148" s="230">
        <v>133.11000000000001</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573</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8" t="s">
        <v>5276</v>
      </c>
      <c r="D149" s="229"/>
      <c r="E149" s="230">
        <v>21.556799999999999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7"/>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515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1" x14ac:dyDescent="0.2">
      <c r="A151" s="242">
        <v>14</v>
      </c>
      <c r="B151" s="243" t="s">
        <v>2911</v>
      </c>
      <c r="C151" s="254" t="s">
        <v>2912</v>
      </c>
      <c r="D151" s="244" t="s">
        <v>918</v>
      </c>
      <c r="E151" s="245">
        <v>21.556799999999999</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t="s">
        <v>2913</v>
      </c>
      <c r="S151" s="247" t="s">
        <v>511</v>
      </c>
      <c r="T151" s="248" t="s">
        <v>511</v>
      </c>
      <c r="U151" s="224">
        <v>0.79630000000000001</v>
      </c>
      <c r="V151" s="224">
        <f>ROUND(E151*U151,2)</f>
        <v>17.170000000000002</v>
      </c>
      <c r="W151" s="224"/>
      <c r="X151" s="224" t="s">
        <v>2649</v>
      </c>
      <c r="Y151" s="224" t="s">
        <v>513</v>
      </c>
      <c r="Z151" s="213"/>
      <c r="AA151" s="213"/>
      <c r="AB151" s="213"/>
      <c r="AC151" s="213"/>
      <c r="AD151" s="213"/>
      <c r="AE151" s="213"/>
      <c r="AF151" s="213"/>
      <c r="AG151" s="213" t="s">
        <v>2650</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2" x14ac:dyDescent="0.2">
      <c r="A152" s="220"/>
      <c r="B152" s="221"/>
      <c r="C152" s="258" t="s">
        <v>5277</v>
      </c>
      <c r="D152" s="229"/>
      <c r="E152" s="230">
        <v>21.556799999999999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573</v>
      </c>
      <c r="AH152" s="213">
        <v>5</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2" x14ac:dyDescent="0.2">
      <c r="A153" s="220"/>
      <c r="B153" s="221"/>
      <c r="C153" s="257"/>
      <c r="D153" s="250"/>
      <c r="E153" s="250"/>
      <c r="F153" s="250"/>
      <c r="G153" s="250"/>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515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x14ac:dyDescent="0.2">
      <c r="A154" s="232" t="s">
        <v>506</v>
      </c>
      <c r="B154" s="233" t="s">
        <v>319</v>
      </c>
      <c r="C154" s="253" t="s">
        <v>320</v>
      </c>
      <c r="D154" s="234"/>
      <c r="E154" s="235"/>
      <c r="F154" s="236"/>
      <c r="G154" s="236">
        <f>SUMIF(AG155:AG183,"&lt;&gt;NOR",G155:G183)</f>
        <v>0</v>
      </c>
      <c r="H154" s="236"/>
      <c r="I154" s="236">
        <f>SUM(I155:I183)</f>
        <v>0</v>
      </c>
      <c r="J154" s="236"/>
      <c r="K154" s="236">
        <f>SUM(K155:K183)</f>
        <v>0</v>
      </c>
      <c r="L154" s="236"/>
      <c r="M154" s="236">
        <f>SUM(M155:M183)</f>
        <v>0</v>
      </c>
      <c r="N154" s="235"/>
      <c r="O154" s="235">
        <f>SUM(O155:O183)</f>
        <v>69.210000000000008</v>
      </c>
      <c r="P154" s="235"/>
      <c r="Q154" s="235">
        <f>SUM(Q155:Q183)</f>
        <v>0</v>
      </c>
      <c r="R154" s="236"/>
      <c r="S154" s="236"/>
      <c r="T154" s="237"/>
      <c r="U154" s="231"/>
      <c r="V154" s="231">
        <f>SUM(V155:V183)</f>
        <v>194.10000000000002</v>
      </c>
      <c r="W154" s="231"/>
      <c r="X154" s="231"/>
      <c r="Y154" s="231"/>
      <c r="AG154" t="s">
        <v>507</v>
      </c>
    </row>
    <row r="155" spans="1:60" outlineLevel="1" x14ac:dyDescent="0.2">
      <c r="A155" s="242">
        <v>15</v>
      </c>
      <c r="B155" s="243" t="s">
        <v>5278</v>
      </c>
      <c r="C155" s="254" t="s">
        <v>5279</v>
      </c>
      <c r="D155" s="244" t="s">
        <v>974</v>
      </c>
      <c r="E155" s="245">
        <v>335</v>
      </c>
      <c r="F155" s="246"/>
      <c r="G155" s="247">
        <f>ROUND(E155*F155,2)</f>
        <v>0</v>
      </c>
      <c r="H155" s="246"/>
      <c r="I155" s="247">
        <f>ROUND(E155*H155,2)</f>
        <v>0</v>
      </c>
      <c r="J155" s="246"/>
      <c r="K155" s="247">
        <f>ROUND(E155*J155,2)</f>
        <v>0</v>
      </c>
      <c r="L155" s="247">
        <v>21</v>
      </c>
      <c r="M155" s="247">
        <f>G155*(1+L155/100)</f>
        <v>0</v>
      </c>
      <c r="N155" s="245">
        <v>3.0000000000000001E-5</v>
      </c>
      <c r="O155" s="245">
        <f>ROUND(E155*N155,2)</f>
        <v>0.01</v>
      </c>
      <c r="P155" s="245">
        <v>0</v>
      </c>
      <c r="Q155" s="245">
        <f>ROUND(E155*P155,2)</f>
        <v>0</v>
      </c>
      <c r="R155" s="247" t="s">
        <v>1597</v>
      </c>
      <c r="S155" s="247" t="s">
        <v>511</v>
      </c>
      <c r="T155" s="248" t="s">
        <v>511</v>
      </c>
      <c r="U155" s="224">
        <v>4.3999999999999997E-2</v>
      </c>
      <c r="V155" s="224">
        <f>ROUND(E155*U155,2)</f>
        <v>14.74</v>
      </c>
      <c r="W155" s="224"/>
      <c r="X155" s="224" t="s">
        <v>557</v>
      </c>
      <c r="Y155" s="224" t="s">
        <v>513</v>
      </c>
      <c r="Z155" s="213"/>
      <c r="AA155" s="213"/>
      <c r="AB155" s="213"/>
      <c r="AC155" s="213"/>
      <c r="AD155" s="213"/>
      <c r="AE155" s="213"/>
      <c r="AF155" s="213"/>
      <c r="AG155" s="213" t="s">
        <v>571</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58" t="s">
        <v>5214</v>
      </c>
      <c r="D156" s="229"/>
      <c r="E156" s="230"/>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58" t="s">
        <v>5269</v>
      </c>
      <c r="D157" s="229"/>
      <c r="E157" s="230">
        <v>335</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573</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75" t="s">
        <v>955</v>
      </c>
      <c r="D158" s="266"/>
      <c r="E158" s="267"/>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573</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6" t="s">
        <v>5270</v>
      </c>
      <c r="D159" s="266"/>
      <c r="E159" s="267">
        <v>126</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573</v>
      </c>
      <c r="AH159" s="213">
        <v>2</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6" t="s">
        <v>5271</v>
      </c>
      <c r="D160" s="266"/>
      <c r="E160" s="267">
        <v>82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573</v>
      </c>
      <c r="AH160" s="213">
        <v>2</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6" t="s">
        <v>5272</v>
      </c>
      <c r="D161" s="266"/>
      <c r="E161" s="267">
        <v>62</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573</v>
      </c>
      <c r="AH161" s="213">
        <v>2</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6" t="s">
        <v>5273</v>
      </c>
      <c r="D162" s="266"/>
      <c r="E162" s="267"/>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573</v>
      </c>
      <c r="AH162" s="213">
        <v>2</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6" t="s">
        <v>5274</v>
      </c>
      <c r="D163" s="266"/>
      <c r="E163" s="267">
        <v>65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573</v>
      </c>
      <c r="AH163" s="213">
        <v>2</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5" t="s">
        <v>958</v>
      </c>
      <c r="D164" s="266"/>
      <c r="E164" s="267"/>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573</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57"/>
      <c r="D165" s="250"/>
      <c r="E165" s="250"/>
      <c r="F165" s="250"/>
      <c r="G165" s="250"/>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515</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x14ac:dyDescent="0.2">
      <c r="A166" s="242">
        <v>16</v>
      </c>
      <c r="B166" s="243" t="s">
        <v>5280</v>
      </c>
      <c r="C166" s="254" t="s">
        <v>5281</v>
      </c>
      <c r="D166" s="244" t="s">
        <v>918</v>
      </c>
      <c r="E166" s="245">
        <v>21.556799999999999</v>
      </c>
      <c r="F166" s="246"/>
      <c r="G166" s="247">
        <f>ROUND(E166*F166,2)</f>
        <v>0</v>
      </c>
      <c r="H166" s="246"/>
      <c r="I166" s="247">
        <f>ROUND(E166*H166,2)</f>
        <v>0</v>
      </c>
      <c r="J166" s="246"/>
      <c r="K166" s="247">
        <f>ROUND(E166*J166,2)</f>
        <v>0</v>
      </c>
      <c r="L166" s="247">
        <v>21</v>
      </c>
      <c r="M166" s="247">
        <f>G166*(1+L166/100)</f>
        <v>0</v>
      </c>
      <c r="N166" s="245">
        <v>3.20472</v>
      </c>
      <c r="O166" s="245">
        <f>ROUND(E166*N166,2)</f>
        <v>69.08</v>
      </c>
      <c r="P166" s="245">
        <v>0</v>
      </c>
      <c r="Q166" s="245">
        <f>ROUND(E166*P166,2)</f>
        <v>0</v>
      </c>
      <c r="R166" s="247" t="s">
        <v>2913</v>
      </c>
      <c r="S166" s="247" t="s">
        <v>511</v>
      </c>
      <c r="T166" s="248" t="s">
        <v>511</v>
      </c>
      <c r="U166" s="224">
        <v>8.3201300000000007</v>
      </c>
      <c r="V166" s="224">
        <f>ROUND(E166*U166,2)</f>
        <v>179.36</v>
      </c>
      <c r="W166" s="224"/>
      <c r="X166" s="224" t="s">
        <v>2649</v>
      </c>
      <c r="Y166" s="224" t="s">
        <v>513</v>
      </c>
      <c r="Z166" s="213"/>
      <c r="AA166" s="213"/>
      <c r="AB166" s="213"/>
      <c r="AC166" s="213"/>
      <c r="AD166" s="213"/>
      <c r="AE166" s="213"/>
      <c r="AF166" s="213"/>
      <c r="AG166" s="213" t="s">
        <v>2650</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2" x14ac:dyDescent="0.2">
      <c r="A167" s="220"/>
      <c r="B167" s="221"/>
      <c r="C167" s="274" t="s">
        <v>3068</v>
      </c>
      <c r="D167" s="272"/>
      <c r="E167" s="272"/>
      <c r="F167" s="272"/>
      <c r="G167" s="272"/>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921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8" t="s">
        <v>5282</v>
      </c>
      <c r="D168" s="229"/>
      <c r="E168" s="230"/>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573</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58" t="s">
        <v>5283</v>
      </c>
      <c r="D169" s="229"/>
      <c r="E169" s="230">
        <v>21.556799999999999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573</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5" t="s">
        <v>955</v>
      </c>
      <c r="D170" s="266"/>
      <c r="E170" s="267"/>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573</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76" t="s">
        <v>5284</v>
      </c>
      <c r="D171" s="266"/>
      <c r="E171" s="267">
        <v>4.32</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573</v>
      </c>
      <c r="AH171" s="213">
        <v>2</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76" t="s">
        <v>5285</v>
      </c>
      <c r="D172" s="266"/>
      <c r="E172" s="267">
        <v>10.08</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573</v>
      </c>
      <c r="AH172" s="213">
        <v>2</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76" t="s">
        <v>5286</v>
      </c>
      <c r="D173" s="266"/>
      <c r="E173" s="267">
        <v>4.3380000000000001</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573</v>
      </c>
      <c r="AH173" s="213">
        <v>2</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76" t="s">
        <v>5287</v>
      </c>
      <c r="D174" s="266"/>
      <c r="E174" s="267">
        <v>2.8188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2</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75" t="s">
        <v>958</v>
      </c>
      <c r="D175" s="266"/>
      <c r="E175" s="267"/>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573</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7"/>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515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
      <c r="A177" s="242">
        <v>17</v>
      </c>
      <c r="B177" s="243" t="s">
        <v>5288</v>
      </c>
      <c r="C177" s="254" t="s">
        <v>5289</v>
      </c>
      <c r="D177" s="244" t="s">
        <v>582</v>
      </c>
      <c r="E177" s="245">
        <v>42</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c r="S177" s="247" t="s">
        <v>527</v>
      </c>
      <c r="T177" s="248" t="s">
        <v>512</v>
      </c>
      <c r="U177" s="224">
        <v>0</v>
      </c>
      <c r="V177" s="224">
        <f>ROUND(E177*U177,2)</f>
        <v>0</v>
      </c>
      <c r="W177" s="224"/>
      <c r="X177" s="224" t="s">
        <v>2649</v>
      </c>
      <c r="Y177" s="224" t="s">
        <v>513</v>
      </c>
      <c r="Z177" s="213"/>
      <c r="AA177" s="213"/>
      <c r="AB177" s="213"/>
      <c r="AC177" s="213"/>
      <c r="AD177" s="213"/>
      <c r="AE177" s="213"/>
      <c r="AF177" s="213"/>
      <c r="AG177" s="213" t="s">
        <v>2650</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8" t="s">
        <v>5290</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573</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58" t="s">
        <v>5291</v>
      </c>
      <c r="D179" s="229"/>
      <c r="E179" s="230">
        <v>42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573</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7"/>
      <c r="D180" s="250"/>
      <c r="E180" s="250"/>
      <c r="F180" s="250"/>
      <c r="G180" s="250"/>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515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1" x14ac:dyDescent="0.2">
      <c r="A181" s="242">
        <v>18</v>
      </c>
      <c r="B181" s="243" t="s">
        <v>5292</v>
      </c>
      <c r="C181" s="254" t="s">
        <v>5293</v>
      </c>
      <c r="D181" s="244" t="s">
        <v>974</v>
      </c>
      <c r="E181" s="245">
        <v>385.25</v>
      </c>
      <c r="F181" s="246"/>
      <c r="G181" s="247">
        <f>ROUND(E181*F181,2)</f>
        <v>0</v>
      </c>
      <c r="H181" s="246"/>
      <c r="I181" s="247">
        <f>ROUND(E181*H181,2)</f>
        <v>0</v>
      </c>
      <c r="J181" s="246"/>
      <c r="K181" s="247">
        <f>ROUND(E181*J181,2)</f>
        <v>0</v>
      </c>
      <c r="L181" s="247">
        <v>21</v>
      </c>
      <c r="M181" s="247">
        <f>G181*(1+L181/100)</f>
        <v>0</v>
      </c>
      <c r="N181" s="245">
        <v>2.9999999999999997E-4</v>
      </c>
      <c r="O181" s="245">
        <f>ROUND(E181*N181,2)</f>
        <v>0.12</v>
      </c>
      <c r="P181" s="245">
        <v>0</v>
      </c>
      <c r="Q181" s="245">
        <f>ROUND(E181*P181,2)</f>
        <v>0</v>
      </c>
      <c r="R181" s="247" t="s">
        <v>970</v>
      </c>
      <c r="S181" s="247" t="s">
        <v>511</v>
      </c>
      <c r="T181" s="248" t="s">
        <v>511</v>
      </c>
      <c r="U181" s="224">
        <v>0</v>
      </c>
      <c r="V181" s="224">
        <f>ROUND(E181*U181,2)</f>
        <v>0</v>
      </c>
      <c r="W181" s="224"/>
      <c r="X181" s="224" t="s">
        <v>531</v>
      </c>
      <c r="Y181" s="224" t="s">
        <v>513</v>
      </c>
      <c r="Z181" s="213"/>
      <c r="AA181" s="213"/>
      <c r="AB181" s="213"/>
      <c r="AC181" s="213"/>
      <c r="AD181" s="213"/>
      <c r="AE181" s="213"/>
      <c r="AF181" s="213"/>
      <c r="AG181" s="213" t="s">
        <v>541</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8" t="s">
        <v>5294</v>
      </c>
      <c r="D182" s="229"/>
      <c r="E182" s="230">
        <v>385.25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573</v>
      </c>
      <c r="AH182" s="213">
        <v>5</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7"/>
      <c r="D183" s="250"/>
      <c r="E183" s="250"/>
      <c r="F183" s="250"/>
      <c r="G183" s="250"/>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515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x14ac:dyDescent="0.2">
      <c r="A184" s="232" t="s">
        <v>506</v>
      </c>
      <c r="B184" s="233" t="s">
        <v>321</v>
      </c>
      <c r="C184" s="253" t="s">
        <v>322</v>
      </c>
      <c r="D184" s="234"/>
      <c r="E184" s="235"/>
      <c r="F184" s="236"/>
      <c r="G184" s="236">
        <f>SUMIF(AG185:AG194,"&lt;&gt;NOR",G185:G194)</f>
        <v>0</v>
      </c>
      <c r="H184" s="236"/>
      <c r="I184" s="236">
        <f>SUM(I185:I194)</f>
        <v>0</v>
      </c>
      <c r="J184" s="236"/>
      <c r="K184" s="236">
        <f>SUM(K185:K194)</f>
        <v>0</v>
      </c>
      <c r="L184" s="236"/>
      <c r="M184" s="236">
        <f>SUM(M185:M194)</f>
        <v>0</v>
      </c>
      <c r="N184" s="235"/>
      <c r="O184" s="235">
        <f>SUM(O185:O194)</f>
        <v>6.06</v>
      </c>
      <c r="P184" s="235"/>
      <c r="Q184" s="235">
        <f>SUM(Q185:Q194)</f>
        <v>0</v>
      </c>
      <c r="R184" s="236"/>
      <c r="S184" s="236"/>
      <c r="T184" s="237"/>
      <c r="U184" s="231"/>
      <c r="V184" s="231">
        <f>SUM(V185:V194)</f>
        <v>29.98</v>
      </c>
      <c r="W184" s="231"/>
      <c r="X184" s="231"/>
      <c r="Y184" s="231"/>
      <c r="AG184" t="s">
        <v>507</v>
      </c>
    </row>
    <row r="185" spans="1:60" ht="22.5" outlineLevel="1" x14ac:dyDescent="0.2">
      <c r="A185" s="242">
        <v>19</v>
      </c>
      <c r="B185" s="243" t="s">
        <v>5295</v>
      </c>
      <c r="C185" s="254" t="s">
        <v>5296</v>
      </c>
      <c r="D185" s="244" t="s">
        <v>974</v>
      </c>
      <c r="E185" s="245">
        <v>9.9550000000000001</v>
      </c>
      <c r="F185" s="246"/>
      <c r="G185" s="247">
        <f>ROUND(E185*F185,2)</f>
        <v>0</v>
      </c>
      <c r="H185" s="246"/>
      <c r="I185" s="247">
        <f>ROUND(E185*H185,2)</f>
        <v>0</v>
      </c>
      <c r="J185" s="246"/>
      <c r="K185" s="247">
        <f>ROUND(E185*J185,2)</f>
        <v>0</v>
      </c>
      <c r="L185" s="247">
        <v>21</v>
      </c>
      <c r="M185" s="247">
        <f>G185*(1+L185/100)</f>
        <v>0</v>
      </c>
      <c r="N185" s="245">
        <v>0.60863999999999996</v>
      </c>
      <c r="O185" s="245">
        <f>ROUND(E185*N185,2)</f>
        <v>6.06</v>
      </c>
      <c r="P185" s="245">
        <v>0</v>
      </c>
      <c r="Q185" s="245">
        <f>ROUND(E185*P185,2)</f>
        <v>0</v>
      </c>
      <c r="R185" s="247" t="s">
        <v>2913</v>
      </c>
      <c r="S185" s="247" t="s">
        <v>511</v>
      </c>
      <c r="T185" s="248" t="s">
        <v>511</v>
      </c>
      <c r="U185" s="224">
        <v>3.0119500000000001</v>
      </c>
      <c r="V185" s="224">
        <f>ROUND(E185*U185,2)</f>
        <v>29.98</v>
      </c>
      <c r="W185" s="224"/>
      <c r="X185" s="224" t="s">
        <v>2649</v>
      </c>
      <c r="Y185" s="224" t="s">
        <v>513</v>
      </c>
      <c r="Z185" s="213"/>
      <c r="AA185" s="213"/>
      <c r="AB185" s="213"/>
      <c r="AC185" s="213"/>
      <c r="AD185" s="213"/>
      <c r="AE185" s="213"/>
      <c r="AF185" s="213"/>
      <c r="AG185" s="213" t="s">
        <v>2650</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74" t="s">
        <v>3226</v>
      </c>
      <c r="D186" s="272"/>
      <c r="E186" s="272"/>
      <c r="F186" s="272"/>
      <c r="G186" s="272"/>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921</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8" t="s">
        <v>5297</v>
      </c>
      <c r="D187" s="229"/>
      <c r="E187" s="230"/>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573</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58" t="s">
        <v>5298</v>
      </c>
      <c r="D188" s="229"/>
      <c r="E188" s="230">
        <v>5.4450000000000003</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573</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58" t="s">
        <v>5299</v>
      </c>
      <c r="D189" s="229"/>
      <c r="E189" s="230">
        <v>4.51</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573</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57"/>
      <c r="D190" s="250"/>
      <c r="E190" s="250"/>
      <c r="F190" s="250"/>
      <c r="G190" s="250"/>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515</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2">
        <v>20</v>
      </c>
      <c r="B191" s="243" t="s">
        <v>5300</v>
      </c>
      <c r="C191" s="254" t="s">
        <v>5301</v>
      </c>
      <c r="D191" s="244" t="s">
        <v>582</v>
      </c>
      <c r="E191" s="245">
        <v>2</v>
      </c>
      <c r="F191" s="246"/>
      <c r="G191" s="247">
        <f>ROUND(E191*F191,2)</f>
        <v>0</v>
      </c>
      <c r="H191" s="246"/>
      <c r="I191" s="247">
        <f>ROUND(E191*H191,2)</f>
        <v>0</v>
      </c>
      <c r="J191" s="246"/>
      <c r="K191" s="247">
        <f>ROUND(E191*J191,2)</f>
        <v>0</v>
      </c>
      <c r="L191" s="247">
        <v>21</v>
      </c>
      <c r="M191" s="247">
        <f>G191*(1+L191/100)</f>
        <v>0</v>
      </c>
      <c r="N191" s="245">
        <v>0</v>
      </c>
      <c r="O191" s="245">
        <f>ROUND(E191*N191,2)</f>
        <v>0</v>
      </c>
      <c r="P191" s="245">
        <v>0</v>
      </c>
      <c r="Q191" s="245">
        <f>ROUND(E191*P191,2)</f>
        <v>0</v>
      </c>
      <c r="R191" s="247"/>
      <c r="S191" s="247" t="s">
        <v>527</v>
      </c>
      <c r="T191" s="248" t="s">
        <v>512</v>
      </c>
      <c r="U191" s="224">
        <v>0</v>
      </c>
      <c r="V191" s="224">
        <f>ROUND(E191*U191,2)</f>
        <v>0</v>
      </c>
      <c r="W191" s="224"/>
      <c r="X191" s="224" t="s">
        <v>2649</v>
      </c>
      <c r="Y191" s="224" t="s">
        <v>513</v>
      </c>
      <c r="Z191" s="213"/>
      <c r="AA191" s="213"/>
      <c r="AB191" s="213"/>
      <c r="AC191" s="213"/>
      <c r="AD191" s="213"/>
      <c r="AE191" s="213"/>
      <c r="AF191" s="213"/>
      <c r="AG191" s="213" t="s">
        <v>2650</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58" t="s">
        <v>5297</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573</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58" t="s">
        <v>319</v>
      </c>
      <c r="D193" s="229"/>
      <c r="E193" s="230">
        <v>2</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573</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57"/>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515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x14ac:dyDescent="0.2">
      <c r="A195" s="232" t="s">
        <v>506</v>
      </c>
      <c r="B195" s="233" t="s">
        <v>323</v>
      </c>
      <c r="C195" s="253" t="s">
        <v>324</v>
      </c>
      <c r="D195" s="234"/>
      <c r="E195" s="235"/>
      <c r="F195" s="236"/>
      <c r="G195" s="236">
        <f>SUMIF(AG196:AG206,"&lt;&gt;NOR",G196:G206)</f>
        <v>0</v>
      </c>
      <c r="H195" s="236"/>
      <c r="I195" s="236">
        <f>SUM(I196:I206)</f>
        <v>0</v>
      </c>
      <c r="J195" s="236"/>
      <c r="K195" s="236">
        <f>SUM(K196:K206)</f>
        <v>0</v>
      </c>
      <c r="L195" s="236"/>
      <c r="M195" s="236">
        <f>SUM(M196:M206)</f>
        <v>0</v>
      </c>
      <c r="N195" s="235"/>
      <c r="O195" s="235">
        <f>SUM(O196:O206)</f>
        <v>8.84</v>
      </c>
      <c r="P195" s="235"/>
      <c r="Q195" s="235">
        <f>SUM(Q196:Q206)</f>
        <v>0</v>
      </c>
      <c r="R195" s="236"/>
      <c r="S195" s="236"/>
      <c r="T195" s="237"/>
      <c r="U195" s="231"/>
      <c r="V195" s="231">
        <f>SUM(V196:V206)</f>
        <v>40.010000000000005</v>
      </c>
      <c r="W195" s="231"/>
      <c r="X195" s="231"/>
      <c r="Y195" s="231"/>
      <c r="AG195" t="s">
        <v>507</v>
      </c>
    </row>
    <row r="196" spans="1:60" ht="22.5" outlineLevel="1" x14ac:dyDescent="0.2">
      <c r="A196" s="242">
        <v>21</v>
      </c>
      <c r="B196" s="243" t="s">
        <v>5302</v>
      </c>
      <c r="C196" s="254" t="s">
        <v>5303</v>
      </c>
      <c r="D196" s="244" t="s">
        <v>974</v>
      </c>
      <c r="E196" s="245">
        <v>3.52</v>
      </c>
      <c r="F196" s="246"/>
      <c r="G196" s="247">
        <f>ROUND(E196*F196,2)</f>
        <v>0</v>
      </c>
      <c r="H196" s="246"/>
      <c r="I196" s="247">
        <f>ROUND(E196*H196,2)</f>
        <v>0</v>
      </c>
      <c r="J196" s="246"/>
      <c r="K196" s="247">
        <f>ROUND(E196*J196,2)</f>
        <v>0</v>
      </c>
      <c r="L196" s="247">
        <v>21</v>
      </c>
      <c r="M196" s="247">
        <f>G196*(1+L196/100)</f>
        <v>0</v>
      </c>
      <c r="N196" s="245">
        <v>0.31236999999999998</v>
      </c>
      <c r="O196" s="245">
        <f>ROUND(E196*N196,2)</f>
        <v>1.1000000000000001</v>
      </c>
      <c r="P196" s="245">
        <v>0</v>
      </c>
      <c r="Q196" s="245">
        <f>ROUND(E196*P196,2)</f>
        <v>0</v>
      </c>
      <c r="R196" s="247" t="s">
        <v>2913</v>
      </c>
      <c r="S196" s="247" t="s">
        <v>511</v>
      </c>
      <c r="T196" s="248" t="s">
        <v>511</v>
      </c>
      <c r="U196" s="224">
        <v>1.82457</v>
      </c>
      <c r="V196" s="224">
        <f>ROUND(E196*U196,2)</f>
        <v>6.42</v>
      </c>
      <c r="W196" s="224"/>
      <c r="X196" s="224" t="s">
        <v>2649</v>
      </c>
      <c r="Y196" s="224" t="s">
        <v>513</v>
      </c>
      <c r="Z196" s="213"/>
      <c r="AA196" s="213"/>
      <c r="AB196" s="213"/>
      <c r="AC196" s="213"/>
      <c r="AD196" s="213"/>
      <c r="AE196" s="213"/>
      <c r="AF196" s="213"/>
      <c r="AG196" s="213" t="s">
        <v>2650</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22.5" outlineLevel="2" x14ac:dyDescent="0.2">
      <c r="A197" s="220"/>
      <c r="B197" s="221"/>
      <c r="C197" s="274" t="s">
        <v>5304</v>
      </c>
      <c r="D197" s="272"/>
      <c r="E197" s="272"/>
      <c r="F197" s="272"/>
      <c r="G197" s="272"/>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921</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62" t="str">
        <f>C197</f>
        <v>beton stropů deskových, výztuž z betonářské oceli 11 375, bednění stropů deskových plných rovných, podpěrná konstrukce stropů výšky do 6 m.</v>
      </c>
      <c r="BB197" s="213"/>
      <c r="BC197" s="213"/>
      <c r="BD197" s="213"/>
      <c r="BE197" s="213"/>
      <c r="BF197" s="213"/>
      <c r="BG197" s="213"/>
      <c r="BH197" s="213"/>
    </row>
    <row r="198" spans="1:60" outlineLevel="2" x14ac:dyDescent="0.2">
      <c r="A198" s="220"/>
      <c r="B198" s="221"/>
      <c r="C198" s="258" t="s">
        <v>5305</v>
      </c>
      <c r="D198" s="229"/>
      <c r="E198" s="230"/>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58" t="s">
        <v>5306</v>
      </c>
      <c r="D199" s="229"/>
      <c r="E199" s="230">
        <v>3.52</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2" x14ac:dyDescent="0.2">
      <c r="A200" s="220"/>
      <c r="B200" s="221"/>
      <c r="C200" s="257"/>
      <c r="D200" s="250"/>
      <c r="E200" s="250"/>
      <c r="F200" s="250"/>
      <c r="G200" s="250"/>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515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x14ac:dyDescent="0.2">
      <c r="A201" s="242">
        <v>22</v>
      </c>
      <c r="B201" s="243" t="s">
        <v>5307</v>
      </c>
      <c r="C201" s="254" t="s">
        <v>5308</v>
      </c>
      <c r="D201" s="244" t="s">
        <v>974</v>
      </c>
      <c r="E201" s="245">
        <v>13.305300000000001</v>
      </c>
      <c r="F201" s="246"/>
      <c r="G201" s="247">
        <f>ROUND(E201*F201,2)</f>
        <v>0</v>
      </c>
      <c r="H201" s="246"/>
      <c r="I201" s="247">
        <f>ROUND(E201*H201,2)</f>
        <v>0</v>
      </c>
      <c r="J201" s="246"/>
      <c r="K201" s="247">
        <f>ROUND(E201*J201,2)</f>
        <v>0</v>
      </c>
      <c r="L201" s="247">
        <v>21</v>
      </c>
      <c r="M201" s="247">
        <f>G201*(1+L201/100)</f>
        <v>0</v>
      </c>
      <c r="N201" s="245">
        <v>0.58184000000000002</v>
      </c>
      <c r="O201" s="245">
        <f>ROUND(E201*N201,2)</f>
        <v>7.74</v>
      </c>
      <c r="P201" s="245">
        <v>0</v>
      </c>
      <c r="Q201" s="245">
        <f>ROUND(E201*P201,2)</f>
        <v>0</v>
      </c>
      <c r="R201" s="247" t="s">
        <v>2913</v>
      </c>
      <c r="S201" s="247" t="s">
        <v>511</v>
      </c>
      <c r="T201" s="248" t="s">
        <v>511</v>
      </c>
      <c r="U201" s="224">
        <v>2.5242200000000001</v>
      </c>
      <c r="V201" s="224">
        <f>ROUND(E201*U201,2)</f>
        <v>33.590000000000003</v>
      </c>
      <c r="W201" s="224"/>
      <c r="X201" s="224" t="s">
        <v>2649</v>
      </c>
      <c r="Y201" s="224" t="s">
        <v>513</v>
      </c>
      <c r="Z201" s="213"/>
      <c r="AA201" s="213"/>
      <c r="AB201" s="213"/>
      <c r="AC201" s="213"/>
      <c r="AD201" s="213"/>
      <c r="AE201" s="213"/>
      <c r="AF201" s="213"/>
      <c r="AG201" s="213" t="s">
        <v>2650</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22.5" outlineLevel="2" x14ac:dyDescent="0.2">
      <c r="A202" s="220"/>
      <c r="B202" s="221"/>
      <c r="C202" s="274" t="s">
        <v>5304</v>
      </c>
      <c r="D202" s="272"/>
      <c r="E202" s="272"/>
      <c r="F202" s="272"/>
      <c r="G202" s="272"/>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921</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62" t="str">
        <f>C202</f>
        <v>beton stropů deskových, výztuž z betonářské oceli 11 375, bednění stropů deskových plných rovných, podpěrná konstrukce stropů výšky do 6 m.</v>
      </c>
      <c r="BB202" s="213"/>
      <c r="BC202" s="213"/>
      <c r="BD202" s="213"/>
      <c r="BE202" s="213"/>
      <c r="BF202" s="213"/>
      <c r="BG202" s="213"/>
      <c r="BH202" s="213"/>
    </row>
    <row r="203" spans="1:60" outlineLevel="2" x14ac:dyDescent="0.2">
      <c r="A203" s="220"/>
      <c r="B203" s="221"/>
      <c r="C203" s="258" t="s">
        <v>5297</v>
      </c>
      <c r="D203" s="229"/>
      <c r="E203" s="230"/>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573</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58" t="s">
        <v>5309</v>
      </c>
      <c r="D204" s="229"/>
      <c r="E204" s="230">
        <v>8.3053000000000008</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573</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58" t="s">
        <v>5310</v>
      </c>
      <c r="D205" s="229"/>
      <c r="E205" s="230">
        <v>5</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573</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7"/>
      <c r="D206" s="250"/>
      <c r="E206" s="250"/>
      <c r="F206" s="250"/>
      <c r="G206" s="250"/>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515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
      <c r="A207" s="232" t="s">
        <v>506</v>
      </c>
      <c r="B207" s="233" t="s">
        <v>325</v>
      </c>
      <c r="C207" s="253" t="s">
        <v>326</v>
      </c>
      <c r="D207" s="234"/>
      <c r="E207" s="235"/>
      <c r="F207" s="236"/>
      <c r="G207" s="236">
        <f>SUMIF(AG208:AG274,"&lt;&gt;NOR",G208:G274)</f>
        <v>0</v>
      </c>
      <c r="H207" s="236"/>
      <c r="I207" s="236">
        <f>SUM(I208:I274)</f>
        <v>0</v>
      </c>
      <c r="J207" s="236"/>
      <c r="K207" s="236">
        <f>SUM(K208:K274)</f>
        <v>0</v>
      </c>
      <c r="L207" s="236"/>
      <c r="M207" s="236">
        <f>SUM(M208:M274)</f>
        <v>0</v>
      </c>
      <c r="N207" s="235"/>
      <c r="O207" s="235">
        <f>SUM(O208:O274)</f>
        <v>285.57999999999993</v>
      </c>
      <c r="P207" s="235"/>
      <c r="Q207" s="235">
        <f>SUM(Q208:Q274)</f>
        <v>0</v>
      </c>
      <c r="R207" s="236"/>
      <c r="S207" s="236"/>
      <c r="T207" s="237"/>
      <c r="U207" s="231"/>
      <c r="V207" s="231">
        <f>SUM(V208:V274)</f>
        <v>102.64000000000001</v>
      </c>
      <c r="W207" s="231"/>
      <c r="X207" s="231"/>
      <c r="Y207" s="231"/>
      <c r="AG207" t="s">
        <v>507</v>
      </c>
    </row>
    <row r="208" spans="1:60" ht="22.5" outlineLevel="1" x14ac:dyDescent="0.2">
      <c r="A208" s="242">
        <v>23</v>
      </c>
      <c r="B208" s="243" t="s">
        <v>5311</v>
      </c>
      <c r="C208" s="254" t="s">
        <v>5312</v>
      </c>
      <c r="D208" s="244" t="s">
        <v>974</v>
      </c>
      <c r="E208" s="245">
        <v>253</v>
      </c>
      <c r="F208" s="246"/>
      <c r="G208" s="247">
        <f>ROUND(E208*F208,2)</f>
        <v>0</v>
      </c>
      <c r="H208" s="246"/>
      <c r="I208" s="247">
        <f>ROUND(E208*H208,2)</f>
        <v>0</v>
      </c>
      <c r="J208" s="246"/>
      <c r="K208" s="247">
        <f>ROUND(E208*J208,2)</f>
        <v>0</v>
      </c>
      <c r="L208" s="247">
        <v>21</v>
      </c>
      <c r="M208" s="247">
        <f>G208*(1+L208/100)</f>
        <v>0</v>
      </c>
      <c r="N208" s="245">
        <v>0.378</v>
      </c>
      <c r="O208" s="245">
        <f>ROUND(E208*N208,2)</f>
        <v>95.63</v>
      </c>
      <c r="P208" s="245">
        <v>0</v>
      </c>
      <c r="Q208" s="245">
        <f>ROUND(E208*P208,2)</f>
        <v>0</v>
      </c>
      <c r="R208" s="247" t="s">
        <v>5212</v>
      </c>
      <c r="S208" s="247" t="s">
        <v>511</v>
      </c>
      <c r="T208" s="248" t="s">
        <v>511</v>
      </c>
      <c r="U208" s="224">
        <v>2.5999999999999999E-2</v>
      </c>
      <c r="V208" s="224">
        <f>ROUND(E208*U208,2)</f>
        <v>6.58</v>
      </c>
      <c r="W208" s="224"/>
      <c r="X208" s="224" t="s">
        <v>557</v>
      </c>
      <c r="Y208" s="224" t="s">
        <v>513</v>
      </c>
      <c r="Z208" s="213"/>
      <c r="AA208" s="213"/>
      <c r="AB208" s="213"/>
      <c r="AC208" s="213"/>
      <c r="AD208" s="213"/>
      <c r="AE208" s="213"/>
      <c r="AF208" s="213"/>
      <c r="AG208" s="213" t="s">
        <v>571</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8" t="s">
        <v>5214</v>
      </c>
      <c r="D209" s="229"/>
      <c r="E209" s="230"/>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573</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58" t="s">
        <v>5313</v>
      </c>
      <c r="D210" s="229"/>
      <c r="E210" s="230">
        <v>253</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573</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75" t="s">
        <v>955</v>
      </c>
      <c r="D211" s="266"/>
      <c r="E211" s="267"/>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573</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76" t="s">
        <v>5270</v>
      </c>
      <c r="D212" s="266"/>
      <c r="E212" s="267">
        <v>126</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573</v>
      </c>
      <c r="AH212" s="213">
        <v>2</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76" t="s">
        <v>5272</v>
      </c>
      <c r="D213" s="266"/>
      <c r="E213" s="267">
        <v>62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573</v>
      </c>
      <c r="AH213" s="213">
        <v>2</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76" t="s">
        <v>5274</v>
      </c>
      <c r="D214" s="266"/>
      <c r="E214" s="267">
        <v>65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573</v>
      </c>
      <c r="AH214" s="213">
        <v>2</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75" t="s">
        <v>958</v>
      </c>
      <c r="D215" s="266"/>
      <c r="E215" s="267"/>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573</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7"/>
      <c r="D216" s="250"/>
      <c r="E216" s="250"/>
      <c r="F216" s="250"/>
      <c r="G216" s="250"/>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515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x14ac:dyDescent="0.2">
      <c r="A217" s="242">
        <v>24</v>
      </c>
      <c r="B217" s="243" t="s">
        <v>5314</v>
      </c>
      <c r="C217" s="254" t="s">
        <v>5315</v>
      </c>
      <c r="D217" s="244" t="s">
        <v>974</v>
      </c>
      <c r="E217" s="245">
        <v>160</v>
      </c>
      <c r="F217" s="246"/>
      <c r="G217" s="247">
        <f>ROUND(E217*F217,2)</f>
        <v>0</v>
      </c>
      <c r="H217" s="246"/>
      <c r="I217" s="247">
        <f>ROUND(E217*H217,2)</f>
        <v>0</v>
      </c>
      <c r="J217" s="246"/>
      <c r="K217" s="247">
        <f>ROUND(E217*J217,2)</f>
        <v>0</v>
      </c>
      <c r="L217" s="247">
        <v>21</v>
      </c>
      <c r="M217" s="247">
        <f>G217*(1+L217/100)</f>
        <v>0</v>
      </c>
      <c r="N217" s="245">
        <v>0.55125000000000002</v>
      </c>
      <c r="O217" s="245">
        <f>ROUND(E217*N217,2)</f>
        <v>88.2</v>
      </c>
      <c r="P217" s="245">
        <v>0</v>
      </c>
      <c r="Q217" s="245">
        <f>ROUND(E217*P217,2)</f>
        <v>0</v>
      </c>
      <c r="R217" s="247" t="s">
        <v>5212</v>
      </c>
      <c r="S217" s="247" t="s">
        <v>511</v>
      </c>
      <c r="T217" s="248" t="s">
        <v>511</v>
      </c>
      <c r="U217" s="224">
        <v>2.7E-2</v>
      </c>
      <c r="V217" s="224">
        <f>ROUND(E217*U217,2)</f>
        <v>4.32</v>
      </c>
      <c r="W217" s="224"/>
      <c r="X217" s="224" t="s">
        <v>557</v>
      </c>
      <c r="Y217" s="224" t="s">
        <v>513</v>
      </c>
      <c r="Z217" s="213"/>
      <c r="AA217" s="213"/>
      <c r="AB217" s="213"/>
      <c r="AC217" s="213"/>
      <c r="AD217" s="213"/>
      <c r="AE217" s="213"/>
      <c r="AF217" s="213"/>
      <c r="AG217" s="213" t="s">
        <v>571</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8" t="s">
        <v>5214</v>
      </c>
      <c r="D218" s="229"/>
      <c r="E218" s="230"/>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573</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58" t="s">
        <v>5316</v>
      </c>
      <c r="D219" s="229"/>
      <c r="E219" s="230">
        <v>160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573</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75" t="s">
        <v>955</v>
      </c>
      <c r="D220" s="266"/>
      <c r="E220" s="267"/>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573</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76" t="s">
        <v>5271</v>
      </c>
      <c r="D221" s="266"/>
      <c r="E221" s="267">
        <v>82</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573</v>
      </c>
      <c r="AH221" s="213">
        <v>2</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76" t="s">
        <v>5317</v>
      </c>
      <c r="D222" s="266"/>
      <c r="E222" s="267">
        <v>78</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573</v>
      </c>
      <c r="AH222" s="213">
        <v>2</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75" t="s">
        <v>958</v>
      </c>
      <c r="D223" s="266"/>
      <c r="E223" s="267"/>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573</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7"/>
      <c r="D224" s="250"/>
      <c r="E224" s="250"/>
      <c r="F224" s="250"/>
      <c r="G224" s="250"/>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515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42">
        <v>25</v>
      </c>
      <c r="B225" s="243" t="s">
        <v>5318</v>
      </c>
      <c r="C225" s="254" t="s">
        <v>5319</v>
      </c>
      <c r="D225" s="244" t="s">
        <v>974</v>
      </c>
      <c r="E225" s="245">
        <v>126</v>
      </c>
      <c r="F225" s="246"/>
      <c r="G225" s="247">
        <f>ROUND(E225*F225,2)</f>
        <v>0</v>
      </c>
      <c r="H225" s="246"/>
      <c r="I225" s="247">
        <f>ROUND(E225*H225,2)</f>
        <v>0</v>
      </c>
      <c r="J225" s="246"/>
      <c r="K225" s="247">
        <f>ROUND(E225*J225,2)</f>
        <v>0</v>
      </c>
      <c r="L225" s="247">
        <v>21</v>
      </c>
      <c r="M225" s="247">
        <f>G225*(1+L225/100)</f>
        <v>0</v>
      </c>
      <c r="N225" s="245">
        <v>0.38256000000000001</v>
      </c>
      <c r="O225" s="245">
        <f>ROUND(E225*N225,2)</f>
        <v>48.2</v>
      </c>
      <c r="P225" s="245">
        <v>0</v>
      </c>
      <c r="Q225" s="245">
        <f>ROUND(E225*P225,2)</f>
        <v>0</v>
      </c>
      <c r="R225" s="247" t="s">
        <v>5212</v>
      </c>
      <c r="S225" s="247" t="s">
        <v>511</v>
      </c>
      <c r="T225" s="248" t="s">
        <v>511</v>
      </c>
      <c r="U225" s="224">
        <v>8.2000000000000003E-2</v>
      </c>
      <c r="V225" s="224">
        <f>ROUND(E225*U225,2)</f>
        <v>10.33</v>
      </c>
      <c r="W225" s="224"/>
      <c r="X225" s="224" t="s">
        <v>557</v>
      </c>
      <c r="Y225" s="224" t="s">
        <v>513</v>
      </c>
      <c r="Z225" s="213"/>
      <c r="AA225" s="213"/>
      <c r="AB225" s="213"/>
      <c r="AC225" s="213"/>
      <c r="AD225" s="213"/>
      <c r="AE225" s="213"/>
      <c r="AF225" s="213"/>
      <c r="AG225" s="213" t="s">
        <v>571</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8" t="s">
        <v>5214</v>
      </c>
      <c r="D226" s="229"/>
      <c r="E226" s="230"/>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573</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58" t="s">
        <v>5320</v>
      </c>
      <c r="D227" s="229"/>
      <c r="E227" s="230">
        <v>126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573</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75" t="s">
        <v>955</v>
      </c>
      <c r="D228" s="266"/>
      <c r="E228" s="267"/>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573</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76" t="s">
        <v>5270</v>
      </c>
      <c r="D229" s="266"/>
      <c r="E229" s="267">
        <v>126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573</v>
      </c>
      <c r="AH229" s="213">
        <v>2</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5" t="s">
        <v>958</v>
      </c>
      <c r="D230" s="266"/>
      <c r="E230" s="267"/>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573</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7"/>
      <c r="D231" s="250"/>
      <c r="E231" s="250"/>
      <c r="F231" s="250"/>
      <c r="G231" s="250"/>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515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2">
        <v>26</v>
      </c>
      <c r="B232" s="243" t="s">
        <v>5321</v>
      </c>
      <c r="C232" s="254" t="s">
        <v>5322</v>
      </c>
      <c r="D232" s="244" t="s">
        <v>974</v>
      </c>
      <c r="E232" s="245">
        <v>82</v>
      </c>
      <c r="F232" s="246"/>
      <c r="G232" s="247">
        <f>ROUND(E232*F232,2)</f>
        <v>0</v>
      </c>
      <c r="H232" s="246"/>
      <c r="I232" s="247">
        <f>ROUND(E232*H232,2)</f>
        <v>0</v>
      </c>
      <c r="J232" s="246"/>
      <c r="K232" s="247">
        <f>ROUND(E232*J232,2)</f>
        <v>0</v>
      </c>
      <c r="L232" s="247">
        <v>21</v>
      </c>
      <c r="M232" s="247">
        <f>G232*(1+L232/100)</f>
        <v>0</v>
      </c>
      <c r="N232" s="245">
        <v>7.3899999999999993E-2</v>
      </c>
      <c r="O232" s="245">
        <f>ROUND(E232*N232,2)</f>
        <v>6.06</v>
      </c>
      <c r="P232" s="245">
        <v>0</v>
      </c>
      <c r="Q232" s="245">
        <f>ROUND(E232*P232,2)</f>
        <v>0</v>
      </c>
      <c r="R232" s="247" t="s">
        <v>5212</v>
      </c>
      <c r="S232" s="247" t="s">
        <v>511</v>
      </c>
      <c r="T232" s="248" t="s">
        <v>511</v>
      </c>
      <c r="U232" s="224">
        <v>0.45200000000000001</v>
      </c>
      <c r="V232" s="224">
        <f>ROUND(E232*U232,2)</f>
        <v>37.06</v>
      </c>
      <c r="W232" s="224"/>
      <c r="X232" s="224" t="s">
        <v>557</v>
      </c>
      <c r="Y232" s="224" t="s">
        <v>513</v>
      </c>
      <c r="Z232" s="213"/>
      <c r="AA232" s="213"/>
      <c r="AB232" s="213"/>
      <c r="AC232" s="213"/>
      <c r="AD232" s="213"/>
      <c r="AE232" s="213"/>
      <c r="AF232" s="213"/>
      <c r="AG232" s="213" t="s">
        <v>571</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2" x14ac:dyDescent="0.2">
      <c r="A233" s="220"/>
      <c r="B233" s="221"/>
      <c r="C233" s="274" t="s">
        <v>5323</v>
      </c>
      <c r="D233" s="272"/>
      <c r="E233" s="272"/>
      <c r="F233" s="272"/>
      <c r="G233" s="272"/>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921</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62" t="str">
        <f>C233</f>
        <v>s provedením lože z kameniva drceného, s vyplněním spár, s dvojitým hutněním a se smetením přebytečného materiálu na krajnici. S dodáním hmot pro lože a výplň spár.</v>
      </c>
      <c r="BB233" s="213"/>
      <c r="BC233" s="213"/>
      <c r="BD233" s="213"/>
      <c r="BE233" s="213"/>
      <c r="BF233" s="213"/>
      <c r="BG233" s="213"/>
      <c r="BH233" s="213"/>
    </row>
    <row r="234" spans="1:60" outlineLevel="2" x14ac:dyDescent="0.2">
      <c r="A234" s="220"/>
      <c r="B234" s="221"/>
      <c r="C234" s="258" t="s">
        <v>5214</v>
      </c>
      <c r="D234" s="229"/>
      <c r="E234" s="230"/>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573</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58" t="s">
        <v>5324</v>
      </c>
      <c r="D235" s="229"/>
      <c r="E235" s="230">
        <v>82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573</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75" t="s">
        <v>955</v>
      </c>
      <c r="D236" s="266"/>
      <c r="E236" s="267"/>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573</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76" t="s">
        <v>5271</v>
      </c>
      <c r="D237" s="266"/>
      <c r="E237" s="267">
        <v>82</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573</v>
      </c>
      <c r="AH237" s="213">
        <v>2</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75" t="s">
        <v>958</v>
      </c>
      <c r="D238" s="266"/>
      <c r="E238" s="267"/>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573</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57"/>
      <c r="D239" s="250"/>
      <c r="E239" s="250"/>
      <c r="F239" s="250"/>
      <c r="G239" s="250"/>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515</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2">
        <v>27</v>
      </c>
      <c r="B240" s="243" t="s">
        <v>5325</v>
      </c>
      <c r="C240" s="254" t="s">
        <v>5326</v>
      </c>
      <c r="D240" s="244" t="s">
        <v>974</v>
      </c>
      <c r="E240" s="245">
        <v>111.2</v>
      </c>
      <c r="F240" s="246"/>
      <c r="G240" s="247">
        <f>ROUND(E240*F240,2)</f>
        <v>0</v>
      </c>
      <c r="H240" s="246"/>
      <c r="I240" s="247">
        <f>ROUND(E240*H240,2)</f>
        <v>0</v>
      </c>
      <c r="J240" s="246"/>
      <c r="K240" s="247">
        <f>ROUND(E240*J240,2)</f>
        <v>0</v>
      </c>
      <c r="L240" s="247">
        <v>21</v>
      </c>
      <c r="M240" s="247">
        <f>G240*(1+L240/100)</f>
        <v>0</v>
      </c>
      <c r="N240" s="245">
        <v>7.1999999999999995E-2</v>
      </c>
      <c r="O240" s="245">
        <f>ROUND(E240*N240,2)</f>
        <v>8.01</v>
      </c>
      <c r="P240" s="245">
        <v>0</v>
      </c>
      <c r="Q240" s="245">
        <f>ROUND(E240*P240,2)</f>
        <v>0</v>
      </c>
      <c r="R240" s="247" t="s">
        <v>5212</v>
      </c>
      <c r="S240" s="247" t="s">
        <v>511</v>
      </c>
      <c r="T240" s="248" t="s">
        <v>511</v>
      </c>
      <c r="U240" s="224">
        <v>0.375</v>
      </c>
      <c r="V240" s="224">
        <f>ROUND(E240*U240,2)</f>
        <v>41.7</v>
      </c>
      <c r="W240" s="224"/>
      <c r="X240" s="224" t="s">
        <v>557</v>
      </c>
      <c r="Y240" s="224" t="s">
        <v>513</v>
      </c>
      <c r="Z240" s="213"/>
      <c r="AA240" s="213"/>
      <c r="AB240" s="213"/>
      <c r="AC240" s="213"/>
      <c r="AD240" s="213"/>
      <c r="AE240" s="213"/>
      <c r="AF240" s="213"/>
      <c r="AG240" s="213" t="s">
        <v>571</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2" x14ac:dyDescent="0.2">
      <c r="A241" s="220"/>
      <c r="B241" s="221"/>
      <c r="C241" s="274" t="s">
        <v>5327</v>
      </c>
      <c r="D241" s="272"/>
      <c r="E241" s="272"/>
      <c r="F241" s="272"/>
      <c r="G241" s="272"/>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921</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62" t="str">
        <f>C241</f>
        <v>komunikací pro pěší do velikosti dlaždic 0,25 m2 s provedením lože do tl. 30 mm, s vyplněním spár a se smetením přebytečného materiálu na vzdálenost do 3 m</v>
      </c>
      <c r="BB241" s="213"/>
      <c r="BC241" s="213"/>
      <c r="BD241" s="213"/>
      <c r="BE241" s="213"/>
      <c r="BF241" s="213"/>
      <c r="BG241" s="213"/>
      <c r="BH241" s="213"/>
    </row>
    <row r="242" spans="1:60" outlineLevel="2" x14ac:dyDescent="0.2">
      <c r="A242" s="220"/>
      <c r="B242" s="221"/>
      <c r="C242" s="258" t="s">
        <v>5214</v>
      </c>
      <c r="D242" s="229"/>
      <c r="E242" s="230"/>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573</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58" t="s">
        <v>5328</v>
      </c>
      <c r="D243" s="229"/>
      <c r="E243" s="230">
        <v>111.2</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573</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75" t="s">
        <v>955</v>
      </c>
      <c r="D244" s="266"/>
      <c r="E244" s="267"/>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573</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76" t="s">
        <v>5329</v>
      </c>
      <c r="D245" s="266"/>
      <c r="E245" s="267">
        <v>33.200000000000003</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573</v>
      </c>
      <c r="AH245" s="213">
        <v>2</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76" t="s">
        <v>5317</v>
      </c>
      <c r="D246" s="266"/>
      <c r="E246" s="267">
        <v>78</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573</v>
      </c>
      <c r="AH246" s="213">
        <v>2</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75" t="s">
        <v>958</v>
      </c>
      <c r="D247" s="266"/>
      <c r="E247" s="267"/>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573</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2" x14ac:dyDescent="0.2">
      <c r="A248" s="220"/>
      <c r="B248" s="221"/>
      <c r="C248" s="257"/>
      <c r="D248" s="250"/>
      <c r="E248" s="250"/>
      <c r="F248" s="250"/>
      <c r="G248" s="250"/>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515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2">
        <v>28</v>
      </c>
      <c r="B249" s="243" t="s">
        <v>5330</v>
      </c>
      <c r="C249" s="254" t="s">
        <v>5331</v>
      </c>
      <c r="D249" s="244" t="s">
        <v>974</v>
      </c>
      <c r="E249" s="245">
        <v>126</v>
      </c>
      <c r="F249" s="246"/>
      <c r="G249" s="247">
        <f>ROUND(E249*F249,2)</f>
        <v>0</v>
      </c>
      <c r="H249" s="246"/>
      <c r="I249" s="247">
        <f>ROUND(E249*H249,2)</f>
        <v>0</v>
      </c>
      <c r="J249" s="246"/>
      <c r="K249" s="247">
        <f>ROUND(E249*J249,2)</f>
        <v>0</v>
      </c>
      <c r="L249" s="247">
        <v>21</v>
      </c>
      <c r="M249" s="247">
        <f>G249*(1+L249/100)</f>
        <v>0</v>
      </c>
      <c r="N249" s="245">
        <v>0.126</v>
      </c>
      <c r="O249" s="245">
        <f>ROUND(E249*N249,2)</f>
        <v>15.88</v>
      </c>
      <c r="P249" s="245">
        <v>0</v>
      </c>
      <c r="Q249" s="245">
        <f>ROUND(E249*P249,2)</f>
        <v>0</v>
      </c>
      <c r="R249" s="247"/>
      <c r="S249" s="247" t="s">
        <v>527</v>
      </c>
      <c r="T249" s="248" t="s">
        <v>1501</v>
      </c>
      <c r="U249" s="224">
        <v>2.1000000000000001E-2</v>
      </c>
      <c r="V249" s="224">
        <f>ROUND(E249*U249,2)</f>
        <v>2.65</v>
      </c>
      <c r="W249" s="224"/>
      <c r="X249" s="224" t="s">
        <v>557</v>
      </c>
      <c r="Y249" s="224" t="s">
        <v>513</v>
      </c>
      <c r="Z249" s="213"/>
      <c r="AA249" s="213"/>
      <c r="AB249" s="213"/>
      <c r="AC249" s="213"/>
      <c r="AD249" s="213"/>
      <c r="AE249" s="213"/>
      <c r="AF249" s="213"/>
      <c r="AG249" s="213" t="s">
        <v>571</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58" t="s">
        <v>5214</v>
      </c>
      <c r="D250" s="229"/>
      <c r="E250" s="230"/>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573</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58" t="s">
        <v>5320</v>
      </c>
      <c r="D251" s="229"/>
      <c r="E251" s="230">
        <v>126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573</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75" t="s">
        <v>955</v>
      </c>
      <c r="D252" s="266"/>
      <c r="E252" s="267"/>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573</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76" t="s">
        <v>5270</v>
      </c>
      <c r="D253" s="266"/>
      <c r="E253" s="267">
        <v>126</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573</v>
      </c>
      <c r="AH253" s="213">
        <v>2</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5" t="s">
        <v>958</v>
      </c>
      <c r="D254" s="266"/>
      <c r="E254" s="267"/>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573</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57"/>
      <c r="D255" s="250"/>
      <c r="E255" s="250"/>
      <c r="F255" s="250"/>
      <c r="G255" s="250"/>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515</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x14ac:dyDescent="0.2">
      <c r="A256" s="242">
        <v>29</v>
      </c>
      <c r="B256" s="243" t="s">
        <v>5332</v>
      </c>
      <c r="C256" s="254" t="s">
        <v>5333</v>
      </c>
      <c r="D256" s="244" t="s">
        <v>974</v>
      </c>
      <c r="E256" s="245">
        <v>86.1</v>
      </c>
      <c r="F256" s="246"/>
      <c r="G256" s="247">
        <f>ROUND(E256*F256,2)</f>
        <v>0</v>
      </c>
      <c r="H256" s="246"/>
      <c r="I256" s="247">
        <f>ROUND(E256*H256,2)</f>
        <v>0</v>
      </c>
      <c r="J256" s="246"/>
      <c r="K256" s="247">
        <f>ROUND(E256*J256,2)</f>
        <v>0</v>
      </c>
      <c r="L256" s="247">
        <v>21</v>
      </c>
      <c r="M256" s="247">
        <f>G256*(1+L256/100)</f>
        <v>0</v>
      </c>
      <c r="N256" s="245">
        <v>0.12953999999999999</v>
      </c>
      <c r="O256" s="245">
        <f>ROUND(E256*N256,2)</f>
        <v>11.15</v>
      </c>
      <c r="P256" s="245">
        <v>0</v>
      </c>
      <c r="Q256" s="245">
        <f>ROUND(E256*P256,2)</f>
        <v>0</v>
      </c>
      <c r="R256" s="247" t="s">
        <v>970</v>
      </c>
      <c r="S256" s="247" t="s">
        <v>511</v>
      </c>
      <c r="T256" s="248" t="s">
        <v>511</v>
      </c>
      <c r="U256" s="224">
        <v>0</v>
      </c>
      <c r="V256" s="224">
        <f>ROUND(E256*U256,2)</f>
        <v>0</v>
      </c>
      <c r="W256" s="224"/>
      <c r="X256" s="224" t="s">
        <v>531</v>
      </c>
      <c r="Y256" s="224" t="s">
        <v>513</v>
      </c>
      <c r="Z256" s="213"/>
      <c r="AA256" s="213"/>
      <c r="AB256" s="213"/>
      <c r="AC256" s="213"/>
      <c r="AD256" s="213"/>
      <c r="AE256" s="213"/>
      <c r="AF256" s="213"/>
      <c r="AG256" s="213" t="s">
        <v>541</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8" t="s">
        <v>5334</v>
      </c>
      <c r="D257" s="229"/>
      <c r="E257" s="230">
        <v>86.1</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573</v>
      </c>
      <c r="AH257" s="213">
        <v>5</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57"/>
      <c r="D258" s="250"/>
      <c r="E258" s="250"/>
      <c r="F258" s="250"/>
      <c r="G258" s="250"/>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515</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1" x14ac:dyDescent="0.2">
      <c r="A259" s="242">
        <v>30</v>
      </c>
      <c r="B259" s="243" t="s">
        <v>5335</v>
      </c>
      <c r="C259" s="254" t="s">
        <v>5336</v>
      </c>
      <c r="D259" s="244" t="s">
        <v>974</v>
      </c>
      <c r="E259" s="245">
        <v>63.524999999999999</v>
      </c>
      <c r="F259" s="246"/>
      <c r="G259" s="247">
        <f>ROUND(E259*F259,2)</f>
        <v>0</v>
      </c>
      <c r="H259" s="246"/>
      <c r="I259" s="247">
        <f>ROUND(E259*H259,2)</f>
        <v>0</v>
      </c>
      <c r="J259" s="246"/>
      <c r="K259" s="247">
        <f>ROUND(E259*J259,2)</f>
        <v>0</v>
      </c>
      <c r="L259" s="247">
        <v>21</v>
      </c>
      <c r="M259" s="247">
        <f>G259*(1+L259/100)</f>
        <v>0</v>
      </c>
      <c r="N259" s="245">
        <v>0.109</v>
      </c>
      <c r="O259" s="245">
        <f>ROUND(E259*N259,2)</f>
        <v>6.92</v>
      </c>
      <c r="P259" s="245">
        <v>0</v>
      </c>
      <c r="Q259" s="245">
        <f>ROUND(E259*P259,2)</f>
        <v>0</v>
      </c>
      <c r="R259" s="247" t="s">
        <v>970</v>
      </c>
      <c r="S259" s="247" t="s">
        <v>511</v>
      </c>
      <c r="T259" s="248" t="s">
        <v>511</v>
      </c>
      <c r="U259" s="224">
        <v>0</v>
      </c>
      <c r="V259" s="224">
        <f>ROUND(E259*U259,2)</f>
        <v>0</v>
      </c>
      <c r="W259" s="224"/>
      <c r="X259" s="224" t="s">
        <v>531</v>
      </c>
      <c r="Y259" s="224" t="s">
        <v>513</v>
      </c>
      <c r="Z259" s="213"/>
      <c r="AA259" s="213"/>
      <c r="AB259" s="213"/>
      <c r="AC259" s="213"/>
      <c r="AD259" s="213"/>
      <c r="AE259" s="213"/>
      <c r="AF259" s="213"/>
      <c r="AG259" s="213" t="s">
        <v>541</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2" x14ac:dyDescent="0.2">
      <c r="A260" s="220"/>
      <c r="B260" s="221"/>
      <c r="C260" s="258" t="s">
        <v>5214</v>
      </c>
      <c r="D260" s="229"/>
      <c r="E260" s="230"/>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573</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58" t="s">
        <v>5337</v>
      </c>
      <c r="D261" s="229"/>
      <c r="E261" s="230">
        <v>63.524999999999999</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573</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75" t="s">
        <v>955</v>
      </c>
      <c r="D262" s="266"/>
      <c r="E262" s="267"/>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573</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76" t="s">
        <v>5329</v>
      </c>
      <c r="D263" s="266"/>
      <c r="E263" s="267">
        <v>33.200000000000003</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573</v>
      </c>
      <c r="AH263" s="213">
        <v>2</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3" x14ac:dyDescent="0.2">
      <c r="A264" s="220"/>
      <c r="B264" s="221"/>
      <c r="C264" s="276" t="s">
        <v>5338</v>
      </c>
      <c r="D264" s="266"/>
      <c r="E264" s="267">
        <v>27.3</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573</v>
      </c>
      <c r="AH264" s="213">
        <v>2</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75" t="s">
        <v>958</v>
      </c>
      <c r="D265" s="266"/>
      <c r="E265" s="267"/>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573</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57"/>
      <c r="D266" s="250"/>
      <c r="E266" s="250"/>
      <c r="F266" s="250"/>
      <c r="G266" s="250"/>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515</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x14ac:dyDescent="0.2">
      <c r="A267" s="242">
        <v>31</v>
      </c>
      <c r="B267" s="243" t="s">
        <v>5339</v>
      </c>
      <c r="C267" s="254" t="s">
        <v>5340</v>
      </c>
      <c r="D267" s="244" t="s">
        <v>974</v>
      </c>
      <c r="E267" s="245">
        <v>50.7</v>
      </c>
      <c r="F267" s="246"/>
      <c r="G267" s="247">
        <f>ROUND(E267*F267,2)</f>
        <v>0</v>
      </c>
      <c r="H267" s="246"/>
      <c r="I267" s="247">
        <f>ROUND(E267*H267,2)</f>
        <v>0</v>
      </c>
      <c r="J267" s="246"/>
      <c r="K267" s="247">
        <f>ROUND(E267*J267,2)</f>
        <v>0</v>
      </c>
      <c r="L267" s="247">
        <v>21</v>
      </c>
      <c r="M267" s="247">
        <f>G267*(1+L267/100)</f>
        <v>0</v>
      </c>
      <c r="N267" s="245">
        <v>0.109</v>
      </c>
      <c r="O267" s="245">
        <f>ROUND(E267*N267,2)</f>
        <v>5.53</v>
      </c>
      <c r="P267" s="245">
        <v>0</v>
      </c>
      <c r="Q267" s="245">
        <f>ROUND(E267*P267,2)</f>
        <v>0</v>
      </c>
      <c r="R267" s="247"/>
      <c r="S267" s="247" t="s">
        <v>527</v>
      </c>
      <c r="T267" s="248" t="s">
        <v>512</v>
      </c>
      <c r="U267" s="224">
        <v>0</v>
      </c>
      <c r="V267" s="224">
        <f>ROUND(E267*U267,2)</f>
        <v>0</v>
      </c>
      <c r="W267" s="224"/>
      <c r="X267" s="224" t="s">
        <v>531</v>
      </c>
      <c r="Y267" s="224" t="s">
        <v>513</v>
      </c>
      <c r="Z267" s="213"/>
      <c r="AA267" s="213"/>
      <c r="AB267" s="213"/>
      <c r="AC267" s="213"/>
      <c r="AD267" s="213"/>
      <c r="AE267" s="213"/>
      <c r="AF267" s="213"/>
      <c r="AG267" s="213" t="s">
        <v>541</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8" t="s">
        <v>5214</v>
      </c>
      <c r="D268" s="229"/>
      <c r="E268" s="230"/>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573</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58" t="s">
        <v>5341</v>
      </c>
      <c r="D269" s="229"/>
      <c r="E269" s="230">
        <v>50.7</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573</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75" t="s">
        <v>955</v>
      </c>
      <c r="D270" s="266"/>
      <c r="E270" s="267"/>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573</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6" t="s">
        <v>5342</v>
      </c>
      <c r="D271" s="266"/>
      <c r="E271" s="267"/>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2</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22.5" outlineLevel="3" x14ac:dyDescent="0.2">
      <c r="A272" s="220"/>
      <c r="B272" s="221"/>
      <c r="C272" s="276" t="s">
        <v>5343</v>
      </c>
      <c r="D272" s="266"/>
      <c r="E272" s="267">
        <v>50.7</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573</v>
      </c>
      <c r="AH272" s="213">
        <v>2</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75" t="s">
        <v>958</v>
      </c>
      <c r="D273" s="266"/>
      <c r="E273" s="267"/>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573</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7"/>
      <c r="D274" s="250"/>
      <c r="E274" s="250"/>
      <c r="F274" s="250"/>
      <c r="G274" s="250"/>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515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x14ac:dyDescent="0.2">
      <c r="A275" s="232" t="s">
        <v>506</v>
      </c>
      <c r="B275" s="233" t="s">
        <v>328</v>
      </c>
      <c r="C275" s="253" t="s">
        <v>329</v>
      </c>
      <c r="D275" s="234"/>
      <c r="E275" s="235"/>
      <c r="F275" s="236"/>
      <c r="G275" s="236">
        <f>SUMIF(AG276:AG288,"&lt;&gt;NOR",G276:G288)</f>
        <v>0</v>
      </c>
      <c r="H275" s="236"/>
      <c r="I275" s="236">
        <f>SUM(I276:I288)</f>
        <v>0</v>
      </c>
      <c r="J275" s="236"/>
      <c r="K275" s="236">
        <f>SUM(K276:K288)</f>
        <v>0</v>
      </c>
      <c r="L275" s="236"/>
      <c r="M275" s="236">
        <f>SUM(M276:M288)</f>
        <v>0</v>
      </c>
      <c r="N275" s="235"/>
      <c r="O275" s="235">
        <f>SUM(O276:O288)</f>
        <v>0.24000000000000002</v>
      </c>
      <c r="P275" s="235"/>
      <c r="Q275" s="235">
        <f>SUM(Q276:Q288)</f>
        <v>0</v>
      </c>
      <c r="R275" s="236"/>
      <c r="S275" s="236"/>
      <c r="T275" s="237"/>
      <c r="U275" s="231"/>
      <c r="V275" s="231">
        <f>SUM(V276:V288)</f>
        <v>22.23</v>
      </c>
      <c r="W275" s="231"/>
      <c r="X275" s="231"/>
      <c r="Y275" s="231"/>
      <c r="AG275" t="s">
        <v>507</v>
      </c>
    </row>
    <row r="276" spans="1:60" ht="22.5" outlineLevel="1" x14ac:dyDescent="0.2">
      <c r="A276" s="242">
        <v>32</v>
      </c>
      <c r="B276" s="243" t="s">
        <v>5344</v>
      </c>
      <c r="C276" s="254" t="s">
        <v>5345</v>
      </c>
      <c r="D276" s="244" t="s">
        <v>974</v>
      </c>
      <c r="E276" s="245">
        <v>37.68</v>
      </c>
      <c r="F276" s="246"/>
      <c r="G276" s="247">
        <f>ROUND(E276*F276,2)</f>
        <v>0</v>
      </c>
      <c r="H276" s="246"/>
      <c r="I276" s="247">
        <f>ROUND(E276*H276,2)</f>
        <v>0</v>
      </c>
      <c r="J276" s="246"/>
      <c r="K276" s="247">
        <f>ROUND(E276*J276,2)</f>
        <v>0</v>
      </c>
      <c r="L276" s="247">
        <v>21</v>
      </c>
      <c r="M276" s="247">
        <f>G276*(1+L276/100)</f>
        <v>0</v>
      </c>
      <c r="N276" s="245">
        <v>2.7299999999999998E-3</v>
      </c>
      <c r="O276" s="245">
        <f>ROUND(E276*N276,2)</f>
        <v>0.1</v>
      </c>
      <c r="P276" s="245">
        <v>0</v>
      </c>
      <c r="Q276" s="245">
        <f>ROUND(E276*P276,2)</f>
        <v>0</v>
      </c>
      <c r="R276" s="247" t="s">
        <v>975</v>
      </c>
      <c r="S276" s="247" t="s">
        <v>2197</v>
      </c>
      <c r="T276" s="248" t="s">
        <v>2197</v>
      </c>
      <c r="U276" s="224">
        <v>0.22800999999999999</v>
      </c>
      <c r="V276" s="224">
        <f>ROUND(E276*U276,2)</f>
        <v>8.59</v>
      </c>
      <c r="W276" s="224"/>
      <c r="X276" s="224" t="s">
        <v>557</v>
      </c>
      <c r="Y276" s="224" t="s">
        <v>513</v>
      </c>
      <c r="Z276" s="213"/>
      <c r="AA276" s="213"/>
      <c r="AB276" s="213"/>
      <c r="AC276" s="213"/>
      <c r="AD276" s="213"/>
      <c r="AE276" s="213"/>
      <c r="AF276" s="213"/>
      <c r="AG276" s="213" t="s">
        <v>571</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74" t="s">
        <v>1164</v>
      </c>
      <c r="D277" s="272"/>
      <c r="E277" s="272"/>
      <c r="F277" s="272"/>
      <c r="G277" s="272"/>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921</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58" t="s">
        <v>5346</v>
      </c>
      <c r="D278" s="229"/>
      <c r="E278" s="230">
        <v>37.68</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573</v>
      </c>
      <c r="AH278" s="213">
        <v>5</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57"/>
      <c r="D279" s="250"/>
      <c r="E279" s="250"/>
      <c r="F279" s="250"/>
      <c r="G279" s="250"/>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515</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ht="22.5" outlineLevel="1" x14ac:dyDescent="0.2">
      <c r="A280" s="242">
        <v>33</v>
      </c>
      <c r="B280" s="243" t="s">
        <v>1270</v>
      </c>
      <c r="C280" s="254" t="s">
        <v>1271</v>
      </c>
      <c r="D280" s="244" t="s">
        <v>974</v>
      </c>
      <c r="E280" s="245">
        <v>37.68</v>
      </c>
      <c r="F280" s="246"/>
      <c r="G280" s="247">
        <f>ROUND(E280*F280,2)</f>
        <v>0</v>
      </c>
      <c r="H280" s="246"/>
      <c r="I280" s="247">
        <f>ROUND(E280*H280,2)</f>
        <v>0</v>
      </c>
      <c r="J280" s="246"/>
      <c r="K280" s="247">
        <f>ROUND(E280*J280,2)</f>
        <v>0</v>
      </c>
      <c r="L280" s="247">
        <v>21</v>
      </c>
      <c r="M280" s="247">
        <f>G280*(1+L280/100)</f>
        <v>0</v>
      </c>
      <c r="N280" s="245">
        <v>3.6099999999999999E-3</v>
      </c>
      <c r="O280" s="245">
        <f>ROUND(E280*N280,2)</f>
        <v>0.14000000000000001</v>
      </c>
      <c r="P280" s="245">
        <v>0</v>
      </c>
      <c r="Q280" s="245">
        <f>ROUND(E280*P280,2)</f>
        <v>0</v>
      </c>
      <c r="R280" s="247" t="s">
        <v>975</v>
      </c>
      <c r="S280" s="247" t="s">
        <v>511</v>
      </c>
      <c r="T280" s="248" t="s">
        <v>511</v>
      </c>
      <c r="U280" s="224">
        <v>0.36199999999999999</v>
      </c>
      <c r="V280" s="224">
        <f>ROUND(E280*U280,2)</f>
        <v>13.64</v>
      </c>
      <c r="W280" s="224"/>
      <c r="X280" s="224" t="s">
        <v>557</v>
      </c>
      <c r="Y280" s="224" t="s">
        <v>513</v>
      </c>
      <c r="Z280" s="213"/>
      <c r="AA280" s="213"/>
      <c r="AB280" s="213"/>
      <c r="AC280" s="213"/>
      <c r="AD280" s="213"/>
      <c r="AE280" s="213"/>
      <c r="AF280" s="213"/>
      <c r="AG280" s="213" t="s">
        <v>571</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2" x14ac:dyDescent="0.2">
      <c r="A281" s="220"/>
      <c r="B281" s="221"/>
      <c r="C281" s="258" t="s">
        <v>5297</v>
      </c>
      <c r="D281" s="229"/>
      <c r="E281" s="230"/>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573</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58" t="s">
        <v>5347</v>
      </c>
      <c r="D282" s="229"/>
      <c r="E282" s="230">
        <v>37.68</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573</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75" t="s">
        <v>955</v>
      </c>
      <c r="D283" s="266"/>
      <c r="E283" s="267"/>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573</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6" t="s">
        <v>5348</v>
      </c>
      <c r="D284" s="266"/>
      <c r="E284" s="267">
        <v>31.4</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573</v>
      </c>
      <c r="AH284" s="213">
        <v>2</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6" t="s">
        <v>5349</v>
      </c>
      <c r="D285" s="266"/>
      <c r="E285" s="267">
        <v>6.28</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573</v>
      </c>
      <c r="AH285" s="213">
        <v>2</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6" t="s">
        <v>5350</v>
      </c>
      <c r="D286" s="266"/>
      <c r="E286" s="267"/>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573</v>
      </c>
      <c r="AH286" s="213">
        <v>2</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75" t="s">
        <v>958</v>
      </c>
      <c r="D287" s="266"/>
      <c r="E287" s="267"/>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573</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57"/>
      <c r="D288" s="250"/>
      <c r="E288" s="250"/>
      <c r="F288" s="250"/>
      <c r="G288" s="250"/>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515</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x14ac:dyDescent="0.2">
      <c r="A289" s="232" t="s">
        <v>506</v>
      </c>
      <c r="B289" s="233" t="s">
        <v>330</v>
      </c>
      <c r="C289" s="253" t="s">
        <v>331</v>
      </c>
      <c r="D289" s="234"/>
      <c r="E289" s="235"/>
      <c r="F289" s="236"/>
      <c r="G289" s="236">
        <f>SUMIF(AG290:AG303,"&lt;&gt;NOR",G290:G303)</f>
        <v>0</v>
      </c>
      <c r="H289" s="236"/>
      <c r="I289" s="236">
        <f>SUM(I290:I303)</f>
        <v>0</v>
      </c>
      <c r="J289" s="236"/>
      <c r="K289" s="236">
        <f>SUM(K290:K303)</f>
        <v>0</v>
      </c>
      <c r="L289" s="236"/>
      <c r="M289" s="236">
        <f>SUM(M290:M303)</f>
        <v>0</v>
      </c>
      <c r="N289" s="235"/>
      <c r="O289" s="235">
        <f>SUM(O290:O303)</f>
        <v>0.7</v>
      </c>
      <c r="P289" s="235"/>
      <c r="Q289" s="235">
        <f>SUM(Q290:Q303)</f>
        <v>0</v>
      </c>
      <c r="R289" s="236"/>
      <c r="S289" s="236"/>
      <c r="T289" s="237"/>
      <c r="U289" s="231"/>
      <c r="V289" s="231">
        <f>SUM(V290:V303)</f>
        <v>56.269999999999996</v>
      </c>
      <c r="W289" s="231"/>
      <c r="X289" s="231"/>
      <c r="Y289" s="231"/>
      <c r="AG289" t="s">
        <v>507</v>
      </c>
    </row>
    <row r="290" spans="1:60" ht="22.5" outlineLevel="1" x14ac:dyDescent="0.2">
      <c r="A290" s="242">
        <v>34</v>
      </c>
      <c r="B290" s="243" t="s">
        <v>5351</v>
      </c>
      <c r="C290" s="254" t="s">
        <v>5352</v>
      </c>
      <c r="D290" s="244" t="s">
        <v>974</v>
      </c>
      <c r="E290" s="245">
        <v>96.02</v>
      </c>
      <c r="F290" s="246"/>
      <c r="G290" s="247">
        <f>ROUND(E290*F290,2)</f>
        <v>0</v>
      </c>
      <c r="H290" s="246"/>
      <c r="I290" s="247">
        <f>ROUND(E290*H290,2)</f>
        <v>0</v>
      </c>
      <c r="J290" s="246"/>
      <c r="K290" s="247">
        <f>ROUND(E290*J290,2)</f>
        <v>0</v>
      </c>
      <c r="L290" s="247">
        <v>21</v>
      </c>
      <c r="M290" s="247">
        <f>G290*(1+L290/100)</f>
        <v>0</v>
      </c>
      <c r="N290" s="245">
        <v>2.4199999999999998E-3</v>
      </c>
      <c r="O290" s="245">
        <f>ROUND(E290*N290,2)</f>
        <v>0.23</v>
      </c>
      <c r="P290" s="245">
        <v>0</v>
      </c>
      <c r="Q290" s="245">
        <f>ROUND(E290*P290,2)</f>
        <v>0</v>
      </c>
      <c r="R290" s="247" t="s">
        <v>975</v>
      </c>
      <c r="S290" s="247" t="s">
        <v>511</v>
      </c>
      <c r="T290" s="248" t="s">
        <v>511</v>
      </c>
      <c r="U290" s="224">
        <v>0.22400999999999999</v>
      </c>
      <c r="V290" s="224">
        <f>ROUND(E290*U290,2)</f>
        <v>21.51</v>
      </c>
      <c r="W290" s="224"/>
      <c r="X290" s="224" t="s">
        <v>557</v>
      </c>
      <c r="Y290" s="224" t="s">
        <v>513</v>
      </c>
      <c r="Z290" s="213"/>
      <c r="AA290" s="213"/>
      <c r="AB290" s="213"/>
      <c r="AC290" s="213"/>
      <c r="AD290" s="213"/>
      <c r="AE290" s="213"/>
      <c r="AF290" s="213"/>
      <c r="AG290" s="213" t="s">
        <v>571</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2" x14ac:dyDescent="0.2">
      <c r="A291" s="220"/>
      <c r="B291" s="221"/>
      <c r="C291" s="274" t="s">
        <v>1164</v>
      </c>
      <c r="D291" s="272"/>
      <c r="E291" s="272"/>
      <c r="F291" s="272"/>
      <c r="G291" s="272"/>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921</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58" t="s">
        <v>5353</v>
      </c>
      <c r="D292" s="229"/>
      <c r="E292" s="230">
        <v>96.02</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573</v>
      </c>
      <c r="AH292" s="213">
        <v>5</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2" x14ac:dyDescent="0.2">
      <c r="A293" s="220"/>
      <c r="B293" s="221"/>
      <c r="C293" s="257"/>
      <c r="D293" s="250"/>
      <c r="E293" s="250"/>
      <c r="F293" s="250"/>
      <c r="G293" s="250"/>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515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ht="22.5" outlineLevel="1" x14ac:dyDescent="0.2">
      <c r="A294" s="242">
        <v>35</v>
      </c>
      <c r="B294" s="243" t="s">
        <v>1387</v>
      </c>
      <c r="C294" s="254" t="s">
        <v>1388</v>
      </c>
      <c r="D294" s="244" t="s">
        <v>974</v>
      </c>
      <c r="E294" s="245">
        <v>96.02</v>
      </c>
      <c r="F294" s="246"/>
      <c r="G294" s="247">
        <f>ROUND(E294*F294,2)</f>
        <v>0</v>
      </c>
      <c r="H294" s="246"/>
      <c r="I294" s="247">
        <f>ROUND(E294*H294,2)</f>
        <v>0</v>
      </c>
      <c r="J294" s="246"/>
      <c r="K294" s="247">
        <f>ROUND(E294*J294,2)</f>
        <v>0</v>
      </c>
      <c r="L294" s="247">
        <v>21</v>
      </c>
      <c r="M294" s="247">
        <f>G294*(1+L294/100)</f>
        <v>0</v>
      </c>
      <c r="N294" s="245">
        <v>4.9100000000000003E-3</v>
      </c>
      <c r="O294" s="245">
        <f>ROUND(E294*N294,2)</f>
        <v>0.47</v>
      </c>
      <c r="P294" s="245">
        <v>0</v>
      </c>
      <c r="Q294" s="245">
        <f>ROUND(E294*P294,2)</f>
        <v>0</v>
      </c>
      <c r="R294" s="247" t="s">
        <v>975</v>
      </c>
      <c r="S294" s="247" t="s">
        <v>511</v>
      </c>
      <c r="T294" s="248" t="s">
        <v>511</v>
      </c>
      <c r="U294" s="224">
        <v>0.36199999999999999</v>
      </c>
      <c r="V294" s="224">
        <f>ROUND(E294*U294,2)</f>
        <v>34.76</v>
      </c>
      <c r="W294" s="224"/>
      <c r="X294" s="224" t="s">
        <v>557</v>
      </c>
      <c r="Y294" s="224" t="s">
        <v>513</v>
      </c>
      <c r="Z294" s="213"/>
      <c r="AA294" s="213"/>
      <c r="AB294" s="213"/>
      <c r="AC294" s="213"/>
      <c r="AD294" s="213"/>
      <c r="AE294" s="213"/>
      <c r="AF294" s="213"/>
      <c r="AG294" s="213" t="s">
        <v>571</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8" t="s">
        <v>5297</v>
      </c>
      <c r="D295" s="229"/>
      <c r="E295" s="230"/>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573</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58" t="s">
        <v>5354</v>
      </c>
      <c r="D296" s="229"/>
      <c r="E296" s="230">
        <v>96.02</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573</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75" t="s">
        <v>955</v>
      </c>
      <c r="D297" s="266"/>
      <c r="E297" s="267"/>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573</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6" t="s">
        <v>5355</v>
      </c>
      <c r="D298" s="266"/>
      <c r="E298" s="267">
        <v>36.11</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573</v>
      </c>
      <c r="AH298" s="213">
        <v>2</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76" t="s">
        <v>5356</v>
      </c>
      <c r="D299" s="266"/>
      <c r="E299" s="267">
        <v>10.89</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573</v>
      </c>
      <c r="AH299" s="213">
        <v>2</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76" t="s">
        <v>5357</v>
      </c>
      <c r="D300" s="266"/>
      <c r="E300" s="267">
        <v>9.02</v>
      </c>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573</v>
      </c>
      <c r="AH300" s="213">
        <v>2</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76" t="s">
        <v>5358</v>
      </c>
      <c r="D301" s="266"/>
      <c r="E301" s="267">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573</v>
      </c>
      <c r="AH301" s="213">
        <v>2</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3" x14ac:dyDescent="0.2">
      <c r="A302" s="220"/>
      <c r="B302" s="221"/>
      <c r="C302" s="275" t="s">
        <v>958</v>
      </c>
      <c r="D302" s="266"/>
      <c r="E302" s="267"/>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573</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57"/>
      <c r="D303" s="250"/>
      <c r="E303" s="250"/>
      <c r="F303" s="250"/>
      <c r="G303" s="250"/>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515</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x14ac:dyDescent="0.2">
      <c r="A304" s="232" t="s">
        <v>506</v>
      </c>
      <c r="B304" s="233" t="s">
        <v>332</v>
      </c>
      <c r="C304" s="253" t="s">
        <v>333</v>
      </c>
      <c r="D304" s="234"/>
      <c r="E304" s="235"/>
      <c r="F304" s="236"/>
      <c r="G304" s="236">
        <f>SUMIF(AG305:AG363,"&lt;&gt;NOR",G305:G363)</f>
        <v>0</v>
      </c>
      <c r="H304" s="236"/>
      <c r="I304" s="236">
        <f>SUM(I305:I363)</f>
        <v>0</v>
      </c>
      <c r="J304" s="236"/>
      <c r="K304" s="236">
        <f>SUM(K305:K363)</f>
        <v>0</v>
      </c>
      <c r="L304" s="236"/>
      <c r="M304" s="236">
        <f>SUM(M305:M363)</f>
        <v>0</v>
      </c>
      <c r="N304" s="235"/>
      <c r="O304" s="235">
        <f>SUM(O305:O363)</f>
        <v>13.42</v>
      </c>
      <c r="P304" s="235"/>
      <c r="Q304" s="235">
        <f>SUM(Q305:Q363)</f>
        <v>0</v>
      </c>
      <c r="R304" s="236"/>
      <c r="S304" s="236"/>
      <c r="T304" s="237"/>
      <c r="U304" s="231"/>
      <c r="V304" s="231">
        <f>SUM(V305:V363)</f>
        <v>38.230000000000004</v>
      </c>
      <c r="W304" s="231"/>
      <c r="X304" s="231"/>
      <c r="Y304" s="231"/>
      <c r="AG304" t="s">
        <v>507</v>
      </c>
    </row>
    <row r="305" spans="1:60" ht="22.5" outlineLevel="1" x14ac:dyDescent="0.2">
      <c r="A305" s="242">
        <v>36</v>
      </c>
      <c r="B305" s="243" t="s">
        <v>5359</v>
      </c>
      <c r="C305" s="254" t="s">
        <v>5360</v>
      </c>
      <c r="D305" s="244" t="s">
        <v>1356</v>
      </c>
      <c r="E305" s="245">
        <v>60</v>
      </c>
      <c r="F305" s="246"/>
      <c r="G305" s="247">
        <f>ROUND(E305*F305,2)</f>
        <v>0</v>
      </c>
      <c r="H305" s="246"/>
      <c r="I305" s="247">
        <f>ROUND(E305*H305,2)</f>
        <v>0</v>
      </c>
      <c r="J305" s="246"/>
      <c r="K305" s="247">
        <f>ROUND(E305*J305,2)</f>
        <v>0</v>
      </c>
      <c r="L305" s="247">
        <v>21</v>
      </c>
      <c r="M305" s="247">
        <f>G305*(1+L305/100)</f>
        <v>0</v>
      </c>
      <c r="N305" s="245">
        <v>0</v>
      </c>
      <c r="O305" s="245">
        <f>ROUND(E305*N305,2)</f>
        <v>0</v>
      </c>
      <c r="P305" s="245">
        <v>0</v>
      </c>
      <c r="Q305" s="245">
        <f>ROUND(E305*P305,2)</f>
        <v>0</v>
      </c>
      <c r="R305" s="247" t="s">
        <v>975</v>
      </c>
      <c r="S305" s="247" t="s">
        <v>511</v>
      </c>
      <c r="T305" s="248" t="s">
        <v>511</v>
      </c>
      <c r="U305" s="224">
        <v>7.2999999999999995E-2</v>
      </c>
      <c r="V305" s="224">
        <f>ROUND(E305*U305,2)</f>
        <v>4.38</v>
      </c>
      <c r="W305" s="224"/>
      <c r="X305" s="224" t="s">
        <v>557</v>
      </c>
      <c r="Y305" s="224" t="s">
        <v>513</v>
      </c>
      <c r="Z305" s="213"/>
      <c r="AA305" s="213"/>
      <c r="AB305" s="213"/>
      <c r="AC305" s="213"/>
      <c r="AD305" s="213"/>
      <c r="AE305" s="213"/>
      <c r="AF305" s="213"/>
      <c r="AG305" s="213" t="s">
        <v>571</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2" x14ac:dyDescent="0.2">
      <c r="A306" s="220"/>
      <c r="B306" s="221"/>
      <c r="C306" s="274" t="s">
        <v>1394</v>
      </c>
      <c r="D306" s="272"/>
      <c r="E306" s="272"/>
      <c r="F306" s="272"/>
      <c r="G306" s="272"/>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921</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58" t="s">
        <v>5214</v>
      </c>
      <c r="D307" s="229"/>
      <c r="E307" s="230"/>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573</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58" t="s">
        <v>5361</v>
      </c>
      <c r="D308" s="229"/>
      <c r="E308" s="230">
        <v>60</v>
      </c>
      <c r="F308" s="224"/>
      <c r="G308" s="224"/>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573</v>
      </c>
      <c r="AH308" s="213">
        <v>0</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3" x14ac:dyDescent="0.2">
      <c r="A309" s="220"/>
      <c r="B309" s="221"/>
      <c r="C309" s="275" t="s">
        <v>955</v>
      </c>
      <c r="D309" s="266"/>
      <c r="E309" s="267"/>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573</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76" t="s">
        <v>5362</v>
      </c>
      <c r="D310" s="266"/>
      <c r="E310" s="267">
        <v>42</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573</v>
      </c>
      <c r="AH310" s="213">
        <v>2</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76" t="s">
        <v>5363</v>
      </c>
      <c r="D311" s="266"/>
      <c r="E311" s="267">
        <v>18</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573</v>
      </c>
      <c r="AH311" s="213">
        <v>2</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75" t="s">
        <v>958</v>
      </c>
      <c r="D312" s="266"/>
      <c r="E312" s="267"/>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573</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57"/>
      <c r="D313" s="250"/>
      <c r="E313" s="250"/>
      <c r="F313" s="250"/>
      <c r="G313" s="250"/>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515</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x14ac:dyDescent="0.2">
      <c r="A314" s="242">
        <v>37</v>
      </c>
      <c r="B314" s="243" t="s">
        <v>1421</v>
      </c>
      <c r="C314" s="254" t="s">
        <v>1422</v>
      </c>
      <c r="D314" s="244" t="s">
        <v>969</v>
      </c>
      <c r="E314" s="245">
        <v>4.6800000000000001E-3</v>
      </c>
      <c r="F314" s="246"/>
      <c r="G314" s="247">
        <f>ROUND(E314*F314,2)</f>
        <v>0</v>
      </c>
      <c r="H314" s="246"/>
      <c r="I314" s="247">
        <f>ROUND(E314*H314,2)</f>
        <v>0</v>
      </c>
      <c r="J314" s="246"/>
      <c r="K314" s="247">
        <f>ROUND(E314*J314,2)</f>
        <v>0</v>
      </c>
      <c r="L314" s="247">
        <v>21</v>
      </c>
      <c r="M314" s="247">
        <f>G314*(1+L314/100)</f>
        <v>0</v>
      </c>
      <c r="N314" s="245">
        <v>1.0662499999999999</v>
      </c>
      <c r="O314" s="245">
        <f>ROUND(E314*N314,2)</f>
        <v>0</v>
      </c>
      <c r="P314" s="245">
        <v>0</v>
      </c>
      <c r="Q314" s="245">
        <f>ROUND(E314*P314,2)</f>
        <v>0</v>
      </c>
      <c r="R314" s="247" t="s">
        <v>975</v>
      </c>
      <c r="S314" s="247" t="s">
        <v>511</v>
      </c>
      <c r="T314" s="248" t="s">
        <v>511</v>
      </c>
      <c r="U314" s="224">
        <v>15.231</v>
      </c>
      <c r="V314" s="224">
        <f>ROUND(E314*U314,2)</f>
        <v>7.0000000000000007E-2</v>
      </c>
      <c r="W314" s="224"/>
      <c r="X314" s="224" t="s">
        <v>557</v>
      </c>
      <c r="Y314" s="224" t="s">
        <v>513</v>
      </c>
      <c r="Z314" s="213"/>
      <c r="AA314" s="213"/>
      <c r="AB314" s="213"/>
      <c r="AC314" s="213"/>
      <c r="AD314" s="213"/>
      <c r="AE314" s="213"/>
      <c r="AF314" s="213"/>
      <c r="AG314" s="213" t="s">
        <v>571</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74" t="s">
        <v>1423</v>
      </c>
      <c r="D315" s="272"/>
      <c r="E315" s="272"/>
      <c r="F315" s="272"/>
      <c r="G315" s="272"/>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921</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58" t="s">
        <v>5364</v>
      </c>
      <c r="D316" s="229"/>
      <c r="E316" s="230">
        <v>4.6800000000000001E-3</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573</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57"/>
      <c r="D317" s="250"/>
      <c r="E317" s="250"/>
      <c r="F317" s="250"/>
      <c r="G317" s="250"/>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515</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42">
        <v>38</v>
      </c>
      <c r="B318" s="243" t="s">
        <v>5365</v>
      </c>
      <c r="C318" s="254" t="s">
        <v>5366</v>
      </c>
      <c r="D318" s="244" t="s">
        <v>969</v>
      </c>
      <c r="E318" s="245">
        <v>0.66527999999999998</v>
      </c>
      <c r="F318" s="246"/>
      <c r="G318" s="247">
        <f>ROUND(E318*F318,2)</f>
        <v>0</v>
      </c>
      <c r="H318" s="246"/>
      <c r="I318" s="247">
        <f>ROUND(E318*H318,2)</f>
        <v>0</v>
      </c>
      <c r="J318" s="246"/>
      <c r="K318" s="247">
        <f>ROUND(E318*J318,2)</f>
        <v>0</v>
      </c>
      <c r="L318" s="247">
        <v>21</v>
      </c>
      <c r="M318" s="247">
        <f>G318*(1+L318/100)</f>
        <v>0</v>
      </c>
      <c r="N318" s="245">
        <v>1.0662499999999999</v>
      </c>
      <c r="O318" s="245">
        <f>ROUND(E318*N318,2)</f>
        <v>0.71</v>
      </c>
      <c r="P318" s="245">
        <v>0</v>
      </c>
      <c r="Q318" s="245">
        <f>ROUND(E318*P318,2)</f>
        <v>0</v>
      </c>
      <c r="R318" s="247" t="s">
        <v>975</v>
      </c>
      <c r="S318" s="247" t="s">
        <v>511</v>
      </c>
      <c r="T318" s="248" t="s">
        <v>511</v>
      </c>
      <c r="U318" s="224">
        <v>15.231</v>
      </c>
      <c r="V318" s="224">
        <f>ROUND(E318*U318,2)</f>
        <v>10.130000000000001</v>
      </c>
      <c r="W318" s="224"/>
      <c r="X318" s="224" t="s">
        <v>557</v>
      </c>
      <c r="Y318" s="224" t="s">
        <v>513</v>
      </c>
      <c r="Z318" s="213"/>
      <c r="AA318" s="213"/>
      <c r="AB318" s="213"/>
      <c r="AC318" s="213"/>
      <c r="AD318" s="213"/>
      <c r="AE318" s="213"/>
      <c r="AF318" s="213"/>
      <c r="AG318" s="213" t="s">
        <v>571</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74" t="s">
        <v>1423</v>
      </c>
      <c r="D319" s="272"/>
      <c r="E319" s="272"/>
      <c r="F319" s="272"/>
      <c r="G319" s="272"/>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921</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2" x14ac:dyDescent="0.2">
      <c r="A320" s="220"/>
      <c r="B320" s="221"/>
      <c r="C320" s="258" t="s">
        <v>5214</v>
      </c>
      <c r="D320" s="229"/>
      <c r="E320" s="230"/>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573</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58" t="s">
        <v>5367</v>
      </c>
      <c r="D321" s="229"/>
      <c r="E321" s="230">
        <v>0.5544</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573</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75" t="s">
        <v>955</v>
      </c>
      <c r="D322" s="266"/>
      <c r="E322" s="267"/>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573</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76" t="s">
        <v>5368</v>
      </c>
      <c r="D323" s="266"/>
      <c r="E323" s="267">
        <v>554.4</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573</v>
      </c>
      <c r="AH323" s="213">
        <v>2</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75" t="s">
        <v>958</v>
      </c>
      <c r="D324" s="266"/>
      <c r="E324" s="267"/>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573</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58" t="s">
        <v>5369</v>
      </c>
      <c r="D325" s="229"/>
      <c r="E325" s="230">
        <v>0.11088000000000001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573</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57"/>
      <c r="D326" s="250"/>
      <c r="E326" s="250"/>
      <c r="F326" s="250"/>
      <c r="G326" s="250"/>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515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x14ac:dyDescent="0.2">
      <c r="A327" s="242">
        <v>39</v>
      </c>
      <c r="B327" s="243" t="s">
        <v>5370</v>
      </c>
      <c r="C327" s="254" t="s">
        <v>5371</v>
      </c>
      <c r="D327" s="244" t="s">
        <v>974</v>
      </c>
      <c r="E327" s="245">
        <v>13.305300000000001</v>
      </c>
      <c r="F327" s="246"/>
      <c r="G327" s="247">
        <f>ROUND(E327*F327,2)</f>
        <v>0</v>
      </c>
      <c r="H327" s="246"/>
      <c r="I327" s="247">
        <f>ROUND(E327*H327,2)</f>
        <v>0</v>
      </c>
      <c r="J327" s="246"/>
      <c r="K327" s="247">
        <f>ROUND(E327*J327,2)</f>
        <v>0</v>
      </c>
      <c r="L327" s="247">
        <v>21</v>
      </c>
      <c r="M327" s="247">
        <f>G327*(1+L327/100)</f>
        <v>0</v>
      </c>
      <c r="N327" s="245">
        <v>2.835E-2</v>
      </c>
      <c r="O327" s="245">
        <f>ROUND(E327*N327,2)</f>
        <v>0.38</v>
      </c>
      <c r="P327" s="245">
        <v>0</v>
      </c>
      <c r="Q327" s="245">
        <f>ROUND(E327*P327,2)</f>
        <v>0</v>
      </c>
      <c r="R327" s="247" t="s">
        <v>975</v>
      </c>
      <c r="S327" s="247" t="s">
        <v>511</v>
      </c>
      <c r="T327" s="248" t="s">
        <v>511</v>
      </c>
      <c r="U327" s="224">
        <v>0.29749999999999999</v>
      </c>
      <c r="V327" s="224">
        <f>ROUND(E327*U327,2)</f>
        <v>3.96</v>
      </c>
      <c r="W327" s="224"/>
      <c r="X327" s="224" t="s">
        <v>557</v>
      </c>
      <c r="Y327" s="224" t="s">
        <v>513</v>
      </c>
      <c r="Z327" s="213"/>
      <c r="AA327" s="213"/>
      <c r="AB327" s="213"/>
      <c r="AC327" s="213"/>
      <c r="AD327" s="213"/>
      <c r="AE327" s="213"/>
      <c r="AF327" s="213"/>
      <c r="AG327" s="213" t="s">
        <v>571</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2" x14ac:dyDescent="0.2">
      <c r="A328" s="220"/>
      <c r="B328" s="221"/>
      <c r="C328" s="274" t="s">
        <v>1442</v>
      </c>
      <c r="D328" s="272"/>
      <c r="E328" s="272"/>
      <c r="F328" s="272"/>
      <c r="G328" s="272"/>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921</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2" x14ac:dyDescent="0.2">
      <c r="A329" s="220"/>
      <c r="B329" s="221"/>
      <c r="C329" s="258" t="s">
        <v>5372</v>
      </c>
      <c r="D329" s="229"/>
      <c r="E329" s="230">
        <v>13.305300000000001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573</v>
      </c>
      <c r="AH329" s="213">
        <v>5</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2" x14ac:dyDescent="0.2">
      <c r="A330" s="220"/>
      <c r="B330" s="221"/>
      <c r="C330" s="257"/>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515</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x14ac:dyDescent="0.2">
      <c r="A331" s="242">
        <v>40</v>
      </c>
      <c r="B331" s="243" t="s">
        <v>5373</v>
      </c>
      <c r="C331" s="254" t="s">
        <v>5374</v>
      </c>
      <c r="D331" s="244" t="s">
        <v>974</v>
      </c>
      <c r="E331" s="245">
        <v>1.95</v>
      </c>
      <c r="F331" s="246"/>
      <c r="G331" s="247">
        <f>ROUND(E331*F331,2)</f>
        <v>0</v>
      </c>
      <c r="H331" s="246"/>
      <c r="I331" s="247">
        <f>ROUND(E331*H331,2)</f>
        <v>0</v>
      </c>
      <c r="J331" s="246"/>
      <c r="K331" s="247">
        <f>ROUND(E331*J331,2)</f>
        <v>0</v>
      </c>
      <c r="L331" s="247">
        <v>21</v>
      </c>
      <c r="M331" s="247">
        <f>G331*(1+L331/100)</f>
        <v>0</v>
      </c>
      <c r="N331" s="245">
        <v>0.126</v>
      </c>
      <c r="O331" s="245">
        <f>ROUND(E331*N331,2)</f>
        <v>0.25</v>
      </c>
      <c r="P331" s="245">
        <v>0</v>
      </c>
      <c r="Q331" s="245">
        <f>ROUND(E331*P331,2)</f>
        <v>0</v>
      </c>
      <c r="R331" s="247" t="s">
        <v>975</v>
      </c>
      <c r="S331" s="247" t="s">
        <v>511</v>
      </c>
      <c r="T331" s="248" t="s">
        <v>511</v>
      </c>
      <c r="U331" s="224">
        <v>0.51100000000000001</v>
      </c>
      <c r="V331" s="224">
        <f>ROUND(E331*U331,2)</f>
        <v>1</v>
      </c>
      <c r="W331" s="224"/>
      <c r="X331" s="224" t="s">
        <v>557</v>
      </c>
      <c r="Y331" s="224" t="s">
        <v>513</v>
      </c>
      <c r="Z331" s="213"/>
      <c r="AA331" s="213"/>
      <c r="AB331" s="213"/>
      <c r="AC331" s="213"/>
      <c r="AD331" s="213"/>
      <c r="AE331" s="213"/>
      <c r="AF331" s="213"/>
      <c r="AG331" s="213" t="s">
        <v>571</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2" x14ac:dyDescent="0.2">
      <c r="A332" s="220"/>
      <c r="B332" s="221"/>
      <c r="C332" s="274" t="s">
        <v>1442</v>
      </c>
      <c r="D332" s="272"/>
      <c r="E332" s="272"/>
      <c r="F332" s="272"/>
      <c r="G332" s="272"/>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921</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58" t="s">
        <v>5375</v>
      </c>
      <c r="D333" s="229"/>
      <c r="E333" s="230">
        <v>1.95</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573</v>
      </c>
      <c r="AH333" s="213">
        <v>5</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57"/>
      <c r="D334" s="250"/>
      <c r="E334" s="250"/>
      <c r="F334" s="250"/>
      <c r="G334" s="250"/>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515</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
      <c r="A335" s="242">
        <v>41</v>
      </c>
      <c r="B335" s="243" t="s">
        <v>5376</v>
      </c>
      <c r="C335" s="254" t="s">
        <v>5377</v>
      </c>
      <c r="D335" s="244" t="s">
        <v>1356</v>
      </c>
      <c r="E335" s="245">
        <v>60</v>
      </c>
      <c r="F335" s="246"/>
      <c r="G335" s="247">
        <f>ROUND(E335*F335,2)</f>
        <v>0</v>
      </c>
      <c r="H335" s="246"/>
      <c r="I335" s="247">
        <f>ROUND(E335*H335,2)</f>
        <v>0</v>
      </c>
      <c r="J335" s="246"/>
      <c r="K335" s="247">
        <f>ROUND(E335*J335,2)</f>
        <v>0</v>
      </c>
      <c r="L335" s="247">
        <v>21</v>
      </c>
      <c r="M335" s="247">
        <f>G335*(1+L335/100)</f>
        <v>0</v>
      </c>
      <c r="N335" s="245">
        <v>1.2800000000000001E-3</v>
      </c>
      <c r="O335" s="245">
        <f>ROUND(E335*N335,2)</f>
        <v>0.08</v>
      </c>
      <c r="P335" s="245">
        <v>0</v>
      </c>
      <c r="Q335" s="245">
        <f>ROUND(E335*P335,2)</f>
        <v>0</v>
      </c>
      <c r="R335" s="247" t="s">
        <v>975</v>
      </c>
      <c r="S335" s="247" t="s">
        <v>511</v>
      </c>
      <c r="T335" s="248" t="s">
        <v>511</v>
      </c>
      <c r="U335" s="224">
        <v>9.1999999999999998E-2</v>
      </c>
      <c r="V335" s="224">
        <f>ROUND(E335*U335,2)</f>
        <v>5.52</v>
      </c>
      <c r="W335" s="224"/>
      <c r="X335" s="224" t="s">
        <v>557</v>
      </c>
      <c r="Y335" s="224" t="s">
        <v>513</v>
      </c>
      <c r="Z335" s="213"/>
      <c r="AA335" s="213"/>
      <c r="AB335" s="213"/>
      <c r="AC335" s="213"/>
      <c r="AD335" s="213"/>
      <c r="AE335" s="213"/>
      <c r="AF335" s="213"/>
      <c r="AG335" s="213" t="s">
        <v>571</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2" x14ac:dyDescent="0.2">
      <c r="A336" s="220"/>
      <c r="B336" s="221"/>
      <c r="C336" s="274" t="s">
        <v>5378</v>
      </c>
      <c r="D336" s="272"/>
      <c r="E336" s="272"/>
      <c r="F336" s="272"/>
      <c r="G336" s="272"/>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921</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2" x14ac:dyDescent="0.2">
      <c r="A337" s="220"/>
      <c r="B337" s="221"/>
      <c r="C337" s="257"/>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515</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
      <c r="A338" s="242">
        <v>42</v>
      </c>
      <c r="B338" s="243" t="s">
        <v>5379</v>
      </c>
      <c r="C338" s="254" t="s">
        <v>5380</v>
      </c>
      <c r="D338" s="244" t="s">
        <v>974</v>
      </c>
      <c r="E338" s="245">
        <v>65</v>
      </c>
      <c r="F338" s="246"/>
      <c r="G338" s="247">
        <f>ROUND(E338*F338,2)</f>
        <v>0</v>
      </c>
      <c r="H338" s="246"/>
      <c r="I338" s="247">
        <f>ROUND(E338*H338,2)</f>
        <v>0</v>
      </c>
      <c r="J338" s="246"/>
      <c r="K338" s="247">
        <f>ROUND(E338*J338,2)</f>
        <v>0</v>
      </c>
      <c r="L338" s="247">
        <v>21</v>
      </c>
      <c r="M338" s="247">
        <f>G338*(1+L338/100)</f>
        <v>0</v>
      </c>
      <c r="N338" s="245">
        <v>0.16800000000000001</v>
      </c>
      <c r="O338" s="245">
        <f>ROUND(E338*N338,2)</f>
        <v>10.92</v>
      </c>
      <c r="P338" s="245">
        <v>0</v>
      </c>
      <c r="Q338" s="245">
        <f>ROUND(E338*P338,2)</f>
        <v>0</v>
      </c>
      <c r="R338" s="247"/>
      <c r="S338" s="247" t="s">
        <v>527</v>
      </c>
      <c r="T338" s="248" t="s">
        <v>511</v>
      </c>
      <c r="U338" s="224">
        <v>0.18</v>
      </c>
      <c r="V338" s="224">
        <f>ROUND(E338*U338,2)</f>
        <v>11.7</v>
      </c>
      <c r="W338" s="224"/>
      <c r="X338" s="224" t="s">
        <v>557</v>
      </c>
      <c r="Y338" s="224" t="s">
        <v>513</v>
      </c>
      <c r="Z338" s="213"/>
      <c r="AA338" s="213"/>
      <c r="AB338" s="213"/>
      <c r="AC338" s="213"/>
      <c r="AD338" s="213"/>
      <c r="AE338" s="213"/>
      <c r="AF338" s="213"/>
      <c r="AG338" s="213" t="s">
        <v>571</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58" t="s">
        <v>5214</v>
      </c>
      <c r="D339" s="229"/>
      <c r="E339" s="230"/>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573</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58" t="s">
        <v>5381</v>
      </c>
      <c r="D340" s="229"/>
      <c r="E340" s="230">
        <v>65</v>
      </c>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573</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75" t="s">
        <v>955</v>
      </c>
      <c r="D341" s="266"/>
      <c r="E341" s="267"/>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573</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3" x14ac:dyDescent="0.2">
      <c r="A342" s="220"/>
      <c r="B342" s="221"/>
      <c r="C342" s="276" t="s">
        <v>5274</v>
      </c>
      <c r="D342" s="266"/>
      <c r="E342" s="267">
        <v>65</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573</v>
      </c>
      <c r="AH342" s="213">
        <v>2</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75" t="s">
        <v>958</v>
      </c>
      <c r="D343" s="266"/>
      <c r="E343" s="267"/>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573</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2" x14ac:dyDescent="0.2">
      <c r="A344" s="220"/>
      <c r="B344" s="221"/>
      <c r="C344" s="257"/>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515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
      <c r="A345" s="242">
        <v>43</v>
      </c>
      <c r="B345" s="243" t="s">
        <v>5382</v>
      </c>
      <c r="C345" s="254" t="s">
        <v>5383</v>
      </c>
      <c r="D345" s="244" t="s">
        <v>974</v>
      </c>
      <c r="E345" s="245">
        <v>13.305300000000001</v>
      </c>
      <c r="F345" s="246"/>
      <c r="G345" s="247">
        <f>ROUND(E345*F345,2)</f>
        <v>0</v>
      </c>
      <c r="H345" s="246"/>
      <c r="I345" s="247">
        <f>ROUND(E345*H345,2)</f>
        <v>0</v>
      </c>
      <c r="J345" s="246"/>
      <c r="K345" s="247">
        <f>ROUND(E345*J345,2)</f>
        <v>0</v>
      </c>
      <c r="L345" s="247">
        <v>21</v>
      </c>
      <c r="M345" s="247">
        <f>G345*(1+L345/100)</f>
        <v>0</v>
      </c>
      <c r="N345" s="245">
        <v>0</v>
      </c>
      <c r="O345" s="245">
        <f>ROUND(E345*N345,2)</f>
        <v>0</v>
      </c>
      <c r="P345" s="245">
        <v>0</v>
      </c>
      <c r="Q345" s="245">
        <f>ROUND(E345*P345,2)</f>
        <v>0</v>
      </c>
      <c r="R345" s="247"/>
      <c r="S345" s="247" t="s">
        <v>527</v>
      </c>
      <c r="T345" s="248" t="s">
        <v>512</v>
      </c>
      <c r="U345" s="224">
        <v>0</v>
      </c>
      <c r="V345" s="224">
        <f>ROUND(E345*U345,2)</f>
        <v>0</v>
      </c>
      <c r="W345" s="224"/>
      <c r="X345" s="224" t="s">
        <v>557</v>
      </c>
      <c r="Y345" s="224" t="s">
        <v>513</v>
      </c>
      <c r="Z345" s="213"/>
      <c r="AA345" s="213"/>
      <c r="AB345" s="213"/>
      <c r="AC345" s="213"/>
      <c r="AD345" s="213"/>
      <c r="AE345" s="213"/>
      <c r="AF345" s="213"/>
      <c r="AG345" s="213" t="s">
        <v>571</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2" x14ac:dyDescent="0.2">
      <c r="A346" s="220"/>
      <c r="B346" s="221"/>
      <c r="C346" s="258" t="s">
        <v>5384</v>
      </c>
      <c r="D346" s="229"/>
      <c r="E346" s="230">
        <v>13.305300000000001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573</v>
      </c>
      <c r="AH346" s="213">
        <v>5</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57"/>
      <c r="D347" s="250"/>
      <c r="E347" s="250"/>
      <c r="F347" s="250"/>
      <c r="G347" s="250"/>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515</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2">
        <v>44</v>
      </c>
      <c r="B348" s="243" t="s">
        <v>5385</v>
      </c>
      <c r="C348" s="254" t="s">
        <v>5386</v>
      </c>
      <c r="D348" s="244" t="s">
        <v>974</v>
      </c>
      <c r="E348" s="245">
        <v>1.95</v>
      </c>
      <c r="F348" s="246"/>
      <c r="G348" s="247">
        <f>ROUND(E348*F348,2)</f>
        <v>0</v>
      </c>
      <c r="H348" s="246"/>
      <c r="I348" s="247">
        <f>ROUND(E348*H348,2)</f>
        <v>0</v>
      </c>
      <c r="J348" s="246"/>
      <c r="K348" s="247">
        <f>ROUND(E348*J348,2)</f>
        <v>0</v>
      </c>
      <c r="L348" s="247">
        <v>21</v>
      </c>
      <c r="M348" s="247">
        <f>G348*(1+L348/100)</f>
        <v>0</v>
      </c>
      <c r="N348" s="245">
        <v>0.38238</v>
      </c>
      <c r="O348" s="245">
        <f>ROUND(E348*N348,2)</f>
        <v>0.75</v>
      </c>
      <c r="P348" s="245">
        <v>0</v>
      </c>
      <c r="Q348" s="245">
        <f>ROUND(E348*P348,2)</f>
        <v>0</v>
      </c>
      <c r="R348" s="247" t="s">
        <v>2913</v>
      </c>
      <c r="S348" s="247" t="s">
        <v>511</v>
      </c>
      <c r="T348" s="248" t="s">
        <v>511</v>
      </c>
      <c r="U348" s="224">
        <v>0.75587000000000004</v>
      </c>
      <c r="V348" s="224">
        <f>ROUND(E348*U348,2)</f>
        <v>1.47</v>
      </c>
      <c r="W348" s="224"/>
      <c r="X348" s="224" t="s">
        <v>2649</v>
      </c>
      <c r="Y348" s="224" t="s">
        <v>513</v>
      </c>
      <c r="Z348" s="213"/>
      <c r="AA348" s="213"/>
      <c r="AB348" s="213"/>
      <c r="AC348" s="213"/>
      <c r="AD348" s="213"/>
      <c r="AE348" s="213"/>
      <c r="AF348" s="213"/>
      <c r="AG348" s="213" t="s">
        <v>2650</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74" t="s">
        <v>5387</v>
      </c>
      <c r="D349" s="272"/>
      <c r="E349" s="272"/>
      <c r="F349" s="272"/>
      <c r="G349" s="272"/>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921</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2" x14ac:dyDescent="0.2">
      <c r="A350" s="220"/>
      <c r="B350" s="221"/>
      <c r="C350" s="258" t="s">
        <v>5297</v>
      </c>
      <c r="D350" s="229"/>
      <c r="E350" s="230"/>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573</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3" x14ac:dyDescent="0.2">
      <c r="A351" s="220"/>
      <c r="B351" s="221"/>
      <c r="C351" s="258" t="s">
        <v>5388</v>
      </c>
      <c r="D351" s="229"/>
      <c r="E351" s="230">
        <v>1.95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573</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3" x14ac:dyDescent="0.2">
      <c r="A352" s="220"/>
      <c r="B352" s="221"/>
      <c r="C352" s="275" t="s">
        <v>955</v>
      </c>
      <c r="D352" s="266"/>
      <c r="E352" s="267"/>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573</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76" t="s">
        <v>5389</v>
      </c>
      <c r="D353" s="266"/>
      <c r="E353" s="267">
        <v>0.88</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573</v>
      </c>
      <c r="AH353" s="213">
        <v>2</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76" t="s">
        <v>5390</v>
      </c>
      <c r="D354" s="266"/>
      <c r="E354" s="267">
        <v>1.07</v>
      </c>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573</v>
      </c>
      <c r="AH354" s="213">
        <v>2</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5" t="s">
        <v>958</v>
      </c>
      <c r="D355" s="266"/>
      <c r="E355" s="267"/>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573</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2" x14ac:dyDescent="0.2">
      <c r="A356" s="220"/>
      <c r="B356" s="221"/>
      <c r="C356" s="257"/>
      <c r="D356" s="250"/>
      <c r="E356" s="250"/>
      <c r="F356" s="250"/>
      <c r="G356" s="250"/>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515</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x14ac:dyDescent="0.2">
      <c r="A357" s="242">
        <v>45</v>
      </c>
      <c r="B357" s="243" t="s">
        <v>5391</v>
      </c>
      <c r="C357" s="254" t="s">
        <v>5392</v>
      </c>
      <c r="D357" s="244" t="s">
        <v>582</v>
      </c>
      <c r="E357" s="245">
        <v>168</v>
      </c>
      <c r="F357" s="246"/>
      <c r="G357" s="247">
        <f>ROUND(E357*F357,2)</f>
        <v>0</v>
      </c>
      <c r="H357" s="246"/>
      <c r="I357" s="247">
        <f>ROUND(E357*H357,2)</f>
        <v>0</v>
      </c>
      <c r="J357" s="246"/>
      <c r="K357" s="247">
        <f>ROUND(E357*J357,2)</f>
        <v>0</v>
      </c>
      <c r="L357" s="247">
        <v>21</v>
      </c>
      <c r="M357" s="247">
        <f>G357*(1+L357/100)</f>
        <v>0</v>
      </c>
      <c r="N357" s="245">
        <v>1.9499999999999999E-3</v>
      </c>
      <c r="O357" s="245">
        <f>ROUND(E357*N357,2)</f>
        <v>0.33</v>
      </c>
      <c r="P357" s="245">
        <v>0</v>
      </c>
      <c r="Q357" s="245">
        <f>ROUND(E357*P357,2)</f>
        <v>0</v>
      </c>
      <c r="R357" s="247" t="s">
        <v>970</v>
      </c>
      <c r="S357" s="247" t="s">
        <v>511</v>
      </c>
      <c r="T357" s="248" t="s">
        <v>511</v>
      </c>
      <c r="U357" s="224">
        <v>0</v>
      </c>
      <c r="V357" s="224">
        <f>ROUND(E357*U357,2)</f>
        <v>0</v>
      </c>
      <c r="W357" s="224"/>
      <c r="X357" s="224" t="s">
        <v>531</v>
      </c>
      <c r="Y357" s="224" t="s">
        <v>513</v>
      </c>
      <c r="Z357" s="213"/>
      <c r="AA357" s="213"/>
      <c r="AB357" s="213"/>
      <c r="AC357" s="213"/>
      <c r="AD357" s="213"/>
      <c r="AE357" s="213"/>
      <c r="AF357" s="213"/>
      <c r="AG357" s="213" t="s">
        <v>541</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2" x14ac:dyDescent="0.2">
      <c r="A358" s="220"/>
      <c r="B358" s="221"/>
      <c r="C358" s="258" t="s">
        <v>5214</v>
      </c>
      <c r="D358" s="229"/>
      <c r="E358" s="230"/>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573</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3" x14ac:dyDescent="0.2">
      <c r="A359" s="220"/>
      <c r="B359" s="221"/>
      <c r="C359" s="258" t="s">
        <v>5393</v>
      </c>
      <c r="D359" s="229"/>
      <c r="E359" s="230">
        <v>168</v>
      </c>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573</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75" t="s">
        <v>955</v>
      </c>
      <c r="D360" s="266"/>
      <c r="E360" s="267"/>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573</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76" t="s">
        <v>5394</v>
      </c>
      <c r="D361" s="266"/>
      <c r="E361" s="267">
        <v>168</v>
      </c>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573</v>
      </c>
      <c r="AH361" s="213">
        <v>2</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75" t="s">
        <v>958</v>
      </c>
      <c r="D362" s="266"/>
      <c r="E362" s="267"/>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573</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2" x14ac:dyDescent="0.2">
      <c r="A363" s="220"/>
      <c r="B363" s="221"/>
      <c r="C363" s="257"/>
      <c r="D363" s="250"/>
      <c r="E363" s="250"/>
      <c r="F363" s="250"/>
      <c r="G363" s="250"/>
      <c r="H363" s="224"/>
      <c r="I363" s="224"/>
      <c r="J363" s="224"/>
      <c r="K363" s="224"/>
      <c r="L363" s="224"/>
      <c r="M363" s="224"/>
      <c r="N363" s="223"/>
      <c r="O363" s="223"/>
      <c r="P363" s="223"/>
      <c r="Q363" s="223"/>
      <c r="R363" s="224"/>
      <c r="S363" s="224"/>
      <c r="T363" s="224"/>
      <c r="U363" s="224"/>
      <c r="V363" s="224"/>
      <c r="W363" s="224"/>
      <c r="X363" s="224"/>
      <c r="Y363" s="224"/>
      <c r="Z363" s="213"/>
      <c r="AA363" s="213"/>
      <c r="AB363" s="213"/>
      <c r="AC363" s="213"/>
      <c r="AD363" s="213"/>
      <c r="AE363" s="213"/>
      <c r="AF363" s="213"/>
      <c r="AG363" s="213" t="s">
        <v>515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x14ac:dyDescent="0.2">
      <c r="A364" s="232" t="s">
        <v>506</v>
      </c>
      <c r="B364" s="233" t="s">
        <v>338</v>
      </c>
      <c r="C364" s="253" t="s">
        <v>339</v>
      </c>
      <c r="D364" s="234"/>
      <c r="E364" s="235"/>
      <c r="F364" s="236"/>
      <c r="G364" s="236">
        <f>SUMIF(AG365:AG369,"&lt;&gt;NOR",G365:G369)</f>
        <v>0</v>
      </c>
      <c r="H364" s="236"/>
      <c r="I364" s="236">
        <f>SUM(I365:I369)</f>
        <v>0</v>
      </c>
      <c r="J364" s="236"/>
      <c r="K364" s="236">
        <f>SUM(K365:K369)</f>
        <v>0</v>
      </c>
      <c r="L364" s="236"/>
      <c r="M364" s="236">
        <f>SUM(M365:M369)</f>
        <v>0</v>
      </c>
      <c r="N364" s="235"/>
      <c r="O364" s="235">
        <f>SUM(O365:O369)</f>
        <v>0</v>
      </c>
      <c r="P364" s="235"/>
      <c r="Q364" s="235">
        <f>SUM(Q365:Q369)</f>
        <v>0</v>
      </c>
      <c r="R364" s="236"/>
      <c r="S364" s="236"/>
      <c r="T364" s="237"/>
      <c r="U364" s="231"/>
      <c r="V364" s="231">
        <f>SUM(V365:V369)</f>
        <v>0</v>
      </c>
      <c r="W364" s="231"/>
      <c r="X364" s="231"/>
      <c r="Y364" s="231"/>
      <c r="AG364" t="s">
        <v>507</v>
      </c>
    </row>
    <row r="365" spans="1:60" outlineLevel="1" x14ac:dyDescent="0.2">
      <c r="A365" s="242">
        <v>46</v>
      </c>
      <c r="B365" s="243" t="s">
        <v>5395</v>
      </c>
      <c r="C365" s="254" t="s">
        <v>5396</v>
      </c>
      <c r="D365" s="244" t="s">
        <v>915</v>
      </c>
      <c r="E365" s="245">
        <v>1</v>
      </c>
      <c r="F365" s="246"/>
      <c r="G365" s="247">
        <f>ROUND(E365*F365,2)</f>
        <v>0</v>
      </c>
      <c r="H365" s="246"/>
      <c r="I365" s="247">
        <f>ROUND(E365*H365,2)</f>
        <v>0</v>
      </c>
      <c r="J365" s="246"/>
      <c r="K365" s="247">
        <f>ROUND(E365*J365,2)</f>
        <v>0</v>
      </c>
      <c r="L365" s="247">
        <v>21</v>
      </c>
      <c r="M365" s="247">
        <f>G365*(1+L365/100)</f>
        <v>0</v>
      </c>
      <c r="N365" s="245">
        <v>0</v>
      </c>
      <c r="O365" s="245">
        <f>ROUND(E365*N365,2)</f>
        <v>0</v>
      </c>
      <c r="P365" s="245">
        <v>0</v>
      </c>
      <c r="Q365" s="245">
        <f>ROUND(E365*P365,2)</f>
        <v>0</v>
      </c>
      <c r="R365" s="247"/>
      <c r="S365" s="247" t="s">
        <v>527</v>
      </c>
      <c r="T365" s="248" t="s">
        <v>512</v>
      </c>
      <c r="U365" s="224">
        <v>0</v>
      </c>
      <c r="V365" s="224">
        <f>ROUND(E365*U365,2)</f>
        <v>0</v>
      </c>
      <c r="W365" s="224"/>
      <c r="X365" s="224" t="s">
        <v>557</v>
      </c>
      <c r="Y365" s="224" t="s">
        <v>513</v>
      </c>
      <c r="Z365" s="213"/>
      <c r="AA365" s="213"/>
      <c r="AB365" s="213"/>
      <c r="AC365" s="213"/>
      <c r="AD365" s="213"/>
      <c r="AE365" s="213"/>
      <c r="AF365" s="213"/>
      <c r="AG365" s="213" t="s">
        <v>571</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2" x14ac:dyDescent="0.2">
      <c r="A366" s="220"/>
      <c r="B366" s="221"/>
      <c r="C366" s="255"/>
      <c r="D366" s="251"/>
      <c r="E366" s="251"/>
      <c r="F366" s="251"/>
      <c r="G366" s="251"/>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515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x14ac:dyDescent="0.2">
      <c r="A367" s="242">
        <v>47</v>
      </c>
      <c r="B367" s="243" t="s">
        <v>5397</v>
      </c>
      <c r="C367" s="254" t="s">
        <v>5398</v>
      </c>
      <c r="D367" s="244" t="s">
        <v>974</v>
      </c>
      <c r="E367" s="245">
        <v>120.4832</v>
      </c>
      <c r="F367" s="246"/>
      <c r="G367" s="247">
        <f>ROUND(E367*F367,2)</f>
        <v>0</v>
      </c>
      <c r="H367" s="246"/>
      <c r="I367" s="247">
        <f>ROUND(E367*H367,2)</f>
        <v>0</v>
      </c>
      <c r="J367" s="246"/>
      <c r="K367" s="247">
        <f>ROUND(E367*J367,2)</f>
        <v>0</v>
      </c>
      <c r="L367" s="247">
        <v>21</v>
      </c>
      <c r="M367" s="247">
        <f>G367*(1+L367/100)</f>
        <v>0</v>
      </c>
      <c r="N367" s="245">
        <v>0</v>
      </c>
      <c r="O367" s="245">
        <f>ROUND(E367*N367,2)</f>
        <v>0</v>
      </c>
      <c r="P367" s="245">
        <v>0</v>
      </c>
      <c r="Q367" s="245">
        <f>ROUND(E367*P367,2)</f>
        <v>0</v>
      </c>
      <c r="R367" s="247"/>
      <c r="S367" s="247" t="s">
        <v>527</v>
      </c>
      <c r="T367" s="248" t="s">
        <v>512</v>
      </c>
      <c r="U367" s="224">
        <v>0</v>
      </c>
      <c r="V367" s="224">
        <f>ROUND(E367*U367,2)</f>
        <v>0</v>
      </c>
      <c r="W367" s="224"/>
      <c r="X367" s="224" t="s">
        <v>557</v>
      </c>
      <c r="Y367" s="224" t="s">
        <v>513</v>
      </c>
      <c r="Z367" s="213"/>
      <c r="AA367" s="213"/>
      <c r="AB367" s="213"/>
      <c r="AC367" s="213"/>
      <c r="AD367" s="213"/>
      <c r="AE367" s="213"/>
      <c r="AF367" s="213"/>
      <c r="AG367" s="213" t="s">
        <v>571</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58" t="s">
        <v>5399</v>
      </c>
      <c r="D368" s="229"/>
      <c r="E368" s="230">
        <v>120.4832</v>
      </c>
      <c r="F368" s="224"/>
      <c r="G368" s="224"/>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573</v>
      </c>
      <c r="AH368" s="213">
        <v>0</v>
      </c>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2" x14ac:dyDescent="0.2">
      <c r="A369" s="220"/>
      <c r="B369" s="221"/>
      <c r="C369" s="257"/>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515</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x14ac:dyDescent="0.2">
      <c r="A370" s="232" t="s">
        <v>506</v>
      </c>
      <c r="B370" s="233" t="s">
        <v>340</v>
      </c>
      <c r="C370" s="253" t="s">
        <v>341</v>
      </c>
      <c r="D370" s="234"/>
      <c r="E370" s="235"/>
      <c r="F370" s="236"/>
      <c r="G370" s="236">
        <f>SUMIF(AG371:AG398,"&lt;&gt;NOR",G371:G398)</f>
        <v>0</v>
      </c>
      <c r="H370" s="236"/>
      <c r="I370" s="236">
        <f>SUM(I371:I398)</f>
        <v>0</v>
      </c>
      <c r="J370" s="236"/>
      <c r="K370" s="236">
        <f>SUM(K371:K398)</f>
        <v>0</v>
      </c>
      <c r="L370" s="236"/>
      <c r="M370" s="236">
        <f>SUM(M371:M398)</f>
        <v>0</v>
      </c>
      <c r="N370" s="235"/>
      <c r="O370" s="235">
        <f>SUM(O371:O398)</f>
        <v>23.71</v>
      </c>
      <c r="P370" s="235"/>
      <c r="Q370" s="235">
        <f>SUM(Q371:Q398)</f>
        <v>0</v>
      </c>
      <c r="R370" s="236"/>
      <c r="S370" s="236"/>
      <c r="T370" s="237"/>
      <c r="U370" s="231"/>
      <c r="V370" s="231">
        <f>SUM(V371:V398)</f>
        <v>26.92</v>
      </c>
      <c r="W370" s="231"/>
      <c r="X370" s="231"/>
      <c r="Y370" s="231"/>
      <c r="AG370" t="s">
        <v>507</v>
      </c>
    </row>
    <row r="371" spans="1:60" ht="22.5" outlineLevel="1" x14ac:dyDescent="0.2">
      <c r="A371" s="242">
        <v>48</v>
      </c>
      <c r="B371" s="243" t="s">
        <v>5400</v>
      </c>
      <c r="C371" s="254" t="s">
        <v>5401</v>
      </c>
      <c r="D371" s="244" t="s">
        <v>1356</v>
      </c>
      <c r="E371" s="245">
        <v>133</v>
      </c>
      <c r="F371" s="246"/>
      <c r="G371" s="247">
        <f>ROUND(E371*F371,2)</f>
        <v>0</v>
      </c>
      <c r="H371" s="246"/>
      <c r="I371" s="247">
        <f>ROUND(E371*H371,2)</f>
        <v>0</v>
      </c>
      <c r="J371" s="246"/>
      <c r="K371" s="247">
        <f>ROUND(E371*J371,2)</f>
        <v>0</v>
      </c>
      <c r="L371" s="247">
        <v>21</v>
      </c>
      <c r="M371" s="247">
        <f>G371*(1+L371/100)</f>
        <v>0</v>
      </c>
      <c r="N371" s="245">
        <v>0.10249999999999999</v>
      </c>
      <c r="O371" s="245">
        <f>ROUND(E371*N371,2)</f>
        <v>13.63</v>
      </c>
      <c r="P371" s="245">
        <v>0</v>
      </c>
      <c r="Q371" s="245">
        <f>ROUND(E371*P371,2)</f>
        <v>0</v>
      </c>
      <c r="R371" s="247" t="s">
        <v>5212</v>
      </c>
      <c r="S371" s="247" t="s">
        <v>511</v>
      </c>
      <c r="T371" s="248" t="s">
        <v>511</v>
      </c>
      <c r="U371" s="224">
        <v>0.14000000000000001</v>
      </c>
      <c r="V371" s="224">
        <f>ROUND(E371*U371,2)</f>
        <v>18.62</v>
      </c>
      <c r="W371" s="224"/>
      <c r="X371" s="224" t="s">
        <v>557</v>
      </c>
      <c r="Y371" s="224" t="s">
        <v>513</v>
      </c>
      <c r="Z371" s="213"/>
      <c r="AA371" s="213"/>
      <c r="AB371" s="213"/>
      <c r="AC371" s="213"/>
      <c r="AD371" s="213"/>
      <c r="AE371" s="213"/>
      <c r="AF371" s="213"/>
      <c r="AG371" s="213" t="s">
        <v>571</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2" x14ac:dyDescent="0.2">
      <c r="A372" s="220"/>
      <c r="B372" s="221"/>
      <c r="C372" s="274" t="s">
        <v>5402</v>
      </c>
      <c r="D372" s="272"/>
      <c r="E372" s="272"/>
      <c r="F372" s="272"/>
      <c r="G372" s="272"/>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921</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2" x14ac:dyDescent="0.2">
      <c r="A373" s="220"/>
      <c r="B373" s="221"/>
      <c r="C373" s="258" t="s">
        <v>5305</v>
      </c>
      <c r="D373" s="229"/>
      <c r="E373" s="230"/>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573</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58" t="s">
        <v>5403</v>
      </c>
      <c r="D374" s="229"/>
      <c r="E374" s="230">
        <v>133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573</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75" t="s">
        <v>955</v>
      </c>
      <c r="D375" s="266"/>
      <c r="E375" s="267"/>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573</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76" t="s">
        <v>5404</v>
      </c>
      <c r="D376" s="266"/>
      <c r="E376" s="267">
        <v>39</v>
      </c>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573</v>
      </c>
      <c r="AH376" s="213">
        <v>2</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76" t="s">
        <v>5405</v>
      </c>
      <c r="D377" s="266"/>
      <c r="E377" s="267">
        <v>39</v>
      </c>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573</v>
      </c>
      <c r="AH377" s="213">
        <v>2</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76" t="s">
        <v>5406</v>
      </c>
      <c r="D378" s="266"/>
      <c r="E378" s="267">
        <v>55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573</v>
      </c>
      <c r="AH378" s="213">
        <v>2</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75" t="s">
        <v>958</v>
      </c>
      <c r="D379" s="266"/>
      <c r="E379" s="267"/>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573</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57"/>
      <c r="D380" s="250"/>
      <c r="E380" s="250"/>
      <c r="F380" s="250"/>
      <c r="G380" s="250"/>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515</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ht="22.5" outlineLevel="1" x14ac:dyDescent="0.2">
      <c r="A381" s="242">
        <v>49</v>
      </c>
      <c r="B381" s="243" t="s">
        <v>5407</v>
      </c>
      <c r="C381" s="254" t="s">
        <v>5408</v>
      </c>
      <c r="D381" s="244" t="s">
        <v>1356</v>
      </c>
      <c r="E381" s="245">
        <v>30.5</v>
      </c>
      <c r="F381" s="246"/>
      <c r="G381" s="247">
        <f>ROUND(E381*F381,2)</f>
        <v>0</v>
      </c>
      <c r="H381" s="246"/>
      <c r="I381" s="247">
        <f>ROUND(E381*H381,2)</f>
        <v>0</v>
      </c>
      <c r="J381" s="246"/>
      <c r="K381" s="247">
        <f>ROUND(E381*J381,2)</f>
        <v>0</v>
      </c>
      <c r="L381" s="247">
        <v>21</v>
      </c>
      <c r="M381" s="247">
        <f>G381*(1+L381/100)</f>
        <v>0</v>
      </c>
      <c r="N381" s="245">
        <v>0.188</v>
      </c>
      <c r="O381" s="245">
        <f>ROUND(E381*N381,2)</f>
        <v>5.73</v>
      </c>
      <c r="P381" s="245">
        <v>0</v>
      </c>
      <c r="Q381" s="245">
        <f>ROUND(E381*P381,2)</f>
        <v>0</v>
      </c>
      <c r="R381" s="247" t="s">
        <v>5212</v>
      </c>
      <c r="S381" s="247" t="s">
        <v>511</v>
      </c>
      <c r="T381" s="248" t="s">
        <v>511</v>
      </c>
      <c r="U381" s="224">
        <v>0.27200000000000002</v>
      </c>
      <c r="V381" s="224">
        <f>ROUND(E381*U381,2)</f>
        <v>8.3000000000000007</v>
      </c>
      <c r="W381" s="224"/>
      <c r="X381" s="224" t="s">
        <v>557</v>
      </c>
      <c r="Y381" s="224" t="s">
        <v>513</v>
      </c>
      <c r="Z381" s="213"/>
      <c r="AA381" s="213"/>
      <c r="AB381" s="213"/>
      <c r="AC381" s="213"/>
      <c r="AD381" s="213"/>
      <c r="AE381" s="213"/>
      <c r="AF381" s="213"/>
      <c r="AG381" s="213" t="s">
        <v>571</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2" x14ac:dyDescent="0.2">
      <c r="A382" s="220"/>
      <c r="B382" s="221"/>
      <c r="C382" s="274" t="s">
        <v>5409</v>
      </c>
      <c r="D382" s="272"/>
      <c r="E382" s="272"/>
      <c r="F382" s="272"/>
      <c r="G382" s="272"/>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921</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2" x14ac:dyDescent="0.2">
      <c r="A383" s="220"/>
      <c r="B383" s="221"/>
      <c r="C383" s="258" t="s">
        <v>5305</v>
      </c>
      <c r="D383" s="229"/>
      <c r="E383" s="230"/>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573</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58" t="s">
        <v>5410</v>
      </c>
      <c r="D384" s="229"/>
      <c r="E384" s="230">
        <v>30.5</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573</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75" t="s">
        <v>955</v>
      </c>
      <c r="D385" s="266"/>
      <c r="E385" s="267"/>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573</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76" t="s">
        <v>5411</v>
      </c>
      <c r="D386" s="266"/>
      <c r="E386" s="267">
        <v>4.5</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573</v>
      </c>
      <c r="AH386" s="213">
        <v>2</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76" t="s">
        <v>5412</v>
      </c>
      <c r="D387" s="266"/>
      <c r="E387" s="267">
        <v>26</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573</v>
      </c>
      <c r="AH387" s="213">
        <v>2</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75" t="s">
        <v>958</v>
      </c>
      <c r="D388" s="266"/>
      <c r="E388" s="267"/>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573</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2" x14ac:dyDescent="0.2">
      <c r="A389" s="220"/>
      <c r="B389" s="221"/>
      <c r="C389" s="257"/>
      <c r="D389" s="250"/>
      <c r="E389" s="250"/>
      <c r="F389" s="250"/>
      <c r="G389" s="250"/>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515</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1" x14ac:dyDescent="0.2">
      <c r="A390" s="242">
        <v>50</v>
      </c>
      <c r="B390" s="243" t="s">
        <v>5413</v>
      </c>
      <c r="C390" s="254" t="s">
        <v>5414</v>
      </c>
      <c r="D390" s="244" t="s">
        <v>582</v>
      </c>
      <c r="E390" s="245">
        <v>31</v>
      </c>
      <c r="F390" s="246"/>
      <c r="G390" s="247">
        <f>ROUND(E390*F390,2)</f>
        <v>0</v>
      </c>
      <c r="H390" s="246"/>
      <c r="I390" s="247">
        <f>ROUND(E390*H390,2)</f>
        <v>0</v>
      </c>
      <c r="J390" s="246"/>
      <c r="K390" s="247">
        <f>ROUND(E390*J390,2)</f>
        <v>0</v>
      </c>
      <c r="L390" s="247">
        <v>21</v>
      </c>
      <c r="M390" s="247">
        <f>G390*(1+L390/100)</f>
        <v>0</v>
      </c>
      <c r="N390" s="245">
        <v>4.4769999999999997E-2</v>
      </c>
      <c r="O390" s="245">
        <f>ROUND(E390*N390,2)</f>
        <v>1.39</v>
      </c>
      <c r="P390" s="245">
        <v>0</v>
      </c>
      <c r="Q390" s="245">
        <f>ROUND(E390*P390,2)</f>
        <v>0</v>
      </c>
      <c r="R390" s="247" t="s">
        <v>970</v>
      </c>
      <c r="S390" s="247" t="s">
        <v>511</v>
      </c>
      <c r="T390" s="248" t="s">
        <v>511</v>
      </c>
      <c r="U390" s="224">
        <v>0</v>
      </c>
      <c r="V390" s="224">
        <f>ROUND(E390*U390,2)</f>
        <v>0</v>
      </c>
      <c r="W390" s="224"/>
      <c r="X390" s="224" t="s">
        <v>531</v>
      </c>
      <c r="Y390" s="224" t="s">
        <v>513</v>
      </c>
      <c r="Z390" s="213"/>
      <c r="AA390" s="213"/>
      <c r="AB390" s="213"/>
      <c r="AC390" s="213"/>
      <c r="AD390" s="213"/>
      <c r="AE390" s="213"/>
      <c r="AF390" s="213"/>
      <c r="AG390" s="213" t="s">
        <v>541</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75" t="s">
        <v>955</v>
      </c>
      <c r="D391" s="266"/>
      <c r="E391" s="267"/>
      <c r="F391" s="224"/>
      <c r="G391" s="224"/>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573</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76" t="s">
        <v>5415</v>
      </c>
      <c r="D392" s="266"/>
      <c r="E392" s="267">
        <v>3824833.64</v>
      </c>
      <c r="F392" s="224"/>
      <c r="G392" s="224"/>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573</v>
      </c>
      <c r="AH392" s="213">
        <v>2</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3" x14ac:dyDescent="0.2">
      <c r="A393" s="220"/>
      <c r="B393" s="221"/>
      <c r="C393" s="275" t="s">
        <v>958</v>
      </c>
      <c r="D393" s="266"/>
      <c r="E393" s="267"/>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573</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3" x14ac:dyDescent="0.2">
      <c r="A394" s="220"/>
      <c r="B394" s="221"/>
      <c r="C394" s="258" t="s">
        <v>5416</v>
      </c>
      <c r="D394" s="229"/>
      <c r="E394" s="230">
        <v>31</v>
      </c>
      <c r="F394" s="224"/>
      <c r="G394" s="224"/>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573</v>
      </c>
      <c r="AH394" s="213">
        <v>0</v>
      </c>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2" x14ac:dyDescent="0.2">
      <c r="A395" s="220"/>
      <c r="B395" s="221"/>
      <c r="C395" s="257"/>
      <c r="D395" s="250"/>
      <c r="E395" s="250"/>
      <c r="F395" s="250"/>
      <c r="G395" s="250"/>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515</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x14ac:dyDescent="0.2">
      <c r="A396" s="242">
        <v>51</v>
      </c>
      <c r="B396" s="243" t="s">
        <v>5417</v>
      </c>
      <c r="C396" s="254" t="s">
        <v>5418</v>
      </c>
      <c r="D396" s="244" t="s">
        <v>582</v>
      </c>
      <c r="E396" s="245">
        <v>134.33000000000001</v>
      </c>
      <c r="F396" s="246"/>
      <c r="G396" s="247">
        <f>ROUND(E396*F396,2)</f>
        <v>0</v>
      </c>
      <c r="H396" s="246"/>
      <c r="I396" s="247">
        <f>ROUND(E396*H396,2)</f>
        <v>0</v>
      </c>
      <c r="J396" s="246"/>
      <c r="K396" s="247">
        <f>ROUND(E396*J396,2)</f>
        <v>0</v>
      </c>
      <c r="L396" s="247">
        <v>21</v>
      </c>
      <c r="M396" s="247">
        <f>G396*(1+L396/100)</f>
        <v>0</v>
      </c>
      <c r="N396" s="245">
        <v>2.1999999999999999E-2</v>
      </c>
      <c r="O396" s="245">
        <f>ROUND(E396*N396,2)</f>
        <v>2.96</v>
      </c>
      <c r="P396" s="245">
        <v>0</v>
      </c>
      <c r="Q396" s="245">
        <f>ROUND(E396*P396,2)</f>
        <v>0</v>
      </c>
      <c r="R396" s="247" t="s">
        <v>970</v>
      </c>
      <c r="S396" s="247" t="s">
        <v>511</v>
      </c>
      <c r="T396" s="248" t="s">
        <v>511</v>
      </c>
      <c r="U396" s="224">
        <v>0</v>
      </c>
      <c r="V396" s="224">
        <f>ROUND(E396*U396,2)</f>
        <v>0</v>
      </c>
      <c r="W396" s="224"/>
      <c r="X396" s="224" t="s">
        <v>531</v>
      </c>
      <c r="Y396" s="224" t="s">
        <v>513</v>
      </c>
      <c r="Z396" s="213"/>
      <c r="AA396" s="213"/>
      <c r="AB396" s="213"/>
      <c r="AC396" s="213"/>
      <c r="AD396" s="213"/>
      <c r="AE396" s="213"/>
      <c r="AF396" s="213"/>
      <c r="AG396" s="213" t="s">
        <v>541</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2" x14ac:dyDescent="0.2">
      <c r="A397" s="220"/>
      <c r="B397" s="221"/>
      <c r="C397" s="258" t="s">
        <v>5419</v>
      </c>
      <c r="D397" s="229"/>
      <c r="E397" s="230">
        <v>134.33000000000001</v>
      </c>
      <c r="F397" s="224"/>
      <c r="G397" s="224"/>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573</v>
      </c>
      <c r="AH397" s="213">
        <v>5</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2" x14ac:dyDescent="0.2">
      <c r="A398" s="220"/>
      <c r="B398" s="221"/>
      <c r="C398" s="257"/>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515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x14ac:dyDescent="0.2">
      <c r="A399" s="232" t="s">
        <v>506</v>
      </c>
      <c r="B399" s="233" t="s">
        <v>346</v>
      </c>
      <c r="C399" s="253" t="s">
        <v>347</v>
      </c>
      <c r="D399" s="234"/>
      <c r="E399" s="235"/>
      <c r="F399" s="236"/>
      <c r="G399" s="236">
        <f>SUMIF(AG400:AG410,"&lt;&gt;NOR",G400:G410)</f>
        <v>0</v>
      </c>
      <c r="H399" s="236"/>
      <c r="I399" s="236">
        <f>SUM(I400:I410)</f>
        <v>0</v>
      </c>
      <c r="J399" s="236"/>
      <c r="K399" s="236">
        <f>SUM(K400:K410)</f>
        <v>0</v>
      </c>
      <c r="L399" s="236"/>
      <c r="M399" s="236">
        <f>SUM(M400:M410)</f>
        <v>0</v>
      </c>
      <c r="N399" s="235"/>
      <c r="O399" s="235">
        <f>SUM(O400:O410)</f>
        <v>0</v>
      </c>
      <c r="P399" s="235"/>
      <c r="Q399" s="235">
        <f>SUM(Q400:Q410)</f>
        <v>0</v>
      </c>
      <c r="R399" s="236"/>
      <c r="S399" s="236"/>
      <c r="T399" s="237"/>
      <c r="U399" s="231"/>
      <c r="V399" s="231">
        <f>SUM(V400:V410)</f>
        <v>5.83</v>
      </c>
      <c r="W399" s="231"/>
      <c r="X399" s="231"/>
      <c r="Y399" s="231"/>
      <c r="AG399" t="s">
        <v>507</v>
      </c>
    </row>
    <row r="400" spans="1:60" ht="22.5" outlineLevel="1" x14ac:dyDescent="0.2">
      <c r="A400" s="242">
        <v>52</v>
      </c>
      <c r="B400" s="243" t="s">
        <v>5420</v>
      </c>
      <c r="C400" s="254" t="s">
        <v>5421</v>
      </c>
      <c r="D400" s="244" t="s">
        <v>974</v>
      </c>
      <c r="E400" s="245">
        <v>50.7</v>
      </c>
      <c r="F400" s="246"/>
      <c r="G400" s="247">
        <f>ROUND(E400*F400,2)</f>
        <v>0</v>
      </c>
      <c r="H400" s="246"/>
      <c r="I400" s="247">
        <f>ROUND(E400*H400,2)</f>
        <v>0</v>
      </c>
      <c r="J400" s="246"/>
      <c r="K400" s="247">
        <f>ROUND(E400*J400,2)</f>
        <v>0</v>
      </c>
      <c r="L400" s="247">
        <v>21</v>
      </c>
      <c r="M400" s="247">
        <f>G400*(1+L400/100)</f>
        <v>0</v>
      </c>
      <c r="N400" s="245">
        <v>0</v>
      </c>
      <c r="O400" s="245">
        <f>ROUND(E400*N400,2)</f>
        <v>0</v>
      </c>
      <c r="P400" s="245">
        <v>0</v>
      </c>
      <c r="Q400" s="245">
        <f>ROUND(E400*P400,2)</f>
        <v>0</v>
      </c>
      <c r="R400" s="247" t="s">
        <v>5212</v>
      </c>
      <c r="S400" s="247" t="s">
        <v>511</v>
      </c>
      <c r="T400" s="248" t="s">
        <v>511</v>
      </c>
      <c r="U400" s="224">
        <v>0.115</v>
      </c>
      <c r="V400" s="224">
        <f>ROUND(E400*U400,2)</f>
        <v>5.83</v>
      </c>
      <c r="W400" s="224"/>
      <c r="X400" s="224" t="s">
        <v>557</v>
      </c>
      <c r="Y400" s="224" t="s">
        <v>513</v>
      </c>
      <c r="Z400" s="213"/>
      <c r="AA400" s="213"/>
      <c r="AB400" s="213"/>
      <c r="AC400" s="213"/>
      <c r="AD400" s="213"/>
      <c r="AE400" s="213"/>
      <c r="AF400" s="213"/>
      <c r="AG400" s="213" t="s">
        <v>571</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2" x14ac:dyDescent="0.2">
      <c r="A401" s="220"/>
      <c r="B401" s="221"/>
      <c r="C401" s="274" t="s">
        <v>5422</v>
      </c>
      <c r="D401" s="272"/>
      <c r="E401" s="272"/>
      <c r="F401" s="272"/>
      <c r="G401" s="272"/>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921</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62" t="str">
        <f>C401</f>
        <v>krajníků, desek nebo panelů od spojovacího materiálu s odklizením a uložením očištěných hmot a spojovacího materiálu na skládku na vzdálenost do 10 m</v>
      </c>
      <c r="BB401" s="213"/>
      <c r="BC401" s="213"/>
      <c r="BD401" s="213"/>
      <c r="BE401" s="213"/>
      <c r="BF401" s="213"/>
      <c r="BG401" s="213"/>
      <c r="BH401" s="213"/>
    </row>
    <row r="402" spans="1:60" outlineLevel="2" x14ac:dyDescent="0.2">
      <c r="A402" s="220"/>
      <c r="B402" s="221"/>
      <c r="C402" s="258" t="s">
        <v>5214</v>
      </c>
      <c r="D402" s="229"/>
      <c r="E402" s="230"/>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573</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58" t="s">
        <v>5341</v>
      </c>
      <c r="D403" s="229"/>
      <c r="E403" s="230">
        <v>50.7</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573</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75" t="s">
        <v>955</v>
      </c>
      <c r="D404" s="266"/>
      <c r="E404" s="267"/>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573</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76" t="s">
        <v>5342</v>
      </c>
      <c r="D405" s="266"/>
      <c r="E405" s="267"/>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573</v>
      </c>
      <c r="AH405" s="213">
        <v>2</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22.5" outlineLevel="3" x14ac:dyDescent="0.2">
      <c r="A406" s="220"/>
      <c r="B406" s="221"/>
      <c r="C406" s="276" t="s">
        <v>5343</v>
      </c>
      <c r="D406" s="266"/>
      <c r="E406" s="267">
        <v>50.7</v>
      </c>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573</v>
      </c>
      <c r="AH406" s="213">
        <v>2</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3" x14ac:dyDescent="0.2">
      <c r="A407" s="220"/>
      <c r="B407" s="221"/>
      <c r="C407" s="275" t="s">
        <v>958</v>
      </c>
      <c r="D407" s="266"/>
      <c r="E407" s="267"/>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573</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57"/>
      <c r="D408" s="250"/>
      <c r="E408" s="250"/>
      <c r="F408" s="250"/>
      <c r="G408" s="250"/>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515</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x14ac:dyDescent="0.2">
      <c r="A409" s="242">
        <v>53</v>
      </c>
      <c r="B409" s="243" t="s">
        <v>5423</v>
      </c>
      <c r="C409" s="254" t="s">
        <v>5424</v>
      </c>
      <c r="D409" s="244" t="s">
        <v>915</v>
      </c>
      <c r="E409" s="245">
        <v>1</v>
      </c>
      <c r="F409" s="246"/>
      <c r="G409" s="247">
        <f>ROUND(E409*F409,2)</f>
        <v>0</v>
      </c>
      <c r="H409" s="246"/>
      <c r="I409" s="247">
        <f>ROUND(E409*H409,2)</f>
        <v>0</v>
      </c>
      <c r="J409" s="246"/>
      <c r="K409" s="247">
        <f>ROUND(E409*J409,2)</f>
        <v>0</v>
      </c>
      <c r="L409" s="247">
        <v>21</v>
      </c>
      <c r="M409" s="247">
        <f>G409*(1+L409/100)</f>
        <v>0</v>
      </c>
      <c r="N409" s="245">
        <v>0</v>
      </c>
      <c r="O409" s="245">
        <f>ROUND(E409*N409,2)</f>
        <v>0</v>
      </c>
      <c r="P409" s="245">
        <v>0</v>
      </c>
      <c r="Q409" s="245">
        <f>ROUND(E409*P409,2)</f>
        <v>0</v>
      </c>
      <c r="R409" s="247"/>
      <c r="S409" s="247" t="s">
        <v>527</v>
      </c>
      <c r="T409" s="248" t="s">
        <v>512</v>
      </c>
      <c r="U409" s="224">
        <v>0</v>
      </c>
      <c r="V409" s="224">
        <f>ROUND(E409*U409,2)</f>
        <v>0</v>
      </c>
      <c r="W409" s="224"/>
      <c r="X409" s="224" t="s">
        <v>557</v>
      </c>
      <c r="Y409" s="224" t="s">
        <v>513</v>
      </c>
      <c r="Z409" s="213"/>
      <c r="AA409" s="213"/>
      <c r="AB409" s="213"/>
      <c r="AC409" s="213"/>
      <c r="AD409" s="213"/>
      <c r="AE409" s="213"/>
      <c r="AF409" s="213"/>
      <c r="AG409" s="213" t="s">
        <v>571</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55"/>
      <c r="D410" s="251"/>
      <c r="E410" s="251"/>
      <c r="F410" s="251"/>
      <c r="G410" s="251"/>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515</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x14ac:dyDescent="0.2">
      <c r="A411" s="232" t="s">
        <v>506</v>
      </c>
      <c r="B411" s="233" t="s">
        <v>348</v>
      </c>
      <c r="C411" s="253" t="s">
        <v>349</v>
      </c>
      <c r="D411" s="234"/>
      <c r="E411" s="235"/>
      <c r="F411" s="236"/>
      <c r="G411" s="236">
        <f>SUMIF(AG412:AG414,"&lt;&gt;NOR",G412:G414)</f>
        <v>0</v>
      </c>
      <c r="H411" s="236"/>
      <c r="I411" s="236">
        <f>SUM(I412:I414)</f>
        <v>0</v>
      </c>
      <c r="J411" s="236"/>
      <c r="K411" s="236">
        <f>SUM(K412:K414)</f>
        <v>0</v>
      </c>
      <c r="L411" s="236"/>
      <c r="M411" s="236">
        <f>SUM(M412:M414)</f>
        <v>0</v>
      </c>
      <c r="N411" s="235"/>
      <c r="O411" s="235">
        <f>SUM(O412:O414)</f>
        <v>0</v>
      </c>
      <c r="P411" s="235"/>
      <c r="Q411" s="235">
        <f>SUM(Q412:Q414)</f>
        <v>0</v>
      </c>
      <c r="R411" s="236"/>
      <c r="S411" s="236"/>
      <c r="T411" s="237"/>
      <c r="U411" s="231"/>
      <c r="V411" s="231">
        <f>SUM(V412:V414)</f>
        <v>125.98</v>
      </c>
      <c r="W411" s="231"/>
      <c r="X411" s="231"/>
      <c r="Y411" s="231"/>
      <c r="AG411" t="s">
        <v>507</v>
      </c>
    </row>
    <row r="412" spans="1:60" outlineLevel="1" x14ac:dyDescent="0.2">
      <c r="A412" s="242">
        <v>54</v>
      </c>
      <c r="B412" s="243" t="s">
        <v>5425</v>
      </c>
      <c r="C412" s="254" t="s">
        <v>5426</v>
      </c>
      <c r="D412" s="244" t="s">
        <v>969</v>
      </c>
      <c r="E412" s="245">
        <v>323.02229999999997</v>
      </c>
      <c r="F412" s="246"/>
      <c r="G412" s="247">
        <f>ROUND(E412*F412,2)</f>
        <v>0</v>
      </c>
      <c r="H412" s="246"/>
      <c r="I412" s="247">
        <f>ROUND(E412*H412,2)</f>
        <v>0</v>
      </c>
      <c r="J412" s="246"/>
      <c r="K412" s="247">
        <f>ROUND(E412*J412,2)</f>
        <v>0</v>
      </c>
      <c r="L412" s="247">
        <v>21</v>
      </c>
      <c r="M412" s="247">
        <f>G412*(1+L412/100)</f>
        <v>0</v>
      </c>
      <c r="N412" s="245">
        <v>0</v>
      </c>
      <c r="O412" s="245">
        <f>ROUND(E412*N412,2)</f>
        <v>0</v>
      </c>
      <c r="P412" s="245">
        <v>0</v>
      </c>
      <c r="Q412" s="245">
        <f>ROUND(E412*P412,2)</f>
        <v>0</v>
      </c>
      <c r="R412" s="247" t="s">
        <v>5212</v>
      </c>
      <c r="S412" s="247" t="s">
        <v>511</v>
      </c>
      <c r="T412" s="248" t="s">
        <v>511</v>
      </c>
      <c r="U412" s="224">
        <v>0.39</v>
      </c>
      <c r="V412" s="224">
        <f>ROUND(E412*U412,2)</f>
        <v>125.98</v>
      </c>
      <c r="W412" s="224"/>
      <c r="X412" s="224" t="s">
        <v>353</v>
      </c>
      <c r="Y412" s="224" t="s">
        <v>513</v>
      </c>
      <c r="Z412" s="213"/>
      <c r="AA412" s="213"/>
      <c r="AB412" s="213"/>
      <c r="AC412" s="213"/>
      <c r="AD412" s="213"/>
      <c r="AE412" s="213"/>
      <c r="AF412" s="213"/>
      <c r="AG412" s="213" t="s">
        <v>1593</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2" x14ac:dyDescent="0.2">
      <c r="A413" s="220"/>
      <c r="B413" s="221"/>
      <c r="C413" s="274" t="s">
        <v>5427</v>
      </c>
      <c r="D413" s="272"/>
      <c r="E413" s="272"/>
      <c r="F413" s="272"/>
      <c r="G413" s="272"/>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921</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2" x14ac:dyDescent="0.2">
      <c r="A414" s="220"/>
      <c r="B414" s="221"/>
      <c r="C414" s="257"/>
      <c r="D414" s="250"/>
      <c r="E414" s="250"/>
      <c r="F414" s="250"/>
      <c r="G414" s="250"/>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515</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x14ac:dyDescent="0.2">
      <c r="A415" s="232" t="s">
        <v>506</v>
      </c>
      <c r="B415" s="233" t="s">
        <v>354</v>
      </c>
      <c r="C415" s="253" t="s">
        <v>355</v>
      </c>
      <c r="D415" s="234"/>
      <c r="E415" s="235"/>
      <c r="F415" s="236"/>
      <c r="G415" s="236">
        <f>SUMIF(AG416:AG433,"&lt;&gt;NOR",G416:G433)</f>
        <v>0</v>
      </c>
      <c r="H415" s="236"/>
      <c r="I415" s="236">
        <f>SUM(I416:I433)</f>
        <v>0</v>
      </c>
      <c r="J415" s="236"/>
      <c r="K415" s="236">
        <f>SUM(K416:K433)</f>
        <v>0</v>
      </c>
      <c r="L415" s="236"/>
      <c r="M415" s="236">
        <f>SUM(M416:M433)</f>
        <v>0</v>
      </c>
      <c r="N415" s="235"/>
      <c r="O415" s="235">
        <f>SUM(O416:O433)</f>
        <v>0.21000000000000002</v>
      </c>
      <c r="P415" s="235"/>
      <c r="Q415" s="235">
        <f>SUM(Q416:Q433)</f>
        <v>0</v>
      </c>
      <c r="R415" s="236"/>
      <c r="S415" s="236"/>
      <c r="T415" s="237"/>
      <c r="U415" s="231"/>
      <c r="V415" s="231">
        <f>SUM(V416:V433)</f>
        <v>17.689999999999998</v>
      </c>
      <c r="W415" s="231"/>
      <c r="X415" s="231"/>
      <c r="Y415" s="231"/>
      <c r="AG415" t="s">
        <v>507</v>
      </c>
    </row>
    <row r="416" spans="1:60" ht="22.5" outlineLevel="1" x14ac:dyDescent="0.2">
      <c r="A416" s="242">
        <v>55</v>
      </c>
      <c r="B416" s="243" t="s">
        <v>5428</v>
      </c>
      <c r="C416" s="254" t="s">
        <v>5429</v>
      </c>
      <c r="D416" s="244" t="s">
        <v>974</v>
      </c>
      <c r="E416" s="245">
        <v>13.305300000000001</v>
      </c>
      <c r="F416" s="246"/>
      <c r="G416" s="247">
        <f>ROUND(E416*F416,2)</f>
        <v>0</v>
      </c>
      <c r="H416" s="246"/>
      <c r="I416" s="247">
        <f>ROUND(E416*H416,2)</f>
        <v>0</v>
      </c>
      <c r="J416" s="246"/>
      <c r="K416" s="247">
        <f>ROUND(E416*J416,2)</f>
        <v>0</v>
      </c>
      <c r="L416" s="247">
        <v>21</v>
      </c>
      <c r="M416" s="247">
        <f>G416*(1+L416/100)</f>
        <v>0</v>
      </c>
      <c r="N416" s="245">
        <v>3.3E-4</v>
      </c>
      <c r="O416" s="245">
        <f>ROUND(E416*N416,2)</f>
        <v>0</v>
      </c>
      <c r="P416" s="245">
        <v>0</v>
      </c>
      <c r="Q416" s="245">
        <f>ROUND(E416*P416,2)</f>
        <v>0</v>
      </c>
      <c r="R416" s="247" t="s">
        <v>1601</v>
      </c>
      <c r="S416" s="247" t="s">
        <v>2197</v>
      </c>
      <c r="T416" s="248" t="s">
        <v>2197</v>
      </c>
      <c r="U416" s="224">
        <v>2.75E-2</v>
      </c>
      <c r="V416" s="224">
        <f>ROUND(E416*U416,2)</f>
        <v>0.37</v>
      </c>
      <c r="W416" s="224"/>
      <c r="X416" s="224" t="s">
        <v>557</v>
      </c>
      <c r="Y416" s="224" t="s">
        <v>513</v>
      </c>
      <c r="Z416" s="213"/>
      <c r="AA416" s="213"/>
      <c r="AB416" s="213"/>
      <c r="AC416" s="213"/>
      <c r="AD416" s="213"/>
      <c r="AE416" s="213"/>
      <c r="AF416" s="213"/>
      <c r="AG416" s="213" t="s">
        <v>571</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2" x14ac:dyDescent="0.2">
      <c r="A417" s="220"/>
      <c r="B417" s="221"/>
      <c r="C417" s="258" t="s">
        <v>5430</v>
      </c>
      <c r="D417" s="229"/>
      <c r="E417" s="230">
        <v>13.305300000000001</v>
      </c>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573</v>
      </c>
      <c r="AH417" s="213">
        <v>5</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57"/>
      <c r="D418" s="250"/>
      <c r="E418" s="250"/>
      <c r="F418" s="250"/>
      <c r="G418" s="250"/>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515</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1" x14ac:dyDescent="0.2">
      <c r="A419" s="242">
        <v>56</v>
      </c>
      <c r="B419" s="243" t="s">
        <v>5431</v>
      </c>
      <c r="C419" s="254" t="s">
        <v>5432</v>
      </c>
      <c r="D419" s="244" t="s">
        <v>974</v>
      </c>
      <c r="E419" s="245">
        <v>13.305300000000001</v>
      </c>
      <c r="F419" s="246"/>
      <c r="G419" s="247">
        <f>ROUND(E419*F419,2)</f>
        <v>0</v>
      </c>
      <c r="H419" s="246"/>
      <c r="I419" s="247">
        <f>ROUND(E419*H419,2)</f>
        <v>0</v>
      </c>
      <c r="J419" s="246"/>
      <c r="K419" s="247">
        <f>ROUND(E419*J419,2)</f>
        <v>0</v>
      </c>
      <c r="L419" s="247">
        <v>21</v>
      </c>
      <c r="M419" s="247">
        <f>G419*(1+L419/100)</f>
        <v>0</v>
      </c>
      <c r="N419" s="245">
        <v>5.5900000000000004E-3</v>
      </c>
      <c r="O419" s="245">
        <f>ROUND(E419*N419,2)</f>
        <v>7.0000000000000007E-2</v>
      </c>
      <c r="P419" s="245">
        <v>0</v>
      </c>
      <c r="Q419" s="245">
        <f>ROUND(E419*P419,2)</f>
        <v>0</v>
      </c>
      <c r="R419" s="247" t="s">
        <v>1601</v>
      </c>
      <c r="S419" s="247" t="s">
        <v>511</v>
      </c>
      <c r="T419" s="248" t="s">
        <v>511</v>
      </c>
      <c r="U419" s="224">
        <v>0.22991</v>
      </c>
      <c r="V419" s="224">
        <f>ROUND(E419*U419,2)</f>
        <v>3.06</v>
      </c>
      <c r="W419" s="224"/>
      <c r="X419" s="224" t="s">
        <v>557</v>
      </c>
      <c r="Y419" s="224" t="s">
        <v>513</v>
      </c>
      <c r="Z419" s="213"/>
      <c r="AA419" s="213"/>
      <c r="AB419" s="213"/>
      <c r="AC419" s="213"/>
      <c r="AD419" s="213"/>
      <c r="AE419" s="213"/>
      <c r="AF419" s="213"/>
      <c r="AG419" s="213" t="s">
        <v>571</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2" x14ac:dyDescent="0.2">
      <c r="A420" s="220"/>
      <c r="B420" s="221"/>
      <c r="C420" s="258" t="s">
        <v>5433</v>
      </c>
      <c r="D420" s="229"/>
      <c r="E420" s="230">
        <v>13.305300000000001</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573</v>
      </c>
      <c r="AH420" s="213">
        <v>5</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57"/>
      <c r="D421" s="250"/>
      <c r="E421" s="250"/>
      <c r="F421" s="250"/>
      <c r="G421" s="250"/>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515</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ht="22.5" outlineLevel="1" x14ac:dyDescent="0.2">
      <c r="A422" s="242">
        <v>57</v>
      </c>
      <c r="B422" s="243" t="s">
        <v>5434</v>
      </c>
      <c r="C422" s="254" t="s">
        <v>5435</v>
      </c>
      <c r="D422" s="244" t="s">
        <v>974</v>
      </c>
      <c r="E422" s="245">
        <v>13.305300000000001</v>
      </c>
      <c r="F422" s="246"/>
      <c r="G422" s="247">
        <f>ROUND(E422*F422,2)</f>
        <v>0</v>
      </c>
      <c r="H422" s="246"/>
      <c r="I422" s="247">
        <f>ROUND(E422*H422,2)</f>
        <v>0</v>
      </c>
      <c r="J422" s="246"/>
      <c r="K422" s="247">
        <f>ROUND(E422*J422,2)</f>
        <v>0</v>
      </c>
      <c r="L422" s="247">
        <v>21</v>
      </c>
      <c r="M422" s="247">
        <f>G422*(1+L422/100)</f>
        <v>0</v>
      </c>
      <c r="N422" s="245">
        <v>4.0299999999999997E-3</v>
      </c>
      <c r="O422" s="245">
        <f>ROUND(E422*N422,2)</f>
        <v>0.05</v>
      </c>
      <c r="P422" s="245">
        <v>0</v>
      </c>
      <c r="Q422" s="245">
        <f>ROUND(E422*P422,2)</f>
        <v>0</v>
      </c>
      <c r="R422" s="247" t="s">
        <v>1601</v>
      </c>
      <c r="S422" s="247" t="s">
        <v>511</v>
      </c>
      <c r="T422" s="248" t="s">
        <v>511</v>
      </c>
      <c r="U422" s="224">
        <v>0.20699999999999999</v>
      </c>
      <c r="V422" s="224">
        <f>ROUND(E422*U422,2)</f>
        <v>2.75</v>
      </c>
      <c r="W422" s="224"/>
      <c r="X422" s="224" t="s">
        <v>557</v>
      </c>
      <c r="Y422" s="224" t="s">
        <v>513</v>
      </c>
      <c r="Z422" s="213"/>
      <c r="AA422" s="213"/>
      <c r="AB422" s="213"/>
      <c r="AC422" s="213"/>
      <c r="AD422" s="213"/>
      <c r="AE422" s="213"/>
      <c r="AF422" s="213"/>
      <c r="AG422" s="213" t="s">
        <v>571</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58" t="s">
        <v>5384</v>
      </c>
      <c r="D423" s="229"/>
      <c r="E423" s="230">
        <v>13.305300000000001</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573</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2" x14ac:dyDescent="0.2">
      <c r="A424" s="220"/>
      <c r="B424" s="221"/>
      <c r="C424" s="257"/>
      <c r="D424" s="250"/>
      <c r="E424" s="250"/>
      <c r="F424" s="250"/>
      <c r="G424" s="250"/>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515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x14ac:dyDescent="0.2">
      <c r="A425" s="242">
        <v>58</v>
      </c>
      <c r="B425" s="243" t="s">
        <v>1617</v>
      </c>
      <c r="C425" s="254" t="s">
        <v>1618</v>
      </c>
      <c r="D425" s="244" t="s">
        <v>974</v>
      </c>
      <c r="E425" s="245">
        <v>13.305300000000001</v>
      </c>
      <c r="F425" s="246"/>
      <c r="G425" s="247">
        <f>ROUND(E425*F425,2)</f>
        <v>0</v>
      </c>
      <c r="H425" s="246"/>
      <c r="I425" s="247">
        <f>ROUND(E425*H425,2)</f>
        <v>0</v>
      </c>
      <c r="J425" s="246"/>
      <c r="K425" s="247">
        <f>ROUND(E425*J425,2)</f>
        <v>0</v>
      </c>
      <c r="L425" s="247">
        <v>21</v>
      </c>
      <c r="M425" s="247">
        <f>G425*(1+L425/100)</f>
        <v>0</v>
      </c>
      <c r="N425" s="245">
        <v>2.1000000000000001E-4</v>
      </c>
      <c r="O425" s="245">
        <f>ROUND(E425*N425,2)</f>
        <v>0</v>
      </c>
      <c r="P425" s="245">
        <v>0</v>
      </c>
      <c r="Q425" s="245">
        <f>ROUND(E425*P425,2)</f>
        <v>0</v>
      </c>
      <c r="R425" s="247" t="s">
        <v>1601</v>
      </c>
      <c r="S425" s="247" t="s">
        <v>511</v>
      </c>
      <c r="T425" s="248" t="s">
        <v>511</v>
      </c>
      <c r="U425" s="224">
        <v>9.5000000000000001E-2</v>
      </c>
      <c r="V425" s="224">
        <f>ROUND(E425*U425,2)</f>
        <v>1.26</v>
      </c>
      <c r="W425" s="224"/>
      <c r="X425" s="224" t="s">
        <v>557</v>
      </c>
      <c r="Y425" s="224" t="s">
        <v>513</v>
      </c>
      <c r="Z425" s="213"/>
      <c r="AA425" s="213"/>
      <c r="AB425" s="213"/>
      <c r="AC425" s="213"/>
      <c r="AD425" s="213"/>
      <c r="AE425" s="213"/>
      <c r="AF425" s="213"/>
      <c r="AG425" s="213" t="s">
        <v>571</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2" x14ac:dyDescent="0.2">
      <c r="A426" s="220"/>
      <c r="B426" s="221"/>
      <c r="C426" s="258" t="s">
        <v>5436</v>
      </c>
      <c r="D426" s="229"/>
      <c r="E426" s="230">
        <v>13.305300000000001</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573</v>
      </c>
      <c r="AH426" s="213">
        <v>5</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57"/>
      <c r="D427" s="250"/>
      <c r="E427" s="250"/>
      <c r="F427" s="250"/>
      <c r="G427" s="250"/>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515</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42">
        <v>59</v>
      </c>
      <c r="B428" s="243" t="s">
        <v>1627</v>
      </c>
      <c r="C428" s="254" t="s">
        <v>1628</v>
      </c>
      <c r="D428" s="244" t="s">
        <v>974</v>
      </c>
      <c r="E428" s="245">
        <v>26.610600000000002</v>
      </c>
      <c r="F428" s="246"/>
      <c r="G428" s="247">
        <f>ROUND(E428*F428,2)</f>
        <v>0</v>
      </c>
      <c r="H428" s="246"/>
      <c r="I428" s="247">
        <f>ROUND(E428*H428,2)</f>
        <v>0</v>
      </c>
      <c r="J428" s="246"/>
      <c r="K428" s="247">
        <f>ROUND(E428*J428,2)</f>
        <v>0</v>
      </c>
      <c r="L428" s="247">
        <v>21</v>
      </c>
      <c r="M428" s="247">
        <f>G428*(1+L428/100)</f>
        <v>0</v>
      </c>
      <c r="N428" s="245">
        <v>3.3999999999999998E-3</v>
      </c>
      <c r="O428" s="245">
        <f>ROUND(E428*N428,2)</f>
        <v>0.09</v>
      </c>
      <c r="P428" s="245">
        <v>0</v>
      </c>
      <c r="Q428" s="245">
        <f>ROUND(E428*P428,2)</f>
        <v>0</v>
      </c>
      <c r="R428" s="247" t="s">
        <v>1601</v>
      </c>
      <c r="S428" s="247" t="s">
        <v>511</v>
      </c>
      <c r="T428" s="248" t="s">
        <v>511</v>
      </c>
      <c r="U428" s="224">
        <v>0.38500000000000001</v>
      </c>
      <c r="V428" s="224">
        <f>ROUND(E428*U428,2)</f>
        <v>10.25</v>
      </c>
      <c r="W428" s="224"/>
      <c r="X428" s="224" t="s">
        <v>557</v>
      </c>
      <c r="Y428" s="224" t="s">
        <v>513</v>
      </c>
      <c r="Z428" s="213"/>
      <c r="AA428" s="213"/>
      <c r="AB428" s="213"/>
      <c r="AC428" s="213"/>
      <c r="AD428" s="213"/>
      <c r="AE428" s="213"/>
      <c r="AF428" s="213"/>
      <c r="AG428" s="213" t="s">
        <v>571</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58" t="s">
        <v>5437</v>
      </c>
      <c r="D429" s="229"/>
      <c r="E429" s="230">
        <v>26.610600000000002</v>
      </c>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573</v>
      </c>
      <c r="AH429" s="213">
        <v>5</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2" x14ac:dyDescent="0.2">
      <c r="A430" s="220"/>
      <c r="B430" s="221"/>
      <c r="C430" s="257"/>
      <c r="D430" s="250"/>
      <c r="E430" s="250"/>
      <c r="F430" s="250"/>
      <c r="G430" s="250"/>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515</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x14ac:dyDescent="0.2">
      <c r="A431" s="220">
        <v>60</v>
      </c>
      <c r="B431" s="221" t="s">
        <v>5438</v>
      </c>
      <c r="C431" s="279" t="s">
        <v>5439</v>
      </c>
      <c r="D431" s="222" t="s">
        <v>0</v>
      </c>
      <c r="E431" s="249"/>
      <c r="F431" s="225"/>
      <c r="G431" s="224">
        <f>ROUND(E431*F431,2)</f>
        <v>0</v>
      </c>
      <c r="H431" s="225"/>
      <c r="I431" s="224">
        <f>ROUND(E431*H431,2)</f>
        <v>0</v>
      </c>
      <c r="J431" s="225"/>
      <c r="K431" s="224">
        <f>ROUND(E431*J431,2)</f>
        <v>0</v>
      </c>
      <c r="L431" s="224">
        <v>21</v>
      </c>
      <c r="M431" s="224">
        <f>G431*(1+L431/100)</f>
        <v>0</v>
      </c>
      <c r="N431" s="223">
        <v>0</v>
      </c>
      <c r="O431" s="223">
        <f>ROUND(E431*N431,2)</f>
        <v>0</v>
      </c>
      <c r="P431" s="223">
        <v>0</v>
      </c>
      <c r="Q431" s="223">
        <f>ROUND(E431*P431,2)</f>
        <v>0</v>
      </c>
      <c r="R431" s="224" t="s">
        <v>1601</v>
      </c>
      <c r="S431" s="224" t="s">
        <v>511</v>
      </c>
      <c r="T431" s="224" t="s">
        <v>511</v>
      </c>
      <c r="U431" s="224">
        <v>0</v>
      </c>
      <c r="V431" s="224">
        <f>ROUND(E431*U431,2)</f>
        <v>0</v>
      </c>
      <c r="W431" s="224"/>
      <c r="X431" s="224" t="s">
        <v>353</v>
      </c>
      <c r="Y431" s="224" t="s">
        <v>513</v>
      </c>
      <c r="Z431" s="213"/>
      <c r="AA431" s="213"/>
      <c r="AB431" s="213"/>
      <c r="AC431" s="213"/>
      <c r="AD431" s="213"/>
      <c r="AE431" s="213"/>
      <c r="AF431" s="213"/>
      <c r="AG431" s="213" t="s">
        <v>1593</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2" x14ac:dyDescent="0.2">
      <c r="A432" s="220"/>
      <c r="B432" s="221"/>
      <c r="C432" s="277" t="s">
        <v>1677</v>
      </c>
      <c r="D432" s="273"/>
      <c r="E432" s="273"/>
      <c r="F432" s="273"/>
      <c r="G432" s="273"/>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921</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2" x14ac:dyDescent="0.2">
      <c r="A433" s="220"/>
      <c r="B433" s="221"/>
      <c r="C433" s="257"/>
      <c r="D433" s="250"/>
      <c r="E433" s="250"/>
      <c r="F433" s="250"/>
      <c r="G433" s="250"/>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515</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x14ac:dyDescent="0.2">
      <c r="A434" s="232" t="s">
        <v>506</v>
      </c>
      <c r="B434" s="233" t="s">
        <v>358</v>
      </c>
      <c r="C434" s="253" t="s">
        <v>359</v>
      </c>
      <c r="D434" s="234"/>
      <c r="E434" s="235"/>
      <c r="F434" s="236"/>
      <c r="G434" s="236">
        <f>SUMIF(AG435:AG447,"&lt;&gt;NOR",G435:G447)</f>
        <v>0</v>
      </c>
      <c r="H434" s="236"/>
      <c r="I434" s="236">
        <f>SUM(I435:I447)</f>
        <v>0</v>
      </c>
      <c r="J434" s="236"/>
      <c r="K434" s="236">
        <f>SUM(K435:K447)</f>
        <v>0</v>
      </c>
      <c r="L434" s="236"/>
      <c r="M434" s="236">
        <f>SUM(M435:M447)</f>
        <v>0</v>
      </c>
      <c r="N434" s="235"/>
      <c r="O434" s="235">
        <f>SUM(O435:O447)</f>
        <v>0</v>
      </c>
      <c r="P434" s="235"/>
      <c r="Q434" s="235">
        <f>SUM(Q435:Q447)</f>
        <v>0</v>
      </c>
      <c r="R434" s="236"/>
      <c r="S434" s="236"/>
      <c r="T434" s="237"/>
      <c r="U434" s="231"/>
      <c r="V434" s="231">
        <f>SUM(V435:V447)</f>
        <v>0.30000000000000004</v>
      </c>
      <c r="W434" s="231"/>
      <c r="X434" s="231"/>
      <c r="Y434" s="231"/>
      <c r="AG434" t="s">
        <v>507</v>
      </c>
    </row>
    <row r="435" spans="1:60" outlineLevel="1" x14ac:dyDescent="0.2">
      <c r="A435" s="242">
        <v>61</v>
      </c>
      <c r="B435" s="243" t="s">
        <v>1713</v>
      </c>
      <c r="C435" s="254" t="s">
        <v>1714</v>
      </c>
      <c r="D435" s="244" t="s">
        <v>974</v>
      </c>
      <c r="E435" s="245">
        <v>1.95</v>
      </c>
      <c r="F435" s="246"/>
      <c r="G435" s="247">
        <f>ROUND(E435*F435,2)</f>
        <v>0</v>
      </c>
      <c r="H435" s="246"/>
      <c r="I435" s="247">
        <f>ROUND(E435*H435,2)</f>
        <v>0</v>
      </c>
      <c r="J435" s="246"/>
      <c r="K435" s="247">
        <f>ROUND(E435*J435,2)</f>
        <v>0</v>
      </c>
      <c r="L435" s="247">
        <v>21</v>
      </c>
      <c r="M435" s="247">
        <f>G435*(1+L435/100)</f>
        <v>0</v>
      </c>
      <c r="N435" s="245">
        <v>0</v>
      </c>
      <c r="O435" s="245">
        <f>ROUND(E435*N435,2)</f>
        <v>0</v>
      </c>
      <c r="P435" s="245">
        <v>0</v>
      </c>
      <c r="Q435" s="245">
        <f>ROUND(E435*P435,2)</f>
        <v>0</v>
      </c>
      <c r="R435" s="247" t="s">
        <v>1701</v>
      </c>
      <c r="S435" s="247" t="s">
        <v>511</v>
      </c>
      <c r="T435" s="248" t="s">
        <v>511</v>
      </c>
      <c r="U435" s="224">
        <v>0.08</v>
      </c>
      <c r="V435" s="224">
        <f>ROUND(E435*U435,2)</f>
        <v>0.16</v>
      </c>
      <c r="W435" s="224"/>
      <c r="X435" s="224" t="s">
        <v>557</v>
      </c>
      <c r="Y435" s="224" t="s">
        <v>513</v>
      </c>
      <c r="Z435" s="213"/>
      <c r="AA435" s="213"/>
      <c r="AB435" s="213"/>
      <c r="AC435" s="213"/>
      <c r="AD435" s="213"/>
      <c r="AE435" s="213"/>
      <c r="AF435" s="213"/>
      <c r="AG435" s="213" t="s">
        <v>571</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2" x14ac:dyDescent="0.2">
      <c r="A436" s="220"/>
      <c r="B436" s="221"/>
      <c r="C436" s="258" t="s">
        <v>5440</v>
      </c>
      <c r="D436" s="229"/>
      <c r="E436" s="230">
        <v>1.95</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573</v>
      </c>
      <c r="AH436" s="213">
        <v>5</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57"/>
      <c r="D437" s="250"/>
      <c r="E437" s="250"/>
      <c r="F437" s="250"/>
      <c r="G437" s="250"/>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515</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ht="22.5" outlineLevel="1" x14ac:dyDescent="0.2">
      <c r="A438" s="242">
        <v>62</v>
      </c>
      <c r="B438" s="243" t="s">
        <v>1808</v>
      </c>
      <c r="C438" s="254" t="s">
        <v>1809</v>
      </c>
      <c r="D438" s="244" t="s">
        <v>974</v>
      </c>
      <c r="E438" s="245">
        <v>1.95</v>
      </c>
      <c r="F438" s="246"/>
      <c r="G438" s="247">
        <f>ROUND(E438*F438,2)</f>
        <v>0</v>
      </c>
      <c r="H438" s="246"/>
      <c r="I438" s="247">
        <f>ROUND(E438*H438,2)</f>
        <v>0</v>
      </c>
      <c r="J438" s="246"/>
      <c r="K438" s="247">
        <f>ROUND(E438*J438,2)</f>
        <v>0</v>
      </c>
      <c r="L438" s="247">
        <v>21</v>
      </c>
      <c r="M438" s="247">
        <f>G438*(1+L438/100)</f>
        <v>0</v>
      </c>
      <c r="N438" s="245">
        <v>1.0000000000000001E-5</v>
      </c>
      <c r="O438" s="245">
        <f>ROUND(E438*N438,2)</f>
        <v>0</v>
      </c>
      <c r="P438" s="245">
        <v>0</v>
      </c>
      <c r="Q438" s="245">
        <f>ROUND(E438*P438,2)</f>
        <v>0</v>
      </c>
      <c r="R438" s="247" t="s">
        <v>1701</v>
      </c>
      <c r="S438" s="247" t="s">
        <v>511</v>
      </c>
      <c r="T438" s="248" t="s">
        <v>511</v>
      </c>
      <c r="U438" s="224">
        <v>7.0000000000000007E-2</v>
      </c>
      <c r="V438" s="224">
        <f>ROUND(E438*U438,2)</f>
        <v>0.14000000000000001</v>
      </c>
      <c r="W438" s="224"/>
      <c r="X438" s="224" t="s">
        <v>557</v>
      </c>
      <c r="Y438" s="224" t="s">
        <v>513</v>
      </c>
      <c r="Z438" s="213"/>
      <c r="AA438" s="213"/>
      <c r="AB438" s="213"/>
      <c r="AC438" s="213"/>
      <c r="AD438" s="213"/>
      <c r="AE438" s="213"/>
      <c r="AF438" s="213"/>
      <c r="AG438" s="213" t="s">
        <v>571</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58" t="s">
        <v>5375</v>
      </c>
      <c r="D439" s="229"/>
      <c r="E439" s="230">
        <v>1.95</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573</v>
      </c>
      <c r="AH439" s="213">
        <v>5</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57"/>
      <c r="D440" s="250"/>
      <c r="E440" s="250"/>
      <c r="F440" s="250"/>
      <c r="G440" s="250"/>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515</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ht="22.5" outlineLevel="1" x14ac:dyDescent="0.2">
      <c r="A441" s="242">
        <v>63</v>
      </c>
      <c r="B441" s="243" t="s">
        <v>5441</v>
      </c>
      <c r="C441" s="254" t="s">
        <v>5442</v>
      </c>
      <c r="D441" s="244" t="s">
        <v>918</v>
      </c>
      <c r="E441" s="245">
        <v>0.12285</v>
      </c>
      <c r="F441" s="246"/>
      <c r="G441" s="247">
        <f>ROUND(E441*F441,2)</f>
        <v>0</v>
      </c>
      <c r="H441" s="246"/>
      <c r="I441" s="247">
        <f>ROUND(E441*H441,2)</f>
        <v>0</v>
      </c>
      <c r="J441" s="246"/>
      <c r="K441" s="247">
        <f>ROUND(E441*J441,2)</f>
        <v>0</v>
      </c>
      <c r="L441" s="247">
        <v>21</v>
      </c>
      <c r="M441" s="247">
        <f>G441*(1+L441/100)</f>
        <v>0</v>
      </c>
      <c r="N441" s="245">
        <v>0.02</v>
      </c>
      <c r="O441" s="245">
        <f>ROUND(E441*N441,2)</f>
        <v>0</v>
      </c>
      <c r="P441" s="245">
        <v>0</v>
      </c>
      <c r="Q441" s="245">
        <f>ROUND(E441*P441,2)</f>
        <v>0</v>
      </c>
      <c r="R441" s="247" t="s">
        <v>970</v>
      </c>
      <c r="S441" s="247" t="s">
        <v>511</v>
      </c>
      <c r="T441" s="248" t="s">
        <v>511</v>
      </c>
      <c r="U441" s="224">
        <v>0</v>
      </c>
      <c r="V441" s="224">
        <f>ROUND(E441*U441,2)</f>
        <v>0</v>
      </c>
      <c r="W441" s="224"/>
      <c r="X441" s="224" t="s">
        <v>531</v>
      </c>
      <c r="Y441" s="224" t="s">
        <v>513</v>
      </c>
      <c r="Z441" s="213"/>
      <c r="AA441" s="213"/>
      <c r="AB441" s="213"/>
      <c r="AC441" s="213"/>
      <c r="AD441" s="213"/>
      <c r="AE441" s="213"/>
      <c r="AF441" s="213"/>
      <c r="AG441" s="213" t="s">
        <v>541</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2" x14ac:dyDescent="0.2">
      <c r="A442" s="220"/>
      <c r="B442" s="221"/>
      <c r="C442" s="258" t="s">
        <v>5443</v>
      </c>
      <c r="D442" s="229"/>
      <c r="E442" s="230">
        <v>0.11700000000000001</v>
      </c>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573</v>
      </c>
      <c r="AH442" s="213">
        <v>5</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80" t="s">
        <v>1847</v>
      </c>
      <c r="D443" s="270"/>
      <c r="E443" s="271">
        <v>5.8500000000000002E-3</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573</v>
      </c>
      <c r="AH443" s="213">
        <v>4</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2" x14ac:dyDescent="0.2">
      <c r="A444" s="220"/>
      <c r="B444" s="221"/>
      <c r="C444" s="257"/>
      <c r="D444" s="250"/>
      <c r="E444" s="250"/>
      <c r="F444" s="250"/>
      <c r="G444" s="250"/>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515</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x14ac:dyDescent="0.2">
      <c r="A445" s="220">
        <v>64</v>
      </c>
      <c r="B445" s="221" t="s">
        <v>5444</v>
      </c>
      <c r="C445" s="279" t="s">
        <v>5445</v>
      </c>
      <c r="D445" s="222" t="s">
        <v>0</v>
      </c>
      <c r="E445" s="249"/>
      <c r="F445" s="225"/>
      <c r="G445" s="224">
        <f>ROUND(E445*F445,2)</f>
        <v>0</v>
      </c>
      <c r="H445" s="225"/>
      <c r="I445" s="224">
        <f>ROUND(E445*H445,2)</f>
        <v>0</v>
      </c>
      <c r="J445" s="225"/>
      <c r="K445" s="224">
        <f>ROUND(E445*J445,2)</f>
        <v>0</v>
      </c>
      <c r="L445" s="224">
        <v>21</v>
      </c>
      <c r="M445" s="224">
        <f>G445*(1+L445/100)</f>
        <v>0</v>
      </c>
      <c r="N445" s="223">
        <v>0</v>
      </c>
      <c r="O445" s="223">
        <f>ROUND(E445*N445,2)</f>
        <v>0</v>
      </c>
      <c r="P445" s="223">
        <v>0</v>
      </c>
      <c r="Q445" s="223">
        <f>ROUND(E445*P445,2)</f>
        <v>0</v>
      </c>
      <c r="R445" s="224" t="s">
        <v>1701</v>
      </c>
      <c r="S445" s="224" t="s">
        <v>511</v>
      </c>
      <c r="T445" s="224" t="s">
        <v>511</v>
      </c>
      <c r="U445" s="224">
        <v>0</v>
      </c>
      <c r="V445" s="224">
        <f>ROUND(E445*U445,2)</f>
        <v>0</v>
      </c>
      <c r="W445" s="224"/>
      <c r="X445" s="224" t="s">
        <v>353</v>
      </c>
      <c r="Y445" s="224" t="s">
        <v>513</v>
      </c>
      <c r="Z445" s="213"/>
      <c r="AA445" s="213"/>
      <c r="AB445" s="213"/>
      <c r="AC445" s="213"/>
      <c r="AD445" s="213"/>
      <c r="AE445" s="213"/>
      <c r="AF445" s="213"/>
      <c r="AG445" s="213" t="s">
        <v>1593</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7" t="s">
        <v>1698</v>
      </c>
      <c r="D446" s="273"/>
      <c r="E446" s="273"/>
      <c r="F446" s="273"/>
      <c r="G446" s="273"/>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921</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57"/>
      <c r="D447" s="250"/>
      <c r="E447" s="250"/>
      <c r="F447" s="250"/>
      <c r="G447" s="250"/>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515</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x14ac:dyDescent="0.2">
      <c r="A448" s="232" t="s">
        <v>506</v>
      </c>
      <c r="B448" s="233" t="s">
        <v>362</v>
      </c>
      <c r="C448" s="253" t="s">
        <v>363</v>
      </c>
      <c r="D448" s="234"/>
      <c r="E448" s="235"/>
      <c r="F448" s="236"/>
      <c r="G448" s="236">
        <f>SUMIF(AG449:AG469,"&lt;&gt;NOR",G449:G469)</f>
        <v>0</v>
      </c>
      <c r="H448" s="236"/>
      <c r="I448" s="236">
        <f>SUM(I449:I469)</f>
        <v>0</v>
      </c>
      <c r="J448" s="236"/>
      <c r="K448" s="236">
        <f>SUM(K449:K469)</f>
        <v>0</v>
      </c>
      <c r="L448" s="236"/>
      <c r="M448" s="236">
        <f>SUM(M449:M469)</f>
        <v>0</v>
      </c>
      <c r="N448" s="235"/>
      <c r="O448" s="235">
        <f>SUM(O449:O469)</f>
        <v>0.2</v>
      </c>
      <c r="P448" s="235"/>
      <c r="Q448" s="235">
        <f>SUM(Q449:Q469)</f>
        <v>0</v>
      </c>
      <c r="R448" s="236"/>
      <c r="S448" s="236"/>
      <c r="T448" s="237"/>
      <c r="U448" s="231"/>
      <c r="V448" s="231">
        <f>SUM(V449:V469)</f>
        <v>17.61</v>
      </c>
      <c r="W448" s="231"/>
      <c r="X448" s="231"/>
      <c r="Y448" s="231"/>
      <c r="AG448" t="s">
        <v>507</v>
      </c>
    </row>
    <row r="449" spans="1:60" ht="22.5" outlineLevel="1" x14ac:dyDescent="0.2">
      <c r="A449" s="242">
        <v>65</v>
      </c>
      <c r="B449" s="243" t="s">
        <v>5446</v>
      </c>
      <c r="C449" s="254" t="s">
        <v>5447</v>
      </c>
      <c r="D449" s="244" t="s">
        <v>1356</v>
      </c>
      <c r="E449" s="245">
        <v>16</v>
      </c>
      <c r="F449" s="246"/>
      <c r="G449" s="247">
        <f>ROUND(E449*F449,2)</f>
        <v>0</v>
      </c>
      <c r="H449" s="246"/>
      <c r="I449" s="247">
        <f>ROUND(E449*H449,2)</f>
        <v>0</v>
      </c>
      <c r="J449" s="246"/>
      <c r="K449" s="247">
        <f>ROUND(E449*J449,2)</f>
        <v>0</v>
      </c>
      <c r="L449" s="247">
        <v>21</v>
      </c>
      <c r="M449" s="247">
        <f>G449*(1+L449/100)</f>
        <v>0</v>
      </c>
      <c r="N449" s="245">
        <v>2.5200000000000001E-3</v>
      </c>
      <c r="O449" s="245">
        <f>ROUND(E449*N449,2)</f>
        <v>0.04</v>
      </c>
      <c r="P449" s="245">
        <v>0</v>
      </c>
      <c r="Q449" s="245">
        <f>ROUND(E449*P449,2)</f>
        <v>0</v>
      </c>
      <c r="R449" s="247" t="s">
        <v>3735</v>
      </c>
      <c r="S449" s="247" t="s">
        <v>511</v>
      </c>
      <c r="T449" s="248" t="s">
        <v>511</v>
      </c>
      <c r="U449" s="224">
        <v>0.8</v>
      </c>
      <c r="V449" s="224">
        <f>ROUND(E449*U449,2)</f>
        <v>12.8</v>
      </c>
      <c r="W449" s="224"/>
      <c r="X449" s="224" t="s">
        <v>557</v>
      </c>
      <c r="Y449" s="224" t="s">
        <v>513</v>
      </c>
      <c r="Z449" s="213"/>
      <c r="AA449" s="213"/>
      <c r="AB449" s="213"/>
      <c r="AC449" s="213"/>
      <c r="AD449" s="213"/>
      <c r="AE449" s="213"/>
      <c r="AF449" s="213"/>
      <c r="AG449" s="213" t="s">
        <v>571</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2" x14ac:dyDescent="0.2">
      <c r="A450" s="220"/>
      <c r="B450" s="221"/>
      <c r="C450" s="274" t="s">
        <v>5448</v>
      </c>
      <c r="D450" s="272"/>
      <c r="E450" s="272"/>
      <c r="F450" s="272"/>
      <c r="G450" s="272"/>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921</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58" t="s">
        <v>5449</v>
      </c>
      <c r="D451" s="229"/>
      <c r="E451" s="230"/>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573</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58" t="s">
        <v>5450</v>
      </c>
      <c r="D452" s="229"/>
      <c r="E452" s="230">
        <v>16</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573</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2" x14ac:dyDescent="0.2">
      <c r="A453" s="220"/>
      <c r="B453" s="221"/>
      <c r="C453" s="257"/>
      <c r="D453" s="250"/>
      <c r="E453" s="250"/>
      <c r="F453" s="250"/>
      <c r="G453" s="250"/>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515</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1" x14ac:dyDescent="0.2">
      <c r="A454" s="242">
        <v>66</v>
      </c>
      <c r="B454" s="243" t="s">
        <v>5451</v>
      </c>
      <c r="C454" s="254" t="s">
        <v>5452</v>
      </c>
      <c r="D454" s="244" t="s">
        <v>1356</v>
      </c>
      <c r="E454" s="245">
        <v>7</v>
      </c>
      <c r="F454" s="246"/>
      <c r="G454" s="247">
        <f>ROUND(E454*F454,2)</f>
        <v>0</v>
      </c>
      <c r="H454" s="246"/>
      <c r="I454" s="247">
        <f>ROUND(E454*H454,2)</f>
        <v>0</v>
      </c>
      <c r="J454" s="246"/>
      <c r="K454" s="247">
        <f>ROUND(E454*J454,2)</f>
        <v>0</v>
      </c>
      <c r="L454" s="247">
        <v>21</v>
      </c>
      <c r="M454" s="247">
        <f>G454*(1+L454/100)</f>
        <v>0</v>
      </c>
      <c r="N454" s="245">
        <v>1.7700000000000001E-3</v>
      </c>
      <c r="O454" s="245">
        <f>ROUND(E454*N454,2)</f>
        <v>0.01</v>
      </c>
      <c r="P454" s="245">
        <v>0</v>
      </c>
      <c r="Q454" s="245">
        <f>ROUND(E454*P454,2)</f>
        <v>0</v>
      </c>
      <c r="R454" s="247" t="s">
        <v>3735</v>
      </c>
      <c r="S454" s="247" t="s">
        <v>511</v>
      </c>
      <c r="T454" s="248" t="s">
        <v>511</v>
      </c>
      <c r="U454" s="224">
        <v>0.35589999999999999</v>
      </c>
      <c r="V454" s="224">
        <f>ROUND(E454*U454,2)</f>
        <v>2.4900000000000002</v>
      </c>
      <c r="W454" s="224"/>
      <c r="X454" s="224" t="s">
        <v>557</v>
      </c>
      <c r="Y454" s="224" t="s">
        <v>513</v>
      </c>
      <c r="Z454" s="213"/>
      <c r="AA454" s="213"/>
      <c r="AB454" s="213"/>
      <c r="AC454" s="213"/>
      <c r="AD454" s="213"/>
      <c r="AE454" s="213"/>
      <c r="AF454" s="213"/>
      <c r="AG454" s="213" t="s">
        <v>571</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2" x14ac:dyDescent="0.2">
      <c r="A455" s="220"/>
      <c r="B455" s="221"/>
      <c r="C455" s="274" t="s">
        <v>5448</v>
      </c>
      <c r="D455" s="272"/>
      <c r="E455" s="272"/>
      <c r="F455" s="272"/>
      <c r="G455" s="272"/>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921</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2" x14ac:dyDescent="0.2">
      <c r="A456" s="220"/>
      <c r="B456" s="221"/>
      <c r="C456" s="258" t="s">
        <v>5449</v>
      </c>
      <c r="D456" s="229"/>
      <c r="E456" s="230"/>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573</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58" t="s">
        <v>5453</v>
      </c>
      <c r="D457" s="229"/>
      <c r="E457" s="230">
        <v>7</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573</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2" x14ac:dyDescent="0.2">
      <c r="A458" s="220"/>
      <c r="B458" s="221"/>
      <c r="C458" s="257"/>
      <c r="D458" s="250"/>
      <c r="E458" s="250"/>
      <c r="F458" s="250"/>
      <c r="G458" s="250"/>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515</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ht="22.5" outlineLevel="1" x14ac:dyDescent="0.2">
      <c r="A459" s="242">
        <v>67</v>
      </c>
      <c r="B459" s="243" t="s">
        <v>5454</v>
      </c>
      <c r="C459" s="254" t="s">
        <v>5455</v>
      </c>
      <c r="D459" s="244" t="s">
        <v>582</v>
      </c>
      <c r="E459" s="245">
        <v>2</v>
      </c>
      <c r="F459" s="246"/>
      <c r="G459" s="247">
        <f>ROUND(E459*F459,2)</f>
        <v>0</v>
      </c>
      <c r="H459" s="246"/>
      <c r="I459" s="247">
        <f>ROUND(E459*H459,2)</f>
        <v>0</v>
      </c>
      <c r="J459" s="246"/>
      <c r="K459" s="247">
        <f>ROUND(E459*J459,2)</f>
        <v>0</v>
      </c>
      <c r="L459" s="247">
        <v>21</v>
      </c>
      <c r="M459" s="247">
        <f>G459*(1+L459/100)</f>
        <v>0</v>
      </c>
      <c r="N459" s="245">
        <v>1.08E-3</v>
      </c>
      <c r="O459" s="245">
        <f>ROUND(E459*N459,2)</f>
        <v>0</v>
      </c>
      <c r="P459" s="245">
        <v>0</v>
      </c>
      <c r="Q459" s="245">
        <f>ROUND(E459*P459,2)</f>
        <v>0</v>
      </c>
      <c r="R459" s="247" t="s">
        <v>3735</v>
      </c>
      <c r="S459" s="247" t="s">
        <v>511</v>
      </c>
      <c r="T459" s="248" t="s">
        <v>511</v>
      </c>
      <c r="U459" s="224">
        <v>0.66</v>
      </c>
      <c r="V459" s="224">
        <f>ROUND(E459*U459,2)</f>
        <v>1.32</v>
      </c>
      <c r="W459" s="224"/>
      <c r="X459" s="224" t="s">
        <v>557</v>
      </c>
      <c r="Y459" s="224" t="s">
        <v>513</v>
      </c>
      <c r="Z459" s="213"/>
      <c r="AA459" s="213"/>
      <c r="AB459" s="213"/>
      <c r="AC459" s="213"/>
      <c r="AD459" s="213"/>
      <c r="AE459" s="213"/>
      <c r="AF459" s="213"/>
      <c r="AG459" s="213" t="s">
        <v>571</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58" t="s">
        <v>5449</v>
      </c>
      <c r="D460" s="229"/>
      <c r="E460" s="230"/>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573</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58" t="s">
        <v>5456</v>
      </c>
      <c r="D461" s="229"/>
      <c r="E461" s="230">
        <v>2</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573</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57"/>
      <c r="D462" s="250"/>
      <c r="E462" s="250"/>
      <c r="F462" s="250"/>
      <c r="G462" s="250"/>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515</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ht="33.75" outlineLevel="1" x14ac:dyDescent="0.2">
      <c r="A463" s="242">
        <v>68</v>
      </c>
      <c r="B463" s="243" t="s">
        <v>5457</v>
      </c>
      <c r="C463" s="254" t="s">
        <v>5458</v>
      </c>
      <c r="D463" s="244" t="s">
        <v>582</v>
      </c>
      <c r="E463" s="245">
        <v>2</v>
      </c>
      <c r="F463" s="246"/>
      <c r="G463" s="247">
        <f>ROUND(E463*F463,2)</f>
        <v>0</v>
      </c>
      <c r="H463" s="246"/>
      <c r="I463" s="247">
        <f>ROUND(E463*H463,2)</f>
        <v>0</v>
      </c>
      <c r="J463" s="246"/>
      <c r="K463" s="247">
        <f>ROUND(E463*J463,2)</f>
        <v>0</v>
      </c>
      <c r="L463" s="247">
        <v>21</v>
      </c>
      <c r="M463" s="247">
        <f>G463*(1+L463/100)</f>
        <v>0</v>
      </c>
      <c r="N463" s="245">
        <v>7.6630000000000004E-2</v>
      </c>
      <c r="O463" s="245">
        <f>ROUND(E463*N463,2)</f>
        <v>0.15</v>
      </c>
      <c r="P463" s="245">
        <v>0</v>
      </c>
      <c r="Q463" s="245">
        <f>ROUND(E463*P463,2)</f>
        <v>0</v>
      </c>
      <c r="R463" s="247" t="s">
        <v>3735</v>
      </c>
      <c r="S463" s="247" t="s">
        <v>511</v>
      </c>
      <c r="T463" s="248" t="s">
        <v>511</v>
      </c>
      <c r="U463" s="224">
        <v>0.5</v>
      </c>
      <c r="V463" s="224">
        <f>ROUND(E463*U463,2)</f>
        <v>1</v>
      </c>
      <c r="W463" s="224"/>
      <c r="X463" s="224" t="s">
        <v>557</v>
      </c>
      <c r="Y463" s="224" t="s">
        <v>513</v>
      </c>
      <c r="Z463" s="213"/>
      <c r="AA463" s="213"/>
      <c r="AB463" s="213"/>
      <c r="AC463" s="213"/>
      <c r="AD463" s="213"/>
      <c r="AE463" s="213"/>
      <c r="AF463" s="213"/>
      <c r="AG463" s="213" t="s">
        <v>571</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58" t="s">
        <v>5449</v>
      </c>
      <c r="D464" s="229"/>
      <c r="E464" s="230"/>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573</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58" t="s">
        <v>5459</v>
      </c>
      <c r="D465" s="229"/>
      <c r="E465" s="230">
        <v>2</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573</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57"/>
      <c r="D466" s="250"/>
      <c r="E466" s="250"/>
      <c r="F466" s="250"/>
      <c r="G466" s="250"/>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515</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20">
        <v>69</v>
      </c>
      <c r="B467" s="221" t="s">
        <v>5460</v>
      </c>
      <c r="C467" s="279" t="s">
        <v>5461</v>
      </c>
      <c r="D467" s="222" t="s">
        <v>0</v>
      </c>
      <c r="E467" s="249"/>
      <c r="F467" s="225"/>
      <c r="G467" s="224">
        <f>ROUND(E467*F467,2)</f>
        <v>0</v>
      </c>
      <c r="H467" s="225"/>
      <c r="I467" s="224">
        <f>ROUND(E467*H467,2)</f>
        <v>0</v>
      </c>
      <c r="J467" s="225"/>
      <c r="K467" s="224">
        <f>ROUND(E467*J467,2)</f>
        <v>0</v>
      </c>
      <c r="L467" s="224">
        <v>21</v>
      </c>
      <c r="M467" s="224">
        <f>G467*(1+L467/100)</f>
        <v>0</v>
      </c>
      <c r="N467" s="223">
        <v>0</v>
      </c>
      <c r="O467" s="223">
        <f>ROUND(E467*N467,2)</f>
        <v>0</v>
      </c>
      <c r="P467" s="223">
        <v>0</v>
      </c>
      <c r="Q467" s="223">
        <f>ROUND(E467*P467,2)</f>
        <v>0</v>
      </c>
      <c r="R467" s="224" t="s">
        <v>3735</v>
      </c>
      <c r="S467" s="224" t="s">
        <v>511</v>
      </c>
      <c r="T467" s="224" t="s">
        <v>511</v>
      </c>
      <c r="U467" s="224">
        <v>0</v>
      </c>
      <c r="V467" s="224">
        <f>ROUND(E467*U467,2)</f>
        <v>0</v>
      </c>
      <c r="W467" s="224"/>
      <c r="X467" s="224" t="s">
        <v>353</v>
      </c>
      <c r="Y467" s="224" t="s">
        <v>513</v>
      </c>
      <c r="Z467" s="213"/>
      <c r="AA467" s="213"/>
      <c r="AB467" s="213"/>
      <c r="AC467" s="213"/>
      <c r="AD467" s="213"/>
      <c r="AE467" s="213"/>
      <c r="AF467" s="213"/>
      <c r="AG467" s="213" t="s">
        <v>1593</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77" t="s">
        <v>3753</v>
      </c>
      <c r="D468" s="273"/>
      <c r="E468" s="273"/>
      <c r="F468" s="273"/>
      <c r="G468" s="273"/>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921</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57"/>
      <c r="D469" s="250"/>
      <c r="E469" s="250"/>
      <c r="F469" s="250"/>
      <c r="G469" s="250"/>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515</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x14ac:dyDescent="0.2">
      <c r="A470" s="232" t="s">
        <v>506</v>
      </c>
      <c r="B470" s="233" t="s">
        <v>392</v>
      </c>
      <c r="C470" s="253" t="s">
        <v>393</v>
      </c>
      <c r="D470" s="234"/>
      <c r="E470" s="235"/>
      <c r="F470" s="236"/>
      <c r="G470" s="236">
        <f>SUMIF(AG471:AG477,"&lt;&gt;NOR",G471:G477)</f>
        <v>0</v>
      </c>
      <c r="H470" s="236"/>
      <c r="I470" s="236">
        <f>SUM(I471:I477)</f>
        <v>0</v>
      </c>
      <c r="J470" s="236"/>
      <c r="K470" s="236">
        <f>SUM(K471:K477)</f>
        <v>0</v>
      </c>
      <c r="L470" s="236"/>
      <c r="M470" s="236">
        <f>SUM(M471:M477)</f>
        <v>0</v>
      </c>
      <c r="N470" s="235"/>
      <c r="O470" s="235">
        <f>SUM(O471:O477)</f>
        <v>0</v>
      </c>
      <c r="P470" s="235"/>
      <c r="Q470" s="235">
        <f>SUM(Q471:Q477)</f>
        <v>0</v>
      </c>
      <c r="R470" s="236"/>
      <c r="S470" s="236"/>
      <c r="T470" s="237"/>
      <c r="U470" s="231"/>
      <c r="V470" s="231">
        <f>SUM(V471:V477)</f>
        <v>0</v>
      </c>
      <c r="W470" s="231"/>
      <c r="X470" s="231"/>
      <c r="Y470" s="231"/>
      <c r="AG470" t="s">
        <v>507</v>
      </c>
    </row>
    <row r="471" spans="1:60" outlineLevel="1" x14ac:dyDescent="0.2">
      <c r="A471" s="242">
        <v>70</v>
      </c>
      <c r="B471" s="243" t="s">
        <v>5462</v>
      </c>
      <c r="C471" s="254" t="s">
        <v>5463</v>
      </c>
      <c r="D471" s="244" t="s">
        <v>582</v>
      </c>
      <c r="E471" s="245">
        <v>23</v>
      </c>
      <c r="F471" s="246"/>
      <c r="G471" s="247">
        <f>ROUND(E471*F471,2)</f>
        <v>0</v>
      </c>
      <c r="H471" s="246"/>
      <c r="I471" s="247">
        <f>ROUND(E471*H471,2)</f>
        <v>0</v>
      </c>
      <c r="J471" s="246"/>
      <c r="K471" s="247">
        <f>ROUND(E471*J471,2)</f>
        <v>0</v>
      </c>
      <c r="L471" s="247">
        <v>21</v>
      </c>
      <c r="M471" s="247">
        <f>G471*(1+L471/100)</f>
        <v>0</v>
      </c>
      <c r="N471" s="245">
        <v>0</v>
      </c>
      <c r="O471" s="245">
        <f>ROUND(E471*N471,2)</f>
        <v>0</v>
      </c>
      <c r="P471" s="245">
        <v>0</v>
      </c>
      <c r="Q471" s="245">
        <f>ROUND(E471*P471,2)</f>
        <v>0</v>
      </c>
      <c r="R471" s="247"/>
      <c r="S471" s="247" t="s">
        <v>527</v>
      </c>
      <c r="T471" s="248" t="s">
        <v>512</v>
      </c>
      <c r="U471" s="224">
        <v>0</v>
      </c>
      <c r="V471" s="224">
        <f>ROUND(E471*U471,2)</f>
        <v>0</v>
      </c>
      <c r="W471" s="224"/>
      <c r="X471" s="224" t="s">
        <v>557</v>
      </c>
      <c r="Y471" s="224" t="s">
        <v>513</v>
      </c>
      <c r="Z471" s="213"/>
      <c r="AA471" s="213"/>
      <c r="AB471" s="213"/>
      <c r="AC471" s="213"/>
      <c r="AD471" s="213"/>
      <c r="AE471" s="213"/>
      <c r="AF471" s="213"/>
      <c r="AG471" s="213" t="s">
        <v>571</v>
      </c>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2" x14ac:dyDescent="0.2">
      <c r="A472" s="220"/>
      <c r="B472" s="221"/>
      <c r="C472" s="258" t="s">
        <v>5290</v>
      </c>
      <c r="D472" s="229"/>
      <c r="E472" s="230"/>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573</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58" t="s">
        <v>5464</v>
      </c>
      <c r="D473" s="229"/>
      <c r="E473" s="230">
        <v>23</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573</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57"/>
      <c r="D474" s="250"/>
      <c r="E474" s="250"/>
      <c r="F474" s="250"/>
      <c r="G474" s="250"/>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515</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20">
        <v>71</v>
      </c>
      <c r="B475" s="221" t="s">
        <v>1985</v>
      </c>
      <c r="C475" s="279" t="s">
        <v>1986</v>
      </c>
      <c r="D475" s="222" t="s">
        <v>0</v>
      </c>
      <c r="E475" s="249"/>
      <c r="F475" s="225"/>
      <c r="G475" s="224">
        <f>ROUND(E475*F475,2)</f>
        <v>0</v>
      </c>
      <c r="H475" s="225"/>
      <c r="I475" s="224">
        <f>ROUND(E475*H475,2)</f>
        <v>0</v>
      </c>
      <c r="J475" s="225"/>
      <c r="K475" s="224">
        <f>ROUND(E475*J475,2)</f>
        <v>0</v>
      </c>
      <c r="L475" s="224">
        <v>21</v>
      </c>
      <c r="M475" s="224">
        <f>G475*(1+L475/100)</f>
        <v>0</v>
      </c>
      <c r="N475" s="223">
        <v>0</v>
      </c>
      <c r="O475" s="223">
        <f>ROUND(E475*N475,2)</f>
        <v>0</v>
      </c>
      <c r="P475" s="223">
        <v>0</v>
      </c>
      <c r="Q475" s="223">
        <f>ROUND(E475*P475,2)</f>
        <v>0</v>
      </c>
      <c r="R475" s="224" t="s">
        <v>1886</v>
      </c>
      <c r="S475" s="224" t="s">
        <v>511</v>
      </c>
      <c r="T475" s="224" t="s">
        <v>511</v>
      </c>
      <c r="U475" s="224">
        <v>0</v>
      </c>
      <c r="V475" s="224">
        <f>ROUND(E475*U475,2)</f>
        <v>0</v>
      </c>
      <c r="W475" s="224"/>
      <c r="X475" s="224" t="s">
        <v>353</v>
      </c>
      <c r="Y475" s="224" t="s">
        <v>513</v>
      </c>
      <c r="Z475" s="213"/>
      <c r="AA475" s="213"/>
      <c r="AB475" s="213"/>
      <c r="AC475" s="213"/>
      <c r="AD475" s="213"/>
      <c r="AE475" s="213"/>
      <c r="AF475" s="213"/>
      <c r="AG475" s="213" t="s">
        <v>1593</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77" t="s">
        <v>1698</v>
      </c>
      <c r="D476" s="273"/>
      <c r="E476" s="273"/>
      <c r="F476" s="273"/>
      <c r="G476" s="273"/>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921</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57"/>
      <c r="D477" s="250"/>
      <c r="E477" s="250"/>
      <c r="F477" s="250"/>
      <c r="G477" s="250"/>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515</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x14ac:dyDescent="0.2">
      <c r="A478" s="232" t="s">
        <v>506</v>
      </c>
      <c r="B478" s="233" t="s">
        <v>400</v>
      </c>
      <c r="C478" s="253" t="s">
        <v>401</v>
      </c>
      <c r="D478" s="234"/>
      <c r="E478" s="235"/>
      <c r="F478" s="236"/>
      <c r="G478" s="236">
        <f>SUMIF(AG479:AG489,"&lt;&gt;NOR",G479:G489)</f>
        <v>0</v>
      </c>
      <c r="H478" s="236"/>
      <c r="I478" s="236">
        <f>SUM(I479:I489)</f>
        <v>0</v>
      </c>
      <c r="J478" s="236"/>
      <c r="K478" s="236">
        <f>SUM(K479:K489)</f>
        <v>0</v>
      </c>
      <c r="L478" s="236"/>
      <c r="M478" s="236">
        <f>SUM(M479:M489)</f>
        <v>0</v>
      </c>
      <c r="N478" s="235"/>
      <c r="O478" s="235">
        <f>SUM(O479:O489)</f>
        <v>0</v>
      </c>
      <c r="P478" s="235"/>
      <c r="Q478" s="235">
        <f>SUM(Q479:Q489)</f>
        <v>0</v>
      </c>
      <c r="R478" s="236"/>
      <c r="S478" s="236"/>
      <c r="T478" s="237"/>
      <c r="U478" s="231"/>
      <c r="V478" s="231">
        <f>SUM(V479:V489)</f>
        <v>0</v>
      </c>
      <c r="W478" s="231"/>
      <c r="X478" s="231"/>
      <c r="Y478" s="231"/>
      <c r="AG478" t="s">
        <v>507</v>
      </c>
    </row>
    <row r="479" spans="1:60" outlineLevel="1" x14ac:dyDescent="0.2">
      <c r="A479" s="242">
        <v>72</v>
      </c>
      <c r="B479" s="243" t="s">
        <v>5465</v>
      </c>
      <c r="C479" s="254" t="s">
        <v>5466</v>
      </c>
      <c r="D479" s="244" t="s">
        <v>582</v>
      </c>
      <c r="E479" s="245">
        <v>1</v>
      </c>
      <c r="F479" s="246"/>
      <c r="G479" s="247">
        <f>ROUND(E479*F479,2)</f>
        <v>0</v>
      </c>
      <c r="H479" s="246"/>
      <c r="I479" s="247">
        <f>ROUND(E479*H479,2)</f>
        <v>0</v>
      </c>
      <c r="J479" s="246"/>
      <c r="K479" s="247">
        <f>ROUND(E479*J479,2)</f>
        <v>0</v>
      </c>
      <c r="L479" s="247">
        <v>21</v>
      </c>
      <c r="M479" s="247">
        <f>G479*(1+L479/100)</f>
        <v>0</v>
      </c>
      <c r="N479" s="245">
        <v>0</v>
      </c>
      <c r="O479" s="245">
        <f>ROUND(E479*N479,2)</f>
        <v>0</v>
      </c>
      <c r="P479" s="245">
        <v>0</v>
      </c>
      <c r="Q479" s="245">
        <f>ROUND(E479*P479,2)</f>
        <v>0</v>
      </c>
      <c r="R479" s="247"/>
      <c r="S479" s="247" t="s">
        <v>527</v>
      </c>
      <c r="T479" s="248" t="s">
        <v>512</v>
      </c>
      <c r="U479" s="224">
        <v>0</v>
      </c>
      <c r="V479" s="224">
        <f>ROUND(E479*U479,2)</f>
        <v>0</v>
      </c>
      <c r="W479" s="224"/>
      <c r="X479" s="224" t="s">
        <v>557</v>
      </c>
      <c r="Y479" s="224" t="s">
        <v>513</v>
      </c>
      <c r="Z479" s="213"/>
      <c r="AA479" s="213"/>
      <c r="AB479" s="213"/>
      <c r="AC479" s="213"/>
      <c r="AD479" s="213"/>
      <c r="AE479" s="213"/>
      <c r="AF479" s="213"/>
      <c r="AG479" s="213" t="s">
        <v>571</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2" x14ac:dyDescent="0.2">
      <c r="A480" s="220"/>
      <c r="B480" s="221"/>
      <c r="C480" s="258" t="s">
        <v>5467</v>
      </c>
      <c r="D480" s="229"/>
      <c r="E480" s="230"/>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573</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58" t="s">
        <v>5468</v>
      </c>
      <c r="D481" s="229"/>
      <c r="E481" s="230">
        <v>1</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573</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2" x14ac:dyDescent="0.2">
      <c r="A482" s="220"/>
      <c r="B482" s="221"/>
      <c r="C482" s="257"/>
      <c r="D482" s="250"/>
      <c r="E482" s="250"/>
      <c r="F482" s="250"/>
      <c r="G482" s="250"/>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515</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x14ac:dyDescent="0.2">
      <c r="A483" s="242">
        <v>73</v>
      </c>
      <c r="B483" s="243" t="s">
        <v>5469</v>
      </c>
      <c r="C483" s="254" t="s">
        <v>5470</v>
      </c>
      <c r="D483" s="244" t="s">
        <v>582</v>
      </c>
      <c r="E483" s="245">
        <v>1</v>
      </c>
      <c r="F483" s="246"/>
      <c r="G483" s="247">
        <f>ROUND(E483*F483,2)</f>
        <v>0</v>
      </c>
      <c r="H483" s="246"/>
      <c r="I483" s="247">
        <f>ROUND(E483*H483,2)</f>
        <v>0</v>
      </c>
      <c r="J483" s="246"/>
      <c r="K483" s="247">
        <f>ROUND(E483*J483,2)</f>
        <v>0</v>
      </c>
      <c r="L483" s="247">
        <v>21</v>
      </c>
      <c r="M483" s="247">
        <f>G483*(1+L483/100)</f>
        <v>0</v>
      </c>
      <c r="N483" s="245">
        <v>0</v>
      </c>
      <c r="O483" s="245">
        <f>ROUND(E483*N483,2)</f>
        <v>0</v>
      </c>
      <c r="P483" s="245">
        <v>0</v>
      </c>
      <c r="Q483" s="245">
        <f>ROUND(E483*P483,2)</f>
        <v>0</v>
      </c>
      <c r="R483" s="247"/>
      <c r="S483" s="247" t="s">
        <v>527</v>
      </c>
      <c r="T483" s="248" t="s">
        <v>512</v>
      </c>
      <c r="U483" s="224">
        <v>0</v>
      </c>
      <c r="V483" s="224">
        <f>ROUND(E483*U483,2)</f>
        <v>0</v>
      </c>
      <c r="W483" s="224"/>
      <c r="X483" s="224" t="s">
        <v>557</v>
      </c>
      <c r="Y483" s="224" t="s">
        <v>513</v>
      </c>
      <c r="Z483" s="213"/>
      <c r="AA483" s="213"/>
      <c r="AB483" s="213"/>
      <c r="AC483" s="213"/>
      <c r="AD483" s="213"/>
      <c r="AE483" s="213"/>
      <c r="AF483" s="213"/>
      <c r="AG483" s="213" t="s">
        <v>571</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2" x14ac:dyDescent="0.2">
      <c r="A484" s="220"/>
      <c r="B484" s="221"/>
      <c r="C484" s="258" t="s">
        <v>5467</v>
      </c>
      <c r="D484" s="229"/>
      <c r="E484" s="230"/>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573</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58" t="s">
        <v>5471</v>
      </c>
      <c r="D485" s="229"/>
      <c r="E485" s="230">
        <v>1</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573</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2" x14ac:dyDescent="0.2">
      <c r="A486" s="220"/>
      <c r="B486" s="221"/>
      <c r="C486" s="257"/>
      <c r="D486" s="250"/>
      <c r="E486" s="250"/>
      <c r="F486" s="250"/>
      <c r="G486" s="250"/>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515</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x14ac:dyDescent="0.2">
      <c r="A487" s="220">
        <v>74</v>
      </c>
      <c r="B487" s="221" t="s">
        <v>5472</v>
      </c>
      <c r="C487" s="279" t="s">
        <v>5473</v>
      </c>
      <c r="D487" s="222" t="s">
        <v>0</v>
      </c>
      <c r="E487" s="249"/>
      <c r="F487" s="225"/>
      <c r="G487" s="224">
        <f>ROUND(E487*F487,2)</f>
        <v>0</v>
      </c>
      <c r="H487" s="225"/>
      <c r="I487" s="224">
        <f>ROUND(E487*H487,2)</f>
        <v>0</v>
      </c>
      <c r="J487" s="225"/>
      <c r="K487" s="224">
        <f>ROUND(E487*J487,2)</f>
        <v>0</v>
      </c>
      <c r="L487" s="224">
        <v>21</v>
      </c>
      <c r="M487" s="224">
        <f>G487*(1+L487/100)</f>
        <v>0</v>
      </c>
      <c r="N487" s="223">
        <v>0</v>
      </c>
      <c r="O487" s="223">
        <f>ROUND(E487*N487,2)</f>
        <v>0</v>
      </c>
      <c r="P487" s="223">
        <v>0</v>
      </c>
      <c r="Q487" s="223">
        <f>ROUND(E487*P487,2)</f>
        <v>0</v>
      </c>
      <c r="R487" s="224" t="s">
        <v>2116</v>
      </c>
      <c r="S487" s="224" t="s">
        <v>511</v>
      </c>
      <c r="T487" s="224" t="s">
        <v>511</v>
      </c>
      <c r="U487" s="224">
        <v>0</v>
      </c>
      <c r="V487" s="224">
        <f>ROUND(E487*U487,2)</f>
        <v>0</v>
      </c>
      <c r="W487" s="224"/>
      <c r="X487" s="224" t="s">
        <v>353</v>
      </c>
      <c r="Y487" s="224" t="s">
        <v>513</v>
      </c>
      <c r="Z487" s="213"/>
      <c r="AA487" s="213"/>
      <c r="AB487" s="213"/>
      <c r="AC487" s="213"/>
      <c r="AD487" s="213"/>
      <c r="AE487" s="213"/>
      <c r="AF487" s="213"/>
      <c r="AG487" s="213" t="s">
        <v>1593</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2" x14ac:dyDescent="0.2">
      <c r="A488" s="220"/>
      <c r="B488" s="221"/>
      <c r="C488" s="277" t="s">
        <v>1698</v>
      </c>
      <c r="D488" s="273"/>
      <c r="E488" s="273"/>
      <c r="F488" s="273"/>
      <c r="G488" s="273"/>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921</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2" x14ac:dyDescent="0.2">
      <c r="A489" s="220"/>
      <c r="B489" s="221"/>
      <c r="C489" s="257"/>
      <c r="D489" s="250"/>
      <c r="E489" s="250"/>
      <c r="F489" s="250"/>
      <c r="G489" s="250"/>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515</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x14ac:dyDescent="0.2">
      <c r="A490" s="232" t="s">
        <v>506</v>
      </c>
      <c r="B490" s="233" t="s">
        <v>402</v>
      </c>
      <c r="C490" s="253" t="s">
        <v>403</v>
      </c>
      <c r="D490" s="234"/>
      <c r="E490" s="235"/>
      <c r="F490" s="236"/>
      <c r="G490" s="236">
        <f>SUMIF(AG491:AG613,"&lt;&gt;NOR",G491:G613)</f>
        <v>0</v>
      </c>
      <c r="H490" s="236"/>
      <c r="I490" s="236">
        <f>SUM(I491:I613)</f>
        <v>0</v>
      </c>
      <c r="J490" s="236"/>
      <c r="K490" s="236">
        <f>SUM(K491:K613)</f>
        <v>0</v>
      </c>
      <c r="L490" s="236"/>
      <c r="M490" s="236">
        <f>SUM(M491:M613)</f>
        <v>0</v>
      </c>
      <c r="N490" s="235"/>
      <c r="O490" s="235">
        <f>SUM(O491:O613)</f>
        <v>0</v>
      </c>
      <c r="P490" s="235"/>
      <c r="Q490" s="235">
        <f>SUM(Q491:Q613)</f>
        <v>0</v>
      </c>
      <c r="R490" s="236"/>
      <c r="S490" s="236"/>
      <c r="T490" s="237"/>
      <c r="U490" s="231"/>
      <c r="V490" s="231">
        <f>SUM(V491:V613)</f>
        <v>0</v>
      </c>
      <c r="W490" s="231"/>
      <c r="X490" s="231"/>
      <c r="Y490" s="231"/>
      <c r="AG490" t="s">
        <v>507</v>
      </c>
    </row>
    <row r="491" spans="1:60" outlineLevel="1" x14ac:dyDescent="0.2">
      <c r="A491" s="242">
        <v>75</v>
      </c>
      <c r="B491" s="243" t="s">
        <v>5474</v>
      </c>
      <c r="C491" s="254" t="s">
        <v>5475</v>
      </c>
      <c r="D491" s="244" t="s">
        <v>582</v>
      </c>
      <c r="E491" s="245">
        <v>1</v>
      </c>
      <c r="F491" s="246"/>
      <c r="G491" s="247">
        <f>ROUND(E491*F491,2)</f>
        <v>0</v>
      </c>
      <c r="H491" s="246"/>
      <c r="I491" s="247">
        <f>ROUND(E491*H491,2)</f>
        <v>0</v>
      </c>
      <c r="J491" s="246"/>
      <c r="K491" s="247">
        <f>ROUND(E491*J491,2)</f>
        <v>0</v>
      </c>
      <c r="L491" s="247">
        <v>21</v>
      </c>
      <c r="M491" s="247">
        <f>G491*(1+L491/100)</f>
        <v>0</v>
      </c>
      <c r="N491" s="245">
        <v>0</v>
      </c>
      <c r="O491" s="245">
        <f>ROUND(E491*N491,2)</f>
        <v>0</v>
      </c>
      <c r="P491" s="245">
        <v>0</v>
      </c>
      <c r="Q491" s="245">
        <f>ROUND(E491*P491,2)</f>
        <v>0</v>
      </c>
      <c r="R491" s="247"/>
      <c r="S491" s="247" t="s">
        <v>527</v>
      </c>
      <c r="T491" s="248" t="s">
        <v>512</v>
      </c>
      <c r="U491" s="224">
        <v>0</v>
      </c>
      <c r="V491" s="224">
        <f>ROUND(E491*U491,2)</f>
        <v>0</v>
      </c>
      <c r="W491" s="224"/>
      <c r="X491" s="224" t="s">
        <v>557</v>
      </c>
      <c r="Y491" s="224" t="s">
        <v>513</v>
      </c>
      <c r="Z491" s="213"/>
      <c r="AA491" s="213"/>
      <c r="AB491" s="213"/>
      <c r="AC491" s="213"/>
      <c r="AD491" s="213"/>
      <c r="AE491" s="213"/>
      <c r="AF491" s="213"/>
      <c r="AG491" s="213" t="s">
        <v>571</v>
      </c>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2" x14ac:dyDescent="0.2">
      <c r="A492" s="220"/>
      <c r="B492" s="221"/>
      <c r="C492" s="258" t="s">
        <v>5476</v>
      </c>
      <c r="D492" s="229"/>
      <c r="E492" s="230"/>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573</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58" t="s">
        <v>5477</v>
      </c>
      <c r="D493" s="229"/>
      <c r="E493" s="230">
        <v>1</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573</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2" x14ac:dyDescent="0.2">
      <c r="A494" s="220"/>
      <c r="B494" s="221"/>
      <c r="C494" s="257"/>
      <c r="D494" s="250"/>
      <c r="E494" s="250"/>
      <c r="F494" s="250"/>
      <c r="G494" s="250"/>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515</v>
      </c>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x14ac:dyDescent="0.2">
      <c r="A495" s="242">
        <v>76</v>
      </c>
      <c r="B495" s="243" t="s">
        <v>5478</v>
      </c>
      <c r="C495" s="254" t="s">
        <v>5479</v>
      </c>
      <c r="D495" s="244" t="s">
        <v>582</v>
      </c>
      <c r="E495" s="245">
        <v>1</v>
      </c>
      <c r="F495" s="246"/>
      <c r="G495" s="247">
        <f>ROUND(E495*F495,2)</f>
        <v>0</v>
      </c>
      <c r="H495" s="246"/>
      <c r="I495" s="247">
        <f>ROUND(E495*H495,2)</f>
        <v>0</v>
      </c>
      <c r="J495" s="246"/>
      <c r="K495" s="247">
        <f>ROUND(E495*J495,2)</f>
        <v>0</v>
      </c>
      <c r="L495" s="247">
        <v>21</v>
      </c>
      <c r="M495" s="247">
        <f>G495*(1+L495/100)</f>
        <v>0</v>
      </c>
      <c r="N495" s="245">
        <v>0</v>
      </c>
      <c r="O495" s="245">
        <f>ROUND(E495*N495,2)</f>
        <v>0</v>
      </c>
      <c r="P495" s="245">
        <v>0</v>
      </c>
      <c r="Q495" s="245">
        <f>ROUND(E495*P495,2)</f>
        <v>0</v>
      </c>
      <c r="R495" s="247"/>
      <c r="S495" s="247" t="s">
        <v>527</v>
      </c>
      <c r="T495" s="248" t="s">
        <v>512</v>
      </c>
      <c r="U495" s="224">
        <v>0</v>
      </c>
      <c r="V495" s="224">
        <f>ROUND(E495*U495,2)</f>
        <v>0</v>
      </c>
      <c r="W495" s="224"/>
      <c r="X495" s="224" t="s">
        <v>557</v>
      </c>
      <c r="Y495" s="224" t="s">
        <v>513</v>
      </c>
      <c r="Z495" s="213"/>
      <c r="AA495" s="213"/>
      <c r="AB495" s="213"/>
      <c r="AC495" s="213"/>
      <c r="AD495" s="213"/>
      <c r="AE495" s="213"/>
      <c r="AF495" s="213"/>
      <c r="AG495" s="213" t="s">
        <v>571</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2" x14ac:dyDescent="0.2">
      <c r="A496" s="220"/>
      <c r="B496" s="221"/>
      <c r="C496" s="258" t="s">
        <v>5476</v>
      </c>
      <c r="D496" s="229"/>
      <c r="E496" s="230"/>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573</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58" t="s">
        <v>5480</v>
      </c>
      <c r="D497" s="229"/>
      <c r="E497" s="230">
        <v>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573</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2" x14ac:dyDescent="0.2">
      <c r="A498" s="220"/>
      <c r="B498" s="221"/>
      <c r="C498" s="257"/>
      <c r="D498" s="250"/>
      <c r="E498" s="250"/>
      <c r="F498" s="250"/>
      <c r="G498" s="250"/>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515</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x14ac:dyDescent="0.2">
      <c r="A499" s="242">
        <v>77</v>
      </c>
      <c r="B499" s="243" t="s">
        <v>5481</v>
      </c>
      <c r="C499" s="254" t="s">
        <v>5482</v>
      </c>
      <c r="D499" s="244" t="s">
        <v>582</v>
      </c>
      <c r="E499" s="245">
        <v>2</v>
      </c>
      <c r="F499" s="246"/>
      <c r="G499" s="247">
        <f>ROUND(E499*F499,2)</f>
        <v>0</v>
      </c>
      <c r="H499" s="246"/>
      <c r="I499" s="247">
        <f>ROUND(E499*H499,2)</f>
        <v>0</v>
      </c>
      <c r="J499" s="246"/>
      <c r="K499" s="247">
        <f>ROUND(E499*J499,2)</f>
        <v>0</v>
      </c>
      <c r="L499" s="247">
        <v>21</v>
      </c>
      <c r="M499" s="247">
        <f>G499*(1+L499/100)</f>
        <v>0</v>
      </c>
      <c r="N499" s="245">
        <v>0</v>
      </c>
      <c r="O499" s="245">
        <f>ROUND(E499*N499,2)</f>
        <v>0</v>
      </c>
      <c r="P499" s="245">
        <v>0</v>
      </c>
      <c r="Q499" s="245">
        <f>ROUND(E499*P499,2)</f>
        <v>0</v>
      </c>
      <c r="R499" s="247"/>
      <c r="S499" s="247" t="s">
        <v>527</v>
      </c>
      <c r="T499" s="248" t="s">
        <v>512</v>
      </c>
      <c r="U499" s="224">
        <v>0</v>
      </c>
      <c r="V499" s="224">
        <f>ROUND(E499*U499,2)</f>
        <v>0</v>
      </c>
      <c r="W499" s="224"/>
      <c r="X499" s="224" t="s">
        <v>557</v>
      </c>
      <c r="Y499" s="224" t="s">
        <v>513</v>
      </c>
      <c r="Z499" s="213"/>
      <c r="AA499" s="213"/>
      <c r="AB499" s="213"/>
      <c r="AC499" s="213"/>
      <c r="AD499" s="213"/>
      <c r="AE499" s="213"/>
      <c r="AF499" s="213"/>
      <c r="AG499" s="213" t="s">
        <v>571</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2" x14ac:dyDescent="0.2">
      <c r="A500" s="220"/>
      <c r="B500" s="221"/>
      <c r="C500" s="258" t="s">
        <v>5476</v>
      </c>
      <c r="D500" s="229"/>
      <c r="E500" s="230"/>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573</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58" t="s">
        <v>5483</v>
      </c>
      <c r="D501" s="229"/>
      <c r="E501" s="230">
        <v>2</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573</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2" x14ac:dyDescent="0.2">
      <c r="A502" s="220"/>
      <c r="B502" s="221"/>
      <c r="C502" s="257"/>
      <c r="D502" s="250"/>
      <c r="E502" s="250"/>
      <c r="F502" s="250"/>
      <c r="G502" s="250"/>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515</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x14ac:dyDescent="0.2">
      <c r="A503" s="242">
        <v>78</v>
      </c>
      <c r="B503" s="243" t="s">
        <v>5484</v>
      </c>
      <c r="C503" s="254" t="s">
        <v>5485</v>
      </c>
      <c r="D503" s="244" t="s">
        <v>582</v>
      </c>
      <c r="E503" s="245">
        <v>1</v>
      </c>
      <c r="F503" s="246"/>
      <c r="G503" s="247">
        <f>ROUND(E503*F503,2)</f>
        <v>0</v>
      </c>
      <c r="H503" s="246"/>
      <c r="I503" s="247">
        <f>ROUND(E503*H503,2)</f>
        <v>0</v>
      </c>
      <c r="J503" s="246"/>
      <c r="K503" s="247">
        <f>ROUND(E503*J503,2)</f>
        <v>0</v>
      </c>
      <c r="L503" s="247">
        <v>21</v>
      </c>
      <c r="M503" s="247">
        <f>G503*(1+L503/100)</f>
        <v>0</v>
      </c>
      <c r="N503" s="245">
        <v>0</v>
      </c>
      <c r="O503" s="245">
        <f>ROUND(E503*N503,2)</f>
        <v>0</v>
      </c>
      <c r="P503" s="245">
        <v>0</v>
      </c>
      <c r="Q503" s="245">
        <f>ROUND(E503*P503,2)</f>
        <v>0</v>
      </c>
      <c r="R503" s="247"/>
      <c r="S503" s="247" t="s">
        <v>527</v>
      </c>
      <c r="T503" s="248" t="s">
        <v>512</v>
      </c>
      <c r="U503" s="224">
        <v>0</v>
      </c>
      <c r="V503" s="224">
        <f>ROUND(E503*U503,2)</f>
        <v>0</v>
      </c>
      <c r="W503" s="224"/>
      <c r="X503" s="224" t="s">
        <v>557</v>
      </c>
      <c r="Y503" s="224" t="s">
        <v>513</v>
      </c>
      <c r="Z503" s="213"/>
      <c r="AA503" s="213"/>
      <c r="AB503" s="213"/>
      <c r="AC503" s="213"/>
      <c r="AD503" s="213"/>
      <c r="AE503" s="213"/>
      <c r="AF503" s="213"/>
      <c r="AG503" s="213" t="s">
        <v>571</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2" x14ac:dyDescent="0.2">
      <c r="A504" s="220"/>
      <c r="B504" s="221"/>
      <c r="C504" s="258" t="s">
        <v>5476</v>
      </c>
      <c r="D504" s="229"/>
      <c r="E504" s="230"/>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573</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58" t="s">
        <v>5486</v>
      </c>
      <c r="D505" s="229"/>
      <c r="E505" s="230">
        <v>1</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573</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2" x14ac:dyDescent="0.2">
      <c r="A506" s="220"/>
      <c r="B506" s="221"/>
      <c r="C506" s="257"/>
      <c r="D506" s="250"/>
      <c r="E506" s="250"/>
      <c r="F506" s="250"/>
      <c r="G506" s="250"/>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515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x14ac:dyDescent="0.2">
      <c r="A507" s="242">
        <v>79</v>
      </c>
      <c r="B507" s="243" t="s">
        <v>5487</v>
      </c>
      <c r="C507" s="254" t="s">
        <v>5488</v>
      </c>
      <c r="D507" s="244" t="s">
        <v>582</v>
      </c>
      <c r="E507" s="245">
        <v>1</v>
      </c>
      <c r="F507" s="246"/>
      <c r="G507" s="247">
        <f>ROUND(E507*F507,2)</f>
        <v>0</v>
      </c>
      <c r="H507" s="246"/>
      <c r="I507" s="247">
        <f>ROUND(E507*H507,2)</f>
        <v>0</v>
      </c>
      <c r="J507" s="246"/>
      <c r="K507" s="247">
        <f>ROUND(E507*J507,2)</f>
        <v>0</v>
      </c>
      <c r="L507" s="247">
        <v>21</v>
      </c>
      <c r="M507" s="247">
        <f>G507*(1+L507/100)</f>
        <v>0</v>
      </c>
      <c r="N507" s="245">
        <v>0</v>
      </c>
      <c r="O507" s="245">
        <f>ROUND(E507*N507,2)</f>
        <v>0</v>
      </c>
      <c r="P507" s="245">
        <v>0</v>
      </c>
      <c r="Q507" s="245">
        <f>ROUND(E507*P507,2)</f>
        <v>0</v>
      </c>
      <c r="R507" s="247"/>
      <c r="S507" s="247" t="s">
        <v>527</v>
      </c>
      <c r="T507" s="248" t="s">
        <v>512</v>
      </c>
      <c r="U507" s="224">
        <v>0</v>
      </c>
      <c r="V507" s="224">
        <f>ROUND(E507*U507,2)</f>
        <v>0</v>
      </c>
      <c r="W507" s="224"/>
      <c r="X507" s="224" t="s">
        <v>557</v>
      </c>
      <c r="Y507" s="224" t="s">
        <v>513</v>
      </c>
      <c r="Z507" s="213"/>
      <c r="AA507" s="213"/>
      <c r="AB507" s="213"/>
      <c r="AC507" s="213"/>
      <c r="AD507" s="213"/>
      <c r="AE507" s="213"/>
      <c r="AF507" s="213"/>
      <c r="AG507" s="213" t="s">
        <v>571</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2" x14ac:dyDescent="0.2">
      <c r="A508" s="220"/>
      <c r="B508" s="221"/>
      <c r="C508" s="258" t="s">
        <v>5476</v>
      </c>
      <c r="D508" s="229"/>
      <c r="E508" s="230"/>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573</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58" t="s">
        <v>5489</v>
      </c>
      <c r="D509" s="229"/>
      <c r="E509" s="230">
        <v>1</v>
      </c>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573</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2" x14ac:dyDescent="0.2">
      <c r="A510" s="220"/>
      <c r="B510" s="221"/>
      <c r="C510" s="257"/>
      <c r="D510" s="250"/>
      <c r="E510" s="250"/>
      <c r="F510" s="250"/>
      <c r="G510" s="250"/>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515</v>
      </c>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x14ac:dyDescent="0.2">
      <c r="A511" s="242">
        <v>80</v>
      </c>
      <c r="B511" s="243" t="s">
        <v>5490</v>
      </c>
      <c r="C511" s="254" t="s">
        <v>5491</v>
      </c>
      <c r="D511" s="244" t="s">
        <v>582</v>
      </c>
      <c r="E511" s="245">
        <v>1</v>
      </c>
      <c r="F511" s="246"/>
      <c r="G511" s="247">
        <f>ROUND(E511*F511,2)</f>
        <v>0</v>
      </c>
      <c r="H511" s="246"/>
      <c r="I511" s="247">
        <f>ROUND(E511*H511,2)</f>
        <v>0</v>
      </c>
      <c r="J511" s="246"/>
      <c r="K511" s="247">
        <f>ROUND(E511*J511,2)</f>
        <v>0</v>
      </c>
      <c r="L511" s="247">
        <v>21</v>
      </c>
      <c r="M511" s="247">
        <f>G511*(1+L511/100)</f>
        <v>0</v>
      </c>
      <c r="N511" s="245">
        <v>0</v>
      </c>
      <c r="O511" s="245">
        <f>ROUND(E511*N511,2)</f>
        <v>0</v>
      </c>
      <c r="P511" s="245">
        <v>0</v>
      </c>
      <c r="Q511" s="245">
        <f>ROUND(E511*P511,2)</f>
        <v>0</v>
      </c>
      <c r="R511" s="247"/>
      <c r="S511" s="247" t="s">
        <v>527</v>
      </c>
      <c r="T511" s="248" t="s">
        <v>512</v>
      </c>
      <c r="U511" s="224">
        <v>0</v>
      </c>
      <c r="V511" s="224">
        <f>ROUND(E511*U511,2)</f>
        <v>0</v>
      </c>
      <c r="W511" s="224"/>
      <c r="X511" s="224" t="s">
        <v>557</v>
      </c>
      <c r="Y511" s="224" t="s">
        <v>513</v>
      </c>
      <c r="Z511" s="213"/>
      <c r="AA511" s="213"/>
      <c r="AB511" s="213"/>
      <c r="AC511" s="213"/>
      <c r="AD511" s="213"/>
      <c r="AE511" s="213"/>
      <c r="AF511" s="213"/>
      <c r="AG511" s="213" t="s">
        <v>571</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2" x14ac:dyDescent="0.2">
      <c r="A512" s="220"/>
      <c r="B512" s="221"/>
      <c r="C512" s="258" t="s">
        <v>5476</v>
      </c>
      <c r="D512" s="229"/>
      <c r="E512" s="230"/>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573</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58" t="s">
        <v>5492</v>
      </c>
      <c r="D513" s="229"/>
      <c r="E513" s="230">
        <v>1</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573</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2" x14ac:dyDescent="0.2">
      <c r="A514" s="220"/>
      <c r="B514" s="221"/>
      <c r="C514" s="257"/>
      <c r="D514" s="250"/>
      <c r="E514" s="250"/>
      <c r="F514" s="250"/>
      <c r="G514" s="250"/>
      <c r="H514" s="224"/>
      <c r="I514" s="224"/>
      <c r="J514" s="224"/>
      <c r="K514" s="224"/>
      <c r="L514" s="224"/>
      <c r="M514" s="224"/>
      <c r="N514" s="223"/>
      <c r="O514" s="223"/>
      <c r="P514" s="223"/>
      <c r="Q514" s="223"/>
      <c r="R514" s="224"/>
      <c r="S514" s="224"/>
      <c r="T514" s="224"/>
      <c r="U514" s="224"/>
      <c r="V514" s="224"/>
      <c r="W514" s="224"/>
      <c r="X514" s="224"/>
      <c r="Y514" s="224"/>
      <c r="Z514" s="213"/>
      <c r="AA514" s="213"/>
      <c r="AB514" s="213"/>
      <c r="AC514" s="213"/>
      <c r="AD514" s="213"/>
      <c r="AE514" s="213"/>
      <c r="AF514" s="213"/>
      <c r="AG514" s="213" t="s">
        <v>515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x14ac:dyDescent="0.2">
      <c r="A515" s="242">
        <v>81</v>
      </c>
      <c r="B515" s="243" t="s">
        <v>5493</v>
      </c>
      <c r="C515" s="254" t="s">
        <v>5494</v>
      </c>
      <c r="D515" s="244" t="s">
        <v>582</v>
      </c>
      <c r="E515" s="245">
        <v>1</v>
      </c>
      <c r="F515" s="246"/>
      <c r="G515" s="247">
        <f>ROUND(E515*F515,2)</f>
        <v>0</v>
      </c>
      <c r="H515" s="246"/>
      <c r="I515" s="247">
        <f>ROUND(E515*H515,2)</f>
        <v>0</v>
      </c>
      <c r="J515" s="246"/>
      <c r="K515" s="247">
        <f>ROUND(E515*J515,2)</f>
        <v>0</v>
      </c>
      <c r="L515" s="247">
        <v>21</v>
      </c>
      <c r="M515" s="247">
        <f>G515*(1+L515/100)</f>
        <v>0</v>
      </c>
      <c r="N515" s="245">
        <v>0</v>
      </c>
      <c r="O515" s="245">
        <f>ROUND(E515*N515,2)</f>
        <v>0</v>
      </c>
      <c r="P515" s="245">
        <v>0</v>
      </c>
      <c r="Q515" s="245">
        <f>ROUND(E515*P515,2)</f>
        <v>0</v>
      </c>
      <c r="R515" s="247"/>
      <c r="S515" s="247" t="s">
        <v>527</v>
      </c>
      <c r="T515" s="248" t="s">
        <v>512</v>
      </c>
      <c r="U515" s="224">
        <v>0</v>
      </c>
      <c r="V515" s="224">
        <f>ROUND(E515*U515,2)</f>
        <v>0</v>
      </c>
      <c r="W515" s="224"/>
      <c r="X515" s="224" t="s">
        <v>557</v>
      </c>
      <c r="Y515" s="224" t="s">
        <v>513</v>
      </c>
      <c r="Z515" s="213"/>
      <c r="AA515" s="213"/>
      <c r="AB515" s="213"/>
      <c r="AC515" s="213"/>
      <c r="AD515" s="213"/>
      <c r="AE515" s="213"/>
      <c r="AF515" s="213"/>
      <c r="AG515" s="213" t="s">
        <v>571</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58" t="s">
        <v>5476</v>
      </c>
      <c r="D516" s="229"/>
      <c r="E516" s="230"/>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573</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3" x14ac:dyDescent="0.2">
      <c r="A517" s="220"/>
      <c r="B517" s="221"/>
      <c r="C517" s="258" t="s">
        <v>5495</v>
      </c>
      <c r="D517" s="229"/>
      <c r="E517" s="230">
        <v>1</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573</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57"/>
      <c r="D518" s="250"/>
      <c r="E518" s="250"/>
      <c r="F518" s="250"/>
      <c r="G518" s="250"/>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515</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x14ac:dyDescent="0.2">
      <c r="A519" s="242">
        <v>82</v>
      </c>
      <c r="B519" s="243" t="s">
        <v>5496</v>
      </c>
      <c r="C519" s="254" t="s">
        <v>5497</v>
      </c>
      <c r="D519" s="244" t="s">
        <v>582</v>
      </c>
      <c r="E519" s="245">
        <v>1</v>
      </c>
      <c r="F519" s="246"/>
      <c r="G519" s="247">
        <f>ROUND(E519*F519,2)</f>
        <v>0</v>
      </c>
      <c r="H519" s="246"/>
      <c r="I519" s="247">
        <f>ROUND(E519*H519,2)</f>
        <v>0</v>
      </c>
      <c r="J519" s="246"/>
      <c r="K519" s="247">
        <f>ROUND(E519*J519,2)</f>
        <v>0</v>
      </c>
      <c r="L519" s="247">
        <v>21</v>
      </c>
      <c r="M519" s="247">
        <f>G519*(1+L519/100)</f>
        <v>0</v>
      </c>
      <c r="N519" s="245">
        <v>0</v>
      </c>
      <c r="O519" s="245">
        <f>ROUND(E519*N519,2)</f>
        <v>0</v>
      </c>
      <c r="P519" s="245">
        <v>0</v>
      </c>
      <c r="Q519" s="245">
        <f>ROUND(E519*P519,2)</f>
        <v>0</v>
      </c>
      <c r="R519" s="247"/>
      <c r="S519" s="247" t="s">
        <v>527</v>
      </c>
      <c r="T519" s="248" t="s">
        <v>512</v>
      </c>
      <c r="U519" s="224">
        <v>0</v>
      </c>
      <c r="V519" s="224">
        <f>ROUND(E519*U519,2)</f>
        <v>0</v>
      </c>
      <c r="W519" s="224"/>
      <c r="X519" s="224" t="s">
        <v>557</v>
      </c>
      <c r="Y519" s="224" t="s">
        <v>513</v>
      </c>
      <c r="Z519" s="213"/>
      <c r="AA519" s="213"/>
      <c r="AB519" s="213"/>
      <c r="AC519" s="213"/>
      <c r="AD519" s="213"/>
      <c r="AE519" s="213"/>
      <c r="AF519" s="213"/>
      <c r="AG519" s="213" t="s">
        <v>571</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58" t="s">
        <v>5476</v>
      </c>
      <c r="D520" s="229"/>
      <c r="E520" s="230"/>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573</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58" t="s">
        <v>5498</v>
      </c>
      <c r="D521" s="229"/>
      <c r="E521" s="230">
        <v>1</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573</v>
      </c>
      <c r="AH521" s="213">
        <v>0</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2" x14ac:dyDescent="0.2">
      <c r="A522" s="220"/>
      <c r="B522" s="221"/>
      <c r="C522" s="257"/>
      <c r="D522" s="250"/>
      <c r="E522" s="250"/>
      <c r="F522" s="250"/>
      <c r="G522" s="250"/>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515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x14ac:dyDescent="0.2">
      <c r="A523" s="242">
        <v>83</v>
      </c>
      <c r="B523" s="243" t="s">
        <v>5499</v>
      </c>
      <c r="C523" s="254" t="s">
        <v>5500</v>
      </c>
      <c r="D523" s="244" t="s">
        <v>582</v>
      </c>
      <c r="E523" s="245">
        <v>1</v>
      </c>
      <c r="F523" s="246"/>
      <c r="G523" s="247">
        <f>ROUND(E523*F523,2)</f>
        <v>0</v>
      </c>
      <c r="H523" s="246"/>
      <c r="I523" s="247">
        <f>ROUND(E523*H523,2)</f>
        <v>0</v>
      </c>
      <c r="J523" s="246"/>
      <c r="K523" s="247">
        <f>ROUND(E523*J523,2)</f>
        <v>0</v>
      </c>
      <c r="L523" s="247">
        <v>21</v>
      </c>
      <c r="M523" s="247">
        <f>G523*(1+L523/100)</f>
        <v>0</v>
      </c>
      <c r="N523" s="245">
        <v>0</v>
      </c>
      <c r="O523" s="245">
        <f>ROUND(E523*N523,2)</f>
        <v>0</v>
      </c>
      <c r="P523" s="245">
        <v>0</v>
      </c>
      <c r="Q523" s="245">
        <f>ROUND(E523*P523,2)</f>
        <v>0</v>
      </c>
      <c r="R523" s="247"/>
      <c r="S523" s="247" t="s">
        <v>527</v>
      </c>
      <c r="T523" s="248" t="s">
        <v>512</v>
      </c>
      <c r="U523" s="224">
        <v>0</v>
      </c>
      <c r="V523" s="224">
        <f>ROUND(E523*U523,2)</f>
        <v>0</v>
      </c>
      <c r="W523" s="224"/>
      <c r="X523" s="224" t="s">
        <v>557</v>
      </c>
      <c r="Y523" s="224" t="s">
        <v>513</v>
      </c>
      <c r="Z523" s="213"/>
      <c r="AA523" s="213"/>
      <c r="AB523" s="213"/>
      <c r="AC523" s="213"/>
      <c r="AD523" s="213"/>
      <c r="AE523" s="213"/>
      <c r="AF523" s="213"/>
      <c r="AG523" s="213" t="s">
        <v>571</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2" x14ac:dyDescent="0.2">
      <c r="A524" s="220"/>
      <c r="B524" s="221"/>
      <c r="C524" s="258" t="s">
        <v>5476</v>
      </c>
      <c r="D524" s="229"/>
      <c r="E524" s="230"/>
      <c r="F524" s="224"/>
      <c r="G524" s="224"/>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573</v>
      </c>
      <c r="AH524" s="213">
        <v>0</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3" x14ac:dyDescent="0.2">
      <c r="A525" s="220"/>
      <c r="B525" s="221"/>
      <c r="C525" s="258" t="s">
        <v>5501</v>
      </c>
      <c r="D525" s="229"/>
      <c r="E525" s="230">
        <v>1</v>
      </c>
      <c r="F525" s="224"/>
      <c r="G525" s="224"/>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573</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2" x14ac:dyDescent="0.2">
      <c r="A526" s="220"/>
      <c r="B526" s="221"/>
      <c r="C526" s="257"/>
      <c r="D526" s="250"/>
      <c r="E526" s="250"/>
      <c r="F526" s="250"/>
      <c r="G526" s="250"/>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515</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x14ac:dyDescent="0.2">
      <c r="A527" s="242">
        <v>84</v>
      </c>
      <c r="B527" s="243" t="s">
        <v>5502</v>
      </c>
      <c r="C527" s="254" t="s">
        <v>5503</v>
      </c>
      <c r="D527" s="244" t="s">
        <v>582</v>
      </c>
      <c r="E527" s="245">
        <v>1</v>
      </c>
      <c r="F527" s="246"/>
      <c r="G527" s="247">
        <f>ROUND(E527*F527,2)</f>
        <v>0</v>
      </c>
      <c r="H527" s="246"/>
      <c r="I527" s="247">
        <f>ROUND(E527*H527,2)</f>
        <v>0</v>
      </c>
      <c r="J527" s="246"/>
      <c r="K527" s="247">
        <f>ROUND(E527*J527,2)</f>
        <v>0</v>
      </c>
      <c r="L527" s="247">
        <v>21</v>
      </c>
      <c r="M527" s="247">
        <f>G527*(1+L527/100)</f>
        <v>0</v>
      </c>
      <c r="N527" s="245">
        <v>0</v>
      </c>
      <c r="O527" s="245">
        <f>ROUND(E527*N527,2)</f>
        <v>0</v>
      </c>
      <c r="P527" s="245">
        <v>0</v>
      </c>
      <c r="Q527" s="245">
        <f>ROUND(E527*P527,2)</f>
        <v>0</v>
      </c>
      <c r="R527" s="247"/>
      <c r="S527" s="247" t="s">
        <v>527</v>
      </c>
      <c r="T527" s="248" t="s">
        <v>512</v>
      </c>
      <c r="U527" s="224">
        <v>0</v>
      </c>
      <c r="V527" s="224">
        <f>ROUND(E527*U527,2)</f>
        <v>0</v>
      </c>
      <c r="W527" s="224"/>
      <c r="X527" s="224" t="s">
        <v>557</v>
      </c>
      <c r="Y527" s="224" t="s">
        <v>513</v>
      </c>
      <c r="Z527" s="213"/>
      <c r="AA527" s="213"/>
      <c r="AB527" s="213"/>
      <c r="AC527" s="213"/>
      <c r="AD527" s="213"/>
      <c r="AE527" s="213"/>
      <c r="AF527" s="213"/>
      <c r="AG527" s="213" t="s">
        <v>571</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2" x14ac:dyDescent="0.2">
      <c r="A528" s="220"/>
      <c r="B528" s="221"/>
      <c r="C528" s="258" t="s">
        <v>5476</v>
      </c>
      <c r="D528" s="229"/>
      <c r="E528" s="230"/>
      <c r="F528" s="224"/>
      <c r="G528" s="224"/>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573</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3" x14ac:dyDescent="0.2">
      <c r="A529" s="220"/>
      <c r="B529" s="221"/>
      <c r="C529" s="258" t="s">
        <v>5504</v>
      </c>
      <c r="D529" s="229"/>
      <c r="E529" s="230">
        <v>1</v>
      </c>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573</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2" x14ac:dyDescent="0.2">
      <c r="A530" s="220"/>
      <c r="B530" s="221"/>
      <c r="C530" s="257"/>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515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1" x14ac:dyDescent="0.2">
      <c r="A531" s="242">
        <v>85</v>
      </c>
      <c r="B531" s="243" t="s">
        <v>5505</v>
      </c>
      <c r="C531" s="254" t="s">
        <v>5506</v>
      </c>
      <c r="D531" s="244" t="s">
        <v>582</v>
      </c>
      <c r="E531" s="245">
        <v>1</v>
      </c>
      <c r="F531" s="246"/>
      <c r="G531" s="247">
        <f>ROUND(E531*F531,2)</f>
        <v>0</v>
      </c>
      <c r="H531" s="246"/>
      <c r="I531" s="247">
        <f>ROUND(E531*H531,2)</f>
        <v>0</v>
      </c>
      <c r="J531" s="246"/>
      <c r="K531" s="247">
        <f>ROUND(E531*J531,2)</f>
        <v>0</v>
      </c>
      <c r="L531" s="247">
        <v>21</v>
      </c>
      <c r="M531" s="247">
        <f>G531*(1+L531/100)</f>
        <v>0</v>
      </c>
      <c r="N531" s="245">
        <v>0</v>
      </c>
      <c r="O531" s="245">
        <f>ROUND(E531*N531,2)</f>
        <v>0</v>
      </c>
      <c r="P531" s="245">
        <v>0</v>
      </c>
      <c r="Q531" s="245">
        <f>ROUND(E531*P531,2)</f>
        <v>0</v>
      </c>
      <c r="R531" s="247"/>
      <c r="S531" s="247" t="s">
        <v>527</v>
      </c>
      <c r="T531" s="248" t="s">
        <v>512</v>
      </c>
      <c r="U531" s="224">
        <v>0</v>
      </c>
      <c r="V531" s="224">
        <f>ROUND(E531*U531,2)</f>
        <v>0</v>
      </c>
      <c r="W531" s="224"/>
      <c r="X531" s="224" t="s">
        <v>557</v>
      </c>
      <c r="Y531" s="224" t="s">
        <v>513</v>
      </c>
      <c r="Z531" s="213"/>
      <c r="AA531" s="213"/>
      <c r="AB531" s="213"/>
      <c r="AC531" s="213"/>
      <c r="AD531" s="213"/>
      <c r="AE531" s="213"/>
      <c r="AF531" s="213"/>
      <c r="AG531" s="213" t="s">
        <v>571</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2" x14ac:dyDescent="0.2">
      <c r="A532" s="220"/>
      <c r="B532" s="221"/>
      <c r="C532" s="258" t="s">
        <v>5476</v>
      </c>
      <c r="D532" s="229"/>
      <c r="E532" s="230"/>
      <c r="F532" s="224"/>
      <c r="G532" s="224"/>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573</v>
      </c>
      <c r="AH532" s="213">
        <v>0</v>
      </c>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3" x14ac:dyDescent="0.2">
      <c r="A533" s="220"/>
      <c r="B533" s="221"/>
      <c r="C533" s="258" t="s">
        <v>5507</v>
      </c>
      <c r="D533" s="229"/>
      <c r="E533" s="230">
        <v>1</v>
      </c>
      <c r="F533" s="224"/>
      <c r="G533" s="224"/>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573</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2" x14ac:dyDescent="0.2">
      <c r="A534" s="220"/>
      <c r="B534" s="221"/>
      <c r="C534" s="257"/>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515</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x14ac:dyDescent="0.2">
      <c r="A535" s="242">
        <v>86</v>
      </c>
      <c r="B535" s="243" t="s">
        <v>5508</v>
      </c>
      <c r="C535" s="254" t="s">
        <v>5509</v>
      </c>
      <c r="D535" s="244" t="s">
        <v>582</v>
      </c>
      <c r="E535" s="245">
        <v>1</v>
      </c>
      <c r="F535" s="246"/>
      <c r="G535" s="247">
        <f>ROUND(E535*F535,2)</f>
        <v>0</v>
      </c>
      <c r="H535" s="246"/>
      <c r="I535" s="247">
        <f>ROUND(E535*H535,2)</f>
        <v>0</v>
      </c>
      <c r="J535" s="246"/>
      <c r="K535" s="247">
        <f>ROUND(E535*J535,2)</f>
        <v>0</v>
      </c>
      <c r="L535" s="247">
        <v>21</v>
      </c>
      <c r="M535" s="247">
        <f>G535*(1+L535/100)</f>
        <v>0</v>
      </c>
      <c r="N535" s="245">
        <v>0</v>
      </c>
      <c r="O535" s="245">
        <f>ROUND(E535*N535,2)</f>
        <v>0</v>
      </c>
      <c r="P535" s="245">
        <v>0</v>
      </c>
      <c r="Q535" s="245">
        <f>ROUND(E535*P535,2)</f>
        <v>0</v>
      </c>
      <c r="R535" s="247"/>
      <c r="S535" s="247" t="s">
        <v>527</v>
      </c>
      <c r="T535" s="248" t="s">
        <v>512</v>
      </c>
      <c r="U535" s="224">
        <v>0</v>
      </c>
      <c r="V535" s="224">
        <f>ROUND(E535*U535,2)</f>
        <v>0</v>
      </c>
      <c r="W535" s="224"/>
      <c r="X535" s="224" t="s">
        <v>557</v>
      </c>
      <c r="Y535" s="224" t="s">
        <v>513</v>
      </c>
      <c r="Z535" s="213"/>
      <c r="AA535" s="213"/>
      <c r="AB535" s="213"/>
      <c r="AC535" s="213"/>
      <c r="AD535" s="213"/>
      <c r="AE535" s="213"/>
      <c r="AF535" s="213"/>
      <c r="AG535" s="213" t="s">
        <v>571</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2" x14ac:dyDescent="0.2">
      <c r="A536" s="220"/>
      <c r="B536" s="221"/>
      <c r="C536" s="258" t="s">
        <v>5476</v>
      </c>
      <c r="D536" s="229"/>
      <c r="E536" s="230"/>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573</v>
      </c>
      <c r="AH536" s="213">
        <v>0</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outlineLevel="3" x14ac:dyDescent="0.2">
      <c r="A537" s="220"/>
      <c r="B537" s="221"/>
      <c r="C537" s="258" t="s">
        <v>5510</v>
      </c>
      <c r="D537" s="229"/>
      <c r="E537" s="230">
        <v>1</v>
      </c>
      <c r="F537" s="224"/>
      <c r="G537" s="224"/>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573</v>
      </c>
      <c r="AH537" s="213">
        <v>0</v>
      </c>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2" x14ac:dyDescent="0.2">
      <c r="A538" s="220"/>
      <c r="B538" s="221"/>
      <c r="C538" s="257"/>
      <c r="D538" s="250"/>
      <c r="E538" s="250"/>
      <c r="F538" s="250"/>
      <c r="G538" s="250"/>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515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1" x14ac:dyDescent="0.2">
      <c r="A539" s="242">
        <v>87</v>
      </c>
      <c r="B539" s="243" t="s">
        <v>5511</v>
      </c>
      <c r="C539" s="254" t="s">
        <v>5512</v>
      </c>
      <c r="D539" s="244" t="s">
        <v>582</v>
      </c>
      <c r="E539" s="245">
        <v>2</v>
      </c>
      <c r="F539" s="246"/>
      <c r="G539" s="247">
        <f>ROUND(E539*F539,2)</f>
        <v>0</v>
      </c>
      <c r="H539" s="246"/>
      <c r="I539" s="247">
        <f>ROUND(E539*H539,2)</f>
        <v>0</v>
      </c>
      <c r="J539" s="246"/>
      <c r="K539" s="247">
        <f>ROUND(E539*J539,2)</f>
        <v>0</v>
      </c>
      <c r="L539" s="247">
        <v>21</v>
      </c>
      <c r="M539" s="247">
        <f>G539*(1+L539/100)</f>
        <v>0</v>
      </c>
      <c r="N539" s="245">
        <v>0</v>
      </c>
      <c r="O539" s="245">
        <f>ROUND(E539*N539,2)</f>
        <v>0</v>
      </c>
      <c r="P539" s="245">
        <v>0</v>
      </c>
      <c r="Q539" s="245">
        <f>ROUND(E539*P539,2)</f>
        <v>0</v>
      </c>
      <c r="R539" s="247"/>
      <c r="S539" s="247" t="s">
        <v>527</v>
      </c>
      <c r="T539" s="248" t="s">
        <v>512</v>
      </c>
      <c r="U539" s="224">
        <v>0</v>
      </c>
      <c r="V539" s="224">
        <f>ROUND(E539*U539,2)</f>
        <v>0</v>
      </c>
      <c r="W539" s="224"/>
      <c r="X539" s="224" t="s">
        <v>557</v>
      </c>
      <c r="Y539" s="224" t="s">
        <v>513</v>
      </c>
      <c r="Z539" s="213"/>
      <c r="AA539" s="213"/>
      <c r="AB539" s="213"/>
      <c r="AC539" s="213"/>
      <c r="AD539" s="213"/>
      <c r="AE539" s="213"/>
      <c r="AF539" s="213"/>
      <c r="AG539" s="213" t="s">
        <v>571</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2" x14ac:dyDescent="0.2">
      <c r="A540" s="220"/>
      <c r="B540" s="221"/>
      <c r="C540" s="258" t="s">
        <v>5476</v>
      </c>
      <c r="D540" s="229"/>
      <c r="E540" s="230"/>
      <c r="F540" s="224"/>
      <c r="G540" s="224"/>
      <c r="H540" s="224"/>
      <c r="I540" s="224"/>
      <c r="J540" s="224"/>
      <c r="K540" s="224"/>
      <c r="L540" s="224"/>
      <c r="M540" s="224"/>
      <c r="N540" s="223"/>
      <c r="O540" s="223"/>
      <c r="P540" s="223"/>
      <c r="Q540" s="223"/>
      <c r="R540" s="224"/>
      <c r="S540" s="224"/>
      <c r="T540" s="224"/>
      <c r="U540" s="224"/>
      <c r="V540" s="224"/>
      <c r="W540" s="224"/>
      <c r="X540" s="224"/>
      <c r="Y540" s="224"/>
      <c r="Z540" s="213"/>
      <c r="AA540" s="213"/>
      <c r="AB540" s="213"/>
      <c r="AC540" s="213"/>
      <c r="AD540" s="213"/>
      <c r="AE540" s="213"/>
      <c r="AF540" s="213"/>
      <c r="AG540" s="213" t="s">
        <v>573</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3" x14ac:dyDescent="0.2">
      <c r="A541" s="220"/>
      <c r="B541" s="221"/>
      <c r="C541" s="258" t="s">
        <v>5513</v>
      </c>
      <c r="D541" s="229"/>
      <c r="E541" s="230">
        <v>2</v>
      </c>
      <c r="F541" s="224"/>
      <c r="G541" s="224"/>
      <c r="H541" s="224"/>
      <c r="I541" s="224"/>
      <c r="J541" s="224"/>
      <c r="K541" s="224"/>
      <c r="L541" s="224"/>
      <c r="M541" s="224"/>
      <c r="N541" s="223"/>
      <c r="O541" s="223"/>
      <c r="P541" s="223"/>
      <c r="Q541" s="223"/>
      <c r="R541" s="224"/>
      <c r="S541" s="224"/>
      <c r="T541" s="224"/>
      <c r="U541" s="224"/>
      <c r="V541" s="224"/>
      <c r="W541" s="224"/>
      <c r="X541" s="224"/>
      <c r="Y541" s="224"/>
      <c r="Z541" s="213"/>
      <c r="AA541" s="213"/>
      <c r="AB541" s="213"/>
      <c r="AC541" s="213"/>
      <c r="AD541" s="213"/>
      <c r="AE541" s="213"/>
      <c r="AF541" s="213"/>
      <c r="AG541" s="213" t="s">
        <v>573</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57"/>
      <c r="D542" s="250"/>
      <c r="E542" s="250"/>
      <c r="F542" s="250"/>
      <c r="G542" s="250"/>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515</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x14ac:dyDescent="0.2">
      <c r="A543" s="242">
        <v>88</v>
      </c>
      <c r="B543" s="243" t="s">
        <v>5514</v>
      </c>
      <c r="C543" s="254" t="s">
        <v>5515</v>
      </c>
      <c r="D543" s="244" t="s">
        <v>582</v>
      </c>
      <c r="E543" s="245">
        <v>1</v>
      </c>
      <c r="F543" s="246"/>
      <c r="G543" s="247">
        <f>ROUND(E543*F543,2)</f>
        <v>0</v>
      </c>
      <c r="H543" s="246"/>
      <c r="I543" s="247">
        <f>ROUND(E543*H543,2)</f>
        <v>0</v>
      </c>
      <c r="J543" s="246"/>
      <c r="K543" s="247">
        <f>ROUND(E543*J543,2)</f>
        <v>0</v>
      </c>
      <c r="L543" s="247">
        <v>21</v>
      </c>
      <c r="M543" s="247">
        <f>G543*(1+L543/100)</f>
        <v>0</v>
      </c>
      <c r="N543" s="245">
        <v>0</v>
      </c>
      <c r="O543" s="245">
        <f>ROUND(E543*N543,2)</f>
        <v>0</v>
      </c>
      <c r="P543" s="245">
        <v>0</v>
      </c>
      <c r="Q543" s="245">
        <f>ROUND(E543*P543,2)</f>
        <v>0</v>
      </c>
      <c r="R543" s="247"/>
      <c r="S543" s="247" t="s">
        <v>527</v>
      </c>
      <c r="T543" s="248" t="s">
        <v>512</v>
      </c>
      <c r="U543" s="224">
        <v>0</v>
      </c>
      <c r="V543" s="224">
        <f>ROUND(E543*U543,2)</f>
        <v>0</v>
      </c>
      <c r="W543" s="224"/>
      <c r="X543" s="224" t="s">
        <v>557</v>
      </c>
      <c r="Y543" s="224" t="s">
        <v>513</v>
      </c>
      <c r="Z543" s="213"/>
      <c r="AA543" s="213"/>
      <c r="AB543" s="213"/>
      <c r="AC543" s="213"/>
      <c r="AD543" s="213"/>
      <c r="AE543" s="213"/>
      <c r="AF543" s="213"/>
      <c r="AG543" s="213" t="s">
        <v>571</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2" x14ac:dyDescent="0.2">
      <c r="A544" s="220"/>
      <c r="B544" s="221"/>
      <c r="C544" s="258" t="s">
        <v>5476</v>
      </c>
      <c r="D544" s="229"/>
      <c r="E544" s="230"/>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573</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58" t="s">
        <v>5516</v>
      </c>
      <c r="D545" s="229"/>
      <c r="E545" s="230">
        <v>1</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573</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2" x14ac:dyDescent="0.2">
      <c r="A546" s="220"/>
      <c r="B546" s="221"/>
      <c r="C546" s="257"/>
      <c r="D546" s="250"/>
      <c r="E546" s="250"/>
      <c r="F546" s="250"/>
      <c r="G546" s="250"/>
      <c r="H546" s="224"/>
      <c r="I546" s="224"/>
      <c r="J546" s="224"/>
      <c r="K546" s="224"/>
      <c r="L546" s="224"/>
      <c r="M546" s="224"/>
      <c r="N546" s="223"/>
      <c r="O546" s="223"/>
      <c r="P546" s="223"/>
      <c r="Q546" s="223"/>
      <c r="R546" s="224"/>
      <c r="S546" s="224"/>
      <c r="T546" s="224"/>
      <c r="U546" s="224"/>
      <c r="V546" s="224"/>
      <c r="W546" s="224"/>
      <c r="X546" s="224"/>
      <c r="Y546" s="224"/>
      <c r="Z546" s="213"/>
      <c r="AA546" s="213"/>
      <c r="AB546" s="213"/>
      <c r="AC546" s="213"/>
      <c r="AD546" s="213"/>
      <c r="AE546" s="213"/>
      <c r="AF546" s="213"/>
      <c r="AG546" s="213" t="s">
        <v>515</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x14ac:dyDescent="0.2">
      <c r="A547" s="242">
        <v>89</v>
      </c>
      <c r="B547" s="243" t="s">
        <v>5517</v>
      </c>
      <c r="C547" s="254" t="s">
        <v>5518</v>
      </c>
      <c r="D547" s="244" t="s">
        <v>582</v>
      </c>
      <c r="E547" s="245">
        <v>1</v>
      </c>
      <c r="F547" s="246"/>
      <c r="G547" s="247">
        <f>ROUND(E547*F547,2)</f>
        <v>0</v>
      </c>
      <c r="H547" s="246"/>
      <c r="I547" s="247">
        <f>ROUND(E547*H547,2)</f>
        <v>0</v>
      </c>
      <c r="J547" s="246"/>
      <c r="K547" s="247">
        <f>ROUND(E547*J547,2)</f>
        <v>0</v>
      </c>
      <c r="L547" s="247">
        <v>21</v>
      </c>
      <c r="M547" s="247">
        <f>G547*(1+L547/100)</f>
        <v>0</v>
      </c>
      <c r="N547" s="245">
        <v>0</v>
      </c>
      <c r="O547" s="245">
        <f>ROUND(E547*N547,2)</f>
        <v>0</v>
      </c>
      <c r="P547" s="245">
        <v>0</v>
      </c>
      <c r="Q547" s="245">
        <f>ROUND(E547*P547,2)</f>
        <v>0</v>
      </c>
      <c r="R547" s="247"/>
      <c r="S547" s="247" t="s">
        <v>527</v>
      </c>
      <c r="T547" s="248" t="s">
        <v>512</v>
      </c>
      <c r="U547" s="224">
        <v>0</v>
      </c>
      <c r="V547" s="224">
        <f>ROUND(E547*U547,2)</f>
        <v>0</v>
      </c>
      <c r="W547" s="224"/>
      <c r="X547" s="224" t="s">
        <v>557</v>
      </c>
      <c r="Y547" s="224" t="s">
        <v>513</v>
      </c>
      <c r="Z547" s="213"/>
      <c r="AA547" s="213"/>
      <c r="AB547" s="213"/>
      <c r="AC547" s="213"/>
      <c r="AD547" s="213"/>
      <c r="AE547" s="213"/>
      <c r="AF547" s="213"/>
      <c r="AG547" s="213" t="s">
        <v>571</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58" t="s">
        <v>5476</v>
      </c>
      <c r="D548" s="229"/>
      <c r="E548" s="230"/>
      <c r="F548" s="224"/>
      <c r="G548" s="224"/>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573</v>
      </c>
      <c r="AH548" s="213">
        <v>0</v>
      </c>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3" x14ac:dyDescent="0.2">
      <c r="A549" s="220"/>
      <c r="B549" s="221"/>
      <c r="C549" s="258" t="s">
        <v>5519</v>
      </c>
      <c r="D549" s="229"/>
      <c r="E549" s="230">
        <v>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573</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2" x14ac:dyDescent="0.2">
      <c r="A550" s="220"/>
      <c r="B550" s="221"/>
      <c r="C550" s="257"/>
      <c r="D550" s="250"/>
      <c r="E550" s="250"/>
      <c r="F550" s="250"/>
      <c r="G550" s="250"/>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515</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x14ac:dyDescent="0.2">
      <c r="A551" s="242">
        <v>90</v>
      </c>
      <c r="B551" s="243" t="s">
        <v>5520</v>
      </c>
      <c r="C551" s="254" t="s">
        <v>5521</v>
      </c>
      <c r="D551" s="244" t="s">
        <v>582</v>
      </c>
      <c r="E551" s="245">
        <v>2</v>
      </c>
      <c r="F551" s="246"/>
      <c r="G551" s="247">
        <f>ROUND(E551*F551,2)</f>
        <v>0</v>
      </c>
      <c r="H551" s="246"/>
      <c r="I551" s="247">
        <f>ROUND(E551*H551,2)</f>
        <v>0</v>
      </c>
      <c r="J551" s="246"/>
      <c r="K551" s="247">
        <f>ROUND(E551*J551,2)</f>
        <v>0</v>
      </c>
      <c r="L551" s="247">
        <v>21</v>
      </c>
      <c r="M551" s="247">
        <f>G551*(1+L551/100)</f>
        <v>0</v>
      </c>
      <c r="N551" s="245">
        <v>0</v>
      </c>
      <c r="O551" s="245">
        <f>ROUND(E551*N551,2)</f>
        <v>0</v>
      </c>
      <c r="P551" s="245">
        <v>0</v>
      </c>
      <c r="Q551" s="245">
        <f>ROUND(E551*P551,2)</f>
        <v>0</v>
      </c>
      <c r="R551" s="247"/>
      <c r="S551" s="247" t="s">
        <v>527</v>
      </c>
      <c r="T551" s="248" t="s">
        <v>512</v>
      </c>
      <c r="U551" s="224">
        <v>0</v>
      </c>
      <c r="V551" s="224">
        <f>ROUND(E551*U551,2)</f>
        <v>0</v>
      </c>
      <c r="W551" s="224"/>
      <c r="X551" s="224" t="s">
        <v>557</v>
      </c>
      <c r="Y551" s="224" t="s">
        <v>513</v>
      </c>
      <c r="Z551" s="213"/>
      <c r="AA551" s="213"/>
      <c r="AB551" s="213"/>
      <c r="AC551" s="213"/>
      <c r="AD551" s="213"/>
      <c r="AE551" s="213"/>
      <c r="AF551" s="213"/>
      <c r="AG551" s="213" t="s">
        <v>571</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58" t="s">
        <v>5476</v>
      </c>
      <c r="D552" s="229"/>
      <c r="E552" s="230"/>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573</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58" t="s">
        <v>5522</v>
      </c>
      <c r="D553" s="229"/>
      <c r="E553" s="230">
        <v>2</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573</v>
      </c>
      <c r="AH553" s="213">
        <v>0</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2" x14ac:dyDescent="0.2">
      <c r="A554" s="220"/>
      <c r="B554" s="221"/>
      <c r="C554" s="257"/>
      <c r="D554" s="250"/>
      <c r="E554" s="250"/>
      <c r="F554" s="250"/>
      <c r="G554" s="250"/>
      <c r="H554" s="224"/>
      <c r="I554" s="224"/>
      <c r="J554" s="224"/>
      <c r="K554" s="224"/>
      <c r="L554" s="224"/>
      <c r="M554" s="224"/>
      <c r="N554" s="223"/>
      <c r="O554" s="223"/>
      <c r="P554" s="223"/>
      <c r="Q554" s="223"/>
      <c r="R554" s="224"/>
      <c r="S554" s="224"/>
      <c r="T554" s="224"/>
      <c r="U554" s="224"/>
      <c r="V554" s="224"/>
      <c r="W554" s="224"/>
      <c r="X554" s="224"/>
      <c r="Y554" s="224"/>
      <c r="Z554" s="213"/>
      <c r="AA554" s="213"/>
      <c r="AB554" s="213"/>
      <c r="AC554" s="213"/>
      <c r="AD554" s="213"/>
      <c r="AE554" s="213"/>
      <c r="AF554" s="213"/>
      <c r="AG554" s="213" t="s">
        <v>515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x14ac:dyDescent="0.2">
      <c r="A555" s="242">
        <v>91</v>
      </c>
      <c r="B555" s="243" t="s">
        <v>5523</v>
      </c>
      <c r="C555" s="254" t="s">
        <v>5524</v>
      </c>
      <c r="D555" s="244" t="s">
        <v>582</v>
      </c>
      <c r="E555" s="245">
        <v>68</v>
      </c>
      <c r="F555" s="246"/>
      <c r="G555" s="247">
        <f>ROUND(E555*F555,2)</f>
        <v>0</v>
      </c>
      <c r="H555" s="246"/>
      <c r="I555" s="247">
        <f>ROUND(E555*H555,2)</f>
        <v>0</v>
      </c>
      <c r="J555" s="246"/>
      <c r="K555" s="247">
        <f>ROUND(E555*J555,2)</f>
        <v>0</v>
      </c>
      <c r="L555" s="247">
        <v>21</v>
      </c>
      <c r="M555" s="247">
        <f>G555*(1+L555/100)</f>
        <v>0</v>
      </c>
      <c r="N555" s="245">
        <v>0</v>
      </c>
      <c r="O555" s="245">
        <f>ROUND(E555*N555,2)</f>
        <v>0</v>
      </c>
      <c r="P555" s="245">
        <v>0</v>
      </c>
      <c r="Q555" s="245">
        <f>ROUND(E555*P555,2)</f>
        <v>0</v>
      </c>
      <c r="R555" s="247"/>
      <c r="S555" s="247" t="s">
        <v>527</v>
      </c>
      <c r="T555" s="248" t="s">
        <v>512</v>
      </c>
      <c r="U555" s="224">
        <v>0</v>
      </c>
      <c r="V555" s="224">
        <f>ROUND(E555*U555,2)</f>
        <v>0</v>
      </c>
      <c r="W555" s="224"/>
      <c r="X555" s="224" t="s">
        <v>557</v>
      </c>
      <c r="Y555" s="224" t="s">
        <v>513</v>
      </c>
      <c r="Z555" s="213"/>
      <c r="AA555" s="213"/>
      <c r="AB555" s="213"/>
      <c r="AC555" s="213"/>
      <c r="AD555" s="213"/>
      <c r="AE555" s="213"/>
      <c r="AF555" s="213"/>
      <c r="AG555" s="213" t="s">
        <v>571</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2" x14ac:dyDescent="0.2">
      <c r="A556" s="220"/>
      <c r="B556" s="221"/>
      <c r="C556" s="258" t="s">
        <v>5476</v>
      </c>
      <c r="D556" s="229"/>
      <c r="E556" s="230"/>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573</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3" x14ac:dyDescent="0.2">
      <c r="A557" s="220"/>
      <c r="B557" s="221"/>
      <c r="C557" s="258" t="s">
        <v>5525</v>
      </c>
      <c r="D557" s="229"/>
      <c r="E557" s="230">
        <v>68</v>
      </c>
      <c r="F557" s="224"/>
      <c r="G557" s="224"/>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573</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57"/>
      <c r="D558" s="250"/>
      <c r="E558" s="250"/>
      <c r="F558" s="250"/>
      <c r="G558" s="250"/>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515</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x14ac:dyDescent="0.2">
      <c r="A559" s="242">
        <v>92</v>
      </c>
      <c r="B559" s="243" t="s">
        <v>5526</v>
      </c>
      <c r="C559" s="254" t="s">
        <v>5527</v>
      </c>
      <c r="D559" s="244" t="s">
        <v>582</v>
      </c>
      <c r="E559" s="245">
        <v>24</v>
      </c>
      <c r="F559" s="246"/>
      <c r="G559" s="247">
        <f>ROUND(E559*F559,2)</f>
        <v>0</v>
      </c>
      <c r="H559" s="246"/>
      <c r="I559" s="247">
        <f>ROUND(E559*H559,2)</f>
        <v>0</v>
      </c>
      <c r="J559" s="246"/>
      <c r="K559" s="247">
        <f>ROUND(E559*J559,2)</f>
        <v>0</v>
      </c>
      <c r="L559" s="247">
        <v>21</v>
      </c>
      <c r="M559" s="247">
        <f>G559*(1+L559/100)</f>
        <v>0</v>
      </c>
      <c r="N559" s="245">
        <v>0</v>
      </c>
      <c r="O559" s="245">
        <f>ROUND(E559*N559,2)</f>
        <v>0</v>
      </c>
      <c r="P559" s="245">
        <v>0</v>
      </c>
      <c r="Q559" s="245">
        <f>ROUND(E559*P559,2)</f>
        <v>0</v>
      </c>
      <c r="R559" s="247"/>
      <c r="S559" s="247" t="s">
        <v>527</v>
      </c>
      <c r="T559" s="248" t="s">
        <v>512</v>
      </c>
      <c r="U559" s="224">
        <v>0</v>
      </c>
      <c r="V559" s="224">
        <f>ROUND(E559*U559,2)</f>
        <v>0</v>
      </c>
      <c r="W559" s="224"/>
      <c r="X559" s="224" t="s">
        <v>557</v>
      </c>
      <c r="Y559" s="224" t="s">
        <v>513</v>
      </c>
      <c r="Z559" s="213"/>
      <c r="AA559" s="213"/>
      <c r="AB559" s="213"/>
      <c r="AC559" s="213"/>
      <c r="AD559" s="213"/>
      <c r="AE559" s="213"/>
      <c r="AF559" s="213"/>
      <c r="AG559" s="213" t="s">
        <v>571</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2" x14ac:dyDescent="0.2">
      <c r="A560" s="220"/>
      <c r="B560" s="221"/>
      <c r="C560" s="258" t="s">
        <v>5476</v>
      </c>
      <c r="D560" s="229"/>
      <c r="E560" s="230"/>
      <c r="F560" s="224"/>
      <c r="G560" s="224"/>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573</v>
      </c>
      <c r="AH560" s="213">
        <v>0</v>
      </c>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3" x14ac:dyDescent="0.2">
      <c r="A561" s="220"/>
      <c r="B561" s="221"/>
      <c r="C561" s="258" t="s">
        <v>5528</v>
      </c>
      <c r="D561" s="229"/>
      <c r="E561" s="230">
        <v>24</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573</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2" x14ac:dyDescent="0.2">
      <c r="A562" s="220"/>
      <c r="B562" s="221"/>
      <c r="C562" s="257"/>
      <c r="D562" s="250"/>
      <c r="E562" s="250"/>
      <c r="F562" s="250"/>
      <c r="G562" s="250"/>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515</v>
      </c>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42">
        <v>93</v>
      </c>
      <c r="B563" s="243" t="s">
        <v>5529</v>
      </c>
      <c r="C563" s="254" t="s">
        <v>5530</v>
      </c>
      <c r="D563" s="244" t="s">
        <v>582</v>
      </c>
      <c r="E563" s="245">
        <v>3</v>
      </c>
      <c r="F563" s="246"/>
      <c r="G563" s="247">
        <f>ROUND(E563*F563,2)</f>
        <v>0</v>
      </c>
      <c r="H563" s="246"/>
      <c r="I563" s="247">
        <f>ROUND(E563*H563,2)</f>
        <v>0</v>
      </c>
      <c r="J563" s="246"/>
      <c r="K563" s="247">
        <f>ROUND(E563*J563,2)</f>
        <v>0</v>
      </c>
      <c r="L563" s="247">
        <v>21</v>
      </c>
      <c r="M563" s="247">
        <f>G563*(1+L563/100)</f>
        <v>0</v>
      </c>
      <c r="N563" s="245">
        <v>0</v>
      </c>
      <c r="O563" s="245">
        <f>ROUND(E563*N563,2)</f>
        <v>0</v>
      </c>
      <c r="P563" s="245">
        <v>0</v>
      </c>
      <c r="Q563" s="245">
        <f>ROUND(E563*P563,2)</f>
        <v>0</v>
      </c>
      <c r="R563" s="247"/>
      <c r="S563" s="247" t="s">
        <v>527</v>
      </c>
      <c r="T563" s="248" t="s">
        <v>512</v>
      </c>
      <c r="U563" s="224">
        <v>0</v>
      </c>
      <c r="V563" s="224">
        <f>ROUND(E563*U563,2)</f>
        <v>0</v>
      </c>
      <c r="W563" s="224"/>
      <c r="X563" s="224" t="s">
        <v>557</v>
      </c>
      <c r="Y563" s="224" t="s">
        <v>513</v>
      </c>
      <c r="Z563" s="213"/>
      <c r="AA563" s="213"/>
      <c r="AB563" s="213"/>
      <c r="AC563" s="213"/>
      <c r="AD563" s="213"/>
      <c r="AE563" s="213"/>
      <c r="AF563" s="213"/>
      <c r="AG563" s="213" t="s">
        <v>571</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58" t="s">
        <v>5476</v>
      </c>
      <c r="D564" s="229"/>
      <c r="E564" s="230"/>
      <c r="F564" s="224"/>
      <c r="G564" s="224"/>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573</v>
      </c>
      <c r="AH564" s="213">
        <v>0</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3" x14ac:dyDescent="0.2">
      <c r="A565" s="220"/>
      <c r="B565" s="221"/>
      <c r="C565" s="258" t="s">
        <v>5531</v>
      </c>
      <c r="D565" s="229"/>
      <c r="E565" s="230">
        <v>3</v>
      </c>
      <c r="F565" s="224"/>
      <c r="G565" s="224"/>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573</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57"/>
      <c r="D566" s="250"/>
      <c r="E566" s="250"/>
      <c r="F566" s="250"/>
      <c r="G566" s="250"/>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515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x14ac:dyDescent="0.2">
      <c r="A567" s="242">
        <v>94</v>
      </c>
      <c r="B567" s="243" t="s">
        <v>5532</v>
      </c>
      <c r="C567" s="254" t="s">
        <v>5533</v>
      </c>
      <c r="D567" s="244" t="s">
        <v>582</v>
      </c>
      <c r="E567" s="245">
        <v>3</v>
      </c>
      <c r="F567" s="246"/>
      <c r="G567" s="247">
        <f>ROUND(E567*F567,2)</f>
        <v>0</v>
      </c>
      <c r="H567" s="246"/>
      <c r="I567" s="247">
        <f>ROUND(E567*H567,2)</f>
        <v>0</v>
      </c>
      <c r="J567" s="246"/>
      <c r="K567" s="247">
        <f>ROUND(E567*J567,2)</f>
        <v>0</v>
      </c>
      <c r="L567" s="247">
        <v>21</v>
      </c>
      <c r="M567" s="247">
        <f>G567*(1+L567/100)</f>
        <v>0</v>
      </c>
      <c r="N567" s="245">
        <v>0</v>
      </c>
      <c r="O567" s="245">
        <f>ROUND(E567*N567,2)</f>
        <v>0</v>
      </c>
      <c r="P567" s="245">
        <v>0</v>
      </c>
      <c r="Q567" s="245">
        <f>ROUND(E567*P567,2)</f>
        <v>0</v>
      </c>
      <c r="R567" s="247"/>
      <c r="S567" s="247" t="s">
        <v>527</v>
      </c>
      <c r="T567" s="248" t="s">
        <v>512</v>
      </c>
      <c r="U567" s="224">
        <v>0</v>
      </c>
      <c r="V567" s="224">
        <f>ROUND(E567*U567,2)</f>
        <v>0</v>
      </c>
      <c r="W567" s="224"/>
      <c r="X567" s="224" t="s">
        <v>557</v>
      </c>
      <c r="Y567" s="224" t="s">
        <v>513</v>
      </c>
      <c r="Z567" s="213"/>
      <c r="AA567" s="213"/>
      <c r="AB567" s="213"/>
      <c r="AC567" s="213"/>
      <c r="AD567" s="213"/>
      <c r="AE567" s="213"/>
      <c r="AF567" s="213"/>
      <c r="AG567" s="213" t="s">
        <v>571</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58" t="s">
        <v>5476</v>
      </c>
      <c r="D568" s="229"/>
      <c r="E568" s="230"/>
      <c r="F568" s="224"/>
      <c r="G568" s="224"/>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573</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3" x14ac:dyDescent="0.2">
      <c r="A569" s="220"/>
      <c r="B569" s="221"/>
      <c r="C569" s="258" t="s">
        <v>5534</v>
      </c>
      <c r="D569" s="229"/>
      <c r="E569" s="230">
        <v>3</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573</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2" x14ac:dyDescent="0.2">
      <c r="A570" s="220"/>
      <c r="B570" s="221"/>
      <c r="C570" s="257"/>
      <c r="D570" s="250"/>
      <c r="E570" s="250"/>
      <c r="F570" s="250"/>
      <c r="G570" s="250"/>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515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x14ac:dyDescent="0.2">
      <c r="A571" s="242">
        <v>95</v>
      </c>
      <c r="B571" s="243" t="s">
        <v>5535</v>
      </c>
      <c r="C571" s="254" t="s">
        <v>5536</v>
      </c>
      <c r="D571" s="244" t="s">
        <v>582</v>
      </c>
      <c r="E571" s="245">
        <v>1</v>
      </c>
      <c r="F571" s="246"/>
      <c r="G571" s="247">
        <f>ROUND(E571*F571,2)</f>
        <v>0</v>
      </c>
      <c r="H571" s="246"/>
      <c r="I571" s="247">
        <f>ROUND(E571*H571,2)</f>
        <v>0</v>
      </c>
      <c r="J571" s="246"/>
      <c r="K571" s="247">
        <f>ROUND(E571*J571,2)</f>
        <v>0</v>
      </c>
      <c r="L571" s="247">
        <v>21</v>
      </c>
      <c r="M571" s="247">
        <f>G571*(1+L571/100)</f>
        <v>0</v>
      </c>
      <c r="N571" s="245">
        <v>0</v>
      </c>
      <c r="O571" s="245">
        <f>ROUND(E571*N571,2)</f>
        <v>0</v>
      </c>
      <c r="P571" s="245">
        <v>0</v>
      </c>
      <c r="Q571" s="245">
        <f>ROUND(E571*P571,2)</f>
        <v>0</v>
      </c>
      <c r="R571" s="247"/>
      <c r="S571" s="247" t="s">
        <v>527</v>
      </c>
      <c r="T571" s="248" t="s">
        <v>512</v>
      </c>
      <c r="U571" s="224">
        <v>0</v>
      </c>
      <c r="V571" s="224">
        <f>ROUND(E571*U571,2)</f>
        <v>0</v>
      </c>
      <c r="W571" s="224"/>
      <c r="X571" s="224" t="s">
        <v>557</v>
      </c>
      <c r="Y571" s="224" t="s">
        <v>513</v>
      </c>
      <c r="Z571" s="213"/>
      <c r="AA571" s="213"/>
      <c r="AB571" s="213"/>
      <c r="AC571" s="213"/>
      <c r="AD571" s="213"/>
      <c r="AE571" s="213"/>
      <c r="AF571" s="213"/>
      <c r="AG571" s="213" t="s">
        <v>571</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58" t="s">
        <v>5476</v>
      </c>
      <c r="D572" s="229"/>
      <c r="E572" s="230"/>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573</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3" x14ac:dyDescent="0.2">
      <c r="A573" s="220"/>
      <c r="B573" s="221"/>
      <c r="C573" s="258" t="s">
        <v>5537</v>
      </c>
      <c r="D573" s="229"/>
      <c r="E573" s="230">
        <v>1</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573</v>
      </c>
      <c r="AH573" s="213">
        <v>0</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57"/>
      <c r="D574" s="250"/>
      <c r="E574" s="250"/>
      <c r="F574" s="250"/>
      <c r="G574" s="250"/>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515</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x14ac:dyDescent="0.2">
      <c r="A575" s="242">
        <v>96</v>
      </c>
      <c r="B575" s="243" t="s">
        <v>5538</v>
      </c>
      <c r="C575" s="254" t="s">
        <v>5539</v>
      </c>
      <c r="D575" s="244" t="s">
        <v>582</v>
      </c>
      <c r="E575" s="245">
        <v>1</v>
      </c>
      <c r="F575" s="246"/>
      <c r="G575" s="247">
        <f>ROUND(E575*F575,2)</f>
        <v>0</v>
      </c>
      <c r="H575" s="246"/>
      <c r="I575" s="247">
        <f>ROUND(E575*H575,2)</f>
        <v>0</v>
      </c>
      <c r="J575" s="246"/>
      <c r="K575" s="247">
        <f>ROUND(E575*J575,2)</f>
        <v>0</v>
      </c>
      <c r="L575" s="247">
        <v>21</v>
      </c>
      <c r="M575" s="247">
        <f>G575*(1+L575/100)</f>
        <v>0</v>
      </c>
      <c r="N575" s="245">
        <v>0</v>
      </c>
      <c r="O575" s="245">
        <f>ROUND(E575*N575,2)</f>
        <v>0</v>
      </c>
      <c r="P575" s="245">
        <v>0</v>
      </c>
      <c r="Q575" s="245">
        <f>ROUND(E575*P575,2)</f>
        <v>0</v>
      </c>
      <c r="R575" s="247"/>
      <c r="S575" s="247" t="s">
        <v>527</v>
      </c>
      <c r="T575" s="248" t="s">
        <v>512</v>
      </c>
      <c r="U575" s="224">
        <v>0</v>
      </c>
      <c r="V575" s="224">
        <f>ROUND(E575*U575,2)</f>
        <v>0</v>
      </c>
      <c r="W575" s="224"/>
      <c r="X575" s="224" t="s">
        <v>557</v>
      </c>
      <c r="Y575" s="224" t="s">
        <v>513</v>
      </c>
      <c r="Z575" s="213"/>
      <c r="AA575" s="213"/>
      <c r="AB575" s="213"/>
      <c r="AC575" s="213"/>
      <c r="AD575" s="213"/>
      <c r="AE575" s="213"/>
      <c r="AF575" s="213"/>
      <c r="AG575" s="213" t="s">
        <v>571</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58" t="s">
        <v>5476</v>
      </c>
      <c r="D576" s="229"/>
      <c r="E576" s="230"/>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573</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58" t="s">
        <v>5540</v>
      </c>
      <c r="D577" s="229"/>
      <c r="E577" s="230">
        <v>1</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573</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57"/>
      <c r="D578" s="250"/>
      <c r="E578" s="250"/>
      <c r="F578" s="250"/>
      <c r="G578" s="250"/>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515</v>
      </c>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42">
        <v>97</v>
      </c>
      <c r="B579" s="243" t="s">
        <v>5541</v>
      </c>
      <c r="C579" s="254" t="s">
        <v>5542</v>
      </c>
      <c r="D579" s="244" t="s">
        <v>582</v>
      </c>
      <c r="E579" s="245">
        <v>1</v>
      </c>
      <c r="F579" s="246"/>
      <c r="G579" s="247">
        <f>ROUND(E579*F579,2)</f>
        <v>0</v>
      </c>
      <c r="H579" s="246"/>
      <c r="I579" s="247">
        <f>ROUND(E579*H579,2)</f>
        <v>0</v>
      </c>
      <c r="J579" s="246"/>
      <c r="K579" s="247">
        <f>ROUND(E579*J579,2)</f>
        <v>0</v>
      </c>
      <c r="L579" s="247">
        <v>21</v>
      </c>
      <c r="M579" s="247">
        <f>G579*(1+L579/100)</f>
        <v>0</v>
      </c>
      <c r="N579" s="245">
        <v>0</v>
      </c>
      <c r="O579" s="245">
        <f>ROUND(E579*N579,2)</f>
        <v>0</v>
      </c>
      <c r="P579" s="245">
        <v>0</v>
      </c>
      <c r="Q579" s="245">
        <f>ROUND(E579*P579,2)</f>
        <v>0</v>
      </c>
      <c r="R579" s="247"/>
      <c r="S579" s="247" t="s">
        <v>527</v>
      </c>
      <c r="T579" s="248" t="s">
        <v>512</v>
      </c>
      <c r="U579" s="224">
        <v>0</v>
      </c>
      <c r="V579" s="224">
        <f>ROUND(E579*U579,2)</f>
        <v>0</v>
      </c>
      <c r="W579" s="224"/>
      <c r="X579" s="224" t="s">
        <v>557</v>
      </c>
      <c r="Y579" s="224" t="s">
        <v>513</v>
      </c>
      <c r="Z579" s="213"/>
      <c r="AA579" s="213"/>
      <c r="AB579" s="213"/>
      <c r="AC579" s="213"/>
      <c r="AD579" s="213"/>
      <c r="AE579" s="213"/>
      <c r="AF579" s="213"/>
      <c r="AG579" s="213" t="s">
        <v>571</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58" t="s">
        <v>5476</v>
      </c>
      <c r="D580" s="229"/>
      <c r="E580" s="230"/>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573</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58" t="s">
        <v>5543</v>
      </c>
      <c r="D581" s="229"/>
      <c r="E581" s="230">
        <v>1</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573</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2" x14ac:dyDescent="0.2">
      <c r="A582" s="220"/>
      <c r="B582" s="221"/>
      <c r="C582" s="257"/>
      <c r="D582" s="250"/>
      <c r="E582" s="250"/>
      <c r="F582" s="250"/>
      <c r="G582" s="250"/>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515</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1" x14ac:dyDescent="0.2">
      <c r="A583" s="242">
        <v>98</v>
      </c>
      <c r="B583" s="243" t="s">
        <v>5544</v>
      </c>
      <c r="C583" s="254" t="s">
        <v>5545</v>
      </c>
      <c r="D583" s="244" t="s">
        <v>582</v>
      </c>
      <c r="E583" s="245">
        <v>1</v>
      </c>
      <c r="F583" s="246"/>
      <c r="G583" s="247">
        <f>ROUND(E583*F583,2)</f>
        <v>0</v>
      </c>
      <c r="H583" s="246"/>
      <c r="I583" s="247">
        <f>ROUND(E583*H583,2)</f>
        <v>0</v>
      </c>
      <c r="J583" s="246"/>
      <c r="K583" s="247">
        <f>ROUND(E583*J583,2)</f>
        <v>0</v>
      </c>
      <c r="L583" s="247">
        <v>21</v>
      </c>
      <c r="M583" s="247">
        <f>G583*(1+L583/100)</f>
        <v>0</v>
      </c>
      <c r="N583" s="245">
        <v>0</v>
      </c>
      <c r="O583" s="245">
        <f>ROUND(E583*N583,2)</f>
        <v>0</v>
      </c>
      <c r="P583" s="245">
        <v>0</v>
      </c>
      <c r="Q583" s="245">
        <f>ROUND(E583*P583,2)</f>
        <v>0</v>
      </c>
      <c r="R583" s="247"/>
      <c r="S583" s="247" t="s">
        <v>527</v>
      </c>
      <c r="T583" s="248" t="s">
        <v>512</v>
      </c>
      <c r="U583" s="224">
        <v>0</v>
      </c>
      <c r="V583" s="224">
        <f>ROUND(E583*U583,2)</f>
        <v>0</v>
      </c>
      <c r="W583" s="224"/>
      <c r="X583" s="224" t="s">
        <v>557</v>
      </c>
      <c r="Y583" s="224" t="s">
        <v>513</v>
      </c>
      <c r="Z583" s="213"/>
      <c r="AA583" s="213"/>
      <c r="AB583" s="213"/>
      <c r="AC583" s="213"/>
      <c r="AD583" s="213"/>
      <c r="AE583" s="213"/>
      <c r="AF583" s="213"/>
      <c r="AG583" s="213" t="s">
        <v>571</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2" x14ac:dyDescent="0.2">
      <c r="A584" s="220"/>
      <c r="B584" s="221"/>
      <c r="C584" s="258" t="s">
        <v>5476</v>
      </c>
      <c r="D584" s="229"/>
      <c r="E584" s="230"/>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573</v>
      </c>
      <c r="AH584" s="213">
        <v>0</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3" x14ac:dyDescent="0.2">
      <c r="A585" s="220"/>
      <c r="B585" s="221"/>
      <c r="C585" s="258" t="s">
        <v>5546</v>
      </c>
      <c r="D585" s="229"/>
      <c r="E585" s="230">
        <v>1</v>
      </c>
      <c r="F585" s="224"/>
      <c r="G585" s="224"/>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573</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2" x14ac:dyDescent="0.2">
      <c r="A586" s="220"/>
      <c r="B586" s="221"/>
      <c r="C586" s="257"/>
      <c r="D586" s="250"/>
      <c r="E586" s="250"/>
      <c r="F586" s="250"/>
      <c r="G586" s="250"/>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515</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1" x14ac:dyDescent="0.2">
      <c r="A587" s="242">
        <v>99</v>
      </c>
      <c r="B587" s="243" t="s">
        <v>5547</v>
      </c>
      <c r="C587" s="254" t="s">
        <v>5548</v>
      </c>
      <c r="D587" s="244" t="s">
        <v>582</v>
      </c>
      <c r="E587" s="245">
        <v>1</v>
      </c>
      <c r="F587" s="246"/>
      <c r="G587" s="247">
        <f>ROUND(E587*F587,2)</f>
        <v>0</v>
      </c>
      <c r="H587" s="246"/>
      <c r="I587" s="247">
        <f>ROUND(E587*H587,2)</f>
        <v>0</v>
      </c>
      <c r="J587" s="246"/>
      <c r="K587" s="247">
        <f>ROUND(E587*J587,2)</f>
        <v>0</v>
      </c>
      <c r="L587" s="247">
        <v>21</v>
      </c>
      <c r="M587" s="247">
        <f>G587*(1+L587/100)</f>
        <v>0</v>
      </c>
      <c r="N587" s="245">
        <v>0</v>
      </c>
      <c r="O587" s="245">
        <f>ROUND(E587*N587,2)</f>
        <v>0</v>
      </c>
      <c r="P587" s="245">
        <v>0</v>
      </c>
      <c r="Q587" s="245">
        <f>ROUND(E587*P587,2)</f>
        <v>0</v>
      </c>
      <c r="R587" s="247"/>
      <c r="S587" s="247" t="s">
        <v>527</v>
      </c>
      <c r="T587" s="248" t="s">
        <v>512</v>
      </c>
      <c r="U587" s="224">
        <v>0</v>
      </c>
      <c r="V587" s="224">
        <f>ROUND(E587*U587,2)</f>
        <v>0</v>
      </c>
      <c r="W587" s="224"/>
      <c r="X587" s="224" t="s">
        <v>557</v>
      </c>
      <c r="Y587" s="224" t="s">
        <v>513</v>
      </c>
      <c r="Z587" s="213"/>
      <c r="AA587" s="213"/>
      <c r="AB587" s="213"/>
      <c r="AC587" s="213"/>
      <c r="AD587" s="213"/>
      <c r="AE587" s="213"/>
      <c r="AF587" s="213"/>
      <c r="AG587" s="213" t="s">
        <v>571</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2" x14ac:dyDescent="0.2">
      <c r="A588" s="220"/>
      <c r="B588" s="221"/>
      <c r="C588" s="258" t="s">
        <v>5476</v>
      </c>
      <c r="D588" s="229"/>
      <c r="E588" s="230"/>
      <c r="F588" s="224"/>
      <c r="G588" s="224"/>
      <c r="H588" s="224"/>
      <c r="I588" s="224"/>
      <c r="J588" s="224"/>
      <c r="K588" s="224"/>
      <c r="L588" s="224"/>
      <c r="M588" s="224"/>
      <c r="N588" s="223"/>
      <c r="O588" s="223"/>
      <c r="P588" s="223"/>
      <c r="Q588" s="223"/>
      <c r="R588" s="224"/>
      <c r="S588" s="224"/>
      <c r="T588" s="224"/>
      <c r="U588" s="224"/>
      <c r="V588" s="224"/>
      <c r="W588" s="224"/>
      <c r="X588" s="224"/>
      <c r="Y588" s="224"/>
      <c r="Z588" s="213"/>
      <c r="AA588" s="213"/>
      <c r="AB588" s="213"/>
      <c r="AC588" s="213"/>
      <c r="AD588" s="213"/>
      <c r="AE588" s="213"/>
      <c r="AF588" s="213"/>
      <c r="AG588" s="213" t="s">
        <v>573</v>
      </c>
      <c r="AH588" s="213">
        <v>0</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3" x14ac:dyDescent="0.2">
      <c r="A589" s="220"/>
      <c r="B589" s="221"/>
      <c r="C589" s="258" t="s">
        <v>5549</v>
      </c>
      <c r="D589" s="229"/>
      <c r="E589" s="230">
        <v>1</v>
      </c>
      <c r="F589" s="224"/>
      <c r="G589" s="224"/>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573</v>
      </c>
      <c r="AH589" s="213">
        <v>0</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57"/>
      <c r="D590" s="250"/>
      <c r="E590" s="250"/>
      <c r="F590" s="250"/>
      <c r="G590" s="250"/>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515</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1" x14ac:dyDescent="0.2">
      <c r="A591" s="242">
        <v>100</v>
      </c>
      <c r="B591" s="243" t="s">
        <v>5550</v>
      </c>
      <c r="C591" s="254" t="s">
        <v>5551</v>
      </c>
      <c r="D591" s="244" t="s">
        <v>582</v>
      </c>
      <c r="E591" s="245">
        <v>1</v>
      </c>
      <c r="F591" s="246"/>
      <c r="G591" s="247">
        <f>ROUND(E591*F591,2)</f>
        <v>0</v>
      </c>
      <c r="H591" s="246"/>
      <c r="I591" s="247">
        <f>ROUND(E591*H591,2)</f>
        <v>0</v>
      </c>
      <c r="J591" s="246"/>
      <c r="K591" s="247">
        <f>ROUND(E591*J591,2)</f>
        <v>0</v>
      </c>
      <c r="L591" s="247">
        <v>21</v>
      </c>
      <c r="M591" s="247">
        <f>G591*(1+L591/100)</f>
        <v>0</v>
      </c>
      <c r="N591" s="245">
        <v>0</v>
      </c>
      <c r="O591" s="245">
        <f>ROUND(E591*N591,2)</f>
        <v>0</v>
      </c>
      <c r="P591" s="245">
        <v>0</v>
      </c>
      <c r="Q591" s="245">
        <f>ROUND(E591*P591,2)</f>
        <v>0</v>
      </c>
      <c r="R591" s="247"/>
      <c r="S591" s="247" t="s">
        <v>527</v>
      </c>
      <c r="T591" s="248" t="s">
        <v>512</v>
      </c>
      <c r="U591" s="224">
        <v>0</v>
      </c>
      <c r="V591" s="224">
        <f>ROUND(E591*U591,2)</f>
        <v>0</v>
      </c>
      <c r="W591" s="224"/>
      <c r="X591" s="224" t="s">
        <v>557</v>
      </c>
      <c r="Y591" s="224" t="s">
        <v>513</v>
      </c>
      <c r="Z591" s="213"/>
      <c r="AA591" s="213"/>
      <c r="AB591" s="213"/>
      <c r="AC591" s="213"/>
      <c r="AD591" s="213"/>
      <c r="AE591" s="213"/>
      <c r="AF591" s="213"/>
      <c r="AG591" s="213" t="s">
        <v>571</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58" t="s">
        <v>5476</v>
      </c>
      <c r="D592" s="229"/>
      <c r="E592" s="230"/>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573</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58" t="s">
        <v>5552</v>
      </c>
      <c r="D593" s="229"/>
      <c r="E593" s="230">
        <v>1</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573</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57"/>
      <c r="D594" s="250"/>
      <c r="E594" s="250"/>
      <c r="F594" s="250"/>
      <c r="G594" s="250"/>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515</v>
      </c>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42">
        <v>101</v>
      </c>
      <c r="B595" s="243" t="s">
        <v>5553</v>
      </c>
      <c r="C595" s="254" t="s">
        <v>5554</v>
      </c>
      <c r="D595" s="244" t="s">
        <v>5555</v>
      </c>
      <c r="E595" s="245">
        <v>1</v>
      </c>
      <c r="F595" s="246"/>
      <c r="G595" s="247">
        <f>ROUND(E595*F595,2)</f>
        <v>0</v>
      </c>
      <c r="H595" s="246"/>
      <c r="I595" s="247">
        <f>ROUND(E595*H595,2)</f>
        <v>0</v>
      </c>
      <c r="J595" s="246"/>
      <c r="K595" s="247">
        <f>ROUND(E595*J595,2)</f>
        <v>0</v>
      </c>
      <c r="L595" s="247">
        <v>21</v>
      </c>
      <c r="M595" s="247">
        <f>G595*(1+L595/100)</f>
        <v>0</v>
      </c>
      <c r="N595" s="245">
        <v>0</v>
      </c>
      <c r="O595" s="245">
        <f>ROUND(E595*N595,2)</f>
        <v>0</v>
      </c>
      <c r="P595" s="245">
        <v>0</v>
      </c>
      <c r="Q595" s="245">
        <f>ROUND(E595*P595,2)</f>
        <v>0</v>
      </c>
      <c r="R595" s="247"/>
      <c r="S595" s="247" t="s">
        <v>527</v>
      </c>
      <c r="T595" s="248" t="s">
        <v>512</v>
      </c>
      <c r="U595" s="224">
        <v>0</v>
      </c>
      <c r="V595" s="224">
        <f>ROUND(E595*U595,2)</f>
        <v>0</v>
      </c>
      <c r="W595" s="224"/>
      <c r="X595" s="224" t="s">
        <v>557</v>
      </c>
      <c r="Y595" s="224" t="s">
        <v>513</v>
      </c>
      <c r="Z595" s="213"/>
      <c r="AA595" s="213"/>
      <c r="AB595" s="213"/>
      <c r="AC595" s="213"/>
      <c r="AD595" s="213"/>
      <c r="AE595" s="213"/>
      <c r="AF595" s="213"/>
      <c r="AG595" s="213" t="s">
        <v>571</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58" t="s">
        <v>5476</v>
      </c>
      <c r="D596" s="229"/>
      <c r="E596" s="230"/>
      <c r="F596" s="224"/>
      <c r="G596" s="224"/>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573</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58" t="s">
        <v>5556</v>
      </c>
      <c r="D597" s="229"/>
      <c r="E597" s="230">
        <v>1</v>
      </c>
      <c r="F597" s="224"/>
      <c r="G597" s="224"/>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573</v>
      </c>
      <c r="AH597" s="213">
        <v>0</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2" x14ac:dyDescent="0.2">
      <c r="A598" s="220"/>
      <c r="B598" s="221"/>
      <c r="C598" s="257"/>
      <c r="D598" s="250"/>
      <c r="E598" s="250"/>
      <c r="F598" s="250"/>
      <c r="G598" s="250"/>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515</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x14ac:dyDescent="0.2">
      <c r="A599" s="242">
        <v>102</v>
      </c>
      <c r="B599" s="243" t="s">
        <v>5557</v>
      </c>
      <c r="C599" s="254" t="s">
        <v>5558</v>
      </c>
      <c r="D599" s="244" t="s">
        <v>582</v>
      </c>
      <c r="E599" s="245">
        <v>1</v>
      </c>
      <c r="F599" s="246"/>
      <c r="G599" s="247">
        <f>ROUND(E599*F599,2)</f>
        <v>0</v>
      </c>
      <c r="H599" s="246"/>
      <c r="I599" s="247">
        <f>ROUND(E599*H599,2)</f>
        <v>0</v>
      </c>
      <c r="J599" s="246"/>
      <c r="K599" s="247">
        <f>ROUND(E599*J599,2)</f>
        <v>0</v>
      </c>
      <c r="L599" s="247">
        <v>21</v>
      </c>
      <c r="M599" s="247">
        <f>G599*(1+L599/100)</f>
        <v>0</v>
      </c>
      <c r="N599" s="245">
        <v>0</v>
      </c>
      <c r="O599" s="245">
        <f>ROUND(E599*N599,2)</f>
        <v>0</v>
      </c>
      <c r="P599" s="245">
        <v>0</v>
      </c>
      <c r="Q599" s="245">
        <f>ROUND(E599*P599,2)</f>
        <v>0</v>
      </c>
      <c r="R599" s="247"/>
      <c r="S599" s="247" t="s">
        <v>527</v>
      </c>
      <c r="T599" s="248" t="s">
        <v>512</v>
      </c>
      <c r="U599" s="224">
        <v>0</v>
      </c>
      <c r="V599" s="224">
        <f>ROUND(E599*U599,2)</f>
        <v>0</v>
      </c>
      <c r="W599" s="224"/>
      <c r="X599" s="224" t="s">
        <v>557</v>
      </c>
      <c r="Y599" s="224" t="s">
        <v>513</v>
      </c>
      <c r="Z599" s="213"/>
      <c r="AA599" s="213"/>
      <c r="AB599" s="213"/>
      <c r="AC599" s="213"/>
      <c r="AD599" s="213"/>
      <c r="AE599" s="213"/>
      <c r="AF599" s="213"/>
      <c r="AG599" s="213" t="s">
        <v>571</v>
      </c>
      <c r="AH599" s="213"/>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2" x14ac:dyDescent="0.2">
      <c r="A600" s="220"/>
      <c r="B600" s="221"/>
      <c r="C600" s="258" t="s">
        <v>5476</v>
      </c>
      <c r="D600" s="229"/>
      <c r="E600" s="230"/>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573</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58" t="s">
        <v>5559</v>
      </c>
      <c r="D601" s="229"/>
      <c r="E601" s="230">
        <v>1</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573</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2" x14ac:dyDescent="0.2">
      <c r="A602" s="220"/>
      <c r="B602" s="221"/>
      <c r="C602" s="257"/>
      <c r="D602" s="250"/>
      <c r="E602" s="250"/>
      <c r="F602" s="250"/>
      <c r="G602" s="250"/>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515</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42">
        <v>103</v>
      </c>
      <c r="B603" s="243" t="s">
        <v>5560</v>
      </c>
      <c r="C603" s="254" t="s">
        <v>5561</v>
      </c>
      <c r="D603" s="244" t="s">
        <v>1356</v>
      </c>
      <c r="E603" s="245">
        <v>96</v>
      </c>
      <c r="F603" s="246"/>
      <c r="G603" s="247">
        <f>ROUND(E603*F603,2)</f>
        <v>0</v>
      </c>
      <c r="H603" s="246"/>
      <c r="I603" s="247">
        <f>ROUND(E603*H603,2)</f>
        <v>0</v>
      </c>
      <c r="J603" s="246"/>
      <c r="K603" s="247">
        <f>ROUND(E603*J603,2)</f>
        <v>0</v>
      </c>
      <c r="L603" s="247">
        <v>21</v>
      </c>
      <c r="M603" s="247">
        <f>G603*(1+L603/100)</f>
        <v>0</v>
      </c>
      <c r="N603" s="245">
        <v>0</v>
      </c>
      <c r="O603" s="245">
        <f>ROUND(E603*N603,2)</f>
        <v>0</v>
      </c>
      <c r="P603" s="245">
        <v>0</v>
      </c>
      <c r="Q603" s="245">
        <f>ROUND(E603*P603,2)</f>
        <v>0</v>
      </c>
      <c r="R603" s="247"/>
      <c r="S603" s="247" t="s">
        <v>527</v>
      </c>
      <c r="T603" s="248" t="s">
        <v>512</v>
      </c>
      <c r="U603" s="224">
        <v>0</v>
      </c>
      <c r="V603" s="224">
        <f>ROUND(E603*U603,2)</f>
        <v>0</v>
      </c>
      <c r="W603" s="224"/>
      <c r="X603" s="224" t="s">
        <v>557</v>
      </c>
      <c r="Y603" s="224" t="s">
        <v>513</v>
      </c>
      <c r="Z603" s="213"/>
      <c r="AA603" s="213"/>
      <c r="AB603" s="213"/>
      <c r="AC603" s="213"/>
      <c r="AD603" s="213"/>
      <c r="AE603" s="213"/>
      <c r="AF603" s="213"/>
      <c r="AG603" s="213" t="s">
        <v>571</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58" t="s">
        <v>5305</v>
      </c>
      <c r="D604" s="229"/>
      <c r="E604" s="230"/>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573</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58" t="s">
        <v>5562</v>
      </c>
      <c r="D605" s="229"/>
      <c r="E605" s="230">
        <v>96</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573</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75" t="s">
        <v>955</v>
      </c>
      <c r="D606" s="266"/>
      <c r="E606" s="267"/>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573</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76" t="s">
        <v>5563</v>
      </c>
      <c r="D607" s="266"/>
      <c r="E607" s="267">
        <v>68</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573</v>
      </c>
      <c r="AH607" s="213">
        <v>2</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76" t="s">
        <v>5564</v>
      </c>
      <c r="D608" s="266"/>
      <c r="E608" s="267">
        <v>28</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573</v>
      </c>
      <c r="AH608" s="213">
        <v>2</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75" t="s">
        <v>958</v>
      </c>
      <c r="D609" s="266"/>
      <c r="E609" s="267"/>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573</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2" x14ac:dyDescent="0.2">
      <c r="A610" s="220"/>
      <c r="B610" s="221"/>
      <c r="C610" s="257"/>
      <c r="D610" s="250"/>
      <c r="E610" s="250"/>
      <c r="F610" s="250"/>
      <c r="G610" s="250"/>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515</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1" x14ac:dyDescent="0.2">
      <c r="A611" s="220">
        <v>104</v>
      </c>
      <c r="B611" s="221" t="s">
        <v>5565</v>
      </c>
      <c r="C611" s="279" t="s">
        <v>5566</v>
      </c>
      <c r="D611" s="222" t="s">
        <v>0</v>
      </c>
      <c r="E611" s="249"/>
      <c r="F611" s="225"/>
      <c r="G611" s="224">
        <f>ROUND(E611*F611,2)</f>
        <v>0</v>
      </c>
      <c r="H611" s="225"/>
      <c r="I611" s="224">
        <f>ROUND(E611*H611,2)</f>
        <v>0</v>
      </c>
      <c r="J611" s="225"/>
      <c r="K611" s="224">
        <f>ROUND(E611*J611,2)</f>
        <v>0</v>
      </c>
      <c r="L611" s="224">
        <v>21</v>
      </c>
      <c r="M611" s="224">
        <f>G611*(1+L611/100)</f>
        <v>0</v>
      </c>
      <c r="N611" s="223">
        <v>0</v>
      </c>
      <c r="O611" s="223">
        <f>ROUND(E611*N611,2)</f>
        <v>0</v>
      </c>
      <c r="P611" s="223">
        <v>0</v>
      </c>
      <c r="Q611" s="223">
        <f>ROUND(E611*P611,2)</f>
        <v>0</v>
      </c>
      <c r="R611" s="224" t="s">
        <v>2231</v>
      </c>
      <c r="S611" s="224" t="s">
        <v>511</v>
      </c>
      <c r="T611" s="224" t="s">
        <v>511</v>
      </c>
      <c r="U611" s="224">
        <v>0</v>
      </c>
      <c r="V611" s="224">
        <f>ROUND(E611*U611,2)</f>
        <v>0</v>
      </c>
      <c r="W611" s="224"/>
      <c r="X611" s="224" t="s">
        <v>353</v>
      </c>
      <c r="Y611" s="224" t="s">
        <v>513</v>
      </c>
      <c r="Z611" s="213"/>
      <c r="AA611" s="213"/>
      <c r="AB611" s="213"/>
      <c r="AC611" s="213"/>
      <c r="AD611" s="213"/>
      <c r="AE611" s="213"/>
      <c r="AF611" s="213"/>
      <c r="AG611" s="213" t="s">
        <v>1593</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2" x14ac:dyDescent="0.2">
      <c r="A612" s="220"/>
      <c r="B612" s="221"/>
      <c r="C612" s="277" t="s">
        <v>1698</v>
      </c>
      <c r="D612" s="273"/>
      <c r="E612" s="273"/>
      <c r="F612" s="273"/>
      <c r="G612" s="273"/>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921</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2" x14ac:dyDescent="0.2">
      <c r="A613" s="220"/>
      <c r="B613" s="221"/>
      <c r="C613" s="257"/>
      <c r="D613" s="250"/>
      <c r="E613" s="250"/>
      <c r="F613" s="250"/>
      <c r="G613" s="250"/>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515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x14ac:dyDescent="0.2">
      <c r="A614" s="232" t="s">
        <v>506</v>
      </c>
      <c r="B614" s="233" t="s">
        <v>408</v>
      </c>
      <c r="C614" s="253" t="s">
        <v>409</v>
      </c>
      <c r="D614" s="234"/>
      <c r="E614" s="235"/>
      <c r="F614" s="236"/>
      <c r="G614" s="236">
        <f>SUMIF(AG615:AG640,"&lt;&gt;NOR",G615:G640)</f>
        <v>0</v>
      </c>
      <c r="H614" s="236"/>
      <c r="I614" s="236">
        <f>SUM(I615:I640)</f>
        <v>0</v>
      </c>
      <c r="J614" s="236"/>
      <c r="K614" s="236">
        <f>SUM(K615:K640)</f>
        <v>0</v>
      </c>
      <c r="L614" s="236"/>
      <c r="M614" s="236">
        <f>SUM(M615:M640)</f>
        <v>0</v>
      </c>
      <c r="N614" s="235"/>
      <c r="O614" s="235">
        <f>SUM(O615:O640)</f>
        <v>0.05</v>
      </c>
      <c r="P614" s="235"/>
      <c r="Q614" s="235">
        <f>SUM(Q615:Q640)</f>
        <v>0</v>
      </c>
      <c r="R614" s="236"/>
      <c r="S614" s="236"/>
      <c r="T614" s="237"/>
      <c r="U614" s="231"/>
      <c r="V614" s="231">
        <f>SUM(V615:V640)</f>
        <v>3.1399999999999997</v>
      </c>
      <c r="W614" s="231"/>
      <c r="X614" s="231"/>
      <c r="Y614" s="231"/>
      <c r="AG614" t="s">
        <v>507</v>
      </c>
    </row>
    <row r="615" spans="1:60" ht="22.5" outlineLevel="1" x14ac:dyDescent="0.2">
      <c r="A615" s="242">
        <v>105</v>
      </c>
      <c r="B615" s="243" t="s">
        <v>2514</v>
      </c>
      <c r="C615" s="254" t="s">
        <v>2515</v>
      </c>
      <c r="D615" s="244" t="s">
        <v>974</v>
      </c>
      <c r="E615" s="245">
        <v>1.95</v>
      </c>
      <c r="F615" s="246"/>
      <c r="G615" s="247">
        <f>ROUND(E615*F615,2)</f>
        <v>0</v>
      </c>
      <c r="H615" s="246"/>
      <c r="I615" s="247">
        <f>ROUND(E615*H615,2)</f>
        <v>0</v>
      </c>
      <c r="J615" s="246"/>
      <c r="K615" s="247">
        <f>ROUND(E615*J615,2)</f>
        <v>0</v>
      </c>
      <c r="L615" s="247">
        <v>21</v>
      </c>
      <c r="M615" s="247">
        <f>G615*(1+L615/100)</f>
        <v>0</v>
      </c>
      <c r="N615" s="245">
        <v>0</v>
      </c>
      <c r="O615" s="245">
        <f>ROUND(E615*N615,2)</f>
        <v>0</v>
      </c>
      <c r="P615" s="245">
        <v>0</v>
      </c>
      <c r="Q615" s="245">
        <f>ROUND(E615*P615,2)</f>
        <v>0</v>
      </c>
      <c r="R615" s="247" t="s">
        <v>2516</v>
      </c>
      <c r="S615" s="247" t="s">
        <v>511</v>
      </c>
      <c r="T615" s="248" t="s">
        <v>511</v>
      </c>
      <c r="U615" s="224">
        <v>1.6E-2</v>
      </c>
      <c r="V615" s="224">
        <f>ROUND(E615*U615,2)</f>
        <v>0.03</v>
      </c>
      <c r="W615" s="224"/>
      <c r="X615" s="224" t="s">
        <v>557</v>
      </c>
      <c r="Y615" s="224" t="s">
        <v>513</v>
      </c>
      <c r="Z615" s="213"/>
      <c r="AA615" s="213"/>
      <c r="AB615" s="213"/>
      <c r="AC615" s="213"/>
      <c r="AD615" s="213"/>
      <c r="AE615" s="213"/>
      <c r="AF615" s="213"/>
      <c r="AG615" s="213" t="s">
        <v>571</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2" x14ac:dyDescent="0.2">
      <c r="A616" s="220"/>
      <c r="B616" s="221"/>
      <c r="C616" s="258" t="s">
        <v>5567</v>
      </c>
      <c r="D616" s="229"/>
      <c r="E616" s="230">
        <v>1.95</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573</v>
      </c>
      <c r="AH616" s="213">
        <v>5</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2" x14ac:dyDescent="0.2">
      <c r="A617" s="220"/>
      <c r="B617" s="221"/>
      <c r="C617" s="257"/>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515</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1" x14ac:dyDescent="0.2">
      <c r="A618" s="242">
        <v>106</v>
      </c>
      <c r="B618" s="243" t="s">
        <v>2520</v>
      </c>
      <c r="C618" s="254" t="s">
        <v>2521</v>
      </c>
      <c r="D618" s="244" t="s">
        <v>974</v>
      </c>
      <c r="E618" s="245">
        <v>1.95</v>
      </c>
      <c r="F618" s="246"/>
      <c r="G618" s="247">
        <f>ROUND(E618*F618,2)</f>
        <v>0</v>
      </c>
      <c r="H618" s="246"/>
      <c r="I618" s="247">
        <f>ROUND(E618*H618,2)</f>
        <v>0</v>
      </c>
      <c r="J618" s="246"/>
      <c r="K618" s="247">
        <f>ROUND(E618*J618,2)</f>
        <v>0</v>
      </c>
      <c r="L618" s="247">
        <v>21</v>
      </c>
      <c r="M618" s="247">
        <f>G618*(1+L618/100)</f>
        <v>0</v>
      </c>
      <c r="N618" s="245">
        <v>2.1000000000000001E-4</v>
      </c>
      <c r="O618" s="245">
        <f>ROUND(E618*N618,2)</f>
        <v>0</v>
      </c>
      <c r="P618" s="245">
        <v>0</v>
      </c>
      <c r="Q618" s="245">
        <f>ROUND(E618*P618,2)</f>
        <v>0</v>
      </c>
      <c r="R618" s="247" t="s">
        <v>2516</v>
      </c>
      <c r="S618" s="247" t="s">
        <v>511</v>
      </c>
      <c r="T618" s="248" t="s">
        <v>511</v>
      </c>
      <c r="U618" s="224">
        <v>0.05</v>
      </c>
      <c r="V618" s="224">
        <f>ROUND(E618*U618,2)</f>
        <v>0.1</v>
      </c>
      <c r="W618" s="224"/>
      <c r="X618" s="224" t="s">
        <v>557</v>
      </c>
      <c r="Y618" s="224" t="s">
        <v>513</v>
      </c>
      <c r="Z618" s="213"/>
      <c r="AA618" s="213"/>
      <c r="AB618" s="213"/>
      <c r="AC618" s="213"/>
      <c r="AD618" s="213"/>
      <c r="AE618" s="213"/>
      <c r="AF618" s="213"/>
      <c r="AG618" s="213" t="s">
        <v>571</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2" x14ac:dyDescent="0.2">
      <c r="A619" s="220"/>
      <c r="B619" s="221"/>
      <c r="C619" s="258" t="s">
        <v>5568</v>
      </c>
      <c r="D619" s="229"/>
      <c r="E619" s="230">
        <v>1.95</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573</v>
      </c>
      <c r="AH619" s="213">
        <v>5</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2" x14ac:dyDescent="0.2">
      <c r="A620" s="220"/>
      <c r="B620" s="221"/>
      <c r="C620" s="257"/>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515</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ht="22.5" outlineLevel="1" x14ac:dyDescent="0.2">
      <c r="A621" s="242">
        <v>107</v>
      </c>
      <c r="B621" s="243" t="s">
        <v>2531</v>
      </c>
      <c r="C621" s="254" t="s">
        <v>2532</v>
      </c>
      <c r="D621" s="244" t="s">
        <v>974</v>
      </c>
      <c r="E621" s="245">
        <v>1.95</v>
      </c>
      <c r="F621" s="246"/>
      <c r="G621" s="247">
        <f>ROUND(E621*F621,2)</f>
        <v>0</v>
      </c>
      <c r="H621" s="246"/>
      <c r="I621" s="247">
        <f>ROUND(E621*H621,2)</f>
        <v>0</v>
      </c>
      <c r="J621" s="246"/>
      <c r="K621" s="247">
        <f>ROUND(E621*J621,2)</f>
        <v>0</v>
      </c>
      <c r="L621" s="247">
        <v>21</v>
      </c>
      <c r="M621" s="247">
        <f>G621*(1+L621/100)</f>
        <v>0</v>
      </c>
      <c r="N621" s="245">
        <v>6.9300000000000004E-3</v>
      </c>
      <c r="O621" s="245">
        <f>ROUND(E621*N621,2)</f>
        <v>0.01</v>
      </c>
      <c r="P621" s="245">
        <v>0</v>
      </c>
      <c r="Q621" s="245">
        <f>ROUND(E621*P621,2)</f>
        <v>0</v>
      </c>
      <c r="R621" s="247" t="s">
        <v>2516</v>
      </c>
      <c r="S621" s="247" t="s">
        <v>511</v>
      </c>
      <c r="T621" s="248" t="s">
        <v>511</v>
      </c>
      <c r="U621" s="224">
        <v>1.3466</v>
      </c>
      <c r="V621" s="224">
        <f>ROUND(E621*U621,2)</f>
        <v>2.63</v>
      </c>
      <c r="W621" s="224"/>
      <c r="X621" s="224" t="s">
        <v>557</v>
      </c>
      <c r="Y621" s="224" t="s">
        <v>513</v>
      </c>
      <c r="Z621" s="213"/>
      <c r="AA621" s="213"/>
      <c r="AB621" s="213"/>
      <c r="AC621" s="213"/>
      <c r="AD621" s="213"/>
      <c r="AE621" s="213"/>
      <c r="AF621" s="213"/>
      <c r="AG621" s="213" t="s">
        <v>571</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2" x14ac:dyDescent="0.2">
      <c r="A622" s="220"/>
      <c r="B622" s="221"/>
      <c r="C622" s="258" t="s">
        <v>5297</v>
      </c>
      <c r="D622" s="229"/>
      <c r="E622" s="230"/>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573</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58" t="s">
        <v>5388</v>
      </c>
      <c r="D623" s="229"/>
      <c r="E623" s="230">
        <v>1.95</v>
      </c>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573</v>
      </c>
      <c r="AH623" s="213">
        <v>0</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75" t="s">
        <v>955</v>
      </c>
      <c r="D624" s="266"/>
      <c r="E624" s="267"/>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573</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76" t="s">
        <v>5389</v>
      </c>
      <c r="D625" s="266"/>
      <c r="E625" s="267">
        <v>0.88</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573</v>
      </c>
      <c r="AH625" s="213">
        <v>2</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76" t="s">
        <v>5390</v>
      </c>
      <c r="D626" s="266"/>
      <c r="E626" s="267">
        <v>1.07</v>
      </c>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573</v>
      </c>
      <c r="AH626" s="213">
        <v>2</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75" t="s">
        <v>958</v>
      </c>
      <c r="D627" s="266"/>
      <c r="E627" s="267"/>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573</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2" x14ac:dyDescent="0.2">
      <c r="A628" s="220"/>
      <c r="B628" s="221"/>
      <c r="C628" s="257"/>
      <c r="D628" s="250"/>
      <c r="E628" s="250"/>
      <c r="F628" s="250"/>
      <c r="G628" s="250"/>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515</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ht="22.5" outlineLevel="1" x14ac:dyDescent="0.2">
      <c r="A629" s="242">
        <v>108</v>
      </c>
      <c r="B629" s="243" t="s">
        <v>2557</v>
      </c>
      <c r="C629" s="254" t="s">
        <v>2558</v>
      </c>
      <c r="D629" s="244" t="s">
        <v>974</v>
      </c>
      <c r="E629" s="245">
        <v>1.95</v>
      </c>
      <c r="F629" s="246"/>
      <c r="G629" s="247">
        <f>ROUND(E629*F629,2)</f>
        <v>0</v>
      </c>
      <c r="H629" s="246"/>
      <c r="I629" s="247">
        <f>ROUND(E629*H629,2)</f>
        <v>0</v>
      </c>
      <c r="J629" s="246"/>
      <c r="K629" s="247">
        <f>ROUND(E629*J629,2)</f>
        <v>0</v>
      </c>
      <c r="L629" s="247">
        <v>21</v>
      </c>
      <c r="M629" s="247">
        <f>G629*(1+L629/100)</f>
        <v>0</v>
      </c>
      <c r="N629" s="245">
        <v>0</v>
      </c>
      <c r="O629" s="245">
        <f>ROUND(E629*N629,2)</f>
        <v>0</v>
      </c>
      <c r="P629" s="245">
        <v>0</v>
      </c>
      <c r="Q629" s="245">
        <f>ROUND(E629*P629,2)</f>
        <v>0</v>
      </c>
      <c r="R629" s="247" t="s">
        <v>2516</v>
      </c>
      <c r="S629" s="247" t="s">
        <v>511</v>
      </c>
      <c r="T629" s="248" t="s">
        <v>511</v>
      </c>
      <c r="U629" s="224">
        <v>0.03</v>
      </c>
      <c r="V629" s="224">
        <f>ROUND(E629*U629,2)</f>
        <v>0.06</v>
      </c>
      <c r="W629" s="224"/>
      <c r="X629" s="224" t="s">
        <v>557</v>
      </c>
      <c r="Y629" s="224" t="s">
        <v>513</v>
      </c>
      <c r="Z629" s="213"/>
      <c r="AA629" s="213"/>
      <c r="AB629" s="213"/>
      <c r="AC629" s="213"/>
      <c r="AD629" s="213"/>
      <c r="AE629" s="213"/>
      <c r="AF629" s="213"/>
      <c r="AG629" s="213" t="s">
        <v>571</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2" x14ac:dyDescent="0.2">
      <c r="A630" s="220"/>
      <c r="B630" s="221"/>
      <c r="C630" s="258" t="s">
        <v>5568</v>
      </c>
      <c r="D630" s="229"/>
      <c r="E630" s="230">
        <v>1.95</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573</v>
      </c>
      <c r="AH630" s="213">
        <v>5</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2" x14ac:dyDescent="0.2">
      <c r="A631" s="220"/>
      <c r="B631" s="221"/>
      <c r="C631" s="257"/>
      <c r="D631" s="250"/>
      <c r="E631" s="250"/>
      <c r="F631" s="250"/>
      <c r="G631" s="250"/>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515</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ht="22.5" outlineLevel="1" x14ac:dyDescent="0.2">
      <c r="A632" s="242">
        <v>109</v>
      </c>
      <c r="B632" s="243" t="s">
        <v>2562</v>
      </c>
      <c r="C632" s="254" t="s">
        <v>2563</v>
      </c>
      <c r="D632" s="244" t="s">
        <v>974</v>
      </c>
      <c r="E632" s="245">
        <v>1.95</v>
      </c>
      <c r="F632" s="246"/>
      <c r="G632" s="247">
        <f>ROUND(E632*F632,2)</f>
        <v>0</v>
      </c>
      <c r="H632" s="246"/>
      <c r="I632" s="247">
        <f>ROUND(E632*H632,2)</f>
        <v>0</v>
      </c>
      <c r="J632" s="246"/>
      <c r="K632" s="247">
        <f>ROUND(E632*J632,2)</f>
        <v>0</v>
      </c>
      <c r="L632" s="247">
        <v>21</v>
      </c>
      <c r="M632" s="247">
        <f>G632*(1+L632/100)</f>
        <v>0</v>
      </c>
      <c r="N632" s="245">
        <v>0</v>
      </c>
      <c r="O632" s="245">
        <f>ROUND(E632*N632,2)</f>
        <v>0</v>
      </c>
      <c r="P632" s="245">
        <v>0</v>
      </c>
      <c r="Q632" s="245">
        <f>ROUND(E632*P632,2)</f>
        <v>0</v>
      </c>
      <c r="R632" s="247" t="s">
        <v>2516</v>
      </c>
      <c r="S632" s="247" t="s">
        <v>511</v>
      </c>
      <c r="T632" s="248" t="s">
        <v>511</v>
      </c>
      <c r="U632" s="224">
        <v>0.16600000000000001</v>
      </c>
      <c r="V632" s="224">
        <f>ROUND(E632*U632,2)</f>
        <v>0.32</v>
      </c>
      <c r="W632" s="224"/>
      <c r="X632" s="224" t="s">
        <v>557</v>
      </c>
      <c r="Y632" s="224" t="s">
        <v>513</v>
      </c>
      <c r="Z632" s="213"/>
      <c r="AA632" s="213"/>
      <c r="AB632" s="213"/>
      <c r="AC632" s="213"/>
      <c r="AD632" s="213"/>
      <c r="AE632" s="213"/>
      <c r="AF632" s="213"/>
      <c r="AG632" s="213" t="s">
        <v>571</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2" x14ac:dyDescent="0.2">
      <c r="A633" s="220"/>
      <c r="B633" s="221"/>
      <c r="C633" s="258" t="s">
        <v>5569</v>
      </c>
      <c r="D633" s="229"/>
      <c r="E633" s="230">
        <v>1.95</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573</v>
      </c>
      <c r="AH633" s="213">
        <v>5</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2" x14ac:dyDescent="0.2">
      <c r="A634" s="220"/>
      <c r="B634" s="221"/>
      <c r="C634" s="257"/>
      <c r="D634" s="250"/>
      <c r="E634" s="250"/>
      <c r="F634" s="250"/>
      <c r="G634" s="250"/>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515</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ht="22.5" outlineLevel="1" x14ac:dyDescent="0.2">
      <c r="A635" s="242">
        <v>110</v>
      </c>
      <c r="B635" s="243" t="s">
        <v>2572</v>
      </c>
      <c r="C635" s="254" t="s">
        <v>2573</v>
      </c>
      <c r="D635" s="244" t="s">
        <v>974</v>
      </c>
      <c r="E635" s="245">
        <v>2.0474999999999999</v>
      </c>
      <c r="F635" s="246"/>
      <c r="G635" s="247">
        <f>ROUND(E635*F635,2)</f>
        <v>0</v>
      </c>
      <c r="H635" s="246"/>
      <c r="I635" s="247">
        <f>ROUND(E635*H635,2)</f>
        <v>0</v>
      </c>
      <c r="J635" s="246"/>
      <c r="K635" s="247">
        <f>ROUND(E635*J635,2)</f>
        <v>0</v>
      </c>
      <c r="L635" s="247">
        <v>21</v>
      </c>
      <c r="M635" s="247">
        <f>G635*(1+L635/100)</f>
        <v>0</v>
      </c>
      <c r="N635" s="245">
        <v>1.9199999999999998E-2</v>
      </c>
      <c r="O635" s="245">
        <f>ROUND(E635*N635,2)</f>
        <v>0.04</v>
      </c>
      <c r="P635" s="245">
        <v>0</v>
      </c>
      <c r="Q635" s="245">
        <f>ROUND(E635*P635,2)</f>
        <v>0</v>
      </c>
      <c r="R635" s="247" t="s">
        <v>970</v>
      </c>
      <c r="S635" s="247" t="s">
        <v>511</v>
      </c>
      <c r="T635" s="248" t="s">
        <v>511</v>
      </c>
      <c r="U635" s="224">
        <v>0</v>
      </c>
      <c r="V635" s="224">
        <f>ROUND(E635*U635,2)</f>
        <v>0</v>
      </c>
      <c r="W635" s="224"/>
      <c r="X635" s="224" t="s">
        <v>531</v>
      </c>
      <c r="Y635" s="224" t="s">
        <v>513</v>
      </c>
      <c r="Z635" s="213"/>
      <c r="AA635" s="213"/>
      <c r="AB635" s="213"/>
      <c r="AC635" s="213"/>
      <c r="AD635" s="213"/>
      <c r="AE635" s="213"/>
      <c r="AF635" s="213"/>
      <c r="AG635" s="213" t="s">
        <v>541</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2" x14ac:dyDescent="0.2">
      <c r="A636" s="220"/>
      <c r="B636" s="221"/>
      <c r="C636" s="258" t="s">
        <v>5570</v>
      </c>
      <c r="D636" s="229"/>
      <c r="E636" s="230">
        <v>2.0474999999999999</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573</v>
      </c>
      <c r="AH636" s="213">
        <v>5</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2" x14ac:dyDescent="0.2">
      <c r="A637" s="220"/>
      <c r="B637" s="221"/>
      <c r="C637" s="257"/>
      <c r="D637" s="250"/>
      <c r="E637" s="250"/>
      <c r="F637" s="250"/>
      <c r="G637" s="250"/>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515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1" x14ac:dyDescent="0.2">
      <c r="A638" s="220">
        <v>111</v>
      </c>
      <c r="B638" s="221" t="s">
        <v>5571</v>
      </c>
      <c r="C638" s="279" t="s">
        <v>5572</v>
      </c>
      <c r="D638" s="222" t="s">
        <v>0</v>
      </c>
      <c r="E638" s="249"/>
      <c r="F638" s="225"/>
      <c r="G638" s="224">
        <f>ROUND(E638*F638,2)</f>
        <v>0</v>
      </c>
      <c r="H638" s="225"/>
      <c r="I638" s="224">
        <f>ROUND(E638*H638,2)</f>
        <v>0</v>
      </c>
      <c r="J638" s="225"/>
      <c r="K638" s="224">
        <f>ROUND(E638*J638,2)</f>
        <v>0</v>
      </c>
      <c r="L638" s="224">
        <v>21</v>
      </c>
      <c r="M638" s="224">
        <f>G638*(1+L638/100)</f>
        <v>0</v>
      </c>
      <c r="N638" s="223">
        <v>0</v>
      </c>
      <c r="O638" s="223">
        <f>ROUND(E638*N638,2)</f>
        <v>0</v>
      </c>
      <c r="P638" s="223">
        <v>0</v>
      </c>
      <c r="Q638" s="223">
        <f>ROUND(E638*P638,2)</f>
        <v>0</v>
      </c>
      <c r="R638" s="224" t="s">
        <v>2516</v>
      </c>
      <c r="S638" s="224" t="s">
        <v>511</v>
      </c>
      <c r="T638" s="224" t="s">
        <v>511</v>
      </c>
      <c r="U638" s="224">
        <v>0</v>
      </c>
      <c r="V638" s="224">
        <f>ROUND(E638*U638,2)</f>
        <v>0</v>
      </c>
      <c r="W638" s="224"/>
      <c r="X638" s="224" t="s">
        <v>353</v>
      </c>
      <c r="Y638" s="224" t="s">
        <v>513</v>
      </c>
      <c r="Z638" s="213"/>
      <c r="AA638" s="213"/>
      <c r="AB638" s="213"/>
      <c r="AC638" s="213"/>
      <c r="AD638" s="213"/>
      <c r="AE638" s="213"/>
      <c r="AF638" s="213"/>
      <c r="AG638" s="213" t="s">
        <v>1593</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77" t="s">
        <v>1698</v>
      </c>
      <c r="D639" s="273"/>
      <c r="E639" s="273"/>
      <c r="F639" s="273"/>
      <c r="G639" s="273"/>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921</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2" x14ac:dyDescent="0.2">
      <c r="A640" s="220"/>
      <c r="B640" s="221"/>
      <c r="C640" s="257"/>
      <c r="D640" s="250"/>
      <c r="E640" s="250"/>
      <c r="F640" s="250"/>
      <c r="G640" s="250"/>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515</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x14ac:dyDescent="0.2">
      <c r="A641" s="232" t="s">
        <v>506</v>
      </c>
      <c r="B641" s="233" t="s">
        <v>412</v>
      </c>
      <c r="C641" s="253" t="s">
        <v>407</v>
      </c>
      <c r="D641" s="234"/>
      <c r="E641" s="235"/>
      <c r="F641" s="236"/>
      <c r="G641" s="236">
        <f>SUMIF(AG642:AG651,"&lt;&gt;NOR",G642:G651)</f>
        <v>0</v>
      </c>
      <c r="H641" s="236"/>
      <c r="I641" s="236">
        <f>SUM(I642:I651)</f>
        <v>0</v>
      </c>
      <c r="J641" s="236"/>
      <c r="K641" s="236">
        <f>SUM(K642:K651)</f>
        <v>0</v>
      </c>
      <c r="L641" s="236"/>
      <c r="M641" s="236">
        <f>SUM(M642:M651)</f>
        <v>0</v>
      </c>
      <c r="N641" s="235"/>
      <c r="O641" s="235">
        <f>SUM(O642:O651)</f>
        <v>0</v>
      </c>
      <c r="P641" s="235"/>
      <c r="Q641" s="235">
        <f>SUM(Q642:Q651)</f>
        <v>0</v>
      </c>
      <c r="R641" s="236"/>
      <c r="S641" s="236"/>
      <c r="T641" s="237"/>
      <c r="U641" s="231"/>
      <c r="V641" s="231">
        <f>SUM(V642:V651)</f>
        <v>0</v>
      </c>
      <c r="W641" s="231"/>
      <c r="X641" s="231"/>
      <c r="Y641" s="231"/>
      <c r="AG641" t="s">
        <v>507</v>
      </c>
    </row>
    <row r="642" spans="1:60" outlineLevel="1" x14ac:dyDescent="0.2">
      <c r="A642" s="242">
        <v>112</v>
      </c>
      <c r="B642" s="243" t="s">
        <v>5573</v>
      </c>
      <c r="C642" s="254" t="s">
        <v>5574</v>
      </c>
      <c r="D642" s="244" t="s">
        <v>974</v>
      </c>
      <c r="E642" s="245">
        <v>17.05</v>
      </c>
      <c r="F642" s="246"/>
      <c r="G642" s="247">
        <f>ROUND(E642*F642,2)</f>
        <v>0</v>
      </c>
      <c r="H642" s="246"/>
      <c r="I642" s="247">
        <f>ROUND(E642*H642,2)</f>
        <v>0</v>
      </c>
      <c r="J642" s="246"/>
      <c r="K642" s="247">
        <f>ROUND(E642*J642,2)</f>
        <v>0</v>
      </c>
      <c r="L642" s="247">
        <v>21</v>
      </c>
      <c r="M642" s="247">
        <f>G642*(1+L642/100)</f>
        <v>0</v>
      </c>
      <c r="N642" s="245">
        <v>0</v>
      </c>
      <c r="O642" s="245">
        <f>ROUND(E642*N642,2)</f>
        <v>0</v>
      </c>
      <c r="P642" s="245">
        <v>0</v>
      </c>
      <c r="Q642" s="245">
        <f>ROUND(E642*P642,2)</f>
        <v>0</v>
      </c>
      <c r="R642" s="247"/>
      <c r="S642" s="247" t="s">
        <v>527</v>
      </c>
      <c r="T642" s="248" t="s">
        <v>512</v>
      </c>
      <c r="U642" s="224">
        <v>0</v>
      </c>
      <c r="V642" s="224">
        <f>ROUND(E642*U642,2)</f>
        <v>0</v>
      </c>
      <c r="W642" s="224"/>
      <c r="X642" s="224" t="s">
        <v>557</v>
      </c>
      <c r="Y642" s="224" t="s">
        <v>513</v>
      </c>
      <c r="Z642" s="213"/>
      <c r="AA642" s="213"/>
      <c r="AB642" s="213"/>
      <c r="AC642" s="213"/>
      <c r="AD642" s="213"/>
      <c r="AE642" s="213"/>
      <c r="AF642" s="213"/>
      <c r="AG642" s="213" t="s">
        <v>571</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2" x14ac:dyDescent="0.2">
      <c r="A643" s="220"/>
      <c r="B643" s="221"/>
      <c r="C643" s="258" t="s">
        <v>5449</v>
      </c>
      <c r="D643" s="229"/>
      <c r="E643" s="230"/>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573</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58" t="s">
        <v>5575</v>
      </c>
      <c r="D644" s="229"/>
      <c r="E644" s="230">
        <v>17.05</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573</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75" t="s">
        <v>955</v>
      </c>
      <c r="D645" s="266"/>
      <c r="E645" s="267"/>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573</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76" t="s">
        <v>5576</v>
      </c>
      <c r="D646" s="266"/>
      <c r="E646" s="267">
        <v>2.7749999999999999</v>
      </c>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573</v>
      </c>
      <c r="AH646" s="213">
        <v>2</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6" t="s">
        <v>5577</v>
      </c>
      <c r="D647" s="266"/>
      <c r="E647" s="267">
        <v>2.2749999999999999</v>
      </c>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573</v>
      </c>
      <c r="AH647" s="213">
        <v>2</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76" t="s">
        <v>5578</v>
      </c>
      <c r="D648" s="266"/>
      <c r="E648" s="267">
        <v>8</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573</v>
      </c>
      <c r="AH648" s="213">
        <v>2</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76" t="s">
        <v>5579</v>
      </c>
      <c r="D649" s="266"/>
      <c r="E649" s="267">
        <v>4</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573</v>
      </c>
      <c r="AH649" s="213">
        <v>2</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75" t="s">
        <v>958</v>
      </c>
      <c r="D650" s="266"/>
      <c r="E650" s="267"/>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573</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2" x14ac:dyDescent="0.2">
      <c r="A651" s="220"/>
      <c r="B651" s="221"/>
      <c r="C651" s="257"/>
      <c r="D651" s="250"/>
      <c r="E651" s="250"/>
      <c r="F651" s="250"/>
      <c r="G651" s="250"/>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515</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x14ac:dyDescent="0.2">
      <c r="A652" s="232" t="s">
        <v>506</v>
      </c>
      <c r="B652" s="233" t="s">
        <v>417</v>
      </c>
      <c r="C652" s="253" t="s">
        <v>419</v>
      </c>
      <c r="D652" s="234"/>
      <c r="E652" s="235"/>
      <c r="F652" s="236"/>
      <c r="G652" s="236">
        <f>SUMIF(AG653:AG656,"&lt;&gt;NOR",G653:G656)</f>
        <v>0</v>
      </c>
      <c r="H652" s="236"/>
      <c r="I652" s="236">
        <f>SUM(I653:I656)</f>
        <v>0</v>
      </c>
      <c r="J652" s="236"/>
      <c r="K652" s="236">
        <f>SUM(K653:K656)</f>
        <v>0</v>
      </c>
      <c r="L652" s="236"/>
      <c r="M652" s="236">
        <f>SUM(M653:M656)</f>
        <v>0</v>
      </c>
      <c r="N652" s="235"/>
      <c r="O652" s="235">
        <f>SUM(O653:O656)</f>
        <v>0.03</v>
      </c>
      <c r="P652" s="235"/>
      <c r="Q652" s="235">
        <f>SUM(Q653:Q656)</f>
        <v>0</v>
      </c>
      <c r="R652" s="236"/>
      <c r="S652" s="236"/>
      <c r="T652" s="237"/>
      <c r="U652" s="231"/>
      <c r="V652" s="231">
        <f>SUM(V653:V656)</f>
        <v>27.45</v>
      </c>
      <c r="W652" s="231"/>
      <c r="X652" s="231"/>
      <c r="Y652" s="231"/>
      <c r="AG652" t="s">
        <v>507</v>
      </c>
    </row>
    <row r="653" spans="1:60" outlineLevel="1" x14ac:dyDescent="0.2">
      <c r="A653" s="242">
        <v>113</v>
      </c>
      <c r="B653" s="243" t="s">
        <v>5580</v>
      </c>
      <c r="C653" s="254" t="s">
        <v>5581</v>
      </c>
      <c r="D653" s="244" t="s">
        <v>974</v>
      </c>
      <c r="E653" s="245">
        <v>209.536</v>
      </c>
      <c r="F653" s="246"/>
      <c r="G653" s="247">
        <f>ROUND(E653*F653,2)</f>
        <v>0</v>
      </c>
      <c r="H653" s="246"/>
      <c r="I653" s="247">
        <f>ROUND(E653*H653,2)</f>
        <v>0</v>
      </c>
      <c r="J653" s="246"/>
      <c r="K653" s="247">
        <f>ROUND(E653*J653,2)</f>
        <v>0</v>
      </c>
      <c r="L653" s="247">
        <v>21</v>
      </c>
      <c r="M653" s="247">
        <f>G653*(1+L653/100)</f>
        <v>0</v>
      </c>
      <c r="N653" s="245">
        <v>1.2999999999999999E-4</v>
      </c>
      <c r="O653" s="245">
        <f>ROUND(E653*N653,2)</f>
        <v>0.03</v>
      </c>
      <c r="P653" s="245">
        <v>0</v>
      </c>
      <c r="Q653" s="245">
        <f>ROUND(E653*P653,2)</f>
        <v>0</v>
      </c>
      <c r="R653" s="247" t="s">
        <v>2777</v>
      </c>
      <c r="S653" s="247" t="s">
        <v>511</v>
      </c>
      <c r="T653" s="248" t="s">
        <v>511</v>
      </c>
      <c r="U653" s="224">
        <v>0.13100000000000001</v>
      </c>
      <c r="V653" s="224">
        <f>ROUND(E653*U653,2)</f>
        <v>27.45</v>
      </c>
      <c r="W653" s="224"/>
      <c r="X653" s="224" t="s">
        <v>557</v>
      </c>
      <c r="Y653" s="224" t="s">
        <v>513</v>
      </c>
      <c r="Z653" s="213"/>
      <c r="AA653" s="213"/>
      <c r="AB653" s="213"/>
      <c r="AC653" s="213"/>
      <c r="AD653" s="213"/>
      <c r="AE653" s="213"/>
      <c r="AF653" s="213"/>
      <c r="AG653" s="213" t="s">
        <v>571</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2" x14ac:dyDescent="0.2">
      <c r="A654" s="220"/>
      <c r="B654" s="221"/>
      <c r="C654" s="258" t="s">
        <v>5214</v>
      </c>
      <c r="D654" s="229"/>
      <c r="E654" s="230"/>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573</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58" t="s">
        <v>5582</v>
      </c>
      <c r="D655" s="229"/>
      <c r="E655" s="230">
        <v>209.536</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573</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2" x14ac:dyDescent="0.2">
      <c r="A656" s="220"/>
      <c r="B656" s="221"/>
      <c r="C656" s="257"/>
      <c r="D656" s="250"/>
      <c r="E656" s="250"/>
      <c r="F656" s="250"/>
      <c r="G656" s="250"/>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515</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x14ac:dyDescent="0.2">
      <c r="A657" s="232" t="s">
        <v>506</v>
      </c>
      <c r="B657" s="233" t="s">
        <v>462</v>
      </c>
      <c r="C657" s="253" t="s">
        <v>463</v>
      </c>
      <c r="D657" s="234"/>
      <c r="E657" s="235"/>
      <c r="F657" s="236"/>
      <c r="G657" s="236">
        <f>SUMIF(AG658:AG665,"&lt;&gt;NOR",G658:G665)</f>
        <v>0</v>
      </c>
      <c r="H657" s="236"/>
      <c r="I657" s="236">
        <f>SUM(I658:I665)</f>
        <v>0</v>
      </c>
      <c r="J657" s="236"/>
      <c r="K657" s="236">
        <f>SUM(K658:K665)</f>
        <v>0</v>
      </c>
      <c r="L657" s="236"/>
      <c r="M657" s="236">
        <f>SUM(M658:M665)</f>
        <v>0</v>
      </c>
      <c r="N657" s="235"/>
      <c r="O657" s="235">
        <f>SUM(O658:O665)</f>
        <v>0</v>
      </c>
      <c r="P657" s="235"/>
      <c r="Q657" s="235">
        <f>SUM(Q658:Q665)</f>
        <v>0</v>
      </c>
      <c r="R657" s="236"/>
      <c r="S657" s="236"/>
      <c r="T657" s="237"/>
      <c r="U657" s="231"/>
      <c r="V657" s="231">
        <f>SUM(V658:V665)</f>
        <v>304.76</v>
      </c>
      <c r="W657" s="231"/>
      <c r="X657" s="231"/>
      <c r="Y657" s="231"/>
      <c r="AG657" t="s">
        <v>507</v>
      </c>
    </row>
    <row r="658" spans="1:60" outlineLevel="1" x14ac:dyDescent="0.2">
      <c r="A658" s="242">
        <v>114</v>
      </c>
      <c r="B658" s="243" t="s">
        <v>5583</v>
      </c>
      <c r="C658" s="254" t="s">
        <v>5584</v>
      </c>
      <c r="D658" s="244" t="s">
        <v>969</v>
      </c>
      <c r="E658" s="245">
        <v>212.82291000000001</v>
      </c>
      <c r="F658" s="246"/>
      <c r="G658" s="247">
        <f>ROUND(E658*F658,2)</f>
        <v>0</v>
      </c>
      <c r="H658" s="246"/>
      <c r="I658" s="247">
        <f>ROUND(E658*H658,2)</f>
        <v>0</v>
      </c>
      <c r="J658" s="246"/>
      <c r="K658" s="247">
        <f>ROUND(E658*J658,2)</f>
        <v>0</v>
      </c>
      <c r="L658" s="247">
        <v>21</v>
      </c>
      <c r="M658" s="247">
        <f>G658*(1+L658/100)</f>
        <v>0</v>
      </c>
      <c r="N658" s="245">
        <v>0</v>
      </c>
      <c r="O658" s="245">
        <f>ROUND(E658*N658,2)</f>
        <v>0</v>
      </c>
      <c r="P658" s="245">
        <v>0</v>
      </c>
      <c r="Q658" s="245">
        <f>ROUND(E658*P658,2)</f>
        <v>0</v>
      </c>
      <c r="R658" s="247" t="s">
        <v>1576</v>
      </c>
      <c r="S658" s="247" t="s">
        <v>511</v>
      </c>
      <c r="T658" s="248" t="s">
        <v>511</v>
      </c>
      <c r="U658" s="224">
        <v>0.49</v>
      </c>
      <c r="V658" s="224">
        <f>ROUND(E658*U658,2)</f>
        <v>104.28</v>
      </c>
      <c r="W658" s="224"/>
      <c r="X658" s="224" t="s">
        <v>5585</v>
      </c>
      <c r="Y658" s="224" t="s">
        <v>513</v>
      </c>
      <c r="Z658" s="213"/>
      <c r="AA658" s="213"/>
      <c r="AB658" s="213"/>
      <c r="AC658" s="213"/>
      <c r="AD658" s="213"/>
      <c r="AE658" s="213"/>
      <c r="AF658" s="213"/>
      <c r="AG658" s="213" t="s">
        <v>5586</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2" x14ac:dyDescent="0.2">
      <c r="A659" s="220"/>
      <c r="B659" s="221"/>
      <c r="C659" s="255"/>
      <c r="D659" s="251"/>
      <c r="E659" s="251"/>
      <c r="F659" s="251"/>
      <c r="G659" s="251"/>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515</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x14ac:dyDescent="0.2">
      <c r="A660" s="242">
        <v>115</v>
      </c>
      <c r="B660" s="243" t="s">
        <v>5587</v>
      </c>
      <c r="C660" s="254" t="s">
        <v>5588</v>
      </c>
      <c r="D660" s="244" t="s">
        <v>969</v>
      </c>
      <c r="E660" s="245">
        <v>1915.40615</v>
      </c>
      <c r="F660" s="246"/>
      <c r="G660" s="247">
        <f>ROUND(E660*F660,2)</f>
        <v>0</v>
      </c>
      <c r="H660" s="246"/>
      <c r="I660" s="247">
        <f>ROUND(E660*H660,2)</f>
        <v>0</v>
      </c>
      <c r="J660" s="246"/>
      <c r="K660" s="247">
        <f>ROUND(E660*J660,2)</f>
        <v>0</v>
      </c>
      <c r="L660" s="247">
        <v>21</v>
      </c>
      <c r="M660" s="247">
        <f>G660*(1+L660/100)</f>
        <v>0</v>
      </c>
      <c r="N660" s="245">
        <v>0</v>
      </c>
      <c r="O660" s="245">
        <f>ROUND(E660*N660,2)</f>
        <v>0</v>
      </c>
      <c r="P660" s="245">
        <v>0</v>
      </c>
      <c r="Q660" s="245">
        <f>ROUND(E660*P660,2)</f>
        <v>0</v>
      </c>
      <c r="R660" s="247" t="s">
        <v>1576</v>
      </c>
      <c r="S660" s="247" t="s">
        <v>511</v>
      </c>
      <c r="T660" s="248" t="s">
        <v>511</v>
      </c>
      <c r="U660" s="224">
        <v>0</v>
      </c>
      <c r="V660" s="224">
        <f>ROUND(E660*U660,2)</f>
        <v>0</v>
      </c>
      <c r="W660" s="224"/>
      <c r="X660" s="224" t="s">
        <v>5585</v>
      </c>
      <c r="Y660" s="224" t="s">
        <v>513</v>
      </c>
      <c r="Z660" s="213"/>
      <c r="AA660" s="213"/>
      <c r="AB660" s="213"/>
      <c r="AC660" s="213"/>
      <c r="AD660" s="213"/>
      <c r="AE660" s="213"/>
      <c r="AF660" s="213"/>
      <c r="AG660" s="213" t="s">
        <v>5586</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2" x14ac:dyDescent="0.2">
      <c r="A661" s="220"/>
      <c r="B661" s="221"/>
      <c r="C661" s="255"/>
      <c r="D661" s="251"/>
      <c r="E661" s="251"/>
      <c r="F661" s="251"/>
      <c r="G661" s="251"/>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515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x14ac:dyDescent="0.2">
      <c r="A662" s="242">
        <v>116</v>
      </c>
      <c r="B662" s="243" t="s">
        <v>5589</v>
      </c>
      <c r="C662" s="254" t="s">
        <v>5590</v>
      </c>
      <c r="D662" s="244" t="s">
        <v>969</v>
      </c>
      <c r="E662" s="245">
        <v>212.82291000000001</v>
      </c>
      <c r="F662" s="246"/>
      <c r="G662" s="247">
        <f>ROUND(E662*F662,2)</f>
        <v>0</v>
      </c>
      <c r="H662" s="246"/>
      <c r="I662" s="247">
        <f>ROUND(E662*H662,2)</f>
        <v>0</v>
      </c>
      <c r="J662" s="246"/>
      <c r="K662" s="247">
        <f>ROUND(E662*J662,2)</f>
        <v>0</v>
      </c>
      <c r="L662" s="247">
        <v>21</v>
      </c>
      <c r="M662" s="247">
        <f>G662*(1+L662/100)</f>
        <v>0</v>
      </c>
      <c r="N662" s="245">
        <v>0</v>
      </c>
      <c r="O662" s="245">
        <f>ROUND(E662*N662,2)</f>
        <v>0</v>
      </c>
      <c r="P662" s="245">
        <v>0</v>
      </c>
      <c r="Q662" s="245">
        <f>ROUND(E662*P662,2)</f>
        <v>0</v>
      </c>
      <c r="R662" s="247" t="s">
        <v>1576</v>
      </c>
      <c r="S662" s="247" t="s">
        <v>511</v>
      </c>
      <c r="T662" s="248" t="s">
        <v>511</v>
      </c>
      <c r="U662" s="224">
        <v>0.94199999999999995</v>
      </c>
      <c r="V662" s="224">
        <f>ROUND(E662*U662,2)</f>
        <v>200.48</v>
      </c>
      <c r="W662" s="224"/>
      <c r="X662" s="224" t="s">
        <v>5585</v>
      </c>
      <c r="Y662" s="224" t="s">
        <v>513</v>
      </c>
      <c r="Z662" s="213"/>
      <c r="AA662" s="213"/>
      <c r="AB662" s="213"/>
      <c r="AC662" s="213"/>
      <c r="AD662" s="213"/>
      <c r="AE662" s="213"/>
      <c r="AF662" s="213"/>
      <c r="AG662" s="213" t="s">
        <v>5586</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2" x14ac:dyDescent="0.2">
      <c r="A663" s="220"/>
      <c r="B663" s="221"/>
      <c r="C663" s="255"/>
      <c r="D663" s="251"/>
      <c r="E663" s="251"/>
      <c r="F663" s="251"/>
      <c r="G663" s="251"/>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515</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ht="22.5" outlineLevel="1" x14ac:dyDescent="0.2">
      <c r="A664" s="242">
        <v>117</v>
      </c>
      <c r="B664" s="243" t="s">
        <v>5591</v>
      </c>
      <c r="C664" s="254" t="s">
        <v>5592</v>
      </c>
      <c r="D664" s="244" t="s">
        <v>969</v>
      </c>
      <c r="E664" s="245">
        <v>212.82291000000001</v>
      </c>
      <c r="F664" s="246"/>
      <c r="G664" s="247">
        <f>ROUND(E664*F664,2)</f>
        <v>0</v>
      </c>
      <c r="H664" s="246"/>
      <c r="I664" s="247">
        <f>ROUND(E664*H664,2)</f>
        <v>0</v>
      </c>
      <c r="J664" s="246"/>
      <c r="K664" s="247">
        <f>ROUND(E664*J664,2)</f>
        <v>0</v>
      </c>
      <c r="L664" s="247">
        <v>21</v>
      </c>
      <c r="M664" s="247">
        <f>G664*(1+L664/100)</f>
        <v>0</v>
      </c>
      <c r="N664" s="245">
        <v>0</v>
      </c>
      <c r="O664" s="245">
        <f>ROUND(E664*N664,2)</f>
        <v>0</v>
      </c>
      <c r="P664" s="245">
        <v>0</v>
      </c>
      <c r="Q664" s="245">
        <f>ROUND(E664*P664,2)</f>
        <v>0</v>
      </c>
      <c r="R664" s="247" t="s">
        <v>1576</v>
      </c>
      <c r="S664" s="247" t="s">
        <v>511</v>
      </c>
      <c r="T664" s="248" t="s">
        <v>511</v>
      </c>
      <c r="U664" s="224">
        <v>0</v>
      </c>
      <c r="V664" s="224">
        <f>ROUND(E664*U664,2)</f>
        <v>0</v>
      </c>
      <c r="W664" s="224"/>
      <c r="X664" s="224" t="s">
        <v>5585</v>
      </c>
      <c r="Y664" s="224" t="s">
        <v>513</v>
      </c>
      <c r="Z664" s="213"/>
      <c r="AA664" s="213"/>
      <c r="AB664" s="213"/>
      <c r="AC664" s="213"/>
      <c r="AD664" s="213"/>
      <c r="AE664" s="213"/>
      <c r="AF664" s="213"/>
      <c r="AG664" s="213" t="s">
        <v>5586</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2" x14ac:dyDescent="0.2">
      <c r="A665" s="220"/>
      <c r="B665" s="221"/>
      <c r="C665" s="255"/>
      <c r="D665" s="251"/>
      <c r="E665" s="251"/>
      <c r="F665" s="251"/>
      <c r="G665" s="251"/>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515</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x14ac:dyDescent="0.2">
      <c r="A666" s="3"/>
      <c r="B666" s="4"/>
      <c r="C666" s="259"/>
      <c r="D666" s="6"/>
      <c r="E666" s="3"/>
      <c r="F666" s="3"/>
      <c r="G666" s="3"/>
      <c r="H666" s="3"/>
      <c r="I666" s="3"/>
      <c r="J666" s="3"/>
      <c r="K666" s="3"/>
      <c r="L666" s="3"/>
      <c r="M666" s="3"/>
      <c r="N666" s="3"/>
      <c r="O666" s="3"/>
      <c r="P666" s="3"/>
      <c r="Q666" s="3"/>
      <c r="R666" s="3"/>
      <c r="S666" s="3"/>
      <c r="T666" s="3"/>
      <c r="U666" s="3"/>
      <c r="V666" s="3"/>
      <c r="W666" s="3"/>
      <c r="X666" s="3"/>
      <c r="Y666" s="3"/>
      <c r="AE666">
        <v>12</v>
      </c>
      <c r="AF666">
        <v>21</v>
      </c>
      <c r="AG666" t="s">
        <v>492</v>
      </c>
    </row>
    <row r="667" spans="1:60" x14ac:dyDescent="0.2">
      <c r="A667" s="216"/>
      <c r="B667" s="217" t="s">
        <v>29</v>
      </c>
      <c r="C667" s="260"/>
      <c r="D667" s="218"/>
      <c r="E667" s="219"/>
      <c r="F667" s="219"/>
      <c r="G667" s="241">
        <f>G8+G154+G184+G195+G207+G275+G289+G304+G364+G370+G399+G411+G415+G434+G448+G470+G478+G490+G614+G641+G652+G657</f>
        <v>0</v>
      </c>
      <c r="H667" s="3"/>
      <c r="I667" s="3"/>
      <c r="J667" s="3"/>
      <c r="K667" s="3"/>
      <c r="L667" s="3"/>
      <c r="M667" s="3"/>
      <c r="N667" s="3"/>
      <c r="O667" s="3"/>
      <c r="P667" s="3"/>
      <c r="Q667" s="3"/>
      <c r="R667" s="3"/>
      <c r="S667" s="3"/>
      <c r="T667" s="3"/>
      <c r="U667" s="3"/>
      <c r="V667" s="3"/>
      <c r="W667" s="3"/>
      <c r="X667" s="3"/>
      <c r="Y667" s="3"/>
      <c r="AE667">
        <f>SUMIF(L7:L665,AE666,G7:G665)</f>
        <v>0</v>
      </c>
      <c r="AF667">
        <f>SUMIF(L7:L665,AF666,G7:G665)</f>
        <v>0</v>
      </c>
      <c r="AG667" t="s">
        <v>576</v>
      </c>
    </row>
    <row r="668" spans="1:60" x14ac:dyDescent="0.2">
      <c r="C668" s="261"/>
      <c r="D668" s="10"/>
      <c r="AG668" t="s">
        <v>577</v>
      </c>
    </row>
    <row r="669" spans="1:60" x14ac:dyDescent="0.2">
      <c r="D669" s="10"/>
    </row>
    <row r="670" spans="1:60" x14ac:dyDescent="0.2">
      <c r="D670" s="10"/>
    </row>
    <row r="671" spans="1:60" x14ac:dyDescent="0.2">
      <c r="D671" s="10"/>
    </row>
    <row r="672" spans="1:60"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D4kYqptBBv9tpwYQ2slLkeU1saD6yu0C3Tvuw/eWjBe7G/FDg1Aa7SxGaAV9+9eUN48pRMXN4oQqxrjhF4E8w==" saltValue="/11XEKDfb07KW+OXVhH4Yg==" spinCount="100000" sheet="1" formatRows="0"/>
  <mergeCells count="157">
    <mergeCell ref="C665:G665"/>
    <mergeCell ref="C640:G640"/>
    <mergeCell ref="C651:G651"/>
    <mergeCell ref="C656:G656"/>
    <mergeCell ref="C659:G659"/>
    <mergeCell ref="C661:G661"/>
    <mergeCell ref="C663:G663"/>
    <mergeCell ref="C620:G620"/>
    <mergeCell ref="C628:G628"/>
    <mergeCell ref="C631:G631"/>
    <mergeCell ref="C634:G634"/>
    <mergeCell ref="C637:G637"/>
    <mergeCell ref="C639:G639"/>
    <mergeCell ref="C598:G598"/>
    <mergeCell ref="C602:G602"/>
    <mergeCell ref="C610:G610"/>
    <mergeCell ref="C612:G612"/>
    <mergeCell ref="C613:G613"/>
    <mergeCell ref="C617:G617"/>
    <mergeCell ref="C574:G574"/>
    <mergeCell ref="C578:G578"/>
    <mergeCell ref="C582:G582"/>
    <mergeCell ref="C586:G586"/>
    <mergeCell ref="C590:G590"/>
    <mergeCell ref="C594:G594"/>
    <mergeCell ref="C550:G550"/>
    <mergeCell ref="C554:G554"/>
    <mergeCell ref="C558:G558"/>
    <mergeCell ref="C562:G562"/>
    <mergeCell ref="C566:G566"/>
    <mergeCell ref="C570:G570"/>
    <mergeCell ref="C526:G526"/>
    <mergeCell ref="C530:G530"/>
    <mergeCell ref="C534:G534"/>
    <mergeCell ref="C538:G538"/>
    <mergeCell ref="C542:G542"/>
    <mergeCell ref="C546:G546"/>
    <mergeCell ref="C502:G502"/>
    <mergeCell ref="C506:G506"/>
    <mergeCell ref="C510:G510"/>
    <mergeCell ref="C514:G514"/>
    <mergeCell ref="C518:G518"/>
    <mergeCell ref="C522:G522"/>
    <mergeCell ref="C482:G482"/>
    <mergeCell ref="C486:G486"/>
    <mergeCell ref="C488:G488"/>
    <mergeCell ref="C489:G489"/>
    <mergeCell ref="C494:G494"/>
    <mergeCell ref="C498:G498"/>
    <mergeCell ref="C466:G466"/>
    <mergeCell ref="C468:G468"/>
    <mergeCell ref="C469:G469"/>
    <mergeCell ref="C474:G474"/>
    <mergeCell ref="C476:G476"/>
    <mergeCell ref="C477:G477"/>
    <mergeCell ref="C447:G447"/>
    <mergeCell ref="C450:G450"/>
    <mergeCell ref="C453:G453"/>
    <mergeCell ref="C455:G455"/>
    <mergeCell ref="C458:G458"/>
    <mergeCell ref="C462:G462"/>
    <mergeCell ref="C432:G432"/>
    <mergeCell ref="C433:G433"/>
    <mergeCell ref="C437:G437"/>
    <mergeCell ref="C440:G440"/>
    <mergeCell ref="C444:G444"/>
    <mergeCell ref="C446:G446"/>
    <mergeCell ref="C414:G414"/>
    <mergeCell ref="C418:G418"/>
    <mergeCell ref="C421:G421"/>
    <mergeCell ref="C424:G424"/>
    <mergeCell ref="C427:G427"/>
    <mergeCell ref="C430:G430"/>
    <mergeCell ref="C395:G395"/>
    <mergeCell ref="C398:G398"/>
    <mergeCell ref="C401:G401"/>
    <mergeCell ref="C408:G408"/>
    <mergeCell ref="C410:G410"/>
    <mergeCell ref="C413:G413"/>
    <mergeCell ref="C366:G366"/>
    <mergeCell ref="C369:G369"/>
    <mergeCell ref="C372:G372"/>
    <mergeCell ref="C380:G380"/>
    <mergeCell ref="C382:G382"/>
    <mergeCell ref="C389:G389"/>
    <mergeCell ref="C337:G337"/>
    <mergeCell ref="C344:G344"/>
    <mergeCell ref="C347:G347"/>
    <mergeCell ref="C349:G349"/>
    <mergeCell ref="C356:G356"/>
    <mergeCell ref="C363:G363"/>
    <mergeCell ref="C326:G326"/>
    <mergeCell ref="C328:G328"/>
    <mergeCell ref="C330:G330"/>
    <mergeCell ref="C332:G332"/>
    <mergeCell ref="C334:G334"/>
    <mergeCell ref="C336:G336"/>
    <mergeCell ref="C303:G303"/>
    <mergeCell ref="C306:G306"/>
    <mergeCell ref="C313:G313"/>
    <mergeCell ref="C315:G315"/>
    <mergeCell ref="C317:G317"/>
    <mergeCell ref="C319:G319"/>
    <mergeCell ref="C274:G274"/>
    <mergeCell ref="C277:G277"/>
    <mergeCell ref="C279:G279"/>
    <mergeCell ref="C288:G288"/>
    <mergeCell ref="C291:G291"/>
    <mergeCell ref="C293:G293"/>
    <mergeCell ref="C239:G239"/>
    <mergeCell ref="C241:G241"/>
    <mergeCell ref="C248:G248"/>
    <mergeCell ref="C255:G255"/>
    <mergeCell ref="C258:G258"/>
    <mergeCell ref="C266:G266"/>
    <mergeCell ref="C202:G202"/>
    <mergeCell ref="C206:G206"/>
    <mergeCell ref="C216:G216"/>
    <mergeCell ref="C224:G224"/>
    <mergeCell ref="C231:G231"/>
    <mergeCell ref="C233:G233"/>
    <mergeCell ref="C183:G183"/>
    <mergeCell ref="C186:G186"/>
    <mergeCell ref="C190:G190"/>
    <mergeCell ref="C194:G194"/>
    <mergeCell ref="C197:G197"/>
    <mergeCell ref="C200:G200"/>
    <mergeCell ref="C150:G150"/>
    <mergeCell ref="C153:G153"/>
    <mergeCell ref="C165:G165"/>
    <mergeCell ref="C167:G167"/>
    <mergeCell ref="C176:G176"/>
    <mergeCell ref="C180:G180"/>
    <mergeCell ref="C119:G119"/>
    <mergeCell ref="C121:G121"/>
    <mergeCell ref="C131:G131"/>
    <mergeCell ref="C134:G134"/>
    <mergeCell ref="C136:G136"/>
    <mergeCell ref="C146:G146"/>
    <mergeCell ref="C79:G79"/>
    <mergeCell ref="C81:G81"/>
    <mergeCell ref="C103:G103"/>
    <mergeCell ref="C105:G105"/>
    <mergeCell ref="C115:G115"/>
    <mergeCell ref="C117:G117"/>
    <mergeCell ref="C24:G24"/>
    <mergeCell ref="C31:G31"/>
    <mergeCell ref="C33:G33"/>
    <mergeCell ref="C40:G40"/>
    <mergeCell ref="C63:G63"/>
    <mergeCell ref="C71:G71"/>
    <mergeCell ref="A1:G1"/>
    <mergeCell ref="C2:G2"/>
    <mergeCell ref="C3:G3"/>
    <mergeCell ref="C4:G4"/>
    <mergeCell ref="C10:G10"/>
    <mergeCell ref="C22:G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84</v>
      </c>
      <c r="C4" s="205" t="s">
        <v>85</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208</v>
      </c>
      <c r="C8" s="253" t="s">
        <v>212</v>
      </c>
      <c r="D8" s="234"/>
      <c r="E8" s="235"/>
      <c r="F8" s="236"/>
      <c r="G8" s="236">
        <f>SUMIF(AG9:AG48,"&lt;&gt;NOR",G9:G48)</f>
        <v>0</v>
      </c>
      <c r="H8" s="236"/>
      <c r="I8" s="236">
        <f>SUM(I9:I48)</f>
        <v>0</v>
      </c>
      <c r="J8" s="236"/>
      <c r="K8" s="236">
        <f>SUM(K9:K48)</f>
        <v>0</v>
      </c>
      <c r="L8" s="236"/>
      <c r="M8" s="236">
        <f>SUM(M9:M48)</f>
        <v>0</v>
      </c>
      <c r="N8" s="235"/>
      <c r="O8" s="235">
        <f>SUM(O9:O48)</f>
        <v>0</v>
      </c>
      <c r="P8" s="235"/>
      <c r="Q8" s="235">
        <f>SUM(Q9:Q48)</f>
        <v>0</v>
      </c>
      <c r="R8" s="236"/>
      <c r="S8" s="236"/>
      <c r="T8" s="237"/>
      <c r="U8" s="231"/>
      <c r="V8" s="231">
        <f>SUM(V9:V48)</f>
        <v>0</v>
      </c>
      <c r="W8" s="231"/>
      <c r="X8" s="231"/>
      <c r="Y8" s="231"/>
      <c r="AG8" t="s">
        <v>507</v>
      </c>
    </row>
    <row r="9" spans="1:60" outlineLevel="1" x14ac:dyDescent="0.2">
      <c r="A9" s="242">
        <v>1</v>
      </c>
      <c r="B9" s="243" t="s">
        <v>580</v>
      </c>
      <c r="C9" s="254" t="s">
        <v>5593</v>
      </c>
      <c r="D9" s="244" t="s">
        <v>530</v>
      </c>
      <c r="E9" s="245">
        <v>12</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2">
        <v>2</v>
      </c>
      <c r="B11" s="243" t="s">
        <v>586</v>
      </c>
      <c r="C11" s="254" t="s">
        <v>5594</v>
      </c>
      <c r="D11" s="244" t="s">
        <v>530</v>
      </c>
      <c r="E11" s="245">
        <v>12</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527</v>
      </c>
      <c r="T11" s="248" t="s">
        <v>512</v>
      </c>
      <c r="U11" s="224">
        <v>0</v>
      </c>
      <c r="V11" s="224">
        <f>ROUND(E11*U11,2)</f>
        <v>0</v>
      </c>
      <c r="W11" s="224"/>
      <c r="X11" s="224" t="s">
        <v>557</v>
      </c>
      <c r="Y11" s="224" t="s">
        <v>513</v>
      </c>
      <c r="Z11" s="213"/>
      <c r="AA11" s="213"/>
      <c r="AB11" s="213"/>
      <c r="AC11" s="213"/>
      <c r="AD11" s="213"/>
      <c r="AE11" s="213"/>
      <c r="AF11" s="213"/>
      <c r="AG11" s="213" t="s">
        <v>558</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2" x14ac:dyDescent="0.2">
      <c r="A12" s="220"/>
      <c r="B12" s="221"/>
      <c r="C12" s="258" t="s">
        <v>5595</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8" t="s">
        <v>5596</v>
      </c>
      <c r="D13" s="229"/>
      <c r="E13" s="230"/>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8" t="s">
        <v>892</v>
      </c>
      <c r="D14" s="229"/>
      <c r="E14" s="230">
        <v>12</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573</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7"/>
      <c r="D15" s="250"/>
      <c r="E15" s="250"/>
      <c r="F15" s="250"/>
      <c r="G15" s="250"/>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515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2">
        <v>3</v>
      </c>
      <c r="B16" s="243" t="s">
        <v>590</v>
      </c>
      <c r="C16" s="254" t="s">
        <v>5597</v>
      </c>
      <c r="D16" s="244" t="s">
        <v>530</v>
      </c>
      <c r="E16" s="245">
        <v>23</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527</v>
      </c>
      <c r="T16" s="248" t="s">
        <v>512</v>
      </c>
      <c r="U16" s="224">
        <v>0</v>
      </c>
      <c r="V16" s="224">
        <f>ROUND(E16*U16,2)</f>
        <v>0</v>
      </c>
      <c r="W16" s="224"/>
      <c r="X16" s="224" t="s">
        <v>557</v>
      </c>
      <c r="Y16" s="224" t="s">
        <v>513</v>
      </c>
      <c r="Z16" s="213"/>
      <c r="AA16" s="213"/>
      <c r="AB16" s="213"/>
      <c r="AC16" s="213"/>
      <c r="AD16" s="213"/>
      <c r="AE16" s="213"/>
      <c r="AF16" s="213"/>
      <c r="AG16" s="213" t="s">
        <v>558</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5"/>
      <c r="D17" s="251"/>
      <c r="E17" s="251"/>
      <c r="F17" s="251"/>
      <c r="G17" s="251"/>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2">
        <v>4</v>
      </c>
      <c r="B18" s="243" t="s">
        <v>594</v>
      </c>
      <c r="C18" s="254" t="s">
        <v>5598</v>
      </c>
      <c r="D18" s="244" t="s">
        <v>530</v>
      </c>
      <c r="E18" s="245">
        <v>192</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557</v>
      </c>
      <c r="Y18" s="224" t="s">
        <v>513</v>
      </c>
      <c r="Z18" s="213"/>
      <c r="AA18" s="213"/>
      <c r="AB18" s="213"/>
      <c r="AC18" s="213"/>
      <c r="AD18" s="213"/>
      <c r="AE18" s="213"/>
      <c r="AF18" s="213"/>
      <c r="AG18" s="213" t="s">
        <v>558</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5"/>
      <c r="D19" s="251"/>
      <c r="E19" s="251"/>
      <c r="F19" s="251"/>
      <c r="G19" s="251"/>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2">
        <v>5</v>
      </c>
      <c r="B20" s="243" t="s">
        <v>598</v>
      </c>
      <c r="C20" s="254" t="s">
        <v>5599</v>
      </c>
      <c r="D20" s="244" t="s">
        <v>530</v>
      </c>
      <c r="E20" s="245">
        <v>23</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527</v>
      </c>
      <c r="T20" s="248" t="s">
        <v>512</v>
      </c>
      <c r="U20" s="224">
        <v>0</v>
      </c>
      <c r="V20" s="224">
        <f>ROUND(E20*U20,2)</f>
        <v>0</v>
      </c>
      <c r="W20" s="224"/>
      <c r="X20" s="224" t="s">
        <v>557</v>
      </c>
      <c r="Y20" s="224" t="s">
        <v>513</v>
      </c>
      <c r="Z20" s="213"/>
      <c r="AA20" s="213"/>
      <c r="AB20" s="213"/>
      <c r="AC20" s="213"/>
      <c r="AD20" s="213"/>
      <c r="AE20" s="213"/>
      <c r="AF20" s="213"/>
      <c r="AG20" s="213" t="s">
        <v>558</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5"/>
      <c r="D21" s="251"/>
      <c r="E21" s="251"/>
      <c r="F21" s="251"/>
      <c r="G21" s="251"/>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515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2">
        <v>6</v>
      </c>
      <c r="B22" s="243" t="s">
        <v>602</v>
      </c>
      <c r="C22" s="254" t="s">
        <v>5600</v>
      </c>
      <c r="D22" s="244" t="s">
        <v>1356</v>
      </c>
      <c r="E22" s="245">
        <v>307</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527</v>
      </c>
      <c r="T22" s="248" t="s">
        <v>512</v>
      </c>
      <c r="U22" s="224">
        <v>0</v>
      </c>
      <c r="V22" s="224">
        <f>ROUND(E22*U22,2)</f>
        <v>0</v>
      </c>
      <c r="W22" s="224"/>
      <c r="X22" s="224" t="s">
        <v>557</v>
      </c>
      <c r="Y22" s="224" t="s">
        <v>513</v>
      </c>
      <c r="Z22" s="213"/>
      <c r="AA22" s="213"/>
      <c r="AB22" s="213"/>
      <c r="AC22" s="213"/>
      <c r="AD22" s="213"/>
      <c r="AE22" s="213"/>
      <c r="AF22" s="213"/>
      <c r="AG22" s="213" t="s">
        <v>558</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8" t="s">
        <v>5601</v>
      </c>
      <c r="D23" s="229"/>
      <c r="E23" s="230"/>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573</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8" t="s">
        <v>5602</v>
      </c>
      <c r="D24" s="229"/>
      <c r="E24" s="230"/>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573</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58" t="s">
        <v>5603</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573</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58" t="s">
        <v>5604</v>
      </c>
      <c r="D26" s="229"/>
      <c r="E26" s="230"/>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573</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8" t="s">
        <v>5605</v>
      </c>
      <c r="D27" s="229"/>
      <c r="E27" s="230"/>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573</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58" t="s">
        <v>5606</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573</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58" t="s">
        <v>5607</v>
      </c>
      <c r="D29" s="229"/>
      <c r="E29" s="230"/>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573</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8" t="s">
        <v>5608</v>
      </c>
      <c r="D30" s="229"/>
      <c r="E30" s="230"/>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573</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8" t="s">
        <v>5609</v>
      </c>
      <c r="D31" s="229"/>
      <c r="E31" s="230"/>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573</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58" t="s">
        <v>5610</v>
      </c>
      <c r="D32" s="229"/>
      <c r="E32" s="230"/>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573</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3" x14ac:dyDescent="0.2">
      <c r="A33" s="220"/>
      <c r="B33" s="221"/>
      <c r="C33" s="258" t="s">
        <v>5611</v>
      </c>
      <c r="D33" s="229"/>
      <c r="E33" s="230"/>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573</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8" t="s">
        <v>5612</v>
      </c>
      <c r="D34" s="229"/>
      <c r="E34" s="230">
        <v>307</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573</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7"/>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515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2">
        <v>7</v>
      </c>
      <c r="B36" s="243" t="s">
        <v>605</v>
      </c>
      <c r="C36" s="254" t="s">
        <v>5613</v>
      </c>
      <c r="D36" s="244" t="s">
        <v>530</v>
      </c>
      <c r="E36" s="245">
        <v>486</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527</v>
      </c>
      <c r="T36" s="248" t="s">
        <v>512</v>
      </c>
      <c r="U36" s="224">
        <v>0</v>
      </c>
      <c r="V36" s="224">
        <f>ROUND(E36*U36,2)</f>
        <v>0</v>
      </c>
      <c r="W36" s="224"/>
      <c r="X36" s="224" t="s">
        <v>557</v>
      </c>
      <c r="Y36" s="224" t="s">
        <v>513</v>
      </c>
      <c r="Z36" s="213"/>
      <c r="AA36" s="213"/>
      <c r="AB36" s="213"/>
      <c r="AC36" s="213"/>
      <c r="AD36" s="213"/>
      <c r="AE36" s="213"/>
      <c r="AF36" s="213"/>
      <c r="AG36" s="213" t="s">
        <v>558</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58" t="s">
        <v>5614</v>
      </c>
      <c r="D37" s="229"/>
      <c r="E37" s="230"/>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573</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3" x14ac:dyDescent="0.2">
      <c r="A38" s="220"/>
      <c r="B38" s="221"/>
      <c r="C38" s="258" t="s">
        <v>5615</v>
      </c>
      <c r="D38" s="229"/>
      <c r="E38" s="230"/>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573</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8" t="s">
        <v>5616</v>
      </c>
      <c r="D39" s="229"/>
      <c r="E39" s="230"/>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573</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8" t="s">
        <v>5617</v>
      </c>
      <c r="D40" s="229"/>
      <c r="E40" s="230">
        <v>486</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573</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7"/>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515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33.75" outlineLevel="1" x14ac:dyDescent="0.2">
      <c r="A42" s="242">
        <v>8</v>
      </c>
      <c r="B42" s="243" t="s">
        <v>608</v>
      </c>
      <c r="C42" s="254" t="s">
        <v>5618</v>
      </c>
      <c r="D42" s="244" t="s">
        <v>530</v>
      </c>
      <c r="E42" s="245">
        <v>19</v>
      </c>
      <c r="F42" s="246"/>
      <c r="G42" s="247">
        <f>ROUND(E42*F42,2)</f>
        <v>0</v>
      </c>
      <c r="H42" s="246"/>
      <c r="I42" s="247">
        <f>ROUND(E42*H42,2)</f>
        <v>0</v>
      </c>
      <c r="J42" s="246"/>
      <c r="K42" s="247">
        <f>ROUND(E42*J42,2)</f>
        <v>0</v>
      </c>
      <c r="L42" s="247">
        <v>21</v>
      </c>
      <c r="M42" s="247">
        <f>G42*(1+L42/100)</f>
        <v>0</v>
      </c>
      <c r="N42" s="245">
        <v>0</v>
      </c>
      <c r="O42" s="245">
        <f>ROUND(E42*N42,2)</f>
        <v>0</v>
      </c>
      <c r="P42" s="245">
        <v>0</v>
      </c>
      <c r="Q42" s="245">
        <f>ROUND(E42*P42,2)</f>
        <v>0</v>
      </c>
      <c r="R42" s="247"/>
      <c r="S42" s="247" t="s">
        <v>527</v>
      </c>
      <c r="T42" s="248" t="s">
        <v>512</v>
      </c>
      <c r="U42" s="224">
        <v>0</v>
      </c>
      <c r="V42" s="224">
        <f>ROUND(E42*U42,2)</f>
        <v>0</v>
      </c>
      <c r="W42" s="224"/>
      <c r="X42" s="224" t="s">
        <v>557</v>
      </c>
      <c r="Y42" s="224" t="s">
        <v>513</v>
      </c>
      <c r="Z42" s="213"/>
      <c r="AA42" s="213"/>
      <c r="AB42" s="213"/>
      <c r="AC42" s="213"/>
      <c r="AD42" s="213"/>
      <c r="AE42" s="213"/>
      <c r="AF42" s="213"/>
      <c r="AG42" s="213" t="s">
        <v>558</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8" t="s">
        <v>5619</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573</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8" t="s">
        <v>5620</v>
      </c>
      <c r="D44" s="229"/>
      <c r="E44" s="230"/>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573</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8" t="s">
        <v>5621</v>
      </c>
      <c r="D45" s="229"/>
      <c r="E45" s="230">
        <v>19</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573</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7"/>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9</v>
      </c>
      <c r="B47" s="243" t="s">
        <v>611</v>
      </c>
      <c r="C47" s="254" t="s">
        <v>5622</v>
      </c>
      <c r="D47" s="244" t="s">
        <v>530</v>
      </c>
      <c r="E47" s="245">
        <v>162</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527</v>
      </c>
      <c r="T47" s="248" t="s">
        <v>512</v>
      </c>
      <c r="U47" s="224">
        <v>0</v>
      </c>
      <c r="V47" s="224">
        <f>ROUND(E47*U47,2)</f>
        <v>0</v>
      </c>
      <c r="W47" s="224"/>
      <c r="X47" s="224" t="s">
        <v>557</v>
      </c>
      <c r="Y47" s="224" t="s">
        <v>513</v>
      </c>
      <c r="Z47" s="213"/>
      <c r="AA47" s="213"/>
      <c r="AB47" s="213"/>
      <c r="AC47" s="213"/>
      <c r="AD47" s="213"/>
      <c r="AE47" s="213"/>
      <c r="AF47" s="213"/>
      <c r="AG47" s="213" t="s">
        <v>558</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x14ac:dyDescent="0.2">
      <c r="A49" s="232" t="s">
        <v>506</v>
      </c>
      <c r="B49" s="233" t="s">
        <v>248</v>
      </c>
      <c r="C49" s="253" t="s">
        <v>250</v>
      </c>
      <c r="D49" s="234"/>
      <c r="E49" s="235"/>
      <c r="F49" s="236"/>
      <c r="G49" s="236">
        <f>SUMIF(AG50:AG91,"&lt;&gt;NOR",G50:G91)</f>
        <v>0</v>
      </c>
      <c r="H49" s="236"/>
      <c r="I49" s="236">
        <f>SUM(I50:I91)</f>
        <v>0</v>
      </c>
      <c r="J49" s="236"/>
      <c r="K49" s="236">
        <f>SUM(K50:K91)</f>
        <v>0</v>
      </c>
      <c r="L49" s="236"/>
      <c r="M49" s="236">
        <f>SUM(M50:M91)</f>
        <v>0</v>
      </c>
      <c r="N49" s="235"/>
      <c r="O49" s="235">
        <f>SUM(O50:O91)</f>
        <v>0</v>
      </c>
      <c r="P49" s="235"/>
      <c r="Q49" s="235">
        <f>SUM(Q50:Q91)</f>
        <v>0</v>
      </c>
      <c r="R49" s="236"/>
      <c r="S49" s="236"/>
      <c r="T49" s="237"/>
      <c r="U49" s="231"/>
      <c r="V49" s="231">
        <f>SUM(V50:V91)</f>
        <v>0</v>
      </c>
      <c r="W49" s="231"/>
      <c r="X49" s="231"/>
      <c r="Y49" s="231"/>
      <c r="AG49" t="s">
        <v>507</v>
      </c>
    </row>
    <row r="50" spans="1:60" outlineLevel="1" x14ac:dyDescent="0.2">
      <c r="A50" s="242">
        <v>10</v>
      </c>
      <c r="B50" s="243" t="s">
        <v>614</v>
      </c>
      <c r="C50" s="254" t="s">
        <v>5623</v>
      </c>
      <c r="D50" s="244" t="s">
        <v>974</v>
      </c>
      <c r="E50" s="245">
        <v>45.6</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527</v>
      </c>
      <c r="T50" s="248" t="s">
        <v>512</v>
      </c>
      <c r="U50" s="224">
        <v>0</v>
      </c>
      <c r="V50" s="224">
        <f>ROUND(E50*U50,2)</f>
        <v>0</v>
      </c>
      <c r="W50" s="224"/>
      <c r="X50" s="224" t="s">
        <v>557</v>
      </c>
      <c r="Y50" s="224" t="s">
        <v>513</v>
      </c>
      <c r="Z50" s="213"/>
      <c r="AA50" s="213"/>
      <c r="AB50" s="213"/>
      <c r="AC50" s="213"/>
      <c r="AD50" s="213"/>
      <c r="AE50" s="213"/>
      <c r="AF50" s="213"/>
      <c r="AG50" s="213" t="s">
        <v>558</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2" x14ac:dyDescent="0.2">
      <c r="A51" s="220"/>
      <c r="B51" s="221"/>
      <c r="C51" s="258" t="s">
        <v>5624</v>
      </c>
      <c r="D51" s="229"/>
      <c r="E51" s="230"/>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573</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8" t="s">
        <v>5625</v>
      </c>
      <c r="D52" s="229"/>
      <c r="E52" s="230"/>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573</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8" t="s">
        <v>5626</v>
      </c>
      <c r="D53" s="229"/>
      <c r="E53" s="230">
        <v>45.6</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573</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7"/>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42">
        <v>11</v>
      </c>
      <c r="B55" s="243" t="s">
        <v>618</v>
      </c>
      <c r="C55" s="254" t="s">
        <v>5627</v>
      </c>
      <c r="D55" s="244" t="s">
        <v>5628</v>
      </c>
      <c r="E55" s="245">
        <v>110</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527</v>
      </c>
      <c r="T55" s="248" t="s">
        <v>512</v>
      </c>
      <c r="U55" s="224">
        <v>0</v>
      </c>
      <c r="V55" s="224">
        <f>ROUND(E55*U55,2)</f>
        <v>0</v>
      </c>
      <c r="W55" s="224"/>
      <c r="X55" s="224" t="s">
        <v>557</v>
      </c>
      <c r="Y55" s="224" t="s">
        <v>513</v>
      </c>
      <c r="Z55" s="213"/>
      <c r="AA55" s="213"/>
      <c r="AB55" s="213"/>
      <c r="AC55" s="213"/>
      <c r="AD55" s="213"/>
      <c r="AE55" s="213"/>
      <c r="AF55" s="213"/>
      <c r="AG55" s="213" t="s">
        <v>558</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5"/>
      <c r="D56" s="251"/>
      <c r="E56" s="251"/>
      <c r="F56" s="251"/>
      <c r="G56" s="251"/>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2">
        <v>12</v>
      </c>
      <c r="B57" s="243" t="s">
        <v>621</v>
      </c>
      <c r="C57" s="254" t="s">
        <v>5629</v>
      </c>
      <c r="D57" s="244" t="s">
        <v>5628</v>
      </c>
      <c r="E57" s="245">
        <v>55</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527</v>
      </c>
      <c r="T57" s="248" t="s">
        <v>512</v>
      </c>
      <c r="U57" s="224">
        <v>0</v>
      </c>
      <c r="V57" s="224">
        <f>ROUND(E57*U57,2)</f>
        <v>0</v>
      </c>
      <c r="W57" s="224"/>
      <c r="X57" s="224" t="s">
        <v>557</v>
      </c>
      <c r="Y57" s="224" t="s">
        <v>513</v>
      </c>
      <c r="Z57" s="213"/>
      <c r="AA57" s="213"/>
      <c r="AB57" s="213"/>
      <c r="AC57" s="213"/>
      <c r="AD57" s="213"/>
      <c r="AE57" s="213"/>
      <c r="AF57" s="213"/>
      <c r="AG57" s="213" t="s">
        <v>558</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8" t="s">
        <v>5630</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573</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8" t="s">
        <v>5631</v>
      </c>
      <c r="D59" s="229"/>
      <c r="E59" s="230">
        <v>55</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7"/>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515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2">
        <v>13</v>
      </c>
      <c r="B61" s="243" t="s">
        <v>624</v>
      </c>
      <c r="C61" s="254" t="s">
        <v>5632</v>
      </c>
      <c r="D61" s="244" t="s">
        <v>530</v>
      </c>
      <c r="E61" s="245">
        <v>9</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527</v>
      </c>
      <c r="T61" s="248" t="s">
        <v>512</v>
      </c>
      <c r="U61" s="224">
        <v>0</v>
      </c>
      <c r="V61" s="224">
        <f>ROUND(E61*U61,2)</f>
        <v>0</v>
      </c>
      <c r="W61" s="224"/>
      <c r="X61" s="224" t="s">
        <v>557</v>
      </c>
      <c r="Y61" s="224" t="s">
        <v>513</v>
      </c>
      <c r="Z61" s="213"/>
      <c r="AA61" s="213"/>
      <c r="AB61" s="213"/>
      <c r="AC61" s="213"/>
      <c r="AD61" s="213"/>
      <c r="AE61" s="213"/>
      <c r="AF61" s="213"/>
      <c r="AG61" s="213" t="s">
        <v>558</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8" t="s">
        <v>5633</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573</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8" t="s">
        <v>338</v>
      </c>
      <c r="D63" s="229"/>
      <c r="E63" s="230">
        <v>9</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573</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7"/>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515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2">
        <v>14</v>
      </c>
      <c r="B65" s="243" t="s">
        <v>627</v>
      </c>
      <c r="C65" s="254" t="s">
        <v>5634</v>
      </c>
      <c r="D65" s="244" t="s">
        <v>530</v>
      </c>
      <c r="E65" s="245">
        <v>18</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527</v>
      </c>
      <c r="T65" s="248" t="s">
        <v>512</v>
      </c>
      <c r="U65" s="224">
        <v>0</v>
      </c>
      <c r="V65" s="224">
        <f>ROUND(E65*U65,2)</f>
        <v>0</v>
      </c>
      <c r="W65" s="224"/>
      <c r="X65" s="224" t="s">
        <v>557</v>
      </c>
      <c r="Y65" s="224" t="s">
        <v>513</v>
      </c>
      <c r="Z65" s="213"/>
      <c r="AA65" s="213"/>
      <c r="AB65" s="213"/>
      <c r="AC65" s="213"/>
      <c r="AD65" s="213"/>
      <c r="AE65" s="213"/>
      <c r="AF65" s="213"/>
      <c r="AG65" s="213" t="s">
        <v>558</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8" t="s">
        <v>5635</v>
      </c>
      <c r="D66" s="229"/>
      <c r="E66" s="230"/>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573</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58" t="s">
        <v>5636</v>
      </c>
      <c r="D67" s="229"/>
      <c r="E67" s="230">
        <v>18</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573</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7"/>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2">
        <v>15</v>
      </c>
      <c r="B69" s="243" t="s">
        <v>631</v>
      </c>
      <c r="C69" s="254" t="s">
        <v>5637</v>
      </c>
      <c r="D69" s="244" t="s">
        <v>530</v>
      </c>
      <c r="E69" s="245">
        <v>4</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527</v>
      </c>
      <c r="T69" s="248" t="s">
        <v>512</v>
      </c>
      <c r="U69" s="224">
        <v>0</v>
      </c>
      <c r="V69" s="224">
        <f>ROUND(E69*U69,2)</f>
        <v>0</v>
      </c>
      <c r="W69" s="224"/>
      <c r="X69" s="224" t="s">
        <v>557</v>
      </c>
      <c r="Y69" s="224" t="s">
        <v>513</v>
      </c>
      <c r="Z69" s="213"/>
      <c r="AA69" s="213"/>
      <c r="AB69" s="213"/>
      <c r="AC69" s="213"/>
      <c r="AD69" s="213"/>
      <c r="AE69" s="213"/>
      <c r="AF69" s="213"/>
      <c r="AG69" s="213" t="s">
        <v>558</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8" t="s">
        <v>5638</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573</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58" t="s">
        <v>323</v>
      </c>
      <c r="D71" s="229"/>
      <c r="E71" s="230">
        <v>4</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573</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7"/>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515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2">
        <v>16</v>
      </c>
      <c r="B73" s="243" t="s">
        <v>634</v>
      </c>
      <c r="C73" s="254" t="s">
        <v>5639</v>
      </c>
      <c r="D73" s="244" t="s">
        <v>530</v>
      </c>
      <c r="E73" s="245">
        <v>4</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527</v>
      </c>
      <c r="T73" s="248" t="s">
        <v>512</v>
      </c>
      <c r="U73" s="224">
        <v>0</v>
      </c>
      <c r="V73" s="224">
        <f>ROUND(E73*U73,2)</f>
        <v>0</v>
      </c>
      <c r="W73" s="224"/>
      <c r="X73" s="224" t="s">
        <v>557</v>
      </c>
      <c r="Y73" s="224" t="s">
        <v>513</v>
      </c>
      <c r="Z73" s="213"/>
      <c r="AA73" s="213"/>
      <c r="AB73" s="213"/>
      <c r="AC73" s="213"/>
      <c r="AD73" s="213"/>
      <c r="AE73" s="213"/>
      <c r="AF73" s="213"/>
      <c r="AG73" s="213" t="s">
        <v>558</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5"/>
      <c r="D74" s="251"/>
      <c r="E74" s="251"/>
      <c r="F74" s="251"/>
      <c r="G74" s="251"/>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515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2">
        <v>17</v>
      </c>
      <c r="B75" s="243" t="s">
        <v>637</v>
      </c>
      <c r="C75" s="254" t="s">
        <v>5640</v>
      </c>
      <c r="D75" s="244" t="s">
        <v>530</v>
      </c>
      <c r="E75" s="245">
        <v>24</v>
      </c>
      <c r="F75" s="246"/>
      <c r="G75" s="247">
        <f>ROUND(E75*F75,2)</f>
        <v>0</v>
      </c>
      <c r="H75" s="246"/>
      <c r="I75" s="247">
        <f>ROUND(E75*H75,2)</f>
        <v>0</v>
      </c>
      <c r="J75" s="246"/>
      <c r="K75" s="247">
        <f>ROUND(E75*J75,2)</f>
        <v>0</v>
      </c>
      <c r="L75" s="247">
        <v>21</v>
      </c>
      <c r="M75" s="247">
        <f>G75*(1+L75/100)</f>
        <v>0</v>
      </c>
      <c r="N75" s="245">
        <v>0</v>
      </c>
      <c r="O75" s="245">
        <f>ROUND(E75*N75,2)</f>
        <v>0</v>
      </c>
      <c r="P75" s="245">
        <v>0</v>
      </c>
      <c r="Q75" s="245">
        <f>ROUND(E75*P75,2)</f>
        <v>0</v>
      </c>
      <c r="R75" s="247"/>
      <c r="S75" s="247" t="s">
        <v>527</v>
      </c>
      <c r="T75" s="248" t="s">
        <v>512</v>
      </c>
      <c r="U75" s="224">
        <v>0</v>
      </c>
      <c r="V75" s="224">
        <f>ROUND(E75*U75,2)</f>
        <v>0</v>
      </c>
      <c r="W75" s="224"/>
      <c r="X75" s="224" t="s">
        <v>557</v>
      </c>
      <c r="Y75" s="224" t="s">
        <v>513</v>
      </c>
      <c r="Z75" s="213"/>
      <c r="AA75" s="213"/>
      <c r="AB75" s="213"/>
      <c r="AC75" s="213"/>
      <c r="AD75" s="213"/>
      <c r="AE75" s="213"/>
      <c r="AF75" s="213"/>
      <c r="AG75" s="213" t="s">
        <v>558</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8" t="s">
        <v>5641</v>
      </c>
      <c r="D76" s="229"/>
      <c r="E76" s="230"/>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573</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58" t="s">
        <v>5615</v>
      </c>
      <c r="D77" s="229"/>
      <c r="E77" s="230"/>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573</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58" t="s">
        <v>5616</v>
      </c>
      <c r="D78" s="229"/>
      <c r="E78" s="230"/>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573</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58" t="s">
        <v>5642</v>
      </c>
      <c r="D79" s="229"/>
      <c r="E79" s="230">
        <v>24</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573</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7"/>
      <c r="D80" s="250"/>
      <c r="E80" s="250"/>
      <c r="F80" s="250"/>
      <c r="G80" s="250"/>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515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2">
        <v>18</v>
      </c>
      <c r="B81" s="243" t="s">
        <v>640</v>
      </c>
      <c r="C81" s="254" t="s">
        <v>5643</v>
      </c>
      <c r="D81" s="244" t="s">
        <v>530</v>
      </c>
      <c r="E81" s="245">
        <v>60</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527</v>
      </c>
      <c r="T81" s="248" t="s">
        <v>512</v>
      </c>
      <c r="U81" s="224">
        <v>0</v>
      </c>
      <c r="V81" s="224">
        <f>ROUND(E81*U81,2)</f>
        <v>0</v>
      </c>
      <c r="W81" s="224"/>
      <c r="X81" s="224" t="s">
        <v>557</v>
      </c>
      <c r="Y81" s="224" t="s">
        <v>513</v>
      </c>
      <c r="Z81" s="213"/>
      <c r="AA81" s="213"/>
      <c r="AB81" s="213"/>
      <c r="AC81" s="213"/>
      <c r="AD81" s="213"/>
      <c r="AE81" s="213"/>
      <c r="AF81" s="213"/>
      <c r="AG81" s="213" t="s">
        <v>558</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8" t="s">
        <v>5644</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573</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58" t="s">
        <v>5615</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573</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8" t="s">
        <v>5616</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58" t="s">
        <v>5645</v>
      </c>
      <c r="D85" s="229"/>
      <c r="E85" s="230">
        <v>60</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573</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7"/>
      <c r="D86" s="250"/>
      <c r="E86" s="250"/>
      <c r="F86" s="250"/>
      <c r="G86" s="250"/>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515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2">
        <v>19</v>
      </c>
      <c r="B87" s="243" t="s">
        <v>643</v>
      </c>
      <c r="C87" s="254" t="s">
        <v>5646</v>
      </c>
      <c r="D87" s="244" t="s">
        <v>530</v>
      </c>
      <c r="E87" s="245">
        <v>40</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527</v>
      </c>
      <c r="T87" s="248" t="s">
        <v>512</v>
      </c>
      <c r="U87" s="224">
        <v>0</v>
      </c>
      <c r="V87" s="224">
        <f>ROUND(E87*U87,2)</f>
        <v>0</v>
      </c>
      <c r="W87" s="224"/>
      <c r="X87" s="224" t="s">
        <v>557</v>
      </c>
      <c r="Y87" s="224" t="s">
        <v>513</v>
      </c>
      <c r="Z87" s="213"/>
      <c r="AA87" s="213"/>
      <c r="AB87" s="213"/>
      <c r="AC87" s="213"/>
      <c r="AD87" s="213"/>
      <c r="AE87" s="213"/>
      <c r="AF87" s="213"/>
      <c r="AG87" s="213" t="s">
        <v>558</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8" t="s">
        <v>5647</v>
      </c>
      <c r="D88" s="229"/>
      <c r="E88" s="230"/>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573</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58" t="s">
        <v>5648</v>
      </c>
      <c r="D89" s="229"/>
      <c r="E89" s="230"/>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573</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58" t="s">
        <v>5649</v>
      </c>
      <c r="D90" s="229"/>
      <c r="E90" s="230">
        <v>40</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573</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7"/>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515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x14ac:dyDescent="0.2">
      <c r="A92" s="232" t="s">
        <v>506</v>
      </c>
      <c r="B92" s="233" t="s">
        <v>279</v>
      </c>
      <c r="C92" s="253" t="s">
        <v>285</v>
      </c>
      <c r="D92" s="234"/>
      <c r="E92" s="235"/>
      <c r="F92" s="236"/>
      <c r="G92" s="236">
        <f>SUMIF(AG93:AG105,"&lt;&gt;NOR",G93:G105)</f>
        <v>0</v>
      </c>
      <c r="H92" s="236"/>
      <c r="I92" s="236">
        <f>SUM(I93:I105)</f>
        <v>0</v>
      </c>
      <c r="J92" s="236"/>
      <c r="K92" s="236">
        <f>SUM(K93:K105)</f>
        <v>0</v>
      </c>
      <c r="L92" s="236"/>
      <c r="M92" s="236">
        <f>SUM(M93:M105)</f>
        <v>0</v>
      </c>
      <c r="N92" s="235"/>
      <c r="O92" s="235">
        <f>SUM(O93:O105)</f>
        <v>0</v>
      </c>
      <c r="P92" s="235"/>
      <c r="Q92" s="235">
        <f>SUM(Q93:Q105)</f>
        <v>0</v>
      </c>
      <c r="R92" s="236"/>
      <c r="S92" s="236"/>
      <c r="T92" s="237"/>
      <c r="U92" s="231"/>
      <c r="V92" s="231">
        <f>SUM(V93:V105)</f>
        <v>0</v>
      </c>
      <c r="W92" s="231"/>
      <c r="X92" s="231"/>
      <c r="Y92" s="231"/>
      <c r="AG92" t="s">
        <v>507</v>
      </c>
    </row>
    <row r="93" spans="1:60" outlineLevel="1" x14ac:dyDescent="0.2">
      <c r="A93" s="242">
        <v>20</v>
      </c>
      <c r="B93" s="243" t="s">
        <v>647</v>
      </c>
      <c r="C93" s="254" t="s">
        <v>5650</v>
      </c>
      <c r="D93" s="244" t="s">
        <v>4343</v>
      </c>
      <c r="E93" s="245">
        <v>68</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527</v>
      </c>
      <c r="T93" s="248" t="s">
        <v>512</v>
      </c>
      <c r="U93" s="224">
        <v>0</v>
      </c>
      <c r="V93" s="224">
        <f>ROUND(E93*U93,2)</f>
        <v>0</v>
      </c>
      <c r="W93" s="224"/>
      <c r="X93" s="224" t="s">
        <v>557</v>
      </c>
      <c r="Y93" s="224" t="s">
        <v>513</v>
      </c>
      <c r="Z93" s="213"/>
      <c r="AA93" s="213"/>
      <c r="AB93" s="213"/>
      <c r="AC93" s="213"/>
      <c r="AD93" s="213"/>
      <c r="AE93" s="213"/>
      <c r="AF93" s="213"/>
      <c r="AG93" s="213" t="s">
        <v>558</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8" t="s">
        <v>5651</v>
      </c>
      <c r="D94" s="229"/>
      <c r="E94" s="230"/>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573</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75" t="s">
        <v>955</v>
      </c>
      <c r="D95" s="266"/>
      <c r="E95" s="267"/>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573</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6" t="s">
        <v>5652</v>
      </c>
      <c r="D96" s="266"/>
      <c r="E96" s="267">
        <v>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573</v>
      </c>
      <c r="AH96" s="213">
        <v>2</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6" t="s">
        <v>5653</v>
      </c>
      <c r="D97" s="266"/>
      <c r="E97" s="267">
        <v>1</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573</v>
      </c>
      <c r="AH97" s="213">
        <v>2</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76" t="s">
        <v>5654</v>
      </c>
      <c r="D98" s="266"/>
      <c r="E98" s="267">
        <v>1</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573</v>
      </c>
      <c r="AH98" s="213">
        <v>2</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6" t="s">
        <v>5655</v>
      </c>
      <c r="D99" s="266"/>
      <c r="E99" s="267">
        <v>1</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573</v>
      </c>
      <c r="AH99" s="213">
        <v>2</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6" t="s">
        <v>5656</v>
      </c>
      <c r="D100" s="266"/>
      <c r="E100" s="267">
        <v>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573</v>
      </c>
      <c r="AH100" s="213">
        <v>2</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6" t="s">
        <v>5657</v>
      </c>
      <c r="D101" s="266"/>
      <c r="E101" s="267">
        <v>1</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573</v>
      </c>
      <c r="AH101" s="213">
        <v>2</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76" t="s">
        <v>5658</v>
      </c>
      <c r="D102" s="266"/>
      <c r="E102" s="267">
        <v>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573</v>
      </c>
      <c r="AH102" s="213">
        <v>2</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5" t="s">
        <v>958</v>
      </c>
      <c r="D103" s="266"/>
      <c r="E103" s="267"/>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573</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58" t="s">
        <v>5659</v>
      </c>
      <c r="D104" s="229"/>
      <c r="E104" s="230">
        <v>68</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573</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7"/>
      <c r="D105" s="250"/>
      <c r="E105" s="250"/>
      <c r="F105" s="250"/>
      <c r="G105" s="250"/>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515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2" t="s">
        <v>506</v>
      </c>
      <c r="B106" s="233" t="s">
        <v>291</v>
      </c>
      <c r="C106" s="253" t="s">
        <v>296</v>
      </c>
      <c r="D106" s="234"/>
      <c r="E106" s="235"/>
      <c r="F106" s="236"/>
      <c r="G106" s="236">
        <f>SUMIF(AG107:AG119,"&lt;&gt;NOR",G107:G119)</f>
        <v>0</v>
      </c>
      <c r="H106" s="236"/>
      <c r="I106" s="236">
        <f>SUM(I107:I119)</f>
        <v>0</v>
      </c>
      <c r="J106" s="236"/>
      <c r="K106" s="236">
        <f>SUM(K107:K119)</f>
        <v>0</v>
      </c>
      <c r="L106" s="236"/>
      <c r="M106" s="236">
        <f>SUM(M107:M119)</f>
        <v>0</v>
      </c>
      <c r="N106" s="235"/>
      <c r="O106" s="235">
        <f>SUM(O107:O119)</f>
        <v>0</v>
      </c>
      <c r="P106" s="235"/>
      <c r="Q106" s="235">
        <f>SUM(Q107:Q119)</f>
        <v>0</v>
      </c>
      <c r="R106" s="236"/>
      <c r="S106" s="236"/>
      <c r="T106" s="237"/>
      <c r="U106" s="231"/>
      <c r="V106" s="231">
        <f>SUM(V107:V119)</f>
        <v>0</v>
      </c>
      <c r="W106" s="231"/>
      <c r="X106" s="231"/>
      <c r="Y106" s="231"/>
      <c r="AG106" t="s">
        <v>507</v>
      </c>
    </row>
    <row r="107" spans="1:60" outlineLevel="1" x14ac:dyDescent="0.2">
      <c r="A107" s="242">
        <v>21</v>
      </c>
      <c r="B107" s="243" t="s">
        <v>668</v>
      </c>
      <c r="C107" s="254" t="s">
        <v>5660</v>
      </c>
      <c r="D107" s="244" t="s">
        <v>4343</v>
      </c>
      <c r="E107" s="245">
        <v>12</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c r="S107" s="247" t="s">
        <v>527</v>
      </c>
      <c r="T107" s="248" t="s">
        <v>512</v>
      </c>
      <c r="U107" s="224">
        <v>0</v>
      </c>
      <c r="V107" s="224">
        <f>ROUND(E107*U107,2)</f>
        <v>0</v>
      </c>
      <c r="W107" s="224"/>
      <c r="X107" s="224" t="s">
        <v>557</v>
      </c>
      <c r="Y107" s="224" t="s">
        <v>513</v>
      </c>
      <c r="Z107" s="213"/>
      <c r="AA107" s="213"/>
      <c r="AB107" s="213"/>
      <c r="AC107" s="213"/>
      <c r="AD107" s="213"/>
      <c r="AE107" s="213"/>
      <c r="AF107" s="213"/>
      <c r="AG107" s="213" t="s">
        <v>558</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8" t="s">
        <v>5651</v>
      </c>
      <c r="D108" s="229"/>
      <c r="E108" s="230"/>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573</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5" t="s">
        <v>955</v>
      </c>
      <c r="D109" s="266"/>
      <c r="E109" s="267"/>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573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6" t="s">
        <v>5661</v>
      </c>
      <c r="D110" s="266"/>
      <c r="E110" s="267">
        <v>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573</v>
      </c>
      <c r="AH110" s="213">
        <v>2</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6" t="s">
        <v>5662</v>
      </c>
      <c r="D111" s="266"/>
      <c r="E111" s="267">
        <v>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573</v>
      </c>
      <c r="AH111" s="213">
        <v>2</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76" t="s">
        <v>5663</v>
      </c>
      <c r="D112" s="266"/>
      <c r="E112" s="267">
        <v>2</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573</v>
      </c>
      <c r="AH112" s="213">
        <v>2</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6" t="s">
        <v>5664</v>
      </c>
      <c r="D113" s="266"/>
      <c r="E113" s="267">
        <v>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573</v>
      </c>
      <c r="AH113" s="213">
        <v>2</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76" t="s">
        <v>5665</v>
      </c>
      <c r="D114" s="266"/>
      <c r="E114" s="267">
        <v>8.6</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573</v>
      </c>
      <c r="AH114" s="213">
        <v>2</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76" t="s">
        <v>5666</v>
      </c>
      <c r="D115" s="266"/>
      <c r="E115" s="267">
        <v>4</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573</v>
      </c>
      <c r="AH115" s="213">
        <v>2</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76" t="s">
        <v>5667</v>
      </c>
      <c r="D116" s="266"/>
      <c r="E116" s="267">
        <v>2</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573</v>
      </c>
      <c r="AH116" s="213">
        <v>2</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75" t="s">
        <v>958</v>
      </c>
      <c r="D117" s="266"/>
      <c r="E117" s="267"/>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573</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58" t="s">
        <v>892</v>
      </c>
      <c r="D118" s="229"/>
      <c r="E118" s="230">
        <v>12</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573</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7"/>
      <c r="D119" s="250"/>
      <c r="E119" s="250"/>
      <c r="F119" s="250"/>
      <c r="G119" s="250"/>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x14ac:dyDescent="0.2">
      <c r="A120" s="232" t="s">
        <v>506</v>
      </c>
      <c r="B120" s="233" t="s">
        <v>298</v>
      </c>
      <c r="C120" s="253" t="s">
        <v>303</v>
      </c>
      <c r="D120" s="234"/>
      <c r="E120" s="235"/>
      <c r="F120" s="236"/>
      <c r="G120" s="236">
        <f>SUMIF(AG121:AG134,"&lt;&gt;NOR",G121:G134)</f>
        <v>0</v>
      </c>
      <c r="H120" s="236"/>
      <c r="I120" s="236">
        <f>SUM(I121:I134)</f>
        <v>0</v>
      </c>
      <c r="J120" s="236"/>
      <c r="K120" s="236">
        <f>SUM(K121:K134)</f>
        <v>0</v>
      </c>
      <c r="L120" s="236"/>
      <c r="M120" s="236">
        <f>SUM(M121:M134)</f>
        <v>0</v>
      </c>
      <c r="N120" s="235"/>
      <c r="O120" s="235">
        <f>SUM(O121:O134)</f>
        <v>0</v>
      </c>
      <c r="P120" s="235"/>
      <c r="Q120" s="235">
        <f>SUM(Q121:Q134)</f>
        <v>0</v>
      </c>
      <c r="R120" s="236"/>
      <c r="S120" s="236"/>
      <c r="T120" s="237"/>
      <c r="U120" s="231"/>
      <c r="V120" s="231">
        <f>SUM(V121:V134)</f>
        <v>0</v>
      </c>
      <c r="W120" s="231"/>
      <c r="X120" s="231"/>
      <c r="Y120" s="231"/>
      <c r="AG120" t="s">
        <v>507</v>
      </c>
    </row>
    <row r="121" spans="1:60" outlineLevel="1" x14ac:dyDescent="0.2">
      <c r="A121" s="242">
        <v>22</v>
      </c>
      <c r="B121" s="243" t="s">
        <v>675</v>
      </c>
      <c r="C121" s="254" t="s">
        <v>5668</v>
      </c>
      <c r="D121" s="244" t="s">
        <v>4343</v>
      </c>
      <c r="E121" s="245">
        <v>12</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527</v>
      </c>
      <c r="T121" s="248" t="s">
        <v>512</v>
      </c>
      <c r="U121" s="224">
        <v>0</v>
      </c>
      <c r="V121" s="224">
        <f>ROUND(E121*U121,2)</f>
        <v>0</v>
      </c>
      <c r="W121" s="224"/>
      <c r="X121" s="224" t="s">
        <v>557</v>
      </c>
      <c r="Y121" s="224" t="s">
        <v>513</v>
      </c>
      <c r="Z121" s="213"/>
      <c r="AA121" s="213"/>
      <c r="AB121" s="213"/>
      <c r="AC121" s="213"/>
      <c r="AD121" s="213"/>
      <c r="AE121" s="213"/>
      <c r="AF121" s="213"/>
      <c r="AG121" s="213" t="s">
        <v>558</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58" t="s">
        <v>5651</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5" t="s">
        <v>955</v>
      </c>
      <c r="D123" s="266"/>
      <c r="E123" s="267"/>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573</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6" t="s">
        <v>5652</v>
      </c>
      <c r="D124" s="266"/>
      <c r="E124" s="267">
        <v>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573</v>
      </c>
      <c r="AH124" s="213">
        <v>2</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76" t="s">
        <v>5653</v>
      </c>
      <c r="D125" s="266"/>
      <c r="E125" s="267">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573</v>
      </c>
      <c r="AH125" s="213">
        <v>2</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6" t="s">
        <v>5654</v>
      </c>
      <c r="D126" s="266"/>
      <c r="E126" s="267">
        <v>1</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573</v>
      </c>
      <c r="AH126" s="213">
        <v>2</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6" t="s">
        <v>5655</v>
      </c>
      <c r="D127" s="266"/>
      <c r="E127" s="267">
        <v>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573</v>
      </c>
      <c r="AH127" s="213">
        <v>2</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76" t="s">
        <v>5669</v>
      </c>
      <c r="D128" s="266"/>
      <c r="E128" s="267">
        <v>13.2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573</v>
      </c>
      <c r="AH128" s="213">
        <v>2</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76" t="s">
        <v>5657</v>
      </c>
      <c r="D129" s="266"/>
      <c r="E129" s="267">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573</v>
      </c>
      <c r="AH129" s="213">
        <v>2</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3" x14ac:dyDescent="0.2">
      <c r="A130" s="220"/>
      <c r="B130" s="221"/>
      <c r="C130" s="276" t="s">
        <v>5658</v>
      </c>
      <c r="D130" s="266"/>
      <c r="E130" s="267">
        <v>3</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573</v>
      </c>
      <c r="AH130" s="213">
        <v>2</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6" t="s">
        <v>5670</v>
      </c>
      <c r="D131" s="266"/>
      <c r="E131" s="267">
        <v>4</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573</v>
      </c>
      <c r="AH131" s="213">
        <v>2</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75" t="s">
        <v>958</v>
      </c>
      <c r="D132" s="266"/>
      <c r="E132" s="267"/>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573</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58" t="s">
        <v>892</v>
      </c>
      <c r="D133" s="229"/>
      <c r="E133" s="230">
        <v>12</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573</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57"/>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515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2" t="s">
        <v>506</v>
      </c>
      <c r="B135" s="233" t="s">
        <v>305</v>
      </c>
      <c r="C135" s="253" t="s">
        <v>307</v>
      </c>
      <c r="D135" s="234"/>
      <c r="E135" s="235"/>
      <c r="F135" s="236"/>
      <c r="G135" s="236">
        <f>SUMIF(AG136:AG274,"&lt;&gt;NOR",G136:G274)</f>
        <v>0</v>
      </c>
      <c r="H135" s="236"/>
      <c r="I135" s="236">
        <f>SUM(I136:I274)</f>
        <v>0</v>
      </c>
      <c r="J135" s="236"/>
      <c r="K135" s="236">
        <f>SUM(K136:K274)</f>
        <v>0</v>
      </c>
      <c r="L135" s="236"/>
      <c r="M135" s="236">
        <f>SUM(M136:M274)</f>
        <v>0</v>
      </c>
      <c r="N135" s="235"/>
      <c r="O135" s="235">
        <f>SUM(O136:O274)</f>
        <v>0</v>
      </c>
      <c r="P135" s="235"/>
      <c r="Q135" s="235">
        <f>SUM(Q136:Q274)</f>
        <v>0</v>
      </c>
      <c r="R135" s="236"/>
      <c r="S135" s="236"/>
      <c r="T135" s="237"/>
      <c r="U135" s="231"/>
      <c r="V135" s="231">
        <f>SUM(V136:V274)</f>
        <v>0</v>
      </c>
      <c r="W135" s="231"/>
      <c r="X135" s="231"/>
      <c r="Y135" s="231"/>
      <c r="AG135" t="s">
        <v>507</v>
      </c>
    </row>
    <row r="136" spans="1:60" ht="22.5" outlineLevel="1" x14ac:dyDescent="0.2">
      <c r="A136" s="242">
        <v>23</v>
      </c>
      <c r="B136" s="243" t="s">
        <v>678</v>
      </c>
      <c r="C136" s="254" t="s">
        <v>5671</v>
      </c>
      <c r="D136" s="244" t="s">
        <v>4343</v>
      </c>
      <c r="E136" s="245">
        <v>4</v>
      </c>
      <c r="F136" s="246"/>
      <c r="G136" s="247">
        <f>ROUND(E136*F136,2)</f>
        <v>0</v>
      </c>
      <c r="H136" s="246"/>
      <c r="I136" s="247">
        <f>ROUND(E136*H136,2)</f>
        <v>0</v>
      </c>
      <c r="J136" s="246"/>
      <c r="K136" s="247">
        <f>ROUND(E136*J136,2)</f>
        <v>0</v>
      </c>
      <c r="L136" s="247">
        <v>21</v>
      </c>
      <c r="M136" s="247">
        <f>G136*(1+L136/100)</f>
        <v>0</v>
      </c>
      <c r="N136" s="245">
        <v>0</v>
      </c>
      <c r="O136" s="245">
        <f>ROUND(E136*N136,2)</f>
        <v>0</v>
      </c>
      <c r="P136" s="245">
        <v>0</v>
      </c>
      <c r="Q136" s="245">
        <f>ROUND(E136*P136,2)</f>
        <v>0</v>
      </c>
      <c r="R136" s="247"/>
      <c r="S136" s="247" t="s">
        <v>527</v>
      </c>
      <c r="T136" s="248" t="s">
        <v>512</v>
      </c>
      <c r="U136" s="224">
        <v>0</v>
      </c>
      <c r="V136" s="224">
        <f>ROUND(E136*U136,2)</f>
        <v>0</v>
      </c>
      <c r="W136" s="224"/>
      <c r="X136" s="224" t="s">
        <v>557</v>
      </c>
      <c r="Y136" s="224" t="s">
        <v>513</v>
      </c>
      <c r="Z136" s="213"/>
      <c r="AA136" s="213"/>
      <c r="AB136" s="213"/>
      <c r="AC136" s="213"/>
      <c r="AD136" s="213"/>
      <c r="AE136" s="213"/>
      <c r="AF136" s="213"/>
      <c r="AG136" s="213" t="s">
        <v>558</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8" t="s">
        <v>5651</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573</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75" t="s">
        <v>955</v>
      </c>
      <c r="D138" s="266"/>
      <c r="E138" s="267"/>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573</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ht="22.5" outlineLevel="3" x14ac:dyDescent="0.2">
      <c r="A139" s="220"/>
      <c r="B139" s="221"/>
      <c r="C139" s="276" t="s">
        <v>5672</v>
      </c>
      <c r="D139" s="266"/>
      <c r="E139" s="267">
        <v>13.13</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573</v>
      </c>
      <c r="AH139" s="213">
        <v>2</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6" t="s">
        <v>5673</v>
      </c>
      <c r="D140" s="266"/>
      <c r="E140" s="267"/>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573</v>
      </c>
      <c r="AH140" s="213">
        <v>2</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76" t="s">
        <v>5674</v>
      </c>
      <c r="D141" s="266"/>
      <c r="E141" s="267"/>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2</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3" x14ac:dyDescent="0.2">
      <c r="A142" s="220"/>
      <c r="B142" s="221"/>
      <c r="C142" s="276" t="s">
        <v>5675</v>
      </c>
      <c r="D142" s="266"/>
      <c r="E142" s="267"/>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573</v>
      </c>
      <c r="AH142" s="213">
        <v>2</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76" t="s">
        <v>5676</v>
      </c>
      <c r="D143" s="266"/>
      <c r="E143" s="267">
        <v>2</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573</v>
      </c>
      <c r="AH143" s="213">
        <v>2</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76" t="s">
        <v>5677</v>
      </c>
      <c r="D144" s="266"/>
      <c r="E144" s="267">
        <v>25</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573</v>
      </c>
      <c r="AH144" s="213">
        <v>2</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22.5" outlineLevel="3" x14ac:dyDescent="0.2">
      <c r="A145" s="220"/>
      <c r="B145" s="221"/>
      <c r="C145" s="276" t="s">
        <v>5678</v>
      </c>
      <c r="D145" s="266"/>
      <c r="E145" s="267">
        <v>50</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573</v>
      </c>
      <c r="AH145" s="213">
        <v>2</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ht="22.5" outlineLevel="3" x14ac:dyDescent="0.2">
      <c r="A146" s="220"/>
      <c r="B146" s="221"/>
      <c r="C146" s="276" t="s">
        <v>5679</v>
      </c>
      <c r="D146" s="266"/>
      <c r="E146" s="267">
        <v>2</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573</v>
      </c>
      <c r="AH146" s="213">
        <v>2</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76" t="s">
        <v>5680</v>
      </c>
      <c r="D147" s="266"/>
      <c r="E147" s="267">
        <v>2</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573</v>
      </c>
      <c r="AH147" s="213">
        <v>2</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3" x14ac:dyDescent="0.2">
      <c r="A148" s="220"/>
      <c r="B148" s="221"/>
      <c r="C148" s="276" t="s">
        <v>5681</v>
      </c>
      <c r="D148" s="266"/>
      <c r="E148" s="267">
        <v>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573</v>
      </c>
      <c r="AH148" s="213">
        <v>2</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22.5" outlineLevel="3" x14ac:dyDescent="0.2">
      <c r="A149" s="220"/>
      <c r="B149" s="221"/>
      <c r="C149" s="276" t="s">
        <v>5682</v>
      </c>
      <c r="D149" s="266"/>
      <c r="E149" s="267">
        <v>6</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2</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ht="22.5" outlineLevel="3" x14ac:dyDescent="0.2">
      <c r="A150" s="220"/>
      <c r="B150" s="221"/>
      <c r="C150" s="276" t="s">
        <v>5683</v>
      </c>
      <c r="D150" s="266"/>
      <c r="E150" s="267">
        <v>9</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573</v>
      </c>
      <c r="AH150" s="213">
        <v>2</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76" t="s">
        <v>5684</v>
      </c>
      <c r="D151" s="266"/>
      <c r="E151" s="267">
        <v>12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573</v>
      </c>
      <c r="AH151" s="213">
        <v>2</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ht="45" outlineLevel="3" x14ac:dyDescent="0.2">
      <c r="A152" s="220"/>
      <c r="B152" s="221"/>
      <c r="C152" s="276" t="s">
        <v>5685</v>
      </c>
      <c r="D152" s="266"/>
      <c r="E152" s="267">
        <v>48</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573</v>
      </c>
      <c r="AH152" s="213">
        <v>2</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45" outlineLevel="3" x14ac:dyDescent="0.2">
      <c r="A153" s="220"/>
      <c r="B153" s="221"/>
      <c r="C153" s="276" t="s">
        <v>5686</v>
      </c>
      <c r="D153" s="266"/>
      <c r="E153" s="267">
        <v>12</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573</v>
      </c>
      <c r="AH153" s="213">
        <v>2</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76" t="s">
        <v>5687</v>
      </c>
      <c r="D154" s="266"/>
      <c r="E154" s="267">
        <v>5</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573</v>
      </c>
      <c r="AH154" s="213">
        <v>2</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6" t="s">
        <v>5688</v>
      </c>
      <c r="D155" s="266"/>
      <c r="E155" s="267"/>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573</v>
      </c>
      <c r="AH155" s="213">
        <v>2</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5" t="s">
        <v>958</v>
      </c>
      <c r="D156" s="266"/>
      <c r="E156" s="267"/>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58" t="s">
        <v>323</v>
      </c>
      <c r="D157" s="229"/>
      <c r="E157" s="230">
        <v>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573</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7"/>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515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1" x14ac:dyDescent="0.2">
      <c r="A159" s="242">
        <v>24</v>
      </c>
      <c r="B159" s="243" t="s">
        <v>681</v>
      </c>
      <c r="C159" s="254" t="s">
        <v>5689</v>
      </c>
      <c r="D159" s="244" t="s">
        <v>4343</v>
      </c>
      <c r="E159" s="245">
        <v>4</v>
      </c>
      <c r="F159" s="246"/>
      <c r="G159" s="247">
        <f>ROUND(E159*F159,2)</f>
        <v>0</v>
      </c>
      <c r="H159" s="246"/>
      <c r="I159" s="247">
        <f>ROUND(E159*H159,2)</f>
        <v>0</v>
      </c>
      <c r="J159" s="246"/>
      <c r="K159" s="247">
        <f>ROUND(E159*J159,2)</f>
        <v>0</v>
      </c>
      <c r="L159" s="247">
        <v>21</v>
      </c>
      <c r="M159" s="247">
        <f>G159*(1+L159/100)</f>
        <v>0</v>
      </c>
      <c r="N159" s="245">
        <v>0</v>
      </c>
      <c r="O159" s="245">
        <f>ROUND(E159*N159,2)</f>
        <v>0</v>
      </c>
      <c r="P159" s="245">
        <v>0</v>
      </c>
      <c r="Q159" s="245">
        <f>ROUND(E159*P159,2)</f>
        <v>0</v>
      </c>
      <c r="R159" s="247"/>
      <c r="S159" s="247" t="s">
        <v>527</v>
      </c>
      <c r="T159" s="248" t="s">
        <v>512</v>
      </c>
      <c r="U159" s="224">
        <v>0</v>
      </c>
      <c r="V159" s="224">
        <f>ROUND(E159*U159,2)</f>
        <v>0</v>
      </c>
      <c r="W159" s="224"/>
      <c r="X159" s="224" t="s">
        <v>557</v>
      </c>
      <c r="Y159" s="224" t="s">
        <v>513</v>
      </c>
      <c r="Z159" s="213"/>
      <c r="AA159" s="213"/>
      <c r="AB159" s="213"/>
      <c r="AC159" s="213"/>
      <c r="AD159" s="213"/>
      <c r="AE159" s="213"/>
      <c r="AF159" s="213"/>
      <c r="AG159" s="213" t="s">
        <v>558</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8" t="s">
        <v>5651</v>
      </c>
      <c r="D160" s="229"/>
      <c r="E160" s="230"/>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573</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5" t="s">
        <v>955</v>
      </c>
      <c r="D161" s="266"/>
      <c r="E161" s="267"/>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573</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76" t="s">
        <v>5690</v>
      </c>
      <c r="D162" s="266"/>
      <c r="E162" s="267">
        <v>11.25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573</v>
      </c>
      <c r="AH162" s="213">
        <v>2</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6" t="s">
        <v>5691</v>
      </c>
      <c r="D163" s="266"/>
      <c r="E163" s="267"/>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573</v>
      </c>
      <c r="AH163" s="213">
        <v>2</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3" x14ac:dyDescent="0.2">
      <c r="A164" s="220"/>
      <c r="B164" s="221"/>
      <c r="C164" s="276" t="s">
        <v>5674</v>
      </c>
      <c r="D164" s="266"/>
      <c r="E164" s="267"/>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573</v>
      </c>
      <c r="AH164" s="213">
        <v>2</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ht="22.5" outlineLevel="3" x14ac:dyDescent="0.2">
      <c r="A165" s="220"/>
      <c r="B165" s="221"/>
      <c r="C165" s="276" t="s">
        <v>5675</v>
      </c>
      <c r="D165" s="266"/>
      <c r="E165" s="267"/>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573</v>
      </c>
      <c r="AH165" s="213">
        <v>2</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76" t="s">
        <v>5676</v>
      </c>
      <c r="D166" s="266"/>
      <c r="E166" s="267">
        <v>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573</v>
      </c>
      <c r="AH166" s="213">
        <v>2</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3" x14ac:dyDescent="0.2">
      <c r="A167" s="220"/>
      <c r="B167" s="221"/>
      <c r="C167" s="276" t="s">
        <v>5692</v>
      </c>
      <c r="D167" s="266"/>
      <c r="E167" s="267">
        <v>22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573</v>
      </c>
      <c r="AH167" s="213">
        <v>2</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76" t="s">
        <v>5693</v>
      </c>
      <c r="D168" s="266"/>
      <c r="E168" s="267">
        <v>44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573</v>
      </c>
      <c r="AH168" s="213">
        <v>2</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3" x14ac:dyDescent="0.2">
      <c r="A169" s="220"/>
      <c r="B169" s="221"/>
      <c r="C169" s="276" t="s">
        <v>5694</v>
      </c>
      <c r="D169" s="266"/>
      <c r="E169" s="267">
        <v>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573</v>
      </c>
      <c r="AH169" s="213">
        <v>2</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ht="22.5" outlineLevel="3" x14ac:dyDescent="0.2">
      <c r="A170" s="220"/>
      <c r="B170" s="221"/>
      <c r="C170" s="276" t="s">
        <v>5680</v>
      </c>
      <c r="D170" s="266"/>
      <c r="E170" s="267">
        <v>2</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573</v>
      </c>
      <c r="AH170" s="213">
        <v>2</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3" x14ac:dyDescent="0.2">
      <c r="A171" s="220"/>
      <c r="B171" s="221"/>
      <c r="C171" s="276" t="s">
        <v>5681</v>
      </c>
      <c r="D171" s="266"/>
      <c r="E171" s="267">
        <v>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573</v>
      </c>
      <c r="AH171" s="213">
        <v>2</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76" t="s">
        <v>5682</v>
      </c>
      <c r="D172" s="266"/>
      <c r="E172" s="267">
        <v>6</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573</v>
      </c>
      <c r="AH172" s="213">
        <v>2</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3" x14ac:dyDescent="0.2">
      <c r="A173" s="220"/>
      <c r="B173" s="221"/>
      <c r="C173" s="276" t="s">
        <v>5683</v>
      </c>
      <c r="D173" s="266"/>
      <c r="E173" s="267">
        <v>9</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573</v>
      </c>
      <c r="AH173" s="213">
        <v>2</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3" x14ac:dyDescent="0.2">
      <c r="A174" s="220"/>
      <c r="B174" s="221"/>
      <c r="C174" s="276" t="s">
        <v>5684</v>
      </c>
      <c r="D174" s="266"/>
      <c r="E174" s="267">
        <v>12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2</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45" outlineLevel="3" x14ac:dyDescent="0.2">
      <c r="A175" s="220"/>
      <c r="B175" s="221"/>
      <c r="C175" s="276" t="s">
        <v>5685</v>
      </c>
      <c r="D175" s="266"/>
      <c r="E175" s="267">
        <v>48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573</v>
      </c>
      <c r="AH175" s="213">
        <v>2</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45" outlineLevel="3" x14ac:dyDescent="0.2">
      <c r="A176" s="220"/>
      <c r="B176" s="221"/>
      <c r="C176" s="276" t="s">
        <v>5686</v>
      </c>
      <c r="D176" s="266"/>
      <c r="E176" s="267">
        <v>12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573</v>
      </c>
      <c r="AH176" s="213">
        <v>2</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3" x14ac:dyDescent="0.2">
      <c r="A177" s="220"/>
      <c r="B177" s="221"/>
      <c r="C177" s="276" t="s">
        <v>5687</v>
      </c>
      <c r="D177" s="266"/>
      <c r="E177" s="267">
        <v>5</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573</v>
      </c>
      <c r="AH177" s="213">
        <v>2</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3" x14ac:dyDescent="0.2">
      <c r="A178" s="220"/>
      <c r="B178" s="221"/>
      <c r="C178" s="276" t="s">
        <v>5695</v>
      </c>
      <c r="D178" s="266"/>
      <c r="E178" s="267"/>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573</v>
      </c>
      <c r="AH178" s="213">
        <v>2</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75" t="s">
        <v>958</v>
      </c>
      <c r="D179" s="266"/>
      <c r="E179" s="267"/>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573</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58" t="s">
        <v>323</v>
      </c>
      <c r="D180" s="229"/>
      <c r="E180" s="230">
        <v>4</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573</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7"/>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515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1" x14ac:dyDescent="0.2">
      <c r="A182" s="242">
        <v>25</v>
      </c>
      <c r="B182" s="243" t="s">
        <v>684</v>
      </c>
      <c r="C182" s="254" t="s">
        <v>5696</v>
      </c>
      <c r="D182" s="244" t="s">
        <v>4343</v>
      </c>
      <c r="E182" s="245">
        <v>1</v>
      </c>
      <c r="F182" s="246"/>
      <c r="G182" s="247">
        <f>ROUND(E182*F182,2)</f>
        <v>0</v>
      </c>
      <c r="H182" s="246"/>
      <c r="I182" s="247">
        <f>ROUND(E182*H182,2)</f>
        <v>0</v>
      </c>
      <c r="J182" s="246"/>
      <c r="K182" s="247">
        <f>ROUND(E182*J182,2)</f>
        <v>0</v>
      </c>
      <c r="L182" s="247">
        <v>21</v>
      </c>
      <c r="M182" s="247">
        <f>G182*(1+L182/100)</f>
        <v>0</v>
      </c>
      <c r="N182" s="245">
        <v>0</v>
      </c>
      <c r="O182" s="245">
        <f>ROUND(E182*N182,2)</f>
        <v>0</v>
      </c>
      <c r="P182" s="245">
        <v>0</v>
      </c>
      <c r="Q182" s="245">
        <f>ROUND(E182*P182,2)</f>
        <v>0</v>
      </c>
      <c r="R182" s="247"/>
      <c r="S182" s="247" t="s">
        <v>527</v>
      </c>
      <c r="T182" s="248" t="s">
        <v>512</v>
      </c>
      <c r="U182" s="224">
        <v>0</v>
      </c>
      <c r="V182" s="224">
        <f>ROUND(E182*U182,2)</f>
        <v>0</v>
      </c>
      <c r="W182" s="224"/>
      <c r="X182" s="224" t="s">
        <v>557</v>
      </c>
      <c r="Y182" s="224" t="s">
        <v>513</v>
      </c>
      <c r="Z182" s="213"/>
      <c r="AA182" s="213"/>
      <c r="AB182" s="213"/>
      <c r="AC182" s="213"/>
      <c r="AD182" s="213"/>
      <c r="AE182" s="213"/>
      <c r="AF182" s="213"/>
      <c r="AG182" s="213" t="s">
        <v>558</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8" t="s">
        <v>5651</v>
      </c>
      <c r="D183" s="229"/>
      <c r="E183" s="230"/>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573</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75" t="s">
        <v>955</v>
      </c>
      <c r="D184" s="266"/>
      <c r="E184" s="267"/>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573</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3" x14ac:dyDescent="0.2">
      <c r="A185" s="220"/>
      <c r="B185" s="221"/>
      <c r="C185" s="276" t="s">
        <v>5697</v>
      </c>
      <c r="D185" s="266"/>
      <c r="E185" s="267">
        <v>15</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573</v>
      </c>
      <c r="AH185" s="213">
        <v>2</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76" t="s">
        <v>5698</v>
      </c>
      <c r="D186" s="266"/>
      <c r="E186" s="267"/>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573</v>
      </c>
      <c r="AH186" s="213">
        <v>2</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76" t="s">
        <v>5674</v>
      </c>
      <c r="D187" s="266"/>
      <c r="E187" s="267"/>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573</v>
      </c>
      <c r="AH187" s="213">
        <v>2</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ht="22.5" outlineLevel="3" x14ac:dyDescent="0.2">
      <c r="A188" s="220"/>
      <c r="B188" s="221"/>
      <c r="C188" s="276" t="s">
        <v>5675</v>
      </c>
      <c r="D188" s="266"/>
      <c r="E188" s="267"/>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573</v>
      </c>
      <c r="AH188" s="213">
        <v>2</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76" t="s">
        <v>5676</v>
      </c>
      <c r="D189" s="266"/>
      <c r="E189" s="267">
        <v>2</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573</v>
      </c>
      <c r="AH189" s="213">
        <v>2</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22.5" outlineLevel="3" x14ac:dyDescent="0.2">
      <c r="A190" s="220"/>
      <c r="B190" s="221"/>
      <c r="C190" s="276" t="s">
        <v>5699</v>
      </c>
      <c r="D190" s="266"/>
      <c r="E190" s="267">
        <v>26</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573</v>
      </c>
      <c r="AH190" s="213">
        <v>2</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3" x14ac:dyDescent="0.2">
      <c r="A191" s="220"/>
      <c r="B191" s="221"/>
      <c r="C191" s="276" t="s">
        <v>5700</v>
      </c>
      <c r="D191" s="266"/>
      <c r="E191" s="267">
        <v>54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573</v>
      </c>
      <c r="AH191" s="213">
        <v>2</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22.5" outlineLevel="3" x14ac:dyDescent="0.2">
      <c r="A192" s="220"/>
      <c r="B192" s="221"/>
      <c r="C192" s="276" t="s">
        <v>5701</v>
      </c>
      <c r="D192" s="266"/>
      <c r="E192" s="267">
        <v>2</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573</v>
      </c>
      <c r="AH192" s="213">
        <v>2</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76" t="s">
        <v>5680</v>
      </c>
      <c r="D193" s="266"/>
      <c r="E193" s="267">
        <v>2</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573</v>
      </c>
      <c r="AH193" s="213">
        <v>2</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3" x14ac:dyDescent="0.2">
      <c r="A194" s="220"/>
      <c r="B194" s="221"/>
      <c r="C194" s="276" t="s">
        <v>5681</v>
      </c>
      <c r="D194" s="266"/>
      <c r="E194" s="267">
        <v>5</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573</v>
      </c>
      <c r="AH194" s="213">
        <v>2</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ht="22.5" outlineLevel="3" x14ac:dyDescent="0.2">
      <c r="A195" s="220"/>
      <c r="B195" s="221"/>
      <c r="C195" s="276" t="s">
        <v>5682</v>
      </c>
      <c r="D195" s="266"/>
      <c r="E195" s="267">
        <v>6</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573</v>
      </c>
      <c r="AH195" s="213">
        <v>2</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3" x14ac:dyDescent="0.2">
      <c r="A196" s="220"/>
      <c r="B196" s="221"/>
      <c r="C196" s="276" t="s">
        <v>5683</v>
      </c>
      <c r="D196" s="266"/>
      <c r="E196" s="267">
        <v>9</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573</v>
      </c>
      <c r="AH196" s="213">
        <v>2</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22.5" outlineLevel="3" x14ac:dyDescent="0.2">
      <c r="A197" s="220"/>
      <c r="B197" s="221"/>
      <c r="C197" s="276" t="s">
        <v>5684</v>
      </c>
      <c r="D197" s="266"/>
      <c r="E197" s="267">
        <v>12</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573</v>
      </c>
      <c r="AH197" s="213">
        <v>2</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45" outlineLevel="3" x14ac:dyDescent="0.2">
      <c r="A198" s="220"/>
      <c r="B198" s="221"/>
      <c r="C198" s="276" t="s">
        <v>5685</v>
      </c>
      <c r="D198" s="266"/>
      <c r="E198" s="267">
        <v>48</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2</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45" outlineLevel="3" x14ac:dyDescent="0.2">
      <c r="A199" s="220"/>
      <c r="B199" s="221"/>
      <c r="C199" s="276" t="s">
        <v>5686</v>
      </c>
      <c r="D199" s="266"/>
      <c r="E199" s="267">
        <v>12</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2</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3" x14ac:dyDescent="0.2">
      <c r="A200" s="220"/>
      <c r="B200" s="221"/>
      <c r="C200" s="276" t="s">
        <v>5687</v>
      </c>
      <c r="D200" s="266"/>
      <c r="E200" s="267">
        <v>5</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573</v>
      </c>
      <c r="AH200" s="213">
        <v>2</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6" t="s">
        <v>5702</v>
      </c>
      <c r="D201" s="266"/>
      <c r="E201" s="267"/>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573</v>
      </c>
      <c r="AH201" s="213">
        <v>2</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5" t="s">
        <v>958</v>
      </c>
      <c r="D202" s="266"/>
      <c r="E202" s="267"/>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573</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58" t="s">
        <v>317</v>
      </c>
      <c r="D203" s="229"/>
      <c r="E203" s="230">
        <v>1</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573</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7"/>
      <c r="D204" s="250"/>
      <c r="E204" s="250"/>
      <c r="F204" s="250"/>
      <c r="G204" s="250"/>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515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42">
        <v>26</v>
      </c>
      <c r="B205" s="243" t="s">
        <v>686</v>
      </c>
      <c r="C205" s="254" t="s">
        <v>5703</v>
      </c>
      <c r="D205" s="244" t="s">
        <v>4343</v>
      </c>
      <c r="E205" s="245">
        <v>2</v>
      </c>
      <c r="F205" s="246"/>
      <c r="G205" s="247">
        <f>ROUND(E205*F205,2)</f>
        <v>0</v>
      </c>
      <c r="H205" s="246"/>
      <c r="I205" s="247">
        <f>ROUND(E205*H205,2)</f>
        <v>0</v>
      </c>
      <c r="J205" s="246"/>
      <c r="K205" s="247">
        <f>ROUND(E205*J205,2)</f>
        <v>0</v>
      </c>
      <c r="L205" s="247">
        <v>21</v>
      </c>
      <c r="M205" s="247">
        <f>G205*(1+L205/100)</f>
        <v>0</v>
      </c>
      <c r="N205" s="245">
        <v>0</v>
      </c>
      <c r="O205" s="245">
        <f>ROUND(E205*N205,2)</f>
        <v>0</v>
      </c>
      <c r="P205" s="245">
        <v>0</v>
      </c>
      <c r="Q205" s="245">
        <f>ROUND(E205*P205,2)</f>
        <v>0</v>
      </c>
      <c r="R205" s="247"/>
      <c r="S205" s="247" t="s">
        <v>527</v>
      </c>
      <c r="T205" s="248" t="s">
        <v>512</v>
      </c>
      <c r="U205" s="224">
        <v>0</v>
      </c>
      <c r="V205" s="224">
        <f>ROUND(E205*U205,2)</f>
        <v>0</v>
      </c>
      <c r="W205" s="224"/>
      <c r="X205" s="224" t="s">
        <v>557</v>
      </c>
      <c r="Y205" s="224" t="s">
        <v>513</v>
      </c>
      <c r="Z205" s="213"/>
      <c r="AA205" s="213"/>
      <c r="AB205" s="213"/>
      <c r="AC205" s="213"/>
      <c r="AD205" s="213"/>
      <c r="AE205" s="213"/>
      <c r="AF205" s="213"/>
      <c r="AG205" s="213" t="s">
        <v>558</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8" t="s">
        <v>5651</v>
      </c>
      <c r="D206" s="229"/>
      <c r="E206" s="230"/>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573</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75" t="s">
        <v>955</v>
      </c>
      <c r="D207" s="266"/>
      <c r="E207" s="267"/>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573</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3" x14ac:dyDescent="0.2">
      <c r="A208" s="220"/>
      <c r="B208" s="221"/>
      <c r="C208" s="276" t="s">
        <v>5704</v>
      </c>
      <c r="D208" s="266"/>
      <c r="E208" s="267">
        <v>16.850000000000001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573</v>
      </c>
      <c r="AH208" s="213">
        <v>2</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76" t="s">
        <v>5705</v>
      </c>
      <c r="D209" s="266"/>
      <c r="E209" s="267"/>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573</v>
      </c>
      <c r="AH209" s="213">
        <v>2</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3" x14ac:dyDescent="0.2">
      <c r="A210" s="220"/>
      <c r="B210" s="221"/>
      <c r="C210" s="276" t="s">
        <v>5674</v>
      </c>
      <c r="D210" s="266"/>
      <c r="E210" s="267"/>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573</v>
      </c>
      <c r="AH210" s="213">
        <v>2</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3" x14ac:dyDescent="0.2">
      <c r="A211" s="220"/>
      <c r="B211" s="221"/>
      <c r="C211" s="276" t="s">
        <v>5675</v>
      </c>
      <c r="D211" s="266"/>
      <c r="E211" s="267"/>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573</v>
      </c>
      <c r="AH211" s="213">
        <v>2</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76" t="s">
        <v>5676</v>
      </c>
      <c r="D212" s="266"/>
      <c r="E212" s="267">
        <v>2</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573</v>
      </c>
      <c r="AH212" s="213">
        <v>2</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3" x14ac:dyDescent="0.2">
      <c r="A213" s="220"/>
      <c r="B213" s="221"/>
      <c r="C213" s="276" t="s">
        <v>5706</v>
      </c>
      <c r="D213" s="266"/>
      <c r="E213" s="267">
        <v>28</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573</v>
      </c>
      <c r="AH213" s="213">
        <v>2</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3" x14ac:dyDescent="0.2">
      <c r="A214" s="220"/>
      <c r="B214" s="221"/>
      <c r="C214" s="276" t="s">
        <v>5707</v>
      </c>
      <c r="D214" s="266"/>
      <c r="E214" s="267">
        <v>56</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573</v>
      </c>
      <c r="AH214" s="213">
        <v>2</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3" x14ac:dyDescent="0.2">
      <c r="A215" s="220"/>
      <c r="B215" s="221"/>
      <c r="C215" s="276" t="s">
        <v>5701</v>
      </c>
      <c r="D215" s="266"/>
      <c r="E215" s="267">
        <v>2</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573</v>
      </c>
      <c r="AH215" s="213">
        <v>2</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3" x14ac:dyDescent="0.2">
      <c r="A216" s="220"/>
      <c r="B216" s="221"/>
      <c r="C216" s="276" t="s">
        <v>5680</v>
      </c>
      <c r="D216" s="266"/>
      <c r="E216" s="267">
        <v>2</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573</v>
      </c>
      <c r="AH216" s="213">
        <v>2</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3" x14ac:dyDescent="0.2">
      <c r="A217" s="220"/>
      <c r="B217" s="221"/>
      <c r="C217" s="276" t="s">
        <v>5681</v>
      </c>
      <c r="D217" s="266"/>
      <c r="E217" s="267">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573</v>
      </c>
      <c r="AH217" s="213">
        <v>2</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3" x14ac:dyDescent="0.2">
      <c r="A218" s="220"/>
      <c r="B218" s="221"/>
      <c r="C218" s="276" t="s">
        <v>5682</v>
      </c>
      <c r="D218" s="266"/>
      <c r="E218" s="267">
        <v>6</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573</v>
      </c>
      <c r="AH218" s="213">
        <v>2</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3" x14ac:dyDescent="0.2">
      <c r="A219" s="220"/>
      <c r="B219" s="221"/>
      <c r="C219" s="276" t="s">
        <v>5683</v>
      </c>
      <c r="D219" s="266"/>
      <c r="E219" s="267">
        <v>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573</v>
      </c>
      <c r="AH219" s="213">
        <v>2</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3" x14ac:dyDescent="0.2">
      <c r="A220" s="220"/>
      <c r="B220" s="221"/>
      <c r="C220" s="276" t="s">
        <v>5684</v>
      </c>
      <c r="D220" s="266"/>
      <c r="E220" s="267">
        <v>12</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573</v>
      </c>
      <c r="AH220" s="213">
        <v>2</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45" outlineLevel="3" x14ac:dyDescent="0.2">
      <c r="A221" s="220"/>
      <c r="B221" s="221"/>
      <c r="C221" s="276" t="s">
        <v>5685</v>
      </c>
      <c r="D221" s="266"/>
      <c r="E221" s="267">
        <v>48</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573</v>
      </c>
      <c r="AH221" s="213">
        <v>2</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45" outlineLevel="3" x14ac:dyDescent="0.2">
      <c r="A222" s="220"/>
      <c r="B222" s="221"/>
      <c r="C222" s="276" t="s">
        <v>5686</v>
      </c>
      <c r="D222" s="266"/>
      <c r="E222" s="267">
        <v>12</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573</v>
      </c>
      <c r="AH222" s="213">
        <v>2</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ht="22.5" outlineLevel="3" x14ac:dyDescent="0.2">
      <c r="A223" s="220"/>
      <c r="B223" s="221"/>
      <c r="C223" s="276" t="s">
        <v>5687</v>
      </c>
      <c r="D223" s="266"/>
      <c r="E223" s="267">
        <v>5</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573</v>
      </c>
      <c r="AH223" s="213">
        <v>2</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22.5" outlineLevel="3" x14ac:dyDescent="0.2">
      <c r="A224" s="220"/>
      <c r="B224" s="221"/>
      <c r="C224" s="276" t="s">
        <v>5708</v>
      </c>
      <c r="D224" s="266"/>
      <c r="E224" s="267"/>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573</v>
      </c>
      <c r="AH224" s="213">
        <v>2</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75" t="s">
        <v>958</v>
      </c>
      <c r="D225" s="266"/>
      <c r="E225" s="267"/>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573</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58" t="s">
        <v>319</v>
      </c>
      <c r="D226" s="229"/>
      <c r="E226" s="230">
        <v>2</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573</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57"/>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515</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x14ac:dyDescent="0.2">
      <c r="A228" s="242">
        <v>27</v>
      </c>
      <c r="B228" s="243" t="s">
        <v>690</v>
      </c>
      <c r="C228" s="254" t="s">
        <v>5709</v>
      </c>
      <c r="D228" s="244" t="s">
        <v>4343</v>
      </c>
      <c r="E228" s="245">
        <v>1</v>
      </c>
      <c r="F228" s="246"/>
      <c r="G228" s="247">
        <f>ROUND(E228*F228,2)</f>
        <v>0</v>
      </c>
      <c r="H228" s="246"/>
      <c r="I228" s="247">
        <f>ROUND(E228*H228,2)</f>
        <v>0</v>
      </c>
      <c r="J228" s="246"/>
      <c r="K228" s="247">
        <f>ROUND(E228*J228,2)</f>
        <v>0</v>
      </c>
      <c r="L228" s="247">
        <v>21</v>
      </c>
      <c r="M228" s="247">
        <f>G228*(1+L228/100)</f>
        <v>0</v>
      </c>
      <c r="N228" s="245">
        <v>0</v>
      </c>
      <c r="O228" s="245">
        <f>ROUND(E228*N228,2)</f>
        <v>0</v>
      </c>
      <c r="P228" s="245">
        <v>0</v>
      </c>
      <c r="Q228" s="245">
        <f>ROUND(E228*P228,2)</f>
        <v>0</v>
      </c>
      <c r="R228" s="247"/>
      <c r="S228" s="247" t="s">
        <v>527</v>
      </c>
      <c r="T228" s="248" t="s">
        <v>512</v>
      </c>
      <c r="U228" s="224">
        <v>0</v>
      </c>
      <c r="V228" s="224">
        <f>ROUND(E228*U228,2)</f>
        <v>0</v>
      </c>
      <c r="W228" s="224"/>
      <c r="X228" s="224" t="s">
        <v>557</v>
      </c>
      <c r="Y228" s="224" t="s">
        <v>513</v>
      </c>
      <c r="Z228" s="213"/>
      <c r="AA228" s="213"/>
      <c r="AB228" s="213"/>
      <c r="AC228" s="213"/>
      <c r="AD228" s="213"/>
      <c r="AE228" s="213"/>
      <c r="AF228" s="213"/>
      <c r="AG228" s="213" t="s">
        <v>558</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8" t="s">
        <v>5651</v>
      </c>
      <c r="D229" s="229"/>
      <c r="E229" s="230"/>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573</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5" t="s">
        <v>955</v>
      </c>
      <c r="D230" s="266"/>
      <c r="E230" s="267"/>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573</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3" x14ac:dyDescent="0.2">
      <c r="A231" s="220"/>
      <c r="B231" s="221"/>
      <c r="C231" s="276" t="s">
        <v>5710</v>
      </c>
      <c r="D231" s="266"/>
      <c r="E231" s="267">
        <v>31.88</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573</v>
      </c>
      <c r="AH231" s="213">
        <v>2</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76" t="s">
        <v>5711</v>
      </c>
      <c r="D232" s="266"/>
      <c r="E232" s="267"/>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573</v>
      </c>
      <c r="AH232" s="213">
        <v>2</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3" x14ac:dyDescent="0.2">
      <c r="A233" s="220"/>
      <c r="B233" s="221"/>
      <c r="C233" s="276" t="s">
        <v>5674</v>
      </c>
      <c r="D233" s="266"/>
      <c r="E233" s="267"/>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573</v>
      </c>
      <c r="AH233" s="213">
        <v>2</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ht="22.5" outlineLevel="3" x14ac:dyDescent="0.2">
      <c r="A234" s="220"/>
      <c r="B234" s="221"/>
      <c r="C234" s="276" t="s">
        <v>5675</v>
      </c>
      <c r="D234" s="266"/>
      <c r="E234" s="267"/>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573</v>
      </c>
      <c r="AH234" s="213">
        <v>2</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76" t="s">
        <v>5676</v>
      </c>
      <c r="D235" s="266"/>
      <c r="E235" s="267">
        <v>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573</v>
      </c>
      <c r="AH235" s="213">
        <v>2</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2.5" outlineLevel="3" x14ac:dyDescent="0.2">
      <c r="A236" s="220"/>
      <c r="B236" s="221"/>
      <c r="C236" s="276" t="s">
        <v>5712</v>
      </c>
      <c r="D236" s="266"/>
      <c r="E236" s="267">
        <v>29</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573</v>
      </c>
      <c r="AH236" s="213">
        <v>2</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33.75" outlineLevel="3" x14ac:dyDescent="0.2">
      <c r="A237" s="220"/>
      <c r="B237" s="221"/>
      <c r="C237" s="276" t="s">
        <v>5713</v>
      </c>
      <c r="D237" s="266"/>
      <c r="E237" s="267">
        <v>89</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573</v>
      </c>
      <c r="AH237" s="213">
        <v>2</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22.5" outlineLevel="3" x14ac:dyDescent="0.2">
      <c r="A238" s="220"/>
      <c r="B238" s="221"/>
      <c r="C238" s="276" t="s">
        <v>5701</v>
      </c>
      <c r="D238" s="266"/>
      <c r="E238" s="267">
        <v>2</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573</v>
      </c>
      <c r="AH238" s="213">
        <v>2</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76" t="s">
        <v>5680</v>
      </c>
      <c r="D239" s="266"/>
      <c r="E239" s="267">
        <v>2</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573</v>
      </c>
      <c r="AH239" s="213">
        <v>2</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3" x14ac:dyDescent="0.2">
      <c r="A240" s="220"/>
      <c r="B240" s="221"/>
      <c r="C240" s="276" t="s">
        <v>5681</v>
      </c>
      <c r="D240" s="266"/>
      <c r="E240" s="267">
        <v>5</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573</v>
      </c>
      <c r="AH240" s="213">
        <v>2</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3" x14ac:dyDescent="0.2">
      <c r="A241" s="220"/>
      <c r="B241" s="221"/>
      <c r="C241" s="276" t="s">
        <v>5682</v>
      </c>
      <c r="D241" s="266"/>
      <c r="E241" s="267">
        <v>6</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573</v>
      </c>
      <c r="AH241" s="213">
        <v>2</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3" x14ac:dyDescent="0.2">
      <c r="A242" s="220"/>
      <c r="B242" s="221"/>
      <c r="C242" s="276" t="s">
        <v>5683</v>
      </c>
      <c r="D242" s="266"/>
      <c r="E242" s="267">
        <v>9</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573</v>
      </c>
      <c r="AH242" s="213">
        <v>2</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3" x14ac:dyDescent="0.2">
      <c r="A243" s="220"/>
      <c r="B243" s="221"/>
      <c r="C243" s="276" t="s">
        <v>5684</v>
      </c>
      <c r="D243" s="266"/>
      <c r="E243" s="267">
        <v>12</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573</v>
      </c>
      <c r="AH243" s="213">
        <v>2</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45" outlineLevel="3" x14ac:dyDescent="0.2">
      <c r="A244" s="220"/>
      <c r="B244" s="221"/>
      <c r="C244" s="276" t="s">
        <v>5685</v>
      </c>
      <c r="D244" s="266"/>
      <c r="E244" s="267">
        <v>48</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573</v>
      </c>
      <c r="AH244" s="213">
        <v>2</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ht="45" outlineLevel="3" x14ac:dyDescent="0.2">
      <c r="A245" s="220"/>
      <c r="B245" s="221"/>
      <c r="C245" s="276" t="s">
        <v>5686</v>
      </c>
      <c r="D245" s="266"/>
      <c r="E245" s="267">
        <v>12</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573</v>
      </c>
      <c r="AH245" s="213">
        <v>2</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76" t="s">
        <v>5687</v>
      </c>
      <c r="D246" s="266"/>
      <c r="E246" s="267">
        <v>5</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573</v>
      </c>
      <c r="AH246" s="213">
        <v>2</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33.75" outlineLevel="3" x14ac:dyDescent="0.2">
      <c r="A247" s="220"/>
      <c r="B247" s="221"/>
      <c r="C247" s="276" t="s">
        <v>5714</v>
      </c>
      <c r="D247" s="266"/>
      <c r="E247" s="267"/>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573</v>
      </c>
      <c r="AH247" s="213">
        <v>2</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75" t="s">
        <v>958</v>
      </c>
      <c r="D248" s="266"/>
      <c r="E248" s="267"/>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573</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3" x14ac:dyDescent="0.2">
      <c r="A249" s="220"/>
      <c r="B249" s="221"/>
      <c r="C249" s="258" t="s">
        <v>317</v>
      </c>
      <c r="D249" s="229"/>
      <c r="E249" s="230">
        <v>1</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573</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57"/>
      <c r="D250" s="250"/>
      <c r="E250" s="250"/>
      <c r="F250" s="250"/>
      <c r="G250" s="250"/>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515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1" x14ac:dyDescent="0.2">
      <c r="A251" s="242">
        <v>28</v>
      </c>
      <c r="B251" s="243" t="s">
        <v>694</v>
      </c>
      <c r="C251" s="254" t="s">
        <v>5715</v>
      </c>
      <c r="D251" s="244" t="s">
        <v>4343</v>
      </c>
      <c r="E251" s="245">
        <v>2</v>
      </c>
      <c r="F251" s="246"/>
      <c r="G251" s="247">
        <f>ROUND(E251*F251,2)</f>
        <v>0</v>
      </c>
      <c r="H251" s="246"/>
      <c r="I251" s="247">
        <f>ROUND(E251*H251,2)</f>
        <v>0</v>
      </c>
      <c r="J251" s="246"/>
      <c r="K251" s="247">
        <f>ROUND(E251*J251,2)</f>
        <v>0</v>
      </c>
      <c r="L251" s="247">
        <v>21</v>
      </c>
      <c r="M251" s="247">
        <f>G251*(1+L251/100)</f>
        <v>0</v>
      </c>
      <c r="N251" s="245">
        <v>0</v>
      </c>
      <c r="O251" s="245">
        <f>ROUND(E251*N251,2)</f>
        <v>0</v>
      </c>
      <c r="P251" s="245">
        <v>0</v>
      </c>
      <c r="Q251" s="245">
        <f>ROUND(E251*P251,2)</f>
        <v>0</v>
      </c>
      <c r="R251" s="247"/>
      <c r="S251" s="247" t="s">
        <v>527</v>
      </c>
      <c r="T251" s="248" t="s">
        <v>512</v>
      </c>
      <c r="U251" s="224">
        <v>0</v>
      </c>
      <c r="V251" s="224">
        <f>ROUND(E251*U251,2)</f>
        <v>0</v>
      </c>
      <c r="W251" s="224"/>
      <c r="X251" s="224" t="s">
        <v>557</v>
      </c>
      <c r="Y251" s="224" t="s">
        <v>513</v>
      </c>
      <c r="Z251" s="213"/>
      <c r="AA251" s="213"/>
      <c r="AB251" s="213"/>
      <c r="AC251" s="213"/>
      <c r="AD251" s="213"/>
      <c r="AE251" s="213"/>
      <c r="AF251" s="213"/>
      <c r="AG251" s="213" t="s">
        <v>558</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58" t="s">
        <v>5651</v>
      </c>
      <c r="D252" s="229"/>
      <c r="E252" s="230"/>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573</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75" t="s">
        <v>955</v>
      </c>
      <c r="D253" s="266"/>
      <c r="E253" s="267"/>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573</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3" x14ac:dyDescent="0.2">
      <c r="A254" s="220"/>
      <c r="B254" s="221"/>
      <c r="C254" s="276" t="s">
        <v>5716</v>
      </c>
      <c r="D254" s="266"/>
      <c r="E254" s="267">
        <v>9.3800000000000008</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573</v>
      </c>
      <c r="AH254" s="213">
        <v>2</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76" t="s">
        <v>5717</v>
      </c>
      <c r="D255" s="266"/>
      <c r="E255" s="267"/>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573</v>
      </c>
      <c r="AH255" s="213">
        <v>2</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3" x14ac:dyDescent="0.2">
      <c r="A256" s="220"/>
      <c r="B256" s="221"/>
      <c r="C256" s="276" t="s">
        <v>5674</v>
      </c>
      <c r="D256" s="266"/>
      <c r="E256" s="267"/>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573</v>
      </c>
      <c r="AH256" s="213">
        <v>2</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22.5" outlineLevel="3" x14ac:dyDescent="0.2">
      <c r="A257" s="220"/>
      <c r="B257" s="221"/>
      <c r="C257" s="276" t="s">
        <v>5675</v>
      </c>
      <c r="D257" s="266"/>
      <c r="E257" s="267"/>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573</v>
      </c>
      <c r="AH257" s="213">
        <v>2</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76" t="s">
        <v>5676</v>
      </c>
      <c r="D258" s="266"/>
      <c r="E258" s="267">
        <v>2</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573</v>
      </c>
      <c r="AH258" s="213">
        <v>2</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3" x14ac:dyDescent="0.2">
      <c r="A259" s="220"/>
      <c r="B259" s="221"/>
      <c r="C259" s="276" t="s">
        <v>5718</v>
      </c>
      <c r="D259" s="266"/>
      <c r="E259" s="267">
        <v>22</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573</v>
      </c>
      <c r="AH259" s="213">
        <v>2</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33.75" outlineLevel="3" x14ac:dyDescent="0.2">
      <c r="A260" s="220"/>
      <c r="B260" s="221"/>
      <c r="C260" s="276" t="s">
        <v>5719</v>
      </c>
      <c r="D260" s="266"/>
      <c r="E260" s="267">
        <v>44</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573</v>
      </c>
      <c r="AH260" s="213">
        <v>2</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76" t="s">
        <v>5701</v>
      </c>
      <c r="D261" s="266"/>
      <c r="E261" s="267">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573</v>
      </c>
      <c r="AH261" s="213">
        <v>2</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ht="22.5" outlineLevel="3" x14ac:dyDescent="0.2">
      <c r="A262" s="220"/>
      <c r="B262" s="221"/>
      <c r="C262" s="276" t="s">
        <v>5680</v>
      </c>
      <c r="D262" s="266"/>
      <c r="E262" s="267">
        <v>2</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573</v>
      </c>
      <c r="AH262" s="213">
        <v>2</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3" x14ac:dyDescent="0.2">
      <c r="A263" s="220"/>
      <c r="B263" s="221"/>
      <c r="C263" s="276" t="s">
        <v>5681</v>
      </c>
      <c r="D263" s="266"/>
      <c r="E263" s="267">
        <v>5</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573</v>
      </c>
      <c r="AH263" s="213">
        <v>2</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3" x14ac:dyDescent="0.2">
      <c r="A264" s="220"/>
      <c r="B264" s="221"/>
      <c r="C264" s="276" t="s">
        <v>5682</v>
      </c>
      <c r="D264" s="266"/>
      <c r="E264" s="267">
        <v>6</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573</v>
      </c>
      <c r="AH264" s="213">
        <v>2</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3" x14ac:dyDescent="0.2">
      <c r="A265" s="220"/>
      <c r="B265" s="221"/>
      <c r="C265" s="276" t="s">
        <v>5683</v>
      </c>
      <c r="D265" s="266"/>
      <c r="E265" s="267">
        <v>9</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573</v>
      </c>
      <c r="AH265" s="213">
        <v>2</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22.5" outlineLevel="3" x14ac:dyDescent="0.2">
      <c r="A266" s="220"/>
      <c r="B266" s="221"/>
      <c r="C266" s="276" t="s">
        <v>5684</v>
      </c>
      <c r="D266" s="266"/>
      <c r="E266" s="267">
        <v>12</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573</v>
      </c>
      <c r="AH266" s="213">
        <v>2</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45" outlineLevel="3" x14ac:dyDescent="0.2">
      <c r="A267" s="220"/>
      <c r="B267" s="221"/>
      <c r="C267" s="276" t="s">
        <v>5685</v>
      </c>
      <c r="D267" s="266"/>
      <c r="E267" s="267">
        <v>48</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573</v>
      </c>
      <c r="AH267" s="213">
        <v>2</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45" outlineLevel="3" x14ac:dyDescent="0.2">
      <c r="A268" s="220"/>
      <c r="B268" s="221"/>
      <c r="C268" s="276" t="s">
        <v>5686</v>
      </c>
      <c r="D268" s="266"/>
      <c r="E268" s="267">
        <v>12</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573</v>
      </c>
      <c r="AH268" s="213">
        <v>2</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3" x14ac:dyDescent="0.2">
      <c r="A269" s="220"/>
      <c r="B269" s="221"/>
      <c r="C269" s="276" t="s">
        <v>5687</v>
      </c>
      <c r="D269" s="266"/>
      <c r="E269" s="267">
        <v>5</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573</v>
      </c>
      <c r="AH269" s="213">
        <v>2</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33.75" outlineLevel="3" x14ac:dyDescent="0.2">
      <c r="A270" s="220"/>
      <c r="B270" s="221"/>
      <c r="C270" s="276" t="s">
        <v>5720</v>
      </c>
      <c r="D270" s="266"/>
      <c r="E270" s="267">
        <v>3.3</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573</v>
      </c>
      <c r="AH270" s="213">
        <v>2</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ht="33.75" outlineLevel="3" x14ac:dyDescent="0.2">
      <c r="A271" s="220"/>
      <c r="B271" s="221"/>
      <c r="C271" s="276" t="s">
        <v>5721</v>
      </c>
      <c r="D271" s="266"/>
      <c r="E271" s="267"/>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2</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5" t="s">
        <v>958</v>
      </c>
      <c r="D272" s="266"/>
      <c r="E272" s="267"/>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573</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58" t="s">
        <v>319</v>
      </c>
      <c r="D273" s="229"/>
      <c r="E273" s="230">
        <v>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573</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7"/>
      <c r="D274" s="250"/>
      <c r="E274" s="250"/>
      <c r="F274" s="250"/>
      <c r="G274" s="250"/>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515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x14ac:dyDescent="0.2">
      <c r="A275" s="3"/>
      <c r="B275" s="4"/>
      <c r="C275" s="259"/>
      <c r="D275" s="6"/>
      <c r="E275" s="3"/>
      <c r="F275" s="3"/>
      <c r="G275" s="3"/>
      <c r="H275" s="3"/>
      <c r="I275" s="3"/>
      <c r="J275" s="3"/>
      <c r="K275" s="3"/>
      <c r="L275" s="3"/>
      <c r="M275" s="3"/>
      <c r="N275" s="3"/>
      <c r="O275" s="3"/>
      <c r="P275" s="3"/>
      <c r="Q275" s="3"/>
      <c r="R275" s="3"/>
      <c r="S275" s="3"/>
      <c r="T275" s="3"/>
      <c r="U275" s="3"/>
      <c r="V275" s="3"/>
      <c r="W275" s="3"/>
      <c r="X275" s="3"/>
      <c r="Y275" s="3"/>
      <c r="AE275">
        <v>12</v>
      </c>
      <c r="AF275">
        <v>21</v>
      </c>
      <c r="AG275" t="s">
        <v>492</v>
      </c>
    </row>
    <row r="276" spans="1:60" x14ac:dyDescent="0.2">
      <c r="A276" s="216"/>
      <c r="B276" s="217" t="s">
        <v>29</v>
      </c>
      <c r="C276" s="260"/>
      <c r="D276" s="218"/>
      <c r="E276" s="219"/>
      <c r="F276" s="219"/>
      <c r="G276" s="241">
        <f>G8+G49+G92+G106+G120+G135</f>
        <v>0</v>
      </c>
      <c r="H276" s="3"/>
      <c r="I276" s="3"/>
      <c r="J276" s="3"/>
      <c r="K276" s="3"/>
      <c r="L276" s="3"/>
      <c r="M276" s="3"/>
      <c r="N276" s="3"/>
      <c r="O276" s="3"/>
      <c r="P276" s="3"/>
      <c r="Q276" s="3"/>
      <c r="R276" s="3"/>
      <c r="S276" s="3"/>
      <c r="T276" s="3"/>
      <c r="U276" s="3"/>
      <c r="V276" s="3"/>
      <c r="W276" s="3"/>
      <c r="X276" s="3"/>
      <c r="Y276" s="3"/>
      <c r="AE276">
        <f>SUMIF(L7:L274,AE275,G7:G274)</f>
        <v>0</v>
      </c>
      <c r="AF276">
        <f>SUMIF(L7:L274,AF275,G7:G274)</f>
        <v>0</v>
      </c>
      <c r="AG276" t="s">
        <v>576</v>
      </c>
    </row>
    <row r="277" spans="1:60" x14ac:dyDescent="0.2">
      <c r="C277" s="261"/>
      <c r="D277" s="10"/>
      <c r="AG277" t="s">
        <v>577</v>
      </c>
    </row>
    <row r="278" spans="1:60" x14ac:dyDescent="0.2">
      <c r="D278" s="10"/>
    </row>
    <row r="279" spans="1:60" x14ac:dyDescent="0.2">
      <c r="D279" s="10"/>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xNMfNkHt33PohINyFqTtSTKye7RCT+yR7VRDoAzVDeMLXkqp0xAylhyhYgaXeEODiosIzqQTkkSzl9Ca5ADlQ==" saltValue="3HOR4weTV7l4GG5UGueayg==" spinCount="100000" sheet="1" formatRows="0"/>
  <mergeCells count="32">
    <mergeCell ref="C250:G250"/>
    <mergeCell ref="C274:G274"/>
    <mergeCell ref="C119:G119"/>
    <mergeCell ref="C134:G134"/>
    <mergeCell ref="C158:G158"/>
    <mergeCell ref="C181:G181"/>
    <mergeCell ref="C204:G204"/>
    <mergeCell ref="C227:G227"/>
    <mergeCell ref="C72:G72"/>
    <mergeCell ref="C74:G74"/>
    <mergeCell ref="C80:G80"/>
    <mergeCell ref="C86:G86"/>
    <mergeCell ref="C91:G91"/>
    <mergeCell ref="C105:G105"/>
    <mergeCell ref="C48:G48"/>
    <mergeCell ref="C54:G54"/>
    <mergeCell ref="C56:G56"/>
    <mergeCell ref="C60:G60"/>
    <mergeCell ref="C64:G64"/>
    <mergeCell ref="C68:G68"/>
    <mergeCell ref="C17:G17"/>
    <mergeCell ref="C19:G19"/>
    <mergeCell ref="C21:G21"/>
    <mergeCell ref="C35:G35"/>
    <mergeCell ref="C41:G41"/>
    <mergeCell ref="C46:G4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87</v>
      </c>
      <c r="C4" s="205" t="s">
        <v>88</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ht="25.5" x14ac:dyDescent="0.2">
      <c r="A8" s="232" t="s">
        <v>506</v>
      </c>
      <c r="B8" s="233" t="s">
        <v>208</v>
      </c>
      <c r="C8" s="253" t="s">
        <v>210</v>
      </c>
      <c r="D8" s="234"/>
      <c r="E8" s="235"/>
      <c r="F8" s="236"/>
      <c r="G8" s="236">
        <f>SUMIF(AG9:AG35,"&lt;&gt;NOR",G9:G35)</f>
        <v>0</v>
      </c>
      <c r="H8" s="236"/>
      <c r="I8" s="236">
        <f>SUM(I9:I35)</f>
        <v>0</v>
      </c>
      <c r="J8" s="236"/>
      <c r="K8" s="236">
        <f>SUM(K9:K35)</f>
        <v>0</v>
      </c>
      <c r="L8" s="236"/>
      <c r="M8" s="236">
        <f>SUM(M9:M35)</f>
        <v>0</v>
      </c>
      <c r="N8" s="235"/>
      <c r="O8" s="235">
        <f>SUM(O9:O35)</f>
        <v>0</v>
      </c>
      <c r="P8" s="235"/>
      <c r="Q8" s="235">
        <f>SUM(Q9:Q35)</f>
        <v>0</v>
      </c>
      <c r="R8" s="236"/>
      <c r="S8" s="236"/>
      <c r="T8" s="237"/>
      <c r="U8" s="231"/>
      <c r="V8" s="231">
        <f>SUM(V9:V35)</f>
        <v>0</v>
      </c>
      <c r="W8" s="231"/>
      <c r="X8" s="231"/>
      <c r="Y8" s="231"/>
      <c r="AG8" t="s">
        <v>507</v>
      </c>
    </row>
    <row r="9" spans="1:60" outlineLevel="1" x14ac:dyDescent="0.2">
      <c r="A9" s="242">
        <v>1</v>
      </c>
      <c r="B9" s="243" t="s">
        <v>317</v>
      </c>
      <c r="C9" s="254" t="s">
        <v>5722</v>
      </c>
      <c r="D9" s="244" t="s">
        <v>915</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6" t="s">
        <v>5723</v>
      </c>
      <c r="D10" s="252"/>
      <c r="E10" s="252"/>
      <c r="F10" s="252"/>
      <c r="G10" s="25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8" t="s">
        <v>5724</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573</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58" t="s">
        <v>5725</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8" t="s">
        <v>5726</v>
      </c>
      <c r="D13" s="229"/>
      <c r="E13" s="230"/>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58" t="s">
        <v>5727</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573</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3" x14ac:dyDescent="0.2">
      <c r="A15" s="220"/>
      <c r="B15" s="221"/>
      <c r="C15" s="258" t="s">
        <v>5728</v>
      </c>
      <c r="D15" s="229"/>
      <c r="E15" s="230"/>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573</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58" t="s">
        <v>317</v>
      </c>
      <c r="D16" s="229"/>
      <c r="E16" s="230">
        <v>1</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573</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7"/>
      <c r="D17" s="250"/>
      <c r="E17" s="250"/>
      <c r="F17" s="250"/>
      <c r="G17" s="250"/>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2">
        <v>2</v>
      </c>
      <c r="B18" s="243" t="s">
        <v>319</v>
      </c>
      <c r="C18" s="254" t="s">
        <v>5729</v>
      </c>
      <c r="D18" s="244" t="s">
        <v>915</v>
      </c>
      <c r="E18" s="245">
        <v>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557</v>
      </c>
      <c r="Y18" s="224" t="s">
        <v>513</v>
      </c>
      <c r="Z18" s="213"/>
      <c r="AA18" s="213"/>
      <c r="AB18" s="213"/>
      <c r="AC18" s="213"/>
      <c r="AD18" s="213"/>
      <c r="AE18" s="213"/>
      <c r="AF18" s="213"/>
      <c r="AG18" s="213" t="s">
        <v>558</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8" t="s">
        <v>5730</v>
      </c>
      <c r="D19" s="229"/>
      <c r="E19" s="230"/>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573</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58" t="s">
        <v>5731</v>
      </c>
      <c r="D20" s="229"/>
      <c r="E20" s="230"/>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573</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3" x14ac:dyDescent="0.2">
      <c r="A21" s="220"/>
      <c r="B21" s="221"/>
      <c r="C21" s="258" t="s">
        <v>5732</v>
      </c>
      <c r="D21" s="229"/>
      <c r="E21" s="230"/>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573</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58" t="s">
        <v>317</v>
      </c>
      <c r="D22" s="229"/>
      <c r="E22" s="230">
        <v>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573</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7"/>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2">
        <v>3</v>
      </c>
      <c r="B24" s="243" t="s">
        <v>321</v>
      </c>
      <c r="C24" s="254" t="s">
        <v>5733</v>
      </c>
      <c r="D24" s="244" t="s">
        <v>530</v>
      </c>
      <c r="E24" s="245">
        <v>1</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c r="S24" s="247" t="s">
        <v>527</v>
      </c>
      <c r="T24" s="248" t="s">
        <v>512</v>
      </c>
      <c r="U24" s="224">
        <v>0</v>
      </c>
      <c r="V24" s="224">
        <f>ROUND(E24*U24,2)</f>
        <v>0</v>
      </c>
      <c r="W24" s="224"/>
      <c r="X24" s="224" t="s">
        <v>557</v>
      </c>
      <c r="Y24" s="224" t="s">
        <v>513</v>
      </c>
      <c r="Z24" s="213"/>
      <c r="AA24" s="213"/>
      <c r="AB24" s="213"/>
      <c r="AC24" s="213"/>
      <c r="AD24" s="213"/>
      <c r="AE24" s="213"/>
      <c r="AF24" s="213"/>
      <c r="AG24" s="213" t="s">
        <v>558</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5"/>
      <c r="D25" s="251"/>
      <c r="E25" s="251"/>
      <c r="F25" s="251"/>
      <c r="G25" s="251"/>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515</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2">
        <v>4</v>
      </c>
      <c r="B26" s="243" t="s">
        <v>323</v>
      </c>
      <c r="C26" s="254" t="s">
        <v>5734</v>
      </c>
      <c r="D26" s="244" t="s">
        <v>915</v>
      </c>
      <c r="E26" s="245">
        <v>1</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527</v>
      </c>
      <c r="T26" s="248" t="s">
        <v>512</v>
      </c>
      <c r="U26" s="224">
        <v>0</v>
      </c>
      <c r="V26" s="224">
        <f>ROUND(E26*U26,2)</f>
        <v>0</v>
      </c>
      <c r="W26" s="224"/>
      <c r="X26" s="224" t="s">
        <v>557</v>
      </c>
      <c r="Y26" s="224" t="s">
        <v>513</v>
      </c>
      <c r="Z26" s="213"/>
      <c r="AA26" s="213"/>
      <c r="AB26" s="213"/>
      <c r="AC26" s="213"/>
      <c r="AD26" s="213"/>
      <c r="AE26" s="213"/>
      <c r="AF26" s="213"/>
      <c r="AG26" s="213" t="s">
        <v>558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5"/>
      <c r="D27" s="251"/>
      <c r="E27" s="251"/>
      <c r="F27" s="251"/>
      <c r="G27" s="251"/>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515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2">
        <v>5</v>
      </c>
      <c r="B28" s="243" t="s">
        <v>325</v>
      </c>
      <c r="C28" s="254" t="s">
        <v>5735</v>
      </c>
      <c r="D28" s="244" t="s">
        <v>530</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527</v>
      </c>
      <c r="T28" s="248" t="s">
        <v>512</v>
      </c>
      <c r="U28" s="224">
        <v>0</v>
      </c>
      <c r="V28" s="224">
        <f>ROUND(E28*U28,2)</f>
        <v>0</v>
      </c>
      <c r="W28" s="224"/>
      <c r="X28" s="224" t="s">
        <v>557</v>
      </c>
      <c r="Y28" s="224" t="s">
        <v>513</v>
      </c>
      <c r="Z28" s="213"/>
      <c r="AA28" s="213"/>
      <c r="AB28" s="213"/>
      <c r="AC28" s="213"/>
      <c r="AD28" s="213"/>
      <c r="AE28" s="213"/>
      <c r="AF28" s="213"/>
      <c r="AG28" s="213" t="s">
        <v>558</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5"/>
      <c r="D29" s="251"/>
      <c r="E29" s="251"/>
      <c r="F29" s="251"/>
      <c r="G29" s="251"/>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515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2">
        <v>6</v>
      </c>
      <c r="B30" s="243" t="s">
        <v>585</v>
      </c>
      <c r="C30" s="254" t="s">
        <v>5736</v>
      </c>
      <c r="D30" s="244" t="s">
        <v>530</v>
      </c>
      <c r="E30" s="245">
        <v>1</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527</v>
      </c>
      <c r="T30" s="248" t="s">
        <v>512</v>
      </c>
      <c r="U30" s="224">
        <v>0</v>
      </c>
      <c r="V30" s="224">
        <f>ROUND(E30*U30,2)</f>
        <v>0</v>
      </c>
      <c r="W30" s="224"/>
      <c r="X30" s="224" t="s">
        <v>557</v>
      </c>
      <c r="Y30" s="224" t="s">
        <v>513</v>
      </c>
      <c r="Z30" s="213"/>
      <c r="AA30" s="213"/>
      <c r="AB30" s="213"/>
      <c r="AC30" s="213"/>
      <c r="AD30" s="213"/>
      <c r="AE30" s="213"/>
      <c r="AF30" s="213"/>
      <c r="AG30" s="213" t="s">
        <v>558</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5"/>
      <c r="D31" s="251"/>
      <c r="E31" s="251"/>
      <c r="F31" s="251"/>
      <c r="G31" s="251"/>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515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x14ac:dyDescent="0.2">
      <c r="A32" s="242">
        <v>7</v>
      </c>
      <c r="B32" s="243" t="s">
        <v>5737</v>
      </c>
      <c r="C32" s="254" t="s">
        <v>5738</v>
      </c>
      <c r="D32" s="244" t="s">
        <v>530</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527</v>
      </c>
      <c r="T32" s="248" t="s">
        <v>512</v>
      </c>
      <c r="U32" s="224">
        <v>0</v>
      </c>
      <c r="V32" s="224">
        <f>ROUND(E32*U32,2)</f>
        <v>0</v>
      </c>
      <c r="W32" s="224"/>
      <c r="X32" s="224" t="s">
        <v>557</v>
      </c>
      <c r="Y32" s="224" t="s">
        <v>513</v>
      </c>
      <c r="Z32" s="213"/>
      <c r="AA32" s="213"/>
      <c r="AB32" s="213"/>
      <c r="AC32" s="213"/>
      <c r="AD32" s="213"/>
      <c r="AE32" s="213"/>
      <c r="AF32" s="213"/>
      <c r="AG32" s="213" t="s">
        <v>558</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5"/>
      <c r="D33" s="251"/>
      <c r="E33" s="251"/>
      <c r="F33" s="251"/>
      <c r="G33" s="251"/>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515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x14ac:dyDescent="0.2">
      <c r="A34" s="242">
        <v>8</v>
      </c>
      <c r="B34" s="243" t="s">
        <v>336</v>
      </c>
      <c r="C34" s="254" t="s">
        <v>5739</v>
      </c>
      <c r="D34" s="244" t="s">
        <v>530</v>
      </c>
      <c r="E34" s="245">
        <v>1</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527</v>
      </c>
      <c r="T34" s="248" t="s">
        <v>512</v>
      </c>
      <c r="U34" s="224">
        <v>0</v>
      </c>
      <c r="V34" s="224">
        <f>ROUND(E34*U34,2)</f>
        <v>0</v>
      </c>
      <c r="W34" s="224"/>
      <c r="X34" s="224" t="s">
        <v>557</v>
      </c>
      <c r="Y34" s="224" t="s">
        <v>513</v>
      </c>
      <c r="Z34" s="213"/>
      <c r="AA34" s="213"/>
      <c r="AB34" s="213"/>
      <c r="AC34" s="213"/>
      <c r="AD34" s="213"/>
      <c r="AE34" s="213"/>
      <c r="AF34" s="213"/>
      <c r="AG34" s="213" t="s">
        <v>558</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5"/>
      <c r="D35" s="251"/>
      <c r="E35" s="251"/>
      <c r="F35" s="251"/>
      <c r="G35" s="251"/>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515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x14ac:dyDescent="0.2">
      <c r="A36" s="232" t="s">
        <v>506</v>
      </c>
      <c r="B36" s="233" t="s">
        <v>248</v>
      </c>
      <c r="C36" s="253" t="s">
        <v>253</v>
      </c>
      <c r="D36" s="234"/>
      <c r="E36" s="235"/>
      <c r="F36" s="236"/>
      <c r="G36" s="236">
        <f>SUMIF(AG37:AG44,"&lt;&gt;NOR",G37:G44)</f>
        <v>0</v>
      </c>
      <c r="H36" s="236"/>
      <c r="I36" s="236">
        <f>SUM(I37:I44)</f>
        <v>0</v>
      </c>
      <c r="J36" s="236"/>
      <c r="K36" s="236">
        <f>SUM(K37:K44)</f>
        <v>0</v>
      </c>
      <c r="L36" s="236"/>
      <c r="M36" s="236">
        <f>SUM(M37:M44)</f>
        <v>0</v>
      </c>
      <c r="N36" s="235"/>
      <c r="O36" s="235">
        <f>SUM(O37:O44)</f>
        <v>0</v>
      </c>
      <c r="P36" s="235"/>
      <c r="Q36" s="235">
        <f>SUM(Q37:Q44)</f>
        <v>0</v>
      </c>
      <c r="R36" s="236"/>
      <c r="S36" s="236"/>
      <c r="T36" s="237"/>
      <c r="U36" s="231"/>
      <c r="V36" s="231">
        <f>SUM(V37:V44)</f>
        <v>1</v>
      </c>
      <c r="W36" s="231"/>
      <c r="X36" s="231"/>
      <c r="Y36" s="231"/>
      <c r="AG36" t="s">
        <v>507</v>
      </c>
    </row>
    <row r="37" spans="1:60" outlineLevel="1" x14ac:dyDescent="0.2">
      <c r="A37" s="242">
        <v>9</v>
      </c>
      <c r="B37" s="243" t="s">
        <v>338</v>
      </c>
      <c r="C37" s="254" t="s">
        <v>5740</v>
      </c>
      <c r="D37" s="244" t="s">
        <v>530</v>
      </c>
      <c r="E37" s="245">
        <v>1</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527</v>
      </c>
      <c r="T37" s="248" t="s">
        <v>512</v>
      </c>
      <c r="U37" s="224">
        <v>1</v>
      </c>
      <c r="V37" s="224">
        <f>ROUND(E37*U37,2)</f>
        <v>1</v>
      </c>
      <c r="W37" s="224"/>
      <c r="X37" s="224" t="s">
        <v>557</v>
      </c>
      <c r="Y37" s="224" t="s">
        <v>513</v>
      </c>
      <c r="Z37" s="213"/>
      <c r="AA37" s="213"/>
      <c r="AB37" s="213"/>
      <c r="AC37" s="213"/>
      <c r="AD37" s="213"/>
      <c r="AE37" s="213"/>
      <c r="AF37" s="213"/>
      <c r="AG37" s="213" t="s">
        <v>558</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10</v>
      </c>
      <c r="B39" s="243" t="s">
        <v>4128</v>
      </c>
      <c r="C39" s="254" t="s">
        <v>5741</v>
      </c>
      <c r="D39" s="244" t="s">
        <v>530</v>
      </c>
      <c r="E39" s="245">
        <v>1</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557</v>
      </c>
      <c r="Y39" s="224" t="s">
        <v>513</v>
      </c>
      <c r="Z39" s="213"/>
      <c r="AA39" s="213"/>
      <c r="AB39" s="213"/>
      <c r="AC39" s="213"/>
      <c r="AD39" s="213"/>
      <c r="AE39" s="213"/>
      <c r="AF39" s="213"/>
      <c r="AG39" s="213" t="s">
        <v>558</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11</v>
      </c>
      <c r="B41" s="243" t="s">
        <v>5742</v>
      </c>
      <c r="C41" s="254" t="s">
        <v>5743</v>
      </c>
      <c r="D41" s="244" t="s">
        <v>530</v>
      </c>
      <c r="E41" s="245">
        <v>1</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527</v>
      </c>
      <c r="T41" s="248" t="s">
        <v>512</v>
      </c>
      <c r="U41" s="224">
        <v>0</v>
      </c>
      <c r="V41" s="224">
        <f>ROUND(E41*U41,2)</f>
        <v>0</v>
      </c>
      <c r="W41" s="224"/>
      <c r="X41" s="224" t="s">
        <v>557</v>
      </c>
      <c r="Y41" s="224" t="s">
        <v>513</v>
      </c>
      <c r="Z41" s="213"/>
      <c r="AA41" s="213"/>
      <c r="AB41" s="213"/>
      <c r="AC41" s="213"/>
      <c r="AD41" s="213"/>
      <c r="AE41" s="213"/>
      <c r="AF41" s="213"/>
      <c r="AG41" s="213" t="s">
        <v>558</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2">
        <v>12</v>
      </c>
      <c r="B43" s="243" t="s">
        <v>892</v>
      </c>
      <c r="C43" s="254" t="s">
        <v>5744</v>
      </c>
      <c r="D43" s="244" t="s">
        <v>530</v>
      </c>
      <c r="E43" s="245">
        <v>1</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527</v>
      </c>
      <c r="T43" s="248" t="s">
        <v>512</v>
      </c>
      <c r="U43" s="224">
        <v>0</v>
      </c>
      <c r="V43" s="224">
        <f>ROUND(E43*U43,2)</f>
        <v>0</v>
      </c>
      <c r="W43" s="224"/>
      <c r="X43" s="224" t="s">
        <v>557</v>
      </c>
      <c r="Y43" s="224" t="s">
        <v>513</v>
      </c>
      <c r="Z43" s="213"/>
      <c r="AA43" s="213"/>
      <c r="AB43" s="213"/>
      <c r="AC43" s="213"/>
      <c r="AD43" s="213"/>
      <c r="AE43" s="213"/>
      <c r="AF43" s="213"/>
      <c r="AG43" s="213" t="s">
        <v>558</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3"/>
      <c r="B45" s="4"/>
      <c r="C45" s="259"/>
      <c r="D45" s="6"/>
      <c r="E45" s="3"/>
      <c r="F45" s="3"/>
      <c r="G45" s="3"/>
      <c r="H45" s="3"/>
      <c r="I45" s="3"/>
      <c r="J45" s="3"/>
      <c r="K45" s="3"/>
      <c r="L45" s="3"/>
      <c r="M45" s="3"/>
      <c r="N45" s="3"/>
      <c r="O45" s="3"/>
      <c r="P45" s="3"/>
      <c r="Q45" s="3"/>
      <c r="R45" s="3"/>
      <c r="S45" s="3"/>
      <c r="T45" s="3"/>
      <c r="U45" s="3"/>
      <c r="V45" s="3"/>
      <c r="W45" s="3"/>
      <c r="X45" s="3"/>
      <c r="Y45" s="3"/>
      <c r="AE45">
        <v>12</v>
      </c>
      <c r="AF45">
        <v>21</v>
      </c>
      <c r="AG45" t="s">
        <v>492</v>
      </c>
    </row>
    <row r="46" spans="1:60" x14ac:dyDescent="0.2">
      <c r="A46" s="216"/>
      <c r="B46" s="217" t="s">
        <v>29</v>
      </c>
      <c r="C46" s="260"/>
      <c r="D46" s="218"/>
      <c r="E46" s="219"/>
      <c r="F46" s="219"/>
      <c r="G46" s="241">
        <f>G8+G36</f>
        <v>0</v>
      </c>
      <c r="H46" s="3"/>
      <c r="I46" s="3"/>
      <c r="J46" s="3"/>
      <c r="K46" s="3"/>
      <c r="L46" s="3"/>
      <c r="M46" s="3"/>
      <c r="N46" s="3"/>
      <c r="O46" s="3"/>
      <c r="P46" s="3"/>
      <c r="Q46" s="3"/>
      <c r="R46" s="3"/>
      <c r="S46" s="3"/>
      <c r="T46" s="3"/>
      <c r="U46" s="3"/>
      <c r="V46" s="3"/>
      <c r="W46" s="3"/>
      <c r="X46" s="3"/>
      <c r="Y46" s="3"/>
      <c r="AE46">
        <f>SUMIF(L7:L44,AE45,G7:G44)</f>
        <v>0</v>
      </c>
      <c r="AF46">
        <f>SUMIF(L7:L44,AF45,G7:G44)</f>
        <v>0</v>
      </c>
      <c r="AG46" t="s">
        <v>576</v>
      </c>
    </row>
    <row r="47" spans="1:60" x14ac:dyDescent="0.2">
      <c r="C47" s="261"/>
      <c r="D47" s="10"/>
      <c r="AG47" t="s">
        <v>577</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4Pc4gPnBIAzDdNARyVzSTAqR/17uC6n4x1Pib9mP7sTaFPkVNXo0tGxRtvxV1tQVgcbM+qThjOlEPKiLVCOLA==" saltValue="QUvIXxZ9M3MBGw1pf2rVRg==" spinCount="100000" sheet="1" formatRows="0"/>
  <mergeCells count="17">
    <mergeCell ref="C35:G35"/>
    <mergeCell ref="C38:G38"/>
    <mergeCell ref="C40:G40"/>
    <mergeCell ref="C42:G42"/>
    <mergeCell ref="C44:G44"/>
    <mergeCell ref="C23:G23"/>
    <mergeCell ref="C25:G25"/>
    <mergeCell ref="C27:G27"/>
    <mergeCell ref="C29:G29"/>
    <mergeCell ref="C31:G31"/>
    <mergeCell ref="C33:G33"/>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89</v>
      </c>
      <c r="C4" s="205" t="s">
        <v>90</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181</v>
      </c>
      <c r="C8" s="253" t="s">
        <v>182</v>
      </c>
      <c r="D8" s="234"/>
      <c r="E8" s="235"/>
      <c r="F8" s="236"/>
      <c r="G8" s="236">
        <f>SUMIF(AG9:AG14,"&lt;&gt;NOR",G9:G14)</f>
        <v>0</v>
      </c>
      <c r="H8" s="236"/>
      <c r="I8" s="236">
        <f>SUM(I9:I14)</f>
        <v>0</v>
      </c>
      <c r="J8" s="236"/>
      <c r="K8" s="236">
        <f>SUM(K9:K14)</f>
        <v>0</v>
      </c>
      <c r="L8" s="236"/>
      <c r="M8" s="236">
        <f>SUM(M9:M14)</f>
        <v>0</v>
      </c>
      <c r="N8" s="235"/>
      <c r="O8" s="235">
        <f>SUM(O9:O14)</f>
        <v>0</v>
      </c>
      <c r="P8" s="235"/>
      <c r="Q8" s="235">
        <f>SUM(Q9:Q14)</f>
        <v>0</v>
      </c>
      <c r="R8" s="236"/>
      <c r="S8" s="236"/>
      <c r="T8" s="237"/>
      <c r="U8" s="231"/>
      <c r="V8" s="231">
        <f>SUM(V9:V14)</f>
        <v>0</v>
      </c>
      <c r="W8" s="231"/>
      <c r="X8" s="231"/>
      <c r="Y8" s="231"/>
      <c r="AG8" t="s">
        <v>507</v>
      </c>
    </row>
    <row r="9" spans="1:60" outlineLevel="1" x14ac:dyDescent="0.2">
      <c r="A9" s="242">
        <v>1</v>
      </c>
      <c r="B9" s="243" t="s">
        <v>5745</v>
      </c>
      <c r="C9" s="254" t="s">
        <v>5746</v>
      </c>
      <c r="D9" s="244" t="s">
        <v>530</v>
      </c>
      <c r="E9" s="245">
        <v>2</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531</v>
      </c>
      <c r="Y9" s="224" t="s">
        <v>513</v>
      </c>
      <c r="Z9" s="213"/>
      <c r="AA9" s="213"/>
      <c r="AB9" s="213"/>
      <c r="AC9" s="213"/>
      <c r="AD9" s="213"/>
      <c r="AE9" s="213"/>
      <c r="AF9" s="213"/>
      <c r="AG9" s="213" t="s">
        <v>532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1" x14ac:dyDescent="0.2">
      <c r="A11" s="242">
        <v>2</v>
      </c>
      <c r="B11" s="243" t="s">
        <v>5747</v>
      </c>
      <c r="C11" s="254" t="s">
        <v>5748</v>
      </c>
      <c r="D11" s="244" t="s">
        <v>530</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527</v>
      </c>
      <c r="T11" s="248" t="s">
        <v>512</v>
      </c>
      <c r="U11" s="224">
        <v>0</v>
      </c>
      <c r="V11" s="224">
        <f>ROUND(E11*U11,2)</f>
        <v>0</v>
      </c>
      <c r="W11" s="224"/>
      <c r="X11" s="224" t="s">
        <v>557</v>
      </c>
      <c r="Y11" s="224" t="s">
        <v>513</v>
      </c>
      <c r="Z11" s="213"/>
      <c r="AA11" s="213"/>
      <c r="AB11" s="213"/>
      <c r="AC11" s="213"/>
      <c r="AD11" s="213"/>
      <c r="AE11" s="213"/>
      <c r="AF11" s="213"/>
      <c r="AG11" s="213" t="s">
        <v>558</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5"/>
      <c r="D12" s="251"/>
      <c r="E12" s="251"/>
      <c r="F12" s="251"/>
      <c r="G12" s="251"/>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515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42">
        <v>3</v>
      </c>
      <c r="B13" s="243" t="s">
        <v>590</v>
      </c>
      <c r="C13" s="254" t="s">
        <v>5749</v>
      </c>
      <c r="D13" s="244" t="s">
        <v>530</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527</v>
      </c>
      <c r="T13" s="248" t="s">
        <v>512</v>
      </c>
      <c r="U13" s="224">
        <v>0</v>
      </c>
      <c r="V13" s="224">
        <f>ROUND(E13*U13,2)</f>
        <v>0</v>
      </c>
      <c r="W13" s="224"/>
      <c r="X13" s="224" t="s">
        <v>557</v>
      </c>
      <c r="Y13" s="224" t="s">
        <v>513</v>
      </c>
      <c r="Z13" s="213"/>
      <c r="AA13" s="213"/>
      <c r="AB13" s="213"/>
      <c r="AC13" s="213"/>
      <c r="AD13" s="213"/>
      <c r="AE13" s="213"/>
      <c r="AF13" s="213"/>
      <c r="AG13" s="213" t="s">
        <v>558</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5"/>
      <c r="D14" s="251"/>
      <c r="E14" s="251"/>
      <c r="F14" s="251"/>
      <c r="G14" s="251"/>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x14ac:dyDescent="0.2">
      <c r="A15" s="232" t="s">
        <v>506</v>
      </c>
      <c r="B15" s="233" t="s">
        <v>184</v>
      </c>
      <c r="C15" s="253" t="s">
        <v>185</v>
      </c>
      <c r="D15" s="234"/>
      <c r="E15" s="235"/>
      <c r="F15" s="236"/>
      <c r="G15" s="236">
        <f>SUMIF(AG16:AG29,"&lt;&gt;NOR",G16:G29)</f>
        <v>0</v>
      </c>
      <c r="H15" s="236"/>
      <c r="I15" s="236">
        <f>SUM(I16:I29)</f>
        <v>0</v>
      </c>
      <c r="J15" s="236"/>
      <c r="K15" s="236">
        <f>SUM(K16:K29)</f>
        <v>0</v>
      </c>
      <c r="L15" s="236"/>
      <c r="M15" s="236">
        <f>SUM(M16:M29)</f>
        <v>0</v>
      </c>
      <c r="N15" s="235"/>
      <c r="O15" s="235">
        <f>SUM(O16:O29)</f>
        <v>0</v>
      </c>
      <c r="P15" s="235"/>
      <c r="Q15" s="235">
        <f>SUM(Q16:Q29)</f>
        <v>0</v>
      </c>
      <c r="R15" s="236"/>
      <c r="S15" s="236"/>
      <c r="T15" s="237"/>
      <c r="U15" s="231"/>
      <c r="V15" s="231">
        <f>SUM(V16:V29)</f>
        <v>0</v>
      </c>
      <c r="W15" s="231"/>
      <c r="X15" s="231"/>
      <c r="Y15" s="231"/>
      <c r="AG15" t="s">
        <v>507</v>
      </c>
    </row>
    <row r="16" spans="1:60" ht="22.5" outlineLevel="1" x14ac:dyDescent="0.2">
      <c r="A16" s="242">
        <v>4</v>
      </c>
      <c r="B16" s="243" t="s">
        <v>5745</v>
      </c>
      <c r="C16" s="254" t="s">
        <v>5750</v>
      </c>
      <c r="D16" s="244" t="s">
        <v>974</v>
      </c>
      <c r="E16" s="245">
        <v>3.6</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527</v>
      </c>
      <c r="T16" s="248" t="s">
        <v>512</v>
      </c>
      <c r="U16" s="224">
        <v>0</v>
      </c>
      <c r="V16" s="224">
        <f>ROUND(E16*U16,2)</f>
        <v>0</v>
      </c>
      <c r="W16" s="224"/>
      <c r="X16" s="224" t="s">
        <v>557</v>
      </c>
      <c r="Y16" s="224" t="s">
        <v>513</v>
      </c>
      <c r="Z16" s="213"/>
      <c r="AA16" s="213"/>
      <c r="AB16" s="213"/>
      <c r="AC16" s="213"/>
      <c r="AD16" s="213"/>
      <c r="AE16" s="213"/>
      <c r="AF16" s="213"/>
      <c r="AG16" s="213" t="s">
        <v>558</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5"/>
      <c r="D17" s="251"/>
      <c r="E17" s="251"/>
      <c r="F17" s="251"/>
      <c r="G17" s="251"/>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2">
        <v>5</v>
      </c>
      <c r="B18" s="243" t="s">
        <v>5747</v>
      </c>
      <c r="C18" s="254" t="s">
        <v>5751</v>
      </c>
      <c r="D18" s="244" t="s">
        <v>3523</v>
      </c>
      <c r="E18" s="245">
        <v>13.2</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3483</v>
      </c>
      <c r="Y18" s="224" t="s">
        <v>513</v>
      </c>
      <c r="Z18" s="213"/>
      <c r="AA18" s="213"/>
      <c r="AB18" s="213"/>
      <c r="AC18" s="213"/>
      <c r="AD18" s="213"/>
      <c r="AE18" s="213"/>
      <c r="AF18" s="213"/>
      <c r="AG18" s="213" t="s">
        <v>3506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5"/>
      <c r="D19" s="251"/>
      <c r="E19" s="251"/>
      <c r="F19" s="251"/>
      <c r="G19" s="251"/>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515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2">
        <v>6</v>
      </c>
      <c r="B20" s="243" t="s">
        <v>602</v>
      </c>
      <c r="C20" s="254" t="s">
        <v>5752</v>
      </c>
      <c r="D20" s="244" t="s">
        <v>918</v>
      </c>
      <c r="E20" s="245">
        <v>0.04</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527</v>
      </c>
      <c r="T20" s="248" t="s">
        <v>512</v>
      </c>
      <c r="U20" s="224">
        <v>0</v>
      </c>
      <c r="V20" s="224">
        <f>ROUND(E20*U20,2)</f>
        <v>0</v>
      </c>
      <c r="W20" s="224"/>
      <c r="X20" s="224" t="s">
        <v>557</v>
      </c>
      <c r="Y20" s="224" t="s">
        <v>513</v>
      </c>
      <c r="Z20" s="213"/>
      <c r="AA20" s="213"/>
      <c r="AB20" s="213"/>
      <c r="AC20" s="213"/>
      <c r="AD20" s="213"/>
      <c r="AE20" s="213"/>
      <c r="AF20" s="213"/>
      <c r="AG20" s="213" t="s">
        <v>558</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5"/>
      <c r="D21" s="251"/>
      <c r="E21" s="251"/>
      <c r="F21" s="251"/>
      <c r="G21" s="251"/>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515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2">
        <v>7</v>
      </c>
      <c r="B22" s="243" t="s">
        <v>605</v>
      </c>
      <c r="C22" s="254" t="s">
        <v>5753</v>
      </c>
      <c r="D22" s="244" t="s">
        <v>918</v>
      </c>
      <c r="E22" s="245">
        <v>0.04</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527</v>
      </c>
      <c r="T22" s="248" t="s">
        <v>512</v>
      </c>
      <c r="U22" s="224">
        <v>0</v>
      </c>
      <c r="V22" s="224">
        <f>ROUND(E22*U22,2)</f>
        <v>0</v>
      </c>
      <c r="W22" s="224"/>
      <c r="X22" s="224" t="s">
        <v>557</v>
      </c>
      <c r="Y22" s="224" t="s">
        <v>513</v>
      </c>
      <c r="Z22" s="213"/>
      <c r="AA22" s="213"/>
      <c r="AB22" s="213"/>
      <c r="AC22" s="213"/>
      <c r="AD22" s="213"/>
      <c r="AE22" s="213"/>
      <c r="AF22" s="213"/>
      <c r="AG22" s="213" t="s">
        <v>558</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5"/>
      <c r="D23" s="251"/>
      <c r="E23" s="251"/>
      <c r="F23" s="251"/>
      <c r="G23" s="251"/>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2">
        <v>8</v>
      </c>
      <c r="B24" s="243" t="s">
        <v>608</v>
      </c>
      <c r="C24" s="254" t="s">
        <v>5754</v>
      </c>
      <c r="D24" s="244" t="s">
        <v>918</v>
      </c>
      <c r="E24" s="245">
        <v>0.05</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c r="S24" s="247" t="s">
        <v>527</v>
      </c>
      <c r="T24" s="248" t="s">
        <v>512</v>
      </c>
      <c r="U24" s="224">
        <v>0</v>
      </c>
      <c r="V24" s="224">
        <f>ROUND(E24*U24,2)</f>
        <v>0</v>
      </c>
      <c r="W24" s="224"/>
      <c r="X24" s="224" t="s">
        <v>557</v>
      </c>
      <c r="Y24" s="224" t="s">
        <v>513</v>
      </c>
      <c r="Z24" s="213"/>
      <c r="AA24" s="213"/>
      <c r="AB24" s="213"/>
      <c r="AC24" s="213"/>
      <c r="AD24" s="213"/>
      <c r="AE24" s="213"/>
      <c r="AF24" s="213"/>
      <c r="AG24" s="213" t="s">
        <v>558</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5"/>
      <c r="D25" s="251"/>
      <c r="E25" s="251"/>
      <c r="F25" s="251"/>
      <c r="G25" s="251"/>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515</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2">
        <v>9</v>
      </c>
      <c r="B26" s="243" t="s">
        <v>611</v>
      </c>
      <c r="C26" s="254" t="s">
        <v>5755</v>
      </c>
      <c r="D26" s="244" t="s">
        <v>918</v>
      </c>
      <c r="E26" s="245">
        <v>0.04</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527</v>
      </c>
      <c r="T26" s="248" t="s">
        <v>512</v>
      </c>
      <c r="U26" s="224">
        <v>0</v>
      </c>
      <c r="V26" s="224">
        <f>ROUND(E26*U26,2)</f>
        <v>0</v>
      </c>
      <c r="W26" s="224"/>
      <c r="X26" s="224" t="s">
        <v>557</v>
      </c>
      <c r="Y26" s="224" t="s">
        <v>513</v>
      </c>
      <c r="Z26" s="213"/>
      <c r="AA26" s="213"/>
      <c r="AB26" s="213"/>
      <c r="AC26" s="213"/>
      <c r="AD26" s="213"/>
      <c r="AE26" s="213"/>
      <c r="AF26" s="213"/>
      <c r="AG26" s="213" t="s">
        <v>558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5"/>
      <c r="D27" s="251"/>
      <c r="E27" s="251"/>
      <c r="F27" s="251"/>
      <c r="G27" s="251"/>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515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2">
        <v>10</v>
      </c>
      <c r="B28" s="243" t="s">
        <v>614</v>
      </c>
      <c r="C28" s="254" t="s">
        <v>5756</v>
      </c>
      <c r="D28" s="244" t="s">
        <v>974</v>
      </c>
      <c r="E28" s="245">
        <v>0.65</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527</v>
      </c>
      <c r="T28" s="248" t="s">
        <v>512</v>
      </c>
      <c r="U28" s="224">
        <v>0</v>
      </c>
      <c r="V28" s="224">
        <f>ROUND(E28*U28,2)</f>
        <v>0</v>
      </c>
      <c r="W28" s="224"/>
      <c r="X28" s="224" t="s">
        <v>531</v>
      </c>
      <c r="Y28" s="224" t="s">
        <v>513</v>
      </c>
      <c r="Z28" s="213"/>
      <c r="AA28" s="213"/>
      <c r="AB28" s="213"/>
      <c r="AC28" s="213"/>
      <c r="AD28" s="213"/>
      <c r="AE28" s="213"/>
      <c r="AF28" s="213"/>
      <c r="AG28" s="213" t="s">
        <v>532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5"/>
      <c r="D29" s="251"/>
      <c r="E29" s="251"/>
      <c r="F29" s="251"/>
      <c r="G29" s="251"/>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515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x14ac:dyDescent="0.2">
      <c r="A30" s="232" t="s">
        <v>506</v>
      </c>
      <c r="B30" s="233" t="s">
        <v>187</v>
      </c>
      <c r="C30" s="253" t="s">
        <v>188</v>
      </c>
      <c r="D30" s="234"/>
      <c r="E30" s="235"/>
      <c r="F30" s="236"/>
      <c r="G30" s="236">
        <f>SUMIF(AG31:AG36,"&lt;&gt;NOR",G31:G36)</f>
        <v>0</v>
      </c>
      <c r="H30" s="236"/>
      <c r="I30" s="236">
        <f>SUM(I31:I36)</f>
        <v>0</v>
      </c>
      <c r="J30" s="236"/>
      <c r="K30" s="236">
        <f>SUM(K31:K36)</f>
        <v>0</v>
      </c>
      <c r="L30" s="236"/>
      <c r="M30" s="236">
        <f>SUM(M31:M36)</f>
        <v>0</v>
      </c>
      <c r="N30" s="235"/>
      <c r="O30" s="235">
        <f>SUM(O31:O36)</f>
        <v>0</v>
      </c>
      <c r="P30" s="235"/>
      <c r="Q30" s="235">
        <f>SUM(Q31:Q36)</f>
        <v>0</v>
      </c>
      <c r="R30" s="236"/>
      <c r="S30" s="236"/>
      <c r="T30" s="237"/>
      <c r="U30" s="231"/>
      <c r="V30" s="231">
        <f>SUM(V31:V36)</f>
        <v>0</v>
      </c>
      <c r="W30" s="231"/>
      <c r="X30" s="231"/>
      <c r="Y30" s="231"/>
      <c r="AG30" t="s">
        <v>507</v>
      </c>
    </row>
    <row r="31" spans="1:60" outlineLevel="1" x14ac:dyDescent="0.2">
      <c r="A31" s="242">
        <v>11</v>
      </c>
      <c r="B31" s="243" t="s">
        <v>5745</v>
      </c>
      <c r="C31" s="254" t="s">
        <v>5757</v>
      </c>
      <c r="D31" s="244" t="s">
        <v>530</v>
      </c>
      <c r="E31" s="245">
        <v>1</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527</v>
      </c>
      <c r="T31" s="248" t="s">
        <v>512</v>
      </c>
      <c r="U31" s="224">
        <v>0</v>
      </c>
      <c r="V31" s="224">
        <f>ROUND(E31*U31,2)</f>
        <v>0</v>
      </c>
      <c r="W31" s="224"/>
      <c r="X31" s="224" t="s">
        <v>3483</v>
      </c>
      <c r="Y31" s="224" t="s">
        <v>513</v>
      </c>
      <c r="Z31" s="213"/>
      <c r="AA31" s="213"/>
      <c r="AB31" s="213"/>
      <c r="AC31" s="213"/>
      <c r="AD31" s="213"/>
      <c r="AE31" s="213"/>
      <c r="AF31" s="213"/>
      <c r="AG31" s="213" t="s">
        <v>3484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x14ac:dyDescent="0.2">
      <c r="A33" s="242">
        <v>12</v>
      </c>
      <c r="B33" s="243" t="s">
        <v>5747</v>
      </c>
      <c r="C33" s="254" t="s">
        <v>5758</v>
      </c>
      <c r="D33" s="244" t="s">
        <v>530</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3483</v>
      </c>
      <c r="Y33" s="224" t="s">
        <v>513</v>
      </c>
      <c r="Z33" s="213"/>
      <c r="AA33" s="213"/>
      <c r="AB33" s="213"/>
      <c r="AC33" s="213"/>
      <c r="AD33" s="213"/>
      <c r="AE33" s="213"/>
      <c r="AF33" s="213"/>
      <c r="AG33" s="213" t="s">
        <v>3506</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42">
        <v>13</v>
      </c>
      <c r="B35" s="243" t="s">
        <v>624</v>
      </c>
      <c r="C35" s="254" t="s">
        <v>5759</v>
      </c>
      <c r="D35" s="244" t="s">
        <v>530</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557</v>
      </c>
      <c r="Y35" s="224" t="s">
        <v>513</v>
      </c>
      <c r="Z35" s="213"/>
      <c r="AA35" s="213"/>
      <c r="AB35" s="213"/>
      <c r="AC35" s="213"/>
      <c r="AD35" s="213"/>
      <c r="AE35" s="213"/>
      <c r="AF35" s="213"/>
      <c r="AG35" s="213" t="s">
        <v>558</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x14ac:dyDescent="0.2">
      <c r="A37" s="232" t="s">
        <v>506</v>
      </c>
      <c r="B37" s="233" t="s">
        <v>190</v>
      </c>
      <c r="C37" s="253" t="s">
        <v>191</v>
      </c>
      <c r="D37" s="234"/>
      <c r="E37" s="235"/>
      <c r="F37" s="236"/>
      <c r="G37" s="236">
        <f>SUMIF(AG38:AG44,"&lt;&gt;NOR",G38:G44)</f>
        <v>0</v>
      </c>
      <c r="H37" s="236"/>
      <c r="I37" s="236">
        <f>SUM(I38:I44)</f>
        <v>0</v>
      </c>
      <c r="J37" s="236"/>
      <c r="K37" s="236">
        <f>SUM(K38:K44)</f>
        <v>0</v>
      </c>
      <c r="L37" s="236"/>
      <c r="M37" s="236">
        <f>SUM(M38:M44)</f>
        <v>0</v>
      </c>
      <c r="N37" s="235"/>
      <c r="O37" s="235">
        <f>SUM(O38:O44)</f>
        <v>0</v>
      </c>
      <c r="P37" s="235"/>
      <c r="Q37" s="235">
        <f>SUM(Q38:Q44)</f>
        <v>0</v>
      </c>
      <c r="R37" s="236"/>
      <c r="S37" s="236"/>
      <c r="T37" s="237"/>
      <c r="U37" s="231"/>
      <c r="V37" s="231">
        <f>SUM(V38:V44)</f>
        <v>0</v>
      </c>
      <c r="W37" s="231"/>
      <c r="X37" s="231"/>
      <c r="Y37" s="231"/>
      <c r="AG37" t="s">
        <v>507</v>
      </c>
    </row>
    <row r="38" spans="1:60" outlineLevel="1" x14ac:dyDescent="0.2">
      <c r="A38" s="242">
        <v>14</v>
      </c>
      <c r="B38" s="243" t="s">
        <v>5745</v>
      </c>
      <c r="C38" s="254" t="s">
        <v>5760</v>
      </c>
      <c r="D38" s="244" t="s">
        <v>530</v>
      </c>
      <c r="E38" s="245">
        <v>1</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527</v>
      </c>
      <c r="T38" s="248" t="s">
        <v>512</v>
      </c>
      <c r="U38" s="224">
        <v>0</v>
      </c>
      <c r="V38" s="224">
        <f>ROUND(E38*U38,2)</f>
        <v>0</v>
      </c>
      <c r="W38" s="224"/>
      <c r="X38" s="224" t="s">
        <v>3483</v>
      </c>
      <c r="Y38" s="224" t="s">
        <v>513</v>
      </c>
      <c r="Z38" s="213"/>
      <c r="AA38" s="213"/>
      <c r="AB38" s="213"/>
      <c r="AC38" s="213"/>
      <c r="AD38" s="213"/>
      <c r="AE38" s="213"/>
      <c r="AF38" s="213"/>
      <c r="AG38" s="213" t="s">
        <v>3506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5"/>
      <c r="D39" s="251"/>
      <c r="E39" s="251"/>
      <c r="F39" s="251"/>
      <c r="G39" s="251"/>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515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33.75" outlineLevel="1" x14ac:dyDescent="0.2">
      <c r="A40" s="242">
        <v>15</v>
      </c>
      <c r="B40" s="243" t="s">
        <v>5747</v>
      </c>
      <c r="C40" s="254" t="s">
        <v>5761</v>
      </c>
      <c r="D40" s="244" t="s">
        <v>530</v>
      </c>
      <c r="E40" s="245">
        <v>1</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527</v>
      </c>
      <c r="T40" s="248" t="s">
        <v>512</v>
      </c>
      <c r="U40" s="224">
        <v>0</v>
      </c>
      <c r="V40" s="224">
        <f>ROUND(E40*U40,2)</f>
        <v>0</v>
      </c>
      <c r="W40" s="224"/>
      <c r="X40" s="224" t="s">
        <v>3483</v>
      </c>
      <c r="Y40" s="224" t="s">
        <v>513</v>
      </c>
      <c r="Z40" s="213"/>
      <c r="AA40" s="213"/>
      <c r="AB40" s="213"/>
      <c r="AC40" s="213"/>
      <c r="AD40" s="213"/>
      <c r="AE40" s="213"/>
      <c r="AF40" s="213"/>
      <c r="AG40" s="213" t="s">
        <v>3506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8" t="s">
        <v>5762</v>
      </c>
      <c r="D41" s="229"/>
      <c r="E41" s="230"/>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573</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8" t="s">
        <v>5763</v>
      </c>
      <c r="D42" s="229"/>
      <c r="E42" s="230"/>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573</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8" t="s">
        <v>317</v>
      </c>
      <c r="D43" s="229"/>
      <c r="E43" s="230">
        <v>1</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573</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7"/>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2" t="s">
        <v>506</v>
      </c>
      <c r="B45" s="233" t="s">
        <v>193</v>
      </c>
      <c r="C45" s="253" t="s">
        <v>194</v>
      </c>
      <c r="D45" s="234"/>
      <c r="E45" s="235"/>
      <c r="F45" s="236"/>
      <c r="G45" s="236">
        <f>SUMIF(AG46:AG53,"&lt;&gt;NOR",G46:G53)</f>
        <v>0</v>
      </c>
      <c r="H45" s="236"/>
      <c r="I45" s="236">
        <f>SUM(I46:I53)</f>
        <v>0</v>
      </c>
      <c r="J45" s="236"/>
      <c r="K45" s="236">
        <f>SUM(K46:K53)</f>
        <v>0</v>
      </c>
      <c r="L45" s="236"/>
      <c r="M45" s="236">
        <f>SUM(M46:M53)</f>
        <v>0</v>
      </c>
      <c r="N45" s="235"/>
      <c r="O45" s="235">
        <f>SUM(O46:O53)</f>
        <v>0</v>
      </c>
      <c r="P45" s="235"/>
      <c r="Q45" s="235">
        <f>SUM(Q46:Q53)</f>
        <v>0</v>
      </c>
      <c r="R45" s="236"/>
      <c r="S45" s="236"/>
      <c r="T45" s="237"/>
      <c r="U45" s="231"/>
      <c r="V45" s="231">
        <f>SUM(V46:V53)</f>
        <v>0</v>
      </c>
      <c r="W45" s="231"/>
      <c r="X45" s="231"/>
      <c r="Y45" s="231"/>
      <c r="AG45" t="s">
        <v>507</v>
      </c>
    </row>
    <row r="46" spans="1:60" outlineLevel="1" x14ac:dyDescent="0.2">
      <c r="A46" s="242">
        <v>16</v>
      </c>
      <c r="B46" s="243" t="s">
        <v>5745</v>
      </c>
      <c r="C46" s="254" t="s">
        <v>5764</v>
      </c>
      <c r="D46" s="244" t="s">
        <v>530</v>
      </c>
      <c r="E46" s="245">
        <v>4</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527</v>
      </c>
      <c r="T46" s="248" t="s">
        <v>512</v>
      </c>
      <c r="U46" s="224">
        <v>0</v>
      </c>
      <c r="V46" s="224">
        <f>ROUND(E46*U46,2)</f>
        <v>0</v>
      </c>
      <c r="W46" s="224"/>
      <c r="X46" s="224" t="s">
        <v>3483</v>
      </c>
      <c r="Y46" s="224" t="s">
        <v>513</v>
      </c>
      <c r="Z46" s="213"/>
      <c r="AA46" s="213"/>
      <c r="AB46" s="213"/>
      <c r="AC46" s="213"/>
      <c r="AD46" s="213"/>
      <c r="AE46" s="213"/>
      <c r="AF46" s="213"/>
      <c r="AG46" s="213" t="s">
        <v>3506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5"/>
      <c r="D47" s="251"/>
      <c r="E47" s="251"/>
      <c r="F47" s="251"/>
      <c r="G47" s="251"/>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2">
        <v>17</v>
      </c>
      <c r="B48" s="243" t="s">
        <v>5747</v>
      </c>
      <c r="C48" s="254" t="s">
        <v>5765</v>
      </c>
      <c r="D48" s="244" t="s">
        <v>530</v>
      </c>
      <c r="E48" s="245">
        <v>1</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527</v>
      </c>
      <c r="T48" s="248" t="s">
        <v>512</v>
      </c>
      <c r="U48" s="224">
        <v>0</v>
      </c>
      <c r="V48" s="224">
        <f>ROUND(E48*U48,2)</f>
        <v>0</v>
      </c>
      <c r="W48" s="224"/>
      <c r="X48" s="224" t="s">
        <v>3483</v>
      </c>
      <c r="Y48" s="224" t="s">
        <v>513</v>
      </c>
      <c r="Z48" s="213"/>
      <c r="AA48" s="213"/>
      <c r="AB48" s="213"/>
      <c r="AC48" s="213"/>
      <c r="AD48" s="213"/>
      <c r="AE48" s="213"/>
      <c r="AF48" s="213"/>
      <c r="AG48" s="213" t="s">
        <v>3506</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2" x14ac:dyDescent="0.2">
      <c r="A49" s="220"/>
      <c r="B49" s="221"/>
      <c r="C49" s="258" t="s">
        <v>5766</v>
      </c>
      <c r="D49" s="229"/>
      <c r="E49" s="230"/>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573</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3" x14ac:dyDescent="0.2">
      <c r="A50" s="220"/>
      <c r="B50" s="221"/>
      <c r="C50" s="258" t="s">
        <v>5767</v>
      </c>
      <c r="D50" s="229"/>
      <c r="E50" s="230"/>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573</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3" x14ac:dyDescent="0.2">
      <c r="A51" s="220"/>
      <c r="B51" s="221"/>
      <c r="C51" s="258" t="s">
        <v>5768</v>
      </c>
      <c r="D51" s="229"/>
      <c r="E51" s="230"/>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573</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8" t="s">
        <v>317</v>
      </c>
      <c r="D52" s="229"/>
      <c r="E52" s="230">
        <v>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573</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7"/>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x14ac:dyDescent="0.2">
      <c r="A54" s="232" t="s">
        <v>506</v>
      </c>
      <c r="B54" s="233" t="s">
        <v>196</v>
      </c>
      <c r="C54" s="253" t="s">
        <v>197</v>
      </c>
      <c r="D54" s="234"/>
      <c r="E54" s="235"/>
      <c r="F54" s="236"/>
      <c r="G54" s="236">
        <f>SUMIF(AG55:AG60,"&lt;&gt;NOR",G55:G60)</f>
        <v>0</v>
      </c>
      <c r="H54" s="236"/>
      <c r="I54" s="236">
        <f>SUM(I55:I60)</f>
        <v>0</v>
      </c>
      <c r="J54" s="236"/>
      <c r="K54" s="236">
        <f>SUM(K55:K60)</f>
        <v>0</v>
      </c>
      <c r="L54" s="236"/>
      <c r="M54" s="236">
        <f>SUM(M55:M60)</f>
        <v>0</v>
      </c>
      <c r="N54" s="235"/>
      <c r="O54" s="235">
        <f>SUM(O55:O60)</f>
        <v>0</v>
      </c>
      <c r="P54" s="235"/>
      <c r="Q54" s="235">
        <f>SUM(Q55:Q60)</f>
        <v>0</v>
      </c>
      <c r="R54" s="236"/>
      <c r="S54" s="236"/>
      <c r="T54" s="237"/>
      <c r="U54" s="231"/>
      <c r="V54" s="231">
        <f>SUM(V55:V60)</f>
        <v>0</v>
      </c>
      <c r="W54" s="231"/>
      <c r="X54" s="231"/>
      <c r="Y54" s="231"/>
      <c r="AG54" t="s">
        <v>507</v>
      </c>
    </row>
    <row r="55" spans="1:60" ht="22.5" outlineLevel="1" x14ac:dyDescent="0.2">
      <c r="A55" s="242">
        <v>18</v>
      </c>
      <c r="B55" s="243" t="s">
        <v>5745</v>
      </c>
      <c r="C55" s="254" t="s">
        <v>5769</v>
      </c>
      <c r="D55" s="244" t="s">
        <v>530</v>
      </c>
      <c r="E55" s="245">
        <v>2</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527</v>
      </c>
      <c r="T55" s="248" t="s">
        <v>512</v>
      </c>
      <c r="U55" s="224">
        <v>0</v>
      </c>
      <c r="V55" s="224">
        <f>ROUND(E55*U55,2)</f>
        <v>0</v>
      </c>
      <c r="W55" s="224"/>
      <c r="X55" s="224" t="s">
        <v>3483</v>
      </c>
      <c r="Y55" s="224" t="s">
        <v>513</v>
      </c>
      <c r="Z55" s="213"/>
      <c r="AA55" s="213"/>
      <c r="AB55" s="213"/>
      <c r="AC55" s="213"/>
      <c r="AD55" s="213"/>
      <c r="AE55" s="213"/>
      <c r="AF55" s="213"/>
      <c r="AG55" s="213" t="s">
        <v>3506</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5"/>
      <c r="D56" s="251"/>
      <c r="E56" s="251"/>
      <c r="F56" s="251"/>
      <c r="G56" s="251"/>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515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2">
        <v>19</v>
      </c>
      <c r="B57" s="243" t="s">
        <v>5747</v>
      </c>
      <c r="C57" s="254" t="s">
        <v>5770</v>
      </c>
      <c r="D57" s="244" t="s">
        <v>530</v>
      </c>
      <c r="E57" s="245">
        <v>2</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527</v>
      </c>
      <c r="T57" s="248" t="s">
        <v>512</v>
      </c>
      <c r="U57" s="224">
        <v>0</v>
      </c>
      <c r="V57" s="224">
        <f>ROUND(E57*U57,2)</f>
        <v>0</v>
      </c>
      <c r="W57" s="224"/>
      <c r="X57" s="224" t="s">
        <v>3483</v>
      </c>
      <c r="Y57" s="224" t="s">
        <v>513</v>
      </c>
      <c r="Z57" s="213"/>
      <c r="AA57" s="213"/>
      <c r="AB57" s="213"/>
      <c r="AC57" s="213"/>
      <c r="AD57" s="213"/>
      <c r="AE57" s="213"/>
      <c r="AF57" s="213"/>
      <c r="AG57" s="213" t="s">
        <v>3506</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8" t="s">
        <v>5771</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573</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8" t="s">
        <v>319</v>
      </c>
      <c r="D59" s="229"/>
      <c r="E59" s="230">
        <v>2</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7"/>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515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x14ac:dyDescent="0.2">
      <c r="A61" s="232" t="s">
        <v>506</v>
      </c>
      <c r="B61" s="233" t="s">
        <v>199</v>
      </c>
      <c r="C61" s="253" t="s">
        <v>200</v>
      </c>
      <c r="D61" s="234"/>
      <c r="E61" s="235"/>
      <c r="F61" s="236"/>
      <c r="G61" s="236">
        <f>SUMIF(AG62:AG65,"&lt;&gt;NOR",G62:G65)</f>
        <v>0</v>
      </c>
      <c r="H61" s="236"/>
      <c r="I61" s="236">
        <f>SUM(I62:I65)</f>
        <v>0</v>
      </c>
      <c r="J61" s="236"/>
      <c r="K61" s="236">
        <f>SUM(K62:K65)</f>
        <v>0</v>
      </c>
      <c r="L61" s="236"/>
      <c r="M61" s="236">
        <f>SUM(M62:M65)</f>
        <v>0</v>
      </c>
      <c r="N61" s="235"/>
      <c r="O61" s="235">
        <f>SUM(O62:O65)</f>
        <v>0</v>
      </c>
      <c r="P61" s="235"/>
      <c r="Q61" s="235">
        <f>SUM(Q62:Q65)</f>
        <v>0</v>
      </c>
      <c r="R61" s="236"/>
      <c r="S61" s="236"/>
      <c r="T61" s="237"/>
      <c r="U61" s="231"/>
      <c r="V61" s="231">
        <f>SUM(V62:V65)</f>
        <v>0</v>
      </c>
      <c r="W61" s="231"/>
      <c r="X61" s="231"/>
      <c r="Y61" s="231"/>
      <c r="AG61" t="s">
        <v>507</v>
      </c>
    </row>
    <row r="62" spans="1:60" outlineLevel="1" x14ac:dyDescent="0.2">
      <c r="A62" s="242">
        <v>20</v>
      </c>
      <c r="B62" s="243" t="s">
        <v>5745</v>
      </c>
      <c r="C62" s="254" t="s">
        <v>5772</v>
      </c>
      <c r="D62" s="244" t="s">
        <v>530</v>
      </c>
      <c r="E62" s="245">
        <v>1</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527</v>
      </c>
      <c r="T62" s="248" t="s">
        <v>512</v>
      </c>
      <c r="U62" s="224">
        <v>0</v>
      </c>
      <c r="V62" s="224">
        <f>ROUND(E62*U62,2)</f>
        <v>0</v>
      </c>
      <c r="W62" s="224"/>
      <c r="X62" s="224" t="s">
        <v>3483</v>
      </c>
      <c r="Y62" s="224" t="s">
        <v>513</v>
      </c>
      <c r="Z62" s="213"/>
      <c r="AA62" s="213"/>
      <c r="AB62" s="213"/>
      <c r="AC62" s="213"/>
      <c r="AD62" s="213"/>
      <c r="AE62" s="213"/>
      <c r="AF62" s="213"/>
      <c r="AG62" s="213" t="s">
        <v>3484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5"/>
      <c r="D63" s="251"/>
      <c r="E63" s="251"/>
      <c r="F63" s="251"/>
      <c r="G63" s="251"/>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515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2">
        <v>21</v>
      </c>
      <c r="B64" s="243" t="s">
        <v>5747</v>
      </c>
      <c r="C64" s="254" t="s">
        <v>5773</v>
      </c>
      <c r="D64" s="244" t="s">
        <v>530</v>
      </c>
      <c r="E64" s="245">
        <v>1</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527</v>
      </c>
      <c r="T64" s="248" t="s">
        <v>512</v>
      </c>
      <c r="U64" s="224">
        <v>0</v>
      </c>
      <c r="V64" s="224">
        <f>ROUND(E64*U64,2)</f>
        <v>0</v>
      </c>
      <c r="W64" s="224"/>
      <c r="X64" s="224" t="s">
        <v>3483</v>
      </c>
      <c r="Y64" s="224" t="s">
        <v>513</v>
      </c>
      <c r="Z64" s="213"/>
      <c r="AA64" s="213"/>
      <c r="AB64" s="213"/>
      <c r="AC64" s="213"/>
      <c r="AD64" s="213"/>
      <c r="AE64" s="213"/>
      <c r="AF64" s="213"/>
      <c r="AG64" s="213" t="s">
        <v>3506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5"/>
      <c r="D65" s="251"/>
      <c r="E65" s="251"/>
      <c r="F65" s="251"/>
      <c r="G65" s="251"/>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x14ac:dyDescent="0.2">
      <c r="A66" s="232" t="s">
        <v>506</v>
      </c>
      <c r="B66" s="233" t="s">
        <v>202</v>
      </c>
      <c r="C66" s="253" t="s">
        <v>203</v>
      </c>
      <c r="D66" s="234"/>
      <c r="E66" s="235"/>
      <c r="F66" s="236"/>
      <c r="G66" s="236">
        <f>SUMIF(AG67:AG72,"&lt;&gt;NOR",G67:G72)</f>
        <v>0</v>
      </c>
      <c r="H66" s="236"/>
      <c r="I66" s="236">
        <f>SUM(I67:I72)</f>
        <v>0</v>
      </c>
      <c r="J66" s="236"/>
      <c r="K66" s="236">
        <f>SUM(K67:K72)</f>
        <v>0</v>
      </c>
      <c r="L66" s="236"/>
      <c r="M66" s="236">
        <f>SUM(M67:M72)</f>
        <v>0</v>
      </c>
      <c r="N66" s="235"/>
      <c r="O66" s="235">
        <f>SUM(O67:O72)</f>
        <v>0</v>
      </c>
      <c r="P66" s="235"/>
      <c r="Q66" s="235">
        <f>SUM(Q67:Q72)</f>
        <v>0</v>
      </c>
      <c r="R66" s="236"/>
      <c r="S66" s="236"/>
      <c r="T66" s="237"/>
      <c r="U66" s="231"/>
      <c r="V66" s="231">
        <f>SUM(V67:V72)</f>
        <v>0</v>
      </c>
      <c r="W66" s="231"/>
      <c r="X66" s="231"/>
      <c r="Y66" s="231"/>
      <c r="AG66" t="s">
        <v>507</v>
      </c>
    </row>
    <row r="67" spans="1:60" outlineLevel="1" x14ac:dyDescent="0.2">
      <c r="A67" s="242">
        <v>22</v>
      </c>
      <c r="B67" s="243" t="s">
        <v>5745</v>
      </c>
      <c r="C67" s="254" t="s">
        <v>5774</v>
      </c>
      <c r="D67" s="244" t="s">
        <v>530</v>
      </c>
      <c r="E67" s="245">
        <v>6</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527</v>
      </c>
      <c r="T67" s="248" t="s">
        <v>512</v>
      </c>
      <c r="U67" s="224">
        <v>0</v>
      </c>
      <c r="V67" s="224">
        <f>ROUND(E67*U67,2)</f>
        <v>0</v>
      </c>
      <c r="W67" s="224"/>
      <c r="X67" s="224" t="s">
        <v>3483</v>
      </c>
      <c r="Y67" s="224" t="s">
        <v>513</v>
      </c>
      <c r="Z67" s="213"/>
      <c r="AA67" s="213"/>
      <c r="AB67" s="213"/>
      <c r="AC67" s="213"/>
      <c r="AD67" s="213"/>
      <c r="AE67" s="213"/>
      <c r="AF67" s="213"/>
      <c r="AG67" s="213" t="s">
        <v>3484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5"/>
      <c r="D68" s="251"/>
      <c r="E68" s="251"/>
      <c r="F68" s="251"/>
      <c r="G68" s="251"/>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1" x14ac:dyDescent="0.2">
      <c r="A69" s="242">
        <v>23</v>
      </c>
      <c r="B69" s="243" t="s">
        <v>5747</v>
      </c>
      <c r="C69" s="254" t="s">
        <v>5775</v>
      </c>
      <c r="D69" s="244" t="s">
        <v>530</v>
      </c>
      <c r="E69" s="245">
        <v>1</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527</v>
      </c>
      <c r="T69" s="248" t="s">
        <v>512</v>
      </c>
      <c r="U69" s="224">
        <v>0</v>
      </c>
      <c r="V69" s="224">
        <f>ROUND(E69*U69,2)</f>
        <v>0</v>
      </c>
      <c r="W69" s="224"/>
      <c r="X69" s="224" t="s">
        <v>3483</v>
      </c>
      <c r="Y69" s="224" t="s">
        <v>513</v>
      </c>
      <c r="Z69" s="213"/>
      <c r="AA69" s="213"/>
      <c r="AB69" s="213"/>
      <c r="AC69" s="213"/>
      <c r="AD69" s="213"/>
      <c r="AE69" s="213"/>
      <c r="AF69" s="213"/>
      <c r="AG69" s="213" t="s">
        <v>3506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8" t="s">
        <v>5776</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573</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58" t="s">
        <v>317</v>
      </c>
      <c r="D71" s="229"/>
      <c r="E71" s="230">
        <v>1</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573</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7"/>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515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x14ac:dyDescent="0.2">
      <c r="A73" s="232" t="s">
        <v>506</v>
      </c>
      <c r="B73" s="233" t="s">
        <v>205</v>
      </c>
      <c r="C73" s="253" t="s">
        <v>206</v>
      </c>
      <c r="D73" s="234"/>
      <c r="E73" s="235"/>
      <c r="F73" s="236"/>
      <c r="G73" s="236">
        <f>SUMIF(AG74:AG77,"&lt;&gt;NOR",G74:G77)</f>
        <v>0</v>
      </c>
      <c r="H73" s="236"/>
      <c r="I73" s="236">
        <f>SUM(I74:I77)</f>
        <v>0</v>
      </c>
      <c r="J73" s="236"/>
      <c r="K73" s="236">
        <f>SUM(K74:K77)</f>
        <v>0</v>
      </c>
      <c r="L73" s="236"/>
      <c r="M73" s="236">
        <f>SUM(M74:M77)</f>
        <v>0</v>
      </c>
      <c r="N73" s="235"/>
      <c r="O73" s="235">
        <f>SUM(O74:O77)</f>
        <v>0</v>
      </c>
      <c r="P73" s="235"/>
      <c r="Q73" s="235">
        <f>SUM(Q74:Q77)</f>
        <v>0</v>
      </c>
      <c r="R73" s="236"/>
      <c r="S73" s="236"/>
      <c r="T73" s="237"/>
      <c r="U73" s="231"/>
      <c r="V73" s="231">
        <f>SUM(V74:V77)</f>
        <v>0</v>
      </c>
      <c r="W73" s="231"/>
      <c r="X73" s="231"/>
      <c r="Y73" s="231"/>
      <c r="AG73" t="s">
        <v>507</v>
      </c>
    </row>
    <row r="74" spans="1:60" outlineLevel="1" x14ac:dyDescent="0.2">
      <c r="A74" s="242">
        <v>24</v>
      </c>
      <c r="B74" s="243" t="s">
        <v>5745</v>
      </c>
      <c r="C74" s="254" t="s">
        <v>5777</v>
      </c>
      <c r="D74" s="244" t="s">
        <v>530</v>
      </c>
      <c r="E74" s="245">
        <v>6</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527</v>
      </c>
      <c r="T74" s="248" t="s">
        <v>512</v>
      </c>
      <c r="U74" s="224">
        <v>0</v>
      </c>
      <c r="V74" s="224">
        <f>ROUND(E74*U74,2)</f>
        <v>0</v>
      </c>
      <c r="W74" s="224"/>
      <c r="X74" s="224" t="s">
        <v>3483</v>
      </c>
      <c r="Y74" s="224" t="s">
        <v>513</v>
      </c>
      <c r="Z74" s="213"/>
      <c r="AA74" s="213"/>
      <c r="AB74" s="213"/>
      <c r="AC74" s="213"/>
      <c r="AD74" s="213"/>
      <c r="AE74" s="213"/>
      <c r="AF74" s="213"/>
      <c r="AG74" s="213" t="s">
        <v>3484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5"/>
      <c r="D75" s="251"/>
      <c r="E75" s="251"/>
      <c r="F75" s="251"/>
      <c r="G75" s="251"/>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515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2">
        <v>25</v>
      </c>
      <c r="B76" s="243" t="s">
        <v>5747</v>
      </c>
      <c r="C76" s="254" t="s">
        <v>5778</v>
      </c>
      <c r="D76" s="244" t="s">
        <v>530</v>
      </c>
      <c r="E76" s="245">
        <v>6</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527</v>
      </c>
      <c r="T76" s="248" t="s">
        <v>512</v>
      </c>
      <c r="U76" s="224">
        <v>0</v>
      </c>
      <c r="V76" s="224">
        <f>ROUND(E76*U76,2)</f>
        <v>0</v>
      </c>
      <c r="W76" s="224"/>
      <c r="X76" s="224" t="s">
        <v>3483</v>
      </c>
      <c r="Y76" s="224" t="s">
        <v>513</v>
      </c>
      <c r="Z76" s="213"/>
      <c r="AA76" s="213"/>
      <c r="AB76" s="213"/>
      <c r="AC76" s="213"/>
      <c r="AD76" s="213"/>
      <c r="AE76" s="213"/>
      <c r="AF76" s="213"/>
      <c r="AG76" s="213" t="s">
        <v>3506</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5"/>
      <c r="D77" s="251"/>
      <c r="E77" s="251"/>
      <c r="F77" s="251"/>
      <c r="G77" s="251"/>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x14ac:dyDescent="0.2">
      <c r="A78" s="232" t="s">
        <v>506</v>
      </c>
      <c r="B78" s="233" t="s">
        <v>218</v>
      </c>
      <c r="C78" s="253" t="s">
        <v>219</v>
      </c>
      <c r="D78" s="234"/>
      <c r="E78" s="235"/>
      <c r="F78" s="236"/>
      <c r="G78" s="236">
        <f>SUMIF(AG79:AG86,"&lt;&gt;NOR",G79:G86)</f>
        <v>0</v>
      </c>
      <c r="H78" s="236"/>
      <c r="I78" s="236">
        <f>SUM(I79:I86)</f>
        <v>0</v>
      </c>
      <c r="J78" s="236"/>
      <c r="K78" s="236">
        <f>SUM(K79:K86)</f>
        <v>0</v>
      </c>
      <c r="L78" s="236"/>
      <c r="M78" s="236">
        <f>SUM(M79:M86)</f>
        <v>0</v>
      </c>
      <c r="N78" s="235"/>
      <c r="O78" s="235">
        <f>SUM(O79:O86)</f>
        <v>0</v>
      </c>
      <c r="P78" s="235"/>
      <c r="Q78" s="235">
        <f>SUM(Q79:Q86)</f>
        <v>0</v>
      </c>
      <c r="R78" s="236"/>
      <c r="S78" s="236"/>
      <c r="T78" s="237"/>
      <c r="U78" s="231"/>
      <c r="V78" s="231">
        <f>SUM(V79:V86)</f>
        <v>0</v>
      </c>
      <c r="W78" s="231"/>
      <c r="X78" s="231"/>
      <c r="Y78" s="231"/>
      <c r="AG78" t="s">
        <v>507</v>
      </c>
    </row>
    <row r="79" spans="1:60" outlineLevel="1" x14ac:dyDescent="0.2">
      <c r="A79" s="242">
        <v>26</v>
      </c>
      <c r="B79" s="243" t="s">
        <v>5745</v>
      </c>
      <c r="C79" s="254" t="s">
        <v>5779</v>
      </c>
      <c r="D79" s="244" t="s">
        <v>530</v>
      </c>
      <c r="E79" s="245">
        <v>1</v>
      </c>
      <c r="F79" s="246"/>
      <c r="G79" s="247">
        <f>ROUND(E79*F79,2)</f>
        <v>0</v>
      </c>
      <c r="H79" s="246"/>
      <c r="I79" s="247">
        <f>ROUND(E79*H79,2)</f>
        <v>0</v>
      </c>
      <c r="J79" s="246"/>
      <c r="K79" s="247">
        <f>ROUND(E79*J79,2)</f>
        <v>0</v>
      </c>
      <c r="L79" s="247">
        <v>21</v>
      </c>
      <c r="M79" s="247">
        <f>G79*(1+L79/100)</f>
        <v>0</v>
      </c>
      <c r="N79" s="245">
        <v>0</v>
      </c>
      <c r="O79" s="245">
        <f>ROUND(E79*N79,2)</f>
        <v>0</v>
      </c>
      <c r="P79" s="245">
        <v>0</v>
      </c>
      <c r="Q79" s="245">
        <f>ROUND(E79*P79,2)</f>
        <v>0</v>
      </c>
      <c r="R79" s="247"/>
      <c r="S79" s="247" t="s">
        <v>527</v>
      </c>
      <c r="T79" s="248" t="s">
        <v>512</v>
      </c>
      <c r="U79" s="224">
        <v>0</v>
      </c>
      <c r="V79" s="224">
        <f>ROUND(E79*U79,2)</f>
        <v>0</v>
      </c>
      <c r="W79" s="224"/>
      <c r="X79" s="224" t="s">
        <v>3483</v>
      </c>
      <c r="Y79" s="224" t="s">
        <v>513</v>
      </c>
      <c r="Z79" s="213"/>
      <c r="AA79" s="213"/>
      <c r="AB79" s="213"/>
      <c r="AC79" s="213"/>
      <c r="AD79" s="213"/>
      <c r="AE79" s="213"/>
      <c r="AF79" s="213"/>
      <c r="AG79" s="213" t="s">
        <v>3484</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5"/>
      <c r="D80" s="251"/>
      <c r="E80" s="251"/>
      <c r="F80" s="251"/>
      <c r="G80" s="251"/>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515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2">
        <v>27</v>
      </c>
      <c r="B81" s="243" t="s">
        <v>5747</v>
      </c>
      <c r="C81" s="254" t="s">
        <v>5780</v>
      </c>
      <c r="D81" s="244" t="s">
        <v>530</v>
      </c>
      <c r="E81" s="245">
        <v>1</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527</v>
      </c>
      <c r="T81" s="248" t="s">
        <v>512</v>
      </c>
      <c r="U81" s="224">
        <v>0</v>
      </c>
      <c r="V81" s="224">
        <f>ROUND(E81*U81,2)</f>
        <v>0</v>
      </c>
      <c r="W81" s="224"/>
      <c r="X81" s="224" t="s">
        <v>3483</v>
      </c>
      <c r="Y81" s="224" t="s">
        <v>513</v>
      </c>
      <c r="Z81" s="213"/>
      <c r="AA81" s="213"/>
      <c r="AB81" s="213"/>
      <c r="AC81" s="213"/>
      <c r="AD81" s="213"/>
      <c r="AE81" s="213"/>
      <c r="AF81" s="213"/>
      <c r="AG81" s="213" t="s">
        <v>3506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8" t="s">
        <v>5781</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573</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58" t="s">
        <v>5782</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573</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58" t="s">
        <v>5783</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573</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58" t="s">
        <v>317</v>
      </c>
      <c r="D85" s="229"/>
      <c r="E85" s="230">
        <v>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573</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7"/>
      <c r="D86" s="250"/>
      <c r="E86" s="250"/>
      <c r="F86" s="250"/>
      <c r="G86" s="250"/>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515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2" t="s">
        <v>506</v>
      </c>
      <c r="B87" s="233" t="s">
        <v>221</v>
      </c>
      <c r="C87" s="253" t="s">
        <v>222</v>
      </c>
      <c r="D87" s="234"/>
      <c r="E87" s="235"/>
      <c r="F87" s="236"/>
      <c r="G87" s="236">
        <f>SUMIF(AG88:AG95,"&lt;&gt;NOR",G88:G95)</f>
        <v>0</v>
      </c>
      <c r="H87" s="236"/>
      <c r="I87" s="236">
        <f>SUM(I88:I95)</f>
        <v>0</v>
      </c>
      <c r="J87" s="236"/>
      <c r="K87" s="236">
        <f>SUM(K88:K95)</f>
        <v>0</v>
      </c>
      <c r="L87" s="236"/>
      <c r="M87" s="236">
        <f>SUM(M88:M95)</f>
        <v>0</v>
      </c>
      <c r="N87" s="235"/>
      <c r="O87" s="235">
        <f>SUM(O88:O95)</f>
        <v>0</v>
      </c>
      <c r="P87" s="235"/>
      <c r="Q87" s="235">
        <f>SUM(Q88:Q95)</f>
        <v>0</v>
      </c>
      <c r="R87" s="236"/>
      <c r="S87" s="236"/>
      <c r="T87" s="237"/>
      <c r="U87" s="231"/>
      <c r="V87" s="231">
        <f>SUM(V88:V95)</f>
        <v>0</v>
      </c>
      <c r="W87" s="231"/>
      <c r="X87" s="231"/>
      <c r="Y87" s="231"/>
      <c r="AG87" t="s">
        <v>507</v>
      </c>
    </row>
    <row r="88" spans="1:60" ht="22.5" outlineLevel="1" x14ac:dyDescent="0.2">
      <c r="A88" s="242">
        <v>28</v>
      </c>
      <c r="B88" s="243" t="s">
        <v>5745</v>
      </c>
      <c r="C88" s="254" t="s">
        <v>5784</v>
      </c>
      <c r="D88" s="244" t="s">
        <v>530</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527</v>
      </c>
      <c r="T88" s="248" t="s">
        <v>512</v>
      </c>
      <c r="U88" s="224">
        <v>0</v>
      </c>
      <c r="V88" s="224">
        <f>ROUND(E88*U88,2)</f>
        <v>0</v>
      </c>
      <c r="W88" s="224"/>
      <c r="X88" s="224" t="s">
        <v>3483</v>
      </c>
      <c r="Y88" s="224" t="s">
        <v>513</v>
      </c>
      <c r="Z88" s="213"/>
      <c r="AA88" s="213"/>
      <c r="AB88" s="213"/>
      <c r="AC88" s="213"/>
      <c r="AD88" s="213"/>
      <c r="AE88" s="213"/>
      <c r="AF88" s="213"/>
      <c r="AG88" s="213" t="s">
        <v>3506</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5"/>
      <c r="D89" s="251"/>
      <c r="E89" s="251"/>
      <c r="F89" s="251"/>
      <c r="G89" s="251"/>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515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2">
        <v>29</v>
      </c>
      <c r="B90" s="243" t="s">
        <v>5747</v>
      </c>
      <c r="C90" s="254" t="s">
        <v>5785</v>
      </c>
      <c r="D90" s="244" t="s">
        <v>530</v>
      </c>
      <c r="E90" s="245">
        <v>64</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527</v>
      </c>
      <c r="T90" s="248" t="s">
        <v>512</v>
      </c>
      <c r="U90" s="224">
        <v>0</v>
      </c>
      <c r="V90" s="224">
        <f>ROUND(E90*U90,2)</f>
        <v>0</v>
      </c>
      <c r="W90" s="224"/>
      <c r="X90" s="224" t="s">
        <v>3483</v>
      </c>
      <c r="Y90" s="224" t="s">
        <v>513</v>
      </c>
      <c r="Z90" s="213"/>
      <c r="AA90" s="213"/>
      <c r="AB90" s="213"/>
      <c r="AC90" s="213"/>
      <c r="AD90" s="213"/>
      <c r="AE90" s="213"/>
      <c r="AF90" s="213"/>
      <c r="AG90" s="213" t="s">
        <v>3506</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5"/>
      <c r="D91" s="251"/>
      <c r="E91" s="251"/>
      <c r="F91" s="251"/>
      <c r="G91" s="251"/>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515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2">
        <v>30</v>
      </c>
      <c r="B92" s="243" t="s">
        <v>710</v>
      </c>
      <c r="C92" s="254" t="s">
        <v>5786</v>
      </c>
      <c r="D92" s="244" t="s">
        <v>915</v>
      </c>
      <c r="E92" s="245">
        <v>1</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527</v>
      </c>
      <c r="T92" s="248" t="s">
        <v>512</v>
      </c>
      <c r="U92" s="224">
        <v>0</v>
      </c>
      <c r="V92" s="224">
        <f>ROUND(E92*U92,2)</f>
        <v>0</v>
      </c>
      <c r="W92" s="224"/>
      <c r="X92" s="224" t="s">
        <v>557</v>
      </c>
      <c r="Y92" s="224" t="s">
        <v>513</v>
      </c>
      <c r="Z92" s="213"/>
      <c r="AA92" s="213"/>
      <c r="AB92" s="213"/>
      <c r="AC92" s="213"/>
      <c r="AD92" s="213"/>
      <c r="AE92" s="213"/>
      <c r="AF92" s="213"/>
      <c r="AG92" s="213" t="s">
        <v>558</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5"/>
      <c r="D93" s="251"/>
      <c r="E93" s="251"/>
      <c r="F93" s="251"/>
      <c r="G93" s="251"/>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515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2">
        <v>31</v>
      </c>
      <c r="B94" s="243" t="s">
        <v>713</v>
      </c>
      <c r="C94" s="254" t="s">
        <v>5787</v>
      </c>
      <c r="D94" s="244" t="s">
        <v>915</v>
      </c>
      <c r="E94" s="245">
        <v>1</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527</v>
      </c>
      <c r="T94" s="248" t="s">
        <v>512</v>
      </c>
      <c r="U94" s="224">
        <v>0</v>
      </c>
      <c r="V94" s="224">
        <f>ROUND(E94*U94,2)</f>
        <v>0</v>
      </c>
      <c r="W94" s="224"/>
      <c r="X94" s="224" t="s">
        <v>557</v>
      </c>
      <c r="Y94" s="224" t="s">
        <v>513</v>
      </c>
      <c r="Z94" s="213"/>
      <c r="AA94" s="213"/>
      <c r="AB94" s="213"/>
      <c r="AC94" s="213"/>
      <c r="AD94" s="213"/>
      <c r="AE94" s="213"/>
      <c r="AF94" s="213"/>
      <c r="AG94" s="213" t="s">
        <v>558</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5"/>
      <c r="D95" s="251"/>
      <c r="E95" s="251"/>
      <c r="F95" s="251"/>
      <c r="G95" s="251"/>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515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x14ac:dyDescent="0.2">
      <c r="A96" s="232" t="s">
        <v>506</v>
      </c>
      <c r="B96" s="233" t="s">
        <v>224</v>
      </c>
      <c r="C96" s="253" t="s">
        <v>225</v>
      </c>
      <c r="D96" s="234"/>
      <c r="E96" s="235"/>
      <c r="F96" s="236"/>
      <c r="G96" s="236">
        <f>SUMIF(AG97:AG104,"&lt;&gt;NOR",G97:G104)</f>
        <v>0</v>
      </c>
      <c r="H96" s="236"/>
      <c r="I96" s="236">
        <f>SUM(I97:I104)</f>
        <v>0</v>
      </c>
      <c r="J96" s="236"/>
      <c r="K96" s="236">
        <f>SUM(K97:K104)</f>
        <v>0</v>
      </c>
      <c r="L96" s="236"/>
      <c r="M96" s="236">
        <f>SUM(M97:M104)</f>
        <v>0</v>
      </c>
      <c r="N96" s="235"/>
      <c r="O96" s="235">
        <f>SUM(O97:O104)</f>
        <v>0</v>
      </c>
      <c r="P96" s="235"/>
      <c r="Q96" s="235">
        <f>SUM(Q97:Q104)</f>
        <v>0</v>
      </c>
      <c r="R96" s="236"/>
      <c r="S96" s="236"/>
      <c r="T96" s="237"/>
      <c r="U96" s="231"/>
      <c r="V96" s="231">
        <f>SUM(V97:V104)</f>
        <v>0</v>
      </c>
      <c r="W96" s="231"/>
      <c r="X96" s="231"/>
      <c r="Y96" s="231"/>
      <c r="AG96" t="s">
        <v>507</v>
      </c>
    </row>
    <row r="97" spans="1:60" ht="22.5" outlineLevel="1" x14ac:dyDescent="0.2">
      <c r="A97" s="242">
        <v>32</v>
      </c>
      <c r="B97" s="243" t="s">
        <v>5745</v>
      </c>
      <c r="C97" s="254" t="s">
        <v>5788</v>
      </c>
      <c r="D97" s="244" t="s">
        <v>5789</v>
      </c>
      <c r="E97" s="245">
        <v>1</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527</v>
      </c>
      <c r="T97" s="248" t="s">
        <v>512</v>
      </c>
      <c r="U97" s="224">
        <v>0</v>
      </c>
      <c r="V97" s="224">
        <f>ROUND(E97*U97,2)</f>
        <v>0</v>
      </c>
      <c r="W97" s="224"/>
      <c r="X97" s="224" t="s">
        <v>3483</v>
      </c>
      <c r="Y97" s="224" t="s">
        <v>513</v>
      </c>
      <c r="Z97" s="213"/>
      <c r="AA97" s="213"/>
      <c r="AB97" s="213"/>
      <c r="AC97" s="213"/>
      <c r="AD97" s="213"/>
      <c r="AE97" s="213"/>
      <c r="AF97" s="213"/>
      <c r="AG97" s="213" t="s">
        <v>3484</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5"/>
      <c r="D98" s="251"/>
      <c r="E98" s="251"/>
      <c r="F98" s="251"/>
      <c r="G98" s="251"/>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515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33.75" outlineLevel="1" x14ac:dyDescent="0.2">
      <c r="A99" s="242">
        <v>33</v>
      </c>
      <c r="B99" s="243" t="s">
        <v>5747</v>
      </c>
      <c r="C99" s="254" t="s">
        <v>5790</v>
      </c>
      <c r="D99" s="244" t="s">
        <v>530</v>
      </c>
      <c r="E99" s="245">
        <v>1</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527</v>
      </c>
      <c r="T99" s="248" t="s">
        <v>512</v>
      </c>
      <c r="U99" s="224">
        <v>0</v>
      </c>
      <c r="V99" s="224">
        <f>ROUND(E99*U99,2)</f>
        <v>0</v>
      </c>
      <c r="W99" s="224"/>
      <c r="X99" s="224" t="s">
        <v>3483</v>
      </c>
      <c r="Y99" s="224" t="s">
        <v>513</v>
      </c>
      <c r="Z99" s="213"/>
      <c r="AA99" s="213"/>
      <c r="AB99" s="213"/>
      <c r="AC99" s="213"/>
      <c r="AD99" s="213"/>
      <c r="AE99" s="213"/>
      <c r="AF99" s="213"/>
      <c r="AG99" s="213" t="s">
        <v>3506</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2.5" outlineLevel="2" x14ac:dyDescent="0.2">
      <c r="A100" s="220"/>
      <c r="B100" s="221"/>
      <c r="C100" s="258" t="s">
        <v>5791</v>
      </c>
      <c r="D100" s="229"/>
      <c r="E100" s="230"/>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573</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ht="22.5" outlineLevel="3" x14ac:dyDescent="0.2">
      <c r="A101" s="220"/>
      <c r="B101" s="221"/>
      <c r="C101" s="258" t="s">
        <v>5792</v>
      </c>
      <c r="D101" s="229"/>
      <c r="E101" s="230"/>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573</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33.75" outlineLevel="3" x14ac:dyDescent="0.2">
      <c r="A102" s="220"/>
      <c r="B102" s="221"/>
      <c r="C102" s="258" t="s">
        <v>5793</v>
      </c>
      <c r="D102" s="229"/>
      <c r="E102" s="230"/>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573</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58" t="s">
        <v>317</v>
      </c>
      <c r="D103" s="229"/>
      <c r="E103" s="230">
        <v>1</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573</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7"/>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515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x14ac:dyDescent="0.2">
      <c r="A105" s="232" t="s">
        <v>506</v>
      </c>
      <c r="B105" s="233" t="s">
        <v>227</v>
      </c>
      <c r="C105" s="253" t="s">
        <v>228</v>
      </c>
      <c r="D105" s="234"/>
      <c r="E105" s="235"/>
      <c r="F105" s="236"/>
      <c r="G105" s="236">
        <f>SUMIF(AG106:AG115,"&lt;&gt;NOR",G106:G115)</f>
        <v>0</v>
      </c>
      <c r="H105" s="236"/>
      <c r="I105" s="236">
        <f>SUM(I106:I115)</f>
        <v>0</v>
      </c>
      <c r="J105" s="236"/>
      <c r="K105" s="236">
        <f>SUM(K106:K115)</f>
        <v>0</v>
      </c>
      <c r="L105" s="236"/>
      <c r="M105" s="236">
        <f>SUM(M106:M115)</f>
        <v>0</v>
      </c>
      <c r="N105" s="235"/>
      <c r="O105" s="235">
        <f>SUM(O106:O115)</f>
        <v>0</v>
      </c>
      <c r="P105" s="235"/>
      <c r="Q105" s="235">
        <f>SUM(Q106:Q115)</f>
        <v>0</v>
      </c>
      <c r="R105" s="236"/>
      <c r="S105" s="236"/>
      <c r="T105" s="237"/>
      <c r="U105" s="231"/>
      <c r="V105" s="231">
        <f>SUM(V106:V115)</f>
        <v>0</v>
      </c>
      <c r="W105" s="231"/>
      <c r="X105" s="231"/>
      <c r="Y105" s="231"/>
      <c r="AG105" t="s">
        <v>507</v>
      </c>
    </row>
    <row r="106" spans="1:60" ht="22.5" outlineLevel="1" x14ac:dyDescent="0.2">
      <c r="A106" s="242">
        <v>34</v>
      </c>
      <c r="B106" s="243" t="s">
        <v>5745</v>
      </c>
      <c r="C106" s="254" t="s">
        <v>5794</v>
      </c>
      <c r="D106" s="244" t="s">
        <v>530</v>
      </c>
      <c r="E106" s="245">
        <v>2</v>
      </c>
      <c r="F106" s="246"/>
      <c r="G106" s="247">
        <f>ROUND(E106*F106,2)</f>
        <v>0</v>
      </c>
      <c r="H106" s="246"/>
      <c r="I106" s="247">
        <f>ROUND(E106*H106,2)</f>
        <v>0</v>
      </c>
      <c r="J106" s="246"/>
      <c r="K106" s="247">
        <f>ROUND(E106*J106,2)</f>
        <v>0</v>
      </c>
      <c r="L106" s="247">
        <v>21</v>
      </c>
      <c r="M106" s="247">
        <f>G106*(1+L106/100)</f>
        <v>0</v>
      </c>
      <c r="N106" s="245">
        <v>0</v>
      </c>
      <c r="O106" s="245">
        <f>ROUND(E106*N106,2)</f>
        <v>0</v>
      </c>
      <c r="P106" s="245">
        <v>0</v>
      </c>
      <c r="Q106" s="245">
        <f>ROUND(E106*P106,2)</f>
        <v>0</v>
      </c>
      <c r="R106" s="247"/>
      <c r="S106" s="247" t="s">
        <v>527</v>
      </c>
      <c r="T106" s="248" t="s">
        <v>512</v>
      </c>
      <c r="U106" s="224">
        <v>0</v>
      </c>
      <c r="V106" s="224">
        <f>ROUND(E106*U106,2)</f>
        <v>0</v>
      </c>
      <c r="W106" s="224"/>
      <c r="X106" s="224" t="s">
        <v>3483</v>
      </c>
      <c r="Y106" s="224" t="s">
        <v>513</v>
      </c>
      <c r="Z106" s="213"/>
      <c r="AA106" s="213"/>
      <c r="AB106" s="213"/>
      <c r="AC106" s="213"/>
      <c r="AD106" s="213"/>
      <c r="AE106" s="213"/>
      <c r="AF106" s="213"/>
      <c r="AG106" s="213" t="s">
        <v>3506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2" x14ac:dyDescent="0.2">
      <c r="A107" s="220"/>
      <c r="B107" s="221"/>
      <c r="C107" s="258" t="s">
        <v>5795</v>
      </c>
      <c r="D107" s="229"/>
      <c r="E107" s="230"/>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573</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58" t="s">
        <v>5796</v>
      </c>
      <c r="D108" s="229"/>
      <c r="E108" s="230"/>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573</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58" t="s">
        <v>319</v>
      </c>
      <c r="D109" s="229"/>
      <c r="E109" s="230">
        <v>2</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573</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57"/>
      <c r="D110" s="250"/>
      <c r="E110" s="250"/>
      <c r="F110" s="250"/>
      <c r="G110" s="250"/>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515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42">
        <v>35</v>
      </c>
      <c r="B111" s="243" t="s">
        <v>5747</v>
      </c>
      <c r="C111" s="254" t="s">
        <v>5797</v>
      </c>
      <c r="D111" s="244" t="s">
        <v>530</v>
      </c>
      <c r="E111" s="245">
        <v>2</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527</v>
      </c>
      <c r="T111" s="248" t="s">
        <v>512</v>
      </c>
      <c r="U111" s="224">
        <v>0</v>
      </c>
      <c r="V111" s="224">
        <f>ROUND(E111*U111,2)</f>
        <v>0</v>
      </c>
      <c r="W111" s="224"/>
      <c r="X111" s="224" t="s">
        <v>3483</v>
      </c>
      <c r="Y111" s="224" t="s">
        <v>513</v>
      </c>
      <c r="Z111" s="213"/>
      <c r="AA111" s="213"/>
      <c r="AB111" s="213"/>
      <c r="AC111" s="213"/>
      <c r="AD111" s="213"/>
      <c r="AE111" s="213"/>
      <c r="AF111" s="213"/>
      <c r="AG111" s="213" t="s">
        <v>3506</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58" t="s">
        <v>5798</v>
      </c>
      <c r="D112" s="229"/>
      <c r="E112" s="230"/>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573</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58" t="s">
        <v>5799</v>
      </c>
      <c r="D113" s="229"/>
      <c r="E113" s="230"/>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573</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58" t="s">
        <v>319</v>
      </c>
      <c r="D114" s="229"/>
      <c r="E114" s="230">
        <v>2</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573</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7"/>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x14ac:dyDescent="0.2">
      <c r="A116" s="232" t="s">
        <v>506</v>
      </c>
      <c r="B116" s="233" t="s">
        <v>230</v>
      </c>
      <c r="C116" s="253" t="s">
        <v>232</v>
      </c>
      <c r="D116" s="234"/>
      <c r="E116" s="235"/>
      <c r="F116" s="236"/>
      <c r="G116" s="236">
        <f>SUMIF(AG117:AG123,"&lt;&gt;NOR",G117:G123)</f>
        <v>0</v>
      </c>
      <c r="H116" s="236"/>
      <c r="I116" s="236">
        <f>SUM(I117:I123)</f>
        <v>0</v>
      </c>
      <c r="J116" s="236"/>
      <c r="K116" s="236">
        <f>SUM(K117:K123)</f>
        <v>0</v>
      </c>
      <c r="L116" s="236"/>
      <c r="M116" s="236">
        <f>SUM(M117:M123)</f>
        <v>0</v>
      </c>
      <c r="N116" s="235"/>
      <c r="O116" s="235">
        <f>SUM(O117:O123)</f>
        <v>0</v>
      </c>
      <c r="P116" s="235"/>
      <c r="Q116" s="235">
        <f>SUM(Q117:Q123)</f>
        <v>0</v>
      </c>
      <c r="R116" s="236"/>
      <c r="S116" s="236"/>
      <c r="T116" s="237"/>
      <c r="U116" s="231"/>
      <c r="V116" s="231">
        <f>SUM(V117:V123)</f>
        <v>0</v>
      </c>
      <c r="W116" s="231"/>
      <c r="X116" s="231"/>
      <c r="Y116" s="231"/>
      <c r="AG116" t="s">
        <v>507</v>
      </c>
    </row>
    <row r="117" spans="1:60" outlineLevel="1" x14ac:dyDescent="0.2">
      <c r="A117" s="242">
        <v>36</v>
      </c>
      <c r="B117" s="243" t="s">
        <v>5745</v>
      </c>
      <c r="C117" s="254" t="s">
        <v>5800</v>
      </c>
      <c r="D117" s="244" t="s">
        <v>530</v>
      </c>
      <c r="E117" s="245">
        <v>2</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527</v>
      </c>
      <c r="T117" s="248" t="s">
        <v>512</v>
      </c>
      <c r="U117" s="224">
        <v>0</v>
      </c>
      <c r="V117" s="224">
        <f>ROUND(E117*U117,2)</f>
        <v>0</v>
      </c>
      <c r="W117" s="224"/>
      <c r="X117" s="224" t="s">
        <v>3483</v>
      </c>
      <c r="Y117" s="224" t="s">
        <v>513</v>
      </c>
      <c r="Z117" s="213"/>
      <c r="AA117" s="213"/>
      <c r="AB117" s="213"/>
      <c r="AC117" s="213"/>
      <c r="AD117" s="213"/>
      <c r="AE117" s="213"/>
      <c r="AF117" s="213"/>
      <c r="AG117" s="213" t="s">
        <v>3506</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5"/>
      <c r="D118" s="251"/>
      <c r="E118" s="251"/>
      <c r="F118" s="251"/>
      <c r="G118" s="251"/>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515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33.75" outlineLevel="1" x14ac:dyDescent="0.2">
      <c r="A119" s="242">
        <v>37</v>
      </c>
      <c r="B119" s="243" t="s">
        <v>5747</v>
      </c>
      <c r="C119" s="254" t="s">
        <v>5801</v>
      </c>
      <c r="D119" s="244" t="s">
        <v>530</v>
      </c>
      <c r="E119" s="245">
        <v>2</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527</v>
      </c>
      <c r="T119" s="248" t="s">
        <v>512</v>
      </c>
      <c r="U119" s="224">
        <v>0</v>
      </c>
      <c r="V119" s="224">
        <f>ROUND(E119*U119,2)</f>
        <v>0</v>
      </c>
      <c r="W119" s="224"/>
      <c r="X119" s="224" t="s">
        <v>3483</v>
      </c>
      <c r="Y119" s="224" t="s">
        <v>513</v>
      </c>
      <c r="Z119" s="213"/>
      <c r="AA119" s="213"/>
      <c r="AB119" s="213"/>
      <c r="AC119" s="213"/>
      <c r="AD119" s="213"/>
      <c r="AE119" s="213"/>
      <c r="AF119" s="213"/>
      <c r="AG119" s="213" t="s">
        <v>3506</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8" t="s">
        <v>5796</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573</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58" t="s">
        <v>5802</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573</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58" t="s">
        <v>319</v>
      </c>
      <c r="D122" s="229"/>
      <c r="E122" s="230">
        <v>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7"/>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515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x14ac:dyDescent="0.2">
      <c r="A124" s="232" t="s">
        <v>506</v>
      </c>
      <c r="B124" s="233" t="s">
        <v>233</v>
      </c>
      <c r="C124" s="253" t="s">
        <v>234</v>
      </c>
      <c r="D124" s="234"/>
      <c r="E124" s="235"/>
      <c r="F124" s="236"/>
      <c r="G124" s="236">
        <f>SUMIF(AG125:AG133,"&lt;&gt;NOR",G125:G133)</f>
        <v>0</v>
      </c>
      <c r="H124" s="236"/>
      <c r="I124" s="236">
        <f>SUM(I125:I133)</f>
        <v>0</v>
      </c>
      <c r="J124" s="236"/>
      <c r="K124" s="236">
        <f>SUM(K125:K133)</f>
        <v>0</v>
      </c>
      <c r="L124" s="236"/>
      <c r="M124" s="236">
        <f>SUM(M125:M133)</f>
        <v>0</v>
      </c>
      <c r="N124" s="235"/>
      <c r="O124" s="235">
        <f>SUM(O125:O133)</f>
        <v>0</v>
      </c>
      <c r="P124" s="235"/>
      <c r="Q124" s="235">
        <f>SUM(Q125:Q133)</f>
        <v>0</v>
      </c>
      <c r="R124" s="236"/>
      <c r="S124" s="236"/>
      <c r="T124" s="237"/>
      <c r="U124" s="231"/>
      <c r="V124" s="231">
        <f>SUM(V125:V133)</f>
        <v>0</v>
      </c>
      <c r="W124" s="231"/>
      <c r="X124" s="231"/>
      <c r="Y124" s="231"/>
      <c r="AG124" t="s">
        <v>507</v>
      </c>
    </row>
    <row r="125" spans="1:60" outlineLevel="1" x14ac:dyDescent="0.2">
      <c r="A125" s="242">
        <v>38</v>
      </c>
      <c r="B125" s="243" t="s">
        <v>5745</v>
      </c>
      <c r="C125" s="254" t="s">
        <v>5803</v>
      </c>
      <c r="D125" s="244" t="s">
        <v>530</v>
      </c>
      <c r="E125" s="245">
        <v>2</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527</v>
      </c>
      <c r="T125" s="248" t="s">
        <v>512</v>
      </c>
      <c r="U125" s="224">
        <v>0</v>
      </c>
      <c r="V125" s="224">
        <f>ROUND(E125*U125,2)</f>
        <v>0</v>
      </c>
      <c r="W125" s="224"/>
      <c r="X125" s="224" t="s">
        <v>3483</v>
      </c>
      <c r="Y125" s="224" t="s">
        <v>513</v>
      </c>
      <c r="Z125" s="213"/>
      <c r="AA125" s="213"/>
      <c r="AB125" s="213"/>
      <c r="AC125" s="213"/>
      <c r="AD125" s="213"/>
      <c r="AE125" s="213"/>
      <c r="AF125" s="213"/>
      <c r="AG125" s="213" t="s">
        <v>3506</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5"/>
      <c r="D126" s="251"/>
      <c r="E126" s="251"/>
      <c r="F126" s="251"/>
      <c r="G126" s="251"/>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515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
      <c r="A127" s="242">
        <v>39</v>
      </c>
      <c r="B127" s="243" t="s">
        <v>5747</v>
      </c>
      <c r="C127" s="254" t="s">
        <v>234</v>
      </c>
      <c r="D127" s="244" t="s">
        <v>530</v>
      </c>
      <c r="E127" s="245">
        <v>2</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527</v>
      </c>
      <c r="T127" s="248" t="s">
        <v>512</v>
      </c>
      <c r="U127" s="224">
        <v>0</v>
      </c>
      <c r="V127" s="224">
        <f>ROUND(E127*U127,2)</f>
        <v>0</v>
      </c>
      <c r="W127" s="224"/>
      <c r="X127" s="224" t="s">
        <v>3483</v>
      </c>
      <c r="Y127" s="224" t="s">
        <v>513</v>
      </c>
      <c r="Z127" s="213"/>
      <c r="AA127" s="213"/>
      <c r="AB127" s="213"/>
      <c r="AC127" s="213"/>
      <c r="AD127" s="213"/>
      <c r="AE127" s="213"/>
      <c r="AF127" s="213"/>
      <c r="AG127" s="213" t="s">
        <v>3506</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2" x14ac:dyDescent="0.2">
      <c r="A128" s="220"/>
      <c r="B128" s="221"/>
      <c r="C128" s="258" t="s">
        <v>5804</v>
      </c>
      <c r="D128" s="229"/>
      <c r="E128" s="230"/>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573</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58" t="s">
        <v>5805</v>
      </c>
      <c r="D129" s="229"/>
      <c r="E129" s="230"/>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573</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3" x14ac:dyDescent="0.2">
      <c r="A130" s="220"/>
      <c r="B130" s="221"/>
      <c r="C130" s="258" t="s">
        <v>5806</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573</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58" t="s">
        <v>5802</v>
      </c>
      <c r="D131" s="229"/>
      <c r="E131" s="230"/>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573</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58" t="s">
        <v>319</v>
      </c>
      <c r="D132" s="229"/>
      <c r="E132" s="230">
        <v>2</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573</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7"/>
      <c r="D133" s="250"/>
      <c r="E133" s="250"/>
      <c r="F133" s="250"/>
      <c r="G133" s="250"/>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515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x14ac:dyDescent="0.2">
      <c r="A134" s="232" t="s">
        <v>506</v>
      </c>
      <c r="B134" s="233" t="s">
        <v>236</v>
      </c>
      <c r="C134" s="253" t="s">
        <v>237</v>
      </c>
      <c r="D134" s="234"/>
      <c r="E134" s="235"/>
      <c r="F134" s="236"/>
      <c r="G134" s="236">
        <f>SUMIF(AG135:AG138,"&lt;&gt;NOR",G135:G138)</f>
        <v>0</v>
      </c>
      <c r="H134" s="236"/>
      <c r="I134" s="236">
        <f>SUM(I135:I138)</f>
        <v>0</v>
      </c>
      <c r="J134" s="236"/>
      <c r="K134" s="236">
        <f>SUM(K135:K138)</f>
        <v>0</v>
      </c>
      <c r="L134" s="236"/>
      <c r="M134" s="236">
        <f>SUM(M135:M138)</f>
        <v>0</v>
      </c>
      <c r="N134" s="235"/>
      <c r="O134" s="235">
        <f>SUM(O135:O138)</f>
        <v>0</v>
      </c>
      <c r="P134" s="235"/>
      <c r="Q134" s="235">
        <f>SUM(Q135:Q138)</f>
        <v>0</v>
      </c>
      <c r="R134" s="236"/>
      <c r="S134" s="236"/>
      <c r="T134" s="237"/>
      <c r="U134" s="231"/>
      <c r="V134" s="231">
        <f>SUM(V135:V138)</f>
        <v>0</v>
      </c>
      <c r="W134" s="231"/>
      <c r="X134" s="231"/>
      <c r="Y134" s="231"/>
      <c r="AG134" t="s">
        <v>507</v>
      </c>
    </row>
    <row r="135" spans="1:60" outlineLevel="1" x14ac:dyDescent="0.2">
      <c r="A135" s="242">
        <v>40</v>
      </c>
      <c r="B135" s="243" t="s">
        <v>5745</v>
      </c>
      <c r="C135" s="254" t="s">
        <v>5807</v>
      </c>
      <c r="D135" s="244" t="s">
        <v>915</v>
      </c>
      <c r="E135" s="245">
        <v>2</v>
      </c>
      <c r="F135" s="246"/>
      <c r="G135" s="247">
        <f>ROUND(E135*F135,2)</f>
        <v>0</v>
      </c>
      <c r="H135" s="246"/>
      <c r="I135" s="247">
        <f>ROUND(E135*H135,2)</f>
        <v>0</v>
      </c>
      <c r="J135" s="246"/>
      <c r="K135" s="247">
        <f>ROUND(E135*J135,2)</f>
        <v>0</v>
      </c>
      <c r="L135" s="247">
        <v>21</v>
      </c>
      <c r="M135" s="247">
        <f>G135*(1+L135/100)</f>
        <v>0</v>
      </c>
      <c r="N135" s="245">
        <v>0</v>
      </c>
      <c r="O135" s="245">
        <f>ROUND(E135*N135,2)</f>
        <v>0</v>
      </c>
      <c r="P135" s="245">
        <v>0</v>
      </c>
      <c r="Q135" s="245">
        <f>ROUND(E135*P135,2)</f>
        <v>0</v>
      </c>
      <c r="R135" s="247"/>
      <c r="S135" s="247" t="s">
        <v>527</v>
      </c>
      <c r="T135" s="248" t="s">
        <v>512</v>
      </c>
      <c r="U135" s="224">
        <v>0</v>
      </c>
      <c r="V135" s="224">
        <f>ROUND(E135*U135,2)</f>
        <v>0</v>
      </c>
      <c r="W135" s="224"/>
      <c r="X135" s="224" t="s">
        <v>3483</v>
      </c>
      <c r="Y135" s="224" t="s">
        <v>513</v>
      </c>
      <c r="Z135" s="213"/>
      <c r="AA135" s="213"/>
      <c r="AB135" s="213"/>
      <c r="AC135" s="213"/>
      <c r="AD135" s="213"/>
      <c r="AE135" s="213"/>
      <c r="AF135" s="213"/>
      <c r="AG135" s="213" t="s">
        <v>3484</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2" x14ac:dyDescent="0.2">
      <c r="A136" s="220"/>
      <c r="B136" s="221"/>
      <c r="C136" s="255"/>
      <c r="D136" s="251"/>
      <c r="E136" s="251"/>
      <c r="F136" s="251"/>
      <c r="G136" s="251"/>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515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33.75" outlineLevel="1" x14ac:dyDescent="0.2">
      <c r="A137" s="242">
        <v>41</v>
      </c>
      <c r="B137" s="243" t="s">
        <v>5747</v>
      </c>
      <c r="C137" s="254" t="s">
        <v>5808</v>
      </c>
      <c r="D137" s="244" t="s">
        <v>915</v>
      </c>
      <c r="E137" s="245">
        <v>2</v>
      </c>
      <c r="F137" s="246"/>
      <c r="G137" s="247">
        <f>ROUND(E137*F137,2)</f>
        <v>0</v>
      </c>
      <c r="H137" s="246"/>
      <c r="I137" s="247">
        <f>ROUND(E137*H137,2)</f>
        <v>0</v>
      </c>
      <c r="J137" s="246"/>
      <c r="K137" s="247">
        <f>ROUND(E137*J137,2)</f>
        <v>0</v>
      </c>
      <c r="L137" s="247">
        <v>21</v>
      </c>
      <c r="M137" s="247">
        <f>G137*(1+L137/100)</f>
        <v>0</v>
      </c>
      <c r="N137" s="245">
        <v>0</v>
      </c>
      <c r="O137" s="245">
        <f>ROUND(E137*N137,2)</f>
        <v>0</v>
      </c>
      <c r="P137" s="245">
        <v>0</v>
      </c>
      <c r="Q137" s="245">
        <f>ROUND(E137*P137,2)</f>
        <v>0</v>
      </c>
      <c r="R137" s="247"/>
      <c r="S137" s="247" t="s">
        <v>527</v>
      </c>
      <c r="T137" s="248" t="s">
        <v>512</v>
      </c>
      <c r="U137" s="224">
        <v>0</v>
      </c>
      <c r="V137" s="224">
        <f>ROUND(E137*U137,2)</f>
        <v>0</v>
      </c>
      <c r="W137" s="224"/>
      <c r="X137" s="224" t="s">
        <v>3483</v>
      </c>
      <c r="Y137" s="224" t="s">
        <v>513</v>
      </c>
      <c r="Z137" s="213"/>
      <c r="AA137" s="213"/>
      <c r="AB137" s="213"/>
      <c r="AC137" s="213"/>
      <c r="AD137" s="213"/>
      <c r="AE137" s="213"/>
      <c r="AF137" s="213"/>
      <c r="AG137" s="213" t="s">
        <v>3506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55"/>
      <c r="D138" s="251"/>
      <c r="E138" s="251"/>
      <c r="F138" s="251"/>
      <c r="G138" s="251"/>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515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x14ac:dyDescent="0.2">
      <c r="A139" s="232" t="s">
        <v>506</v>
      </c>
      <c r="B139" s="233" t="s">
        <v>239</v>
      </c>
      <c r="C139" s="253" t="s">
        <v>241</v>
      </c>
      <c r="D139" s="234"/>
      <c r="E139" s="235"/>
      <c r="F139" s="236"/>
      <c r="G139" s="236">
        <f>SUMIF(AG140:AG143,"&lt;&gt;NOR",G140:G143)</f>
        <v>0</v>
      </c>
      <c r="H139" s="236"/>
      <c r="I139" s="236">
        <f>SUM(I140:I143)</f>
        <v>0</v>
      </c>
      <c r="J139" s="236"/>
      <c r="K139" s="236">
        <f>SUM(K140:K143)</f>
        <v>0</v>
      </c>
      <c r="L139" s="236"/>
      <c r="M139" s="236">
        <f>SUM(M140:M143)</f>
        <v>0</v>
      </c>
      <c r="N139" s="235"/>
      <c r="O139" s="235">
        <f>SUM(O140:O143)</f>
        <v>0</v>
      </c>
      <c r="P139" s="235"/>
      <c r="Q139" s="235">
        <f>SUM(Q140:Q143)</f>
        <v>0</v>
      </c>
      <c r="R139" s="236"/>
      <c r="S139" s="236"/>
      <c r="T139" s="237"/>
      <c r="U139" s="231"/>
      <c r="V139" s="231">
        <f>SUM(V140:V143)</f>
        <v>0</v>
      </c>
      <c r="W139" s="231"/>
      <c r="X139" s="231"/>
      <c r="Y139" s="231"/>
      <c r="AG139" t="s">
        <v>507</v>
      </c>
    </row>
    <row r="140" spans="1:60" outlineLevel="1" x14ac:dyDescent="0.2">
      <c r="A140" s="242">
        <v>42</v>
      </c>
      <c r="B140" s="243" t="s">
        <v>5745</v>
      </c>
      <c r="C140" s="254" t="s">
        <v>5809</v>
      </c>
      <c r="D140" s="244" t="s">
        <v>974</v>
      </c>
      <c r="E140" s="245">
        <v>32</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527</v>
      </c>
      <c r="T140" s="248" t="s">
        <v>512</v>
      </c>
      <c r="U140" s="224">
        <v>0</v>
      </c>
      <c r="V140" s="224">
        <f>ROUND(E140*U140,2)</f>
        <v>0</v>
      </c>
      <c r="W140" s="224"/>
      <c r="X140" s="224" t="s">
        <v>3483</v>
      </c>
      <c r="Y140" s="224" t="s">
        <v>513</v>
      </c>
      <c r="Z140" s="213"/>
      <c r="AA140" s="213"/>
      <c r="AB140" s="213"/>
      <c r="AC140" s="213"/>
      <c r="AD140" s="213"/>
      <c r="AE140" s="213"/>
      <c r="AF140" s="213"/>
      <c r="AG140" s="213" t="s">
        <v>3484</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5"/>
      <c r="D141" s="251"/>
      <c r="E141" s="251"/>
      <c r="F141" s="251"/>
      <c r="G141" s="251"/>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515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2">
        <v>43</v>
      </c>
      <c r="B142" s="243" t="s">
        <v>5810</v>
      </c>
      <c r="C142" s="254" t="s">
        <v>5811</v>
      </c>
      <c r="D142" s="244" t="s">
        <v>530</v>
      </c>
      <c r="E142" s="245">
        <v>384</v>
      </c>
      <c r="F142" s="246"/>
      <c r="G142" s="247">
        <f>ROUND(E142*F142,2)</f>
        <v>0</v>
      </c>
      <c r="H142" s="246"/>
      <c r="I142" s="247">
        <f>ROUND(E142*H142,2)</f>
        <v>0</v>
      </c>
      <c r="J142" s="246"/>
      <c r="K142" s="247">
        <f>ROUND(E142*J142,2)</f>
        <v>0</v>
      </c>
      <c r="L142" s="247">
        <v>21</v>
      </c>
      <c r="M142" s="247">
        <f>G142*(1+L142/100)</f>
        <v>0</v>
      </c>
      <c r="N142" s="245">
        <v>0</v>
      </c>
      <c r="O142" s="245">
        <f>ROUND(E142*N142,2)</f>
        <v>0</v>
      </c>
      <c r="P142" s="245">
        <v>0</v>
      </c>
      <c r="Q142" s="245">
        <f>ROUND(E142*P142,2)</f>
        <v>0</v>
      </c>
      <c r="R142" s="247"/>
      <c r="S142" s="247" t="s">
        <v>527</v>
      </c>
      <c r="T142" s="248" t="s">
        <v>512</v>
      </c>
      <c r="U142" s="224">
        <v>0</v>
      </c>
      <c r="V142" s="224">
        <f>ROUND(E142*U142,2)</f>
        <v>0</v>
      </c>
      <c r="W142" s="224"/>
      <c r="X142" s="224" t="s">
        <v>531</v>
      </c>
      <c r="Y142" s="224" t="s">
        <v>513</v>
      </c>
      <c r="Z142" s="213"/>
      <c r="AA142" s="213"/>
      <c r="AB142" s="213"/>
      <c r="AC142" s="213"/>
      <c r="AD142" s="213"/>
      <c r="AE142" s="213"/>
      <c r="AF142" s="213"/>
      <c r="AG142" s="213" t="s">
        <v>532</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5"/>
      <c r="D143" s="251"/>
      <c r="E143" s="251"/>
      <c r="F143" s="251"/>
      <c r="G143" s="251"/>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515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2" t="s">
        <v>506</v>
      </c>
      <c r="B144" s="233" t="s">
        <v>242</v>
      </c>
      <c r="C144" s="253" t="s">
        <v>243</v>
      </c>
      <c r="D144" s="234"/>
      <c r="E144" s="235"/>
      <c r="F144" s="236"/>
      <c r="G144" s="236">
        <f>SUMIF(AG145:AG151,"&lt;&gt;NOR",G145:G151)</f>
        <v>0</v>
      </c>
      <c r="H144" s="236"/>
      <c r="I144" s="236">
        <f>SUM(I145:I151)</f>
        <v>0</v>
      </c>
      <c r="J144" s="236"/>
      <c r="K144" s="236">
        <f>SUM(K145:K151)</f>
        <v>0</v>
      </c>
      <c r="L144" s="236"/>
      <c r="M144" s="236">
        <f>SUM(M145:M151)</f>
        <v>0</v>
      </c>
      <c r="N144" s="235"/>
      <c r="O144" s="235">
        <f>SUM(O145:O151)</f>
        <v>0</v>
      </c>
      <c r="P144" s="235"/>
      <c r="Q144" s="235">
        <f>SUM(Q145:Q151)</f>
        <v>0</v>
      </c>
      <c r="R144" s="236"/>
      <c r="S144" s="236"/>
      <c r="T144" s="237"/>
      <c r="U144" s="231"/>
      <c r="V144" s="231">
        <f>SUM(V145:V151)</f>
        <v>0</v>
      </c>
      <c r="W144" s="231"/>
      <c r="X144" s="231"/>
      <c r="Y144" s="231"/>
      <c r="AG144" t="s">
        <v>507</v>
      </c>
    </row>
    <row r="145" spans="1:60" outlineLevel="1" x14ac:dyDescent="0.2">
      <c r="A145" s="242">
        <v>44</v>
      </c>
      <c r="B145" s="243" t="s">
        <v>5745</v>
      </c>
      <c r="C145" s="254" t="s">
        <v>5812</v>
      </c>
      <c r="D145" s="244" t="s">
        <v>915</v>
      </c>
      <c r="E145" s="245">
        <v>1</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c r="S145" s="247" t="s">
        <v>527</v>
      </c>
      <c r="T145" s="248" t="s">
        <v>512</v>
      </c>
      <c r="U145" s="224">
        <v>0</v>
      </c>
      <c r="V145" s="224">
        <f>ROUND(E145*U145,2)</f>
        <v>0</v>
      </c>
      <c r="W145" s="224"/>
      <c r="X145" s="224" t="s">
        <v>3483</v>
      </c>
      <c r="Y145" s="224" t="s">
        <v>513</v>
      </c>
      <c r="Z145" s="213"/>
      <c r="AA145" s="213"/>
      <c r="AB145" s="213"/>
      <c r="AC145" s="213"/>
      <c r="AD145" s="213"/>
      <c r="AE145" s="213"/>
      <c r="AF145" s="213"/>
      <c r="AG145" s="213" t="s">
        <v>3484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5"/>
      <c r="D146" s="251"/>
      <c r="E146" s="251"/>
      <c r="F146" s="251"/>
      <c r="G146" s="251"/>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515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33.75" outlineLevel="1" x14ac:dyDescent="0.2">
      <c r="A147" s="242">
        <v>45</v>
      </c>
      <c r="B147" s="243" t="s">
        <v>5747</v>
      </c>
      <c r="C147" s="254" t="s">
        <v>5813</v>
      </c>
      <c r="D147" s="244" t="s">
        <v>530</v>
      </c>
      <c r="E147" s="245">
        <v>1</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c r="S147" s="247" t="s">
        <v>527</v>
      </c>
      <c r="T147" s="248" t="s">
        <v>512</v>
      </c>
      <c r="U147" s="224">
        <v>0</v>
      </c>
      <c r="V147" s="224">
        <f>ROUND(E147*U147,2)</f>
        <v>0</v>
      </c>
      <c r="W147" s="224"/>
      <c r="X147" s="224" t="s">
        <v>3483</v>
      </c>
      <c r="Y147" s="224" t="s">
        <v>513</v>
      </c>
      <c r="Z147" s="213"/>
      <c r="AA147" s="213"/>
      <c r="AB147" s="213"/>
      <c r="AC147" s="213"/>
      <c r="AD147" s="213"/>
      <c r="AE147" s="213"/>
      <c r="AF147" s="213"/>
      <c r="AG147" s="213" t="s">
        <v>3506</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2" x14ac:dyDescent="0.2">
      <c r="A148" s="220"/>
      <c r="B148" s="221"/>
      <c r="C148" s="258" t="s">
        <v>5814</v>
      </c>
      <c r="D148" s="229"/>
      <c r="E148" s="230"/>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573</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8" t="s">
        <v>5815</v>
      </c>
      <c r="D149" s="229"/>
      <c r="E149" s="230"/>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58" t="s">
        <v>317</v>
      </c>
      <c r="D150" s="229"/>
      <c r="E150" s="230">
        <v>1</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573</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7"/>
      <c r="D151" s="250"/>
      <c r="E151" s="250"/>
      <c r="F151" s="250"/>
      <c r="G151" s="250"/>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515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x14ac:dyDescent="0.2">
      <c r="A152" s="232" t="s">
        <v>506</v>
      </c>
      <c r="B152" s="233" t="s">
        <v>245</v>
      </c>
      <c r="C152" s="253" t="s">
        <v>246</v>
      </c>
      <c r="D152" s="234"/>
      <c r="E152" s="235"/>
      <c r="F152" s="236"/>
      <c r="G152" s="236">
        <f>SUMIF(AG153:AG161,"&lt;&gt;NOR",G153:G161)</f>
        <v>0</v>
      </c>
      <c r="H152" s="236"/>
      <c r="I152" s="236">
        <f>SUM(I153:I161)</f>
        <v>0</v>
      </c>
      <c r="J152" s="236"/>
      <c r="K152" s="236">
        <f>SUM(K153:K161)</f>
        <v>0</v>
      </c>
      <c r="L152" s="236"/>
      <c r="M152" s="236">
        <f>SUM(M153:M161)</f>
        <v>0</v>
      </c>
      <c r="N152" s="235"/>
      <c r="O152" s="235">
        <f>SUM(O153:O161)</f>
        <v>0</v>
      </c>
      <c r="P152" s="235"/>
      <c r="Q152" s="235">
        <f>SUM(Q153:Q161)</f>
        <v>0</v>
      </c>
      <c r="R152" s="236"/>
      <c r="S152" s="236"/>
      <c r="T152" s="237"/>
      <c r="U152" s="231"/>
      <c r="V152" s="231">
        <f>SUM(V153:V161)</f>
        <v>0</v>
      </c>
      <c r="W152" s="231"/>
      <c r="X152" s="231"/>
      <c r="Y152" s="231"/>
      <c r="AG152" t="s">
        <v>507</v>
      </c>
    </row>
    <row r="153" spans="1:60" outlineLevel="1" x14ac:dyDescent="0.2">
      <c r="A153" s="242">
        <v>46</v>
      </c>
      <c r="B153" s="243" t="s">
        <v>5745</v>
      </c>
      <c r="C153" s="254" t="s">
        <v>5816</v>
      </c>
      <c r="D153" s="244" t="s">
        <v>530</v>
      </c>
      <c r="E153" s="245">
        <v>2</v>
      </c>
      <c r="F153" s="246"/>
      <c r="G153" s="247">
        <f>ROUND(E153*F153,2)</f>
        <v>0</v>
      </c>
      <c r="H153" s="246"/>
      <c r="I153" s="247">
        <f>ROUND(E153*H153,2)</f>
        <v>0</v>
      </c>
      <c r="J153" s="246"/>
      <c r="K153" s="247">
        <f>ROUND(E153*J153,2)</f>
        <v>0</v>
      </c>
      <c r="L153" s="247">
        <v>21</v>
      </c>
      <c r="M153" s="247">
        <f>G153*(1+L153/100)</f>
        <v>0</v>
      </c>
      <c r="N153" s="245">
        <v>0</v>
      </c>
      <c r="O153" s="245">
        <f>ROUND(E153*N153,2)</f>
        <v>0</v>
      </c>
      <c r="P153" s="245">
        <v>0</v>
      </c>
      <c r="Q153" s="245">
        <f>ROUND(E153*P153,2)</f>
        <v>0</v>
      </c>
      <c r="R153" s="247"/>
      <c r="S153" s="247" t="s">
        <v>527</v>
      </c>
      <c r="T153" s="248" t="s">
        <v>512</v>
      </c>
      <c r="U153" s="224">
        <v>0</v>
      </c>
      <c r="V153" s="224">
        <f>ROUND(E153*U153,2)</f>
        <v>0</v>
      </c>
      <c r="W153" s="224"/>
      <c r="X153" s="224" t="s">
        <v>3483</v>
      </c>
      <c r="Y153" s="224" t="s">
        <v>513</v>
      </c>
      <c r="Z153" s="213"/>
      <c r="AA153" s="213"/>
      <c r="AB153" s="213"/>
      <c r="AC153" s="213"/>
      <c r="AD153" s="213"/>
      <c r="AE153" s="213"/>
      <c r="AF153" s="213"/>
      <c r="AG153" s="213" t="s">
        <v>3506</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5"/>
      <c r="D154" s="251"/>
      <c r="E154" s="251"/>
      <c r="F154" s="251"/>
      <c r="G154" s="251"/>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515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1" x14ac:dyDescent="0.2">
      <c r="A155" s="242">
        <v>47</v>
      </c>
      <c r="B155" s="243" t="s">
        <v>5747</v>
      </c>
      <c r="C155" s="254" t="s">
        <v>5817</v>
      </c>
      <c r="D155" s="244" t="s">
        <v>530</v>
      </c>
      <c r="E155" s="245">
        <v>2</v>
      </c>
      <c r="F155" s="246"/>
      <c r="G155" s="247">
        <f>ROUND(E155*F155,2)</f>
        <v>0</v>
      </c>
      <c r="H155" s="246"/>
      <c r="I155" s="247">
        <f>ROUND(E155*H155,2)</f>
        <v>0</v>
      </c>
      <c r="J155" s="246"/>
      <c r="K155" s="247">
        <f>ROUND(E155*J155,2)</f>
        <v>0</v>
      </c>
      <c r="L155" s="247">
        <v>21</v>
      </c>
      <c r="M155" s="247">
        <f>G155*(1+L155/100)</f>
        <v>0</v>
      </c>
      <c r="N155" s="245">
        <v>0</v>
      </c>
      <c r="O155" s="245">
        <f>ROUND(E155*N155,2)</f>
        <v>0</v>
      </c>
      <c r="P155" s="245">
        <v>0</v>
      </c>
      <c r="Q155" s="245">
        <f>ROUND(E155*P155,2)</f>
        <v>0</v>
      </c>
      <c r="R155" s="247"/>
      <c r="S155" s="247" t="s">
        <v>527</v>
      </c>
      <c r="T155" s="248" t="s">
        <v>512</v>
      </c>
      <c r="U155" s="224">
        <v>0</v>
      </c>
      <c r="V155" s="224">
        <f>ROUND(E155*U155,2)</f>
        <v>0</v>
      </c>
      <c r="W155" s="224"/>
      <c r="X155" s="224" t="s">
        <v>3483</v>
      </c>
      <c r="Y155" s="224" t="s">
        <v>513</v>
      </c>
      <c r="Z155" s="213"/>
      <c r="AA155" s="213"/>
      <c r="AB155" s="213"/>
      <c r="AC155" s="213"/>
      <c r="AD155" s="213"/>
      <c r="AE155" s="213"/>
      <c r="AF155" s="213"/>
      <c r="AG155" s="213" t="s">
        <v>3506</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2" x14ac:dyDescent="0.2">
      <c r="A156" s="220"/>
      <c r="B156" s="221"/>
      <c r="C156" s="258" t="s">
        <v>5818</v>
      </c>
      <c r="D156" s="229"/>
      <c r="E156" s="230"/>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573</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58" t="s">
        <v>5819</v>
      </c>
      <c r="D157" s="229"/>
      <c r="E157" s="230"/>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573</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58" t="s">
        <v>5796</v>
      </c>
      <c r="D158" s="229"/>
      <c r="E158" s="230"/>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573</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58" t="s">
        <v>5820</v>
      </c>
      <c r="D159" s="229"/>
      <c r="E159" s="230"/>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573</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58" t="s">
        <v>319</v>
      </c>
      <c r="D160" s="229"/>
      <c r="E160" s="230">
        <v>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573</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2" x14ac:dyDescent="0.2">
      <c r="A161" s="220"/>
      <c r="B161" s="221"/>
      <c r="C161" s="257"/>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515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x14ac:dyDescent="0.2">
      <c r="A162" s="232" t="s">
        <v>506</v>
      </c>
      <c r="B162" s="233" t="s">
        <v>257</v>
      </c>
      <c r="C162" s="253" t="s">
        <v>259</v>
      </c>
      <c r="D162" s="234"/>
      <c r="E162" s="235"/>
      <c r="F162" s="236"/>
      <c r="G162" s="236">
        <f>SUMIF(AG163:AG168,"&lt;&gt;NOR",G163:G168)</f>
        <v>0</v>
      </c>
      <c r="H162" s="236"/>
      <c r="I162" s="236">
        <f>SUM(I163:I168)</f>
        <v>0</v>
      </c>
      <c r="J162" s="236"/>
      <c r="K162" s="236">
        <f>SUM(K163:K168)</f>
        <v>0</v>
      </c>
      <c r="L162" s="236"/>
      <c r="M162" s="236">
        <f>SUM(M163:M168)</f>
        <v>0</v>
      </c>
      <c r="N162" s="235"/>
      <c r="O162" s="235">
        <f>SUM(O163:O168)</f>
        <v>0</v>
      </c>
      <c r="P162" s="235"/>
      <c r="Q162" s="235">
        <f>SUM(Q163:Q168)</f>
        <v>0</v>
      </c>
      <c r="R162" s="236"/>
      <c r="S162" s="236"/>
      <c r="T162" s="237"/>
      <c r="U162" s="231"/>
      <c r="V162" s="231">
        <f>SUM(V163:V168)</f>
        <v>0</v>
      </c>
      <c r="W162" s="231"/>
      <c r="X162" s="231"/>
      <c r="Y162" s="231"/>
      <c r="AG162" t="s">
        <v>507</v>
      </c>
    </row>
    <row r="163" spans="1:60" outlineLevel="1" x14ac:dyDescent="0.2">
      <c r="A163" s="242">
        <v>48</v>
      </c>
      <c r="B163" s="243" t="s">
        <v>5745</v>
      </c>
      <c r="C163" s="254" t="s">
        <v>5821</v>
      </c>
      <c r="D163" s="244" t="s">
        <v>530</v>
      </c>
      <c r="E163" s="245">
        <v>5</v>
      </c>
      <c r="F163" s="246"/>
      <c r="G163" s="247">
        <f>ROUND(E163*F163,2)</f>
        <v>0</v>
      </c>
      <c r="H163" s="246"/>
      <c r="I163" s="247">
        <f>ROUND(E163*H163,2)</f>
        <v>0</v>
      </c>
      <c r="J163" s="246"/>
      <c r="K163" s="247">
        <f>ROUND(E163*J163,2)</f>
        <v>0</v>
      </c>
      <c r="L163" s="247">
        <v>21</v>
      </c>
      <c r="M163" s="247">
        <f>G163*(1+L163/100)</f>
        <v>0</v>
      </c>
      <c r="N163" s="245">
        <v>0</v>
      </c>
      <c r="O163" s="245">
        <f>ROUND(E163*N163,2)</f>
        <v>0</v>
      </c>
      <c r="P163" s="245">
        <v>0</v>
      </c>
      <c r="Q163" s="245">
        <f>ROUND(E163*P163,2)</f>
        <v>0</v>
      </c>
      <c r="R163" s="247"/>
      <c r="S163" s="247" t="s">
        <v>527</v>
      </c>
      <c r="T163" s="248" t="s">
        <v>512</v>
      </c>
      <c r="U163" s="224">
        <v>0</v>
      </c>
      <c r="V163" s="224">
        <f>ROUND(E163*U163,2)</f>
        <v>0</v>
      </c>
      <c r="W163" s="224"/>
      <c r="X163" s="224" t="s">
        <v>3483</v>
      </c>
      <c r="Y163" s="224" t="s">
        <v>513</v>
      </c>
      <c r="Z163" s="213"/>
      <c r="AA163" s="213"/>
      <c r="AB163" s="213"/>
      <c r="AC163" s="213"/>
      <c r="AD163" s="213"/>
      <c r="AE163" s="213"/>
      <c r="AF163" s="213"/>
      <c r="AG163" s="213" t="s">
        <v>3484</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5"/>
      <c r="D164" s="251"/>
      <c r="E164" s="251"/>
      <c r="F164" s="251"/>
      <c r="G164" s="251"/>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515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42">
        <v>49</v>
      </c>
      <c r="B165" s="243" t="s">
        <v>5747</v>
      </c>
      <c r="C165" s="254" t="s">
        <v>5822</v>
      </c>
      <c r="D165" s="244" t="s">
        <v>530</v>
      </c>
      <c r="E165" s="245">
        <v>5</v>
      </c>
      <c r="F165" s="246"/>
      <c r="G165" s="247">
        <f>ROUND(E165*F165,2)</f>
        <v>0</v>
      </c>
      <c r="H165" s="246"/>
      <c r="I165" s="247">
        <f>ROUND(E165*H165,2)</f>
        <v>0</v>
      </c>
      <c r="J165" s="246"/>
      <c r="K165" s="247">
        <f>ROUND(E165*J165,2)</f>
        <v>0</v>
      </c>
      <c r="L165" s="247">
        <v>21</v>
      </c>
      <c r="M165" s="247">
        <f>G165*(1+L165/100)</f>
        <v>0</v>
      </c>
      <c r="N165" s="245">
        <v>0</v>
      </c>
      <c r="O165" s="245">
        <f>ROUND(E165*N165,2)</f>
        <v>0</v>
      </c>
      <c r="P165" s="245">
        <v>0</v>
      </c>
      <c r="Q165" s="245">
        <f>ROUND(E165*P165,2)</f>
        <v>0</v>
      </c>
      <c r="R165" s="247"/>
      <c r="S165" s="247" t="s">
        <v>527</v>
      </c>
      <c r="T165" s="248" t="s">
        <v>512</v>
      </c>
      <c r="U165" s="224">
        <v>0</v>
      </c>
      <c r="V165" s="224">
        <f>ROUND(E165*U165,2)</f>
        <v>0</v>
      </c>
      <c r="W165" s="224"/>
      <c r="X165" s="224" t="s">
        <v>3483</v>
      </c>
      <c r="Y165" s="224" t="s">
        <v>513</v>
      </c>
      <c r="Z165" s="213"/>
      <c r="AA165" s="213"/>
      <c r="AB165" s="213"/>
      <c r="AC165" s="213"/>
      <c r="AD165" s="213"/>
      <c r="AE165" s="213"/>
      <c r="AF165" s="213"/>
      <c r="AG165" s="213" t="s">
        <v>3506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8" t="s">
        <v>5823</v>
      </c>
      <c r="D166" s="229"/>
      <c r="E166" s="230"/>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573</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58" t="s">
        <v>325</v>
      </c>
      <c r="D167" s="229"/>
      <c r="E167" s="230">
        <v>5</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573</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7"/>
      <c r="D168" s="250"/>
      <c r="E168" s="250"/>
      <c r="F168" s="250"/>
      <c r="G168" s="250"/>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515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x14ac:dyDescent="0.2">
      <c r="A169" s="232" t="s">
        <v>506</v>
      </c>
      <c r="B169" s="233" t="s">
        <v>260</v>
      </c>
      <c r="C169" s="253" t="s">
        <v>262</v>
      </c>
      <c r="D169" s="234"/>
      <c r="E169" s="235"/>
      <c r="F169" s="236"/>
      <c r="G169" s="236">
        <f>SUMIF(AG170:AG177,"&lt;&gt;NOR",G170:G177)</f>
        <v>0</v>
      </c>
      <c r="H169" s="236"/>
      <c r="I169" s="236">
        <f>SUM(I170:I177)</f>
        <v>0</v>
      </c>
      <c r="J169" s="236"/>
      <c r="K169" s="236">
        <f>SUM(K170:K177)</f>
        <v>0</v>
      </c>
      <c r="L169" s="236"/>
      <c r="M169" s="236">
        <f>SUM(M170:M177)</f>
        <v>0</v>
      </c>
      <c r="N169" s="235"/>
      <c r="O169" s="235">
        <f>SUM(O170:O177)</f>
        <v>0</v>
      </c>
      <c r="P169" s="235"/>
      <c r="Q169" s="235">
        <f>SUM(Q170:Q177)</f>
        <v>0</v>
      </c>
      <c r="R169" s="236"/>
      <c r="S169" s="236"/>
      <c r="T169" s="237"/>
      <c r="U169" s="231"/>
      <c r="V169" s="231">
        <f>SUM(V170:V177)</f>
        <v>0</v>
      </c>
      <c r="W169" s="231"/>
      <c r="X169" s="231"/>
      <c r="Y169" s="231"/>
      <c r="AG169" t="s">
        <v>507</v>
      </c>
    </row>
    <row r="170" spans="1:60" outlineLevel="1" x14ac:dyDescent="0.2">
      <c r="A170" s="242">
        <v>50</v>
      </c>
      <c r="B170" s="243" t="s">
        <v>5745</v>
      </c>
      <c r="C170" s="254" t="s">
        <v>5824</v>
      </c>
      <c r="D170" s="244" t="s">
        <v>530</v>
      </c>
      <c r="E170" s="245">
        <v>1</v>
      </c>
      <c r="F170" s="246"/>
      <c r="G170" s="247">
        <f>ROUND(E170*F170,2)</f>
        <v>0</v>
      </c>
      <c r="H170" s="246"/>
      <c r="I170" s="247">
        <f>ROUND(E170*H170,2)</f>
        <v>0</v>
      </c>
      <c r="J170" s="246"/>
      <c r="K170" s="247">
        <f>ROUND(E170*J170,2)</f>
        <v>0</v>
      </c>
      <c r="L170" s="247">
        <v>21</v>
      </c>
      <c r="M170" s="247">
        <f>G170*(1+L170/100)</f>
        <v>0</v>
      </c>
      <c r="N170" s="245">
        <v>0</v>
      </c>
      <c r="O170" s="245">
        <f>ROUND(E170*N170,2)</f>
        <v>0</v>
      </c>
      <c r="P170" s="245">
        <v>0</v>
      </c>
      <c r="Q170" s="245">
        <f>ROUND(E170*P170,2)</f>
        <v>0</v>
      </c>
      <c r="R170" s="247"/>
      <c r="S170" s="247" t="s">
        <v>527</v>
      </c>
      <c r="T170" s="248" t="s">
        <v>512</v>
      </c>
      <c r="U170" s="224">
        <v>0</v>
      </c>
      <c r="V170" s="224">
        <f>ROUND(E170*U170,2)</f>
        <v>0</v>
      </c>
      <c r="W170" s="224"/>
      <c r="X170" s="224" t="s">
        <v>3483</v>
      </c>
      <c r="Y170" s="224" t="s">
        <v>513</v>
      </c>
      <c r="Z170" s="213"/>
      <c r="AA170" s="213"/>
      <c r="AB170" s="213"/>
      <c r="AC170" s="213"/>
      <c r="AD170" s="213"/>
      <c r="AE170" s="213"/>
      <c r="AF170" s="213"/>
      <c r="AG170" s="213" t="s">
        <v>3506</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5"/>
      <c r="D171" s="251"/>
      <c r="E171" s="251"/>
      <c r="F171" s="251"/>
      <c r="G171" s="251"/>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515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33.75" outlineLevel="1" x14ac:dyDescent="0.2">
      <c r="A172" s="242">
        <v>51</v>
      </c>
      <c r="B172" s="243" t="s">
        <v>5747</v>
      </c>
      <c r="C172" s="254" t="s">
        <v>5825</v>
      </c>
      <c r="D172" s="244" t="s">
        <v>530</v>
      </c>
      <c r="E172" s="245">
        <v>1</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c r="S172" s="247" t="s">
        <v>527</v>
      </c>
      <c r="T172" s="248" t="s">
        <v>512</v>
      </c>
      <c r="U172" s="224">
        <v>0</v>
      </c>
      <c r="V172" s="224">
        <f>ROUND(E172*U172,2)</f>
        <v>0</v>
      </c>
      <c r="W172" s="224"/>
      <c r="X172" s="224" t="s">
        <v>3483</v>
      </c>
      <c r="Y172" s="224" t="s">
        <v>513</v>
      </c>
      <c r="Z172" s="213"/>
      <c r="AA172" s="213"/>
      <c r="AB172" s="213"/>
      <c r="AC172" s="213"/>
      <c r="AD172" s="213"/>
      <c r="AE172" s="213"/>
      <c r="AF172" s="213"/>
      <c r="AG172" s="213" t="s">
        <v>3506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8" t="s">
        <v>5826</v>
      </c>
      <c r="D173" s="229"/>
      <c r="E173" s="230"/>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573</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8" t="s">
        <v>5827</v>
      </c>
      <c r="D174" s="229"/>
      <c r="E174" s="230"/>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58" t="s">
        <v>5828</v>
      </c>
      <c r="D175" s="229"/>
      <c r="E175" s="230"/>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573</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58" t="s">
        <v>317</v>
      </c>
      <c r="D176" s="229"/>
      <c r="E176" s="230">
        <v>1</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573</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57"/>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515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x14ac:dyDescent="0.2">
      <c r="A178" s="232" t="s">
        <v>506</v>
      </c>
      <c r="B178" s="233" t="s">
        <v>263</v>
      </c>
      <c r="C178" s="253" t="s">
        <v>264</v>
      </c>
      <c r="D178" s="234"/>
      <c r="E178" s="235"/>
      <c r="F178" s="236"/>
      <c r="G178" s="236">
        <f>SUMIF(AG179:AG184,"&lt;&gt;NOR",G179:G184)</f>
        <v>0</v>
      </c>
      <c r="H178" s="236"/>
      <c r="I178" s="236">
        <f>SUM(I179:I184)</f>
        <v>0</v>
      </c>
      <c r="J178" s="236"/>
      <c r="K178" s="236">
        <f>SUM(K179:K184)</f>
        <v>0</v>
      </c>
      <c r="L178" s="236"/>
      <c r="M178" s="236">
        <f>SUM(M179:M184)</f>
        <v>0</v>
      </c>
      <c r="N178" s="235"/>
      <c r="O178" s="235">
        <f>SUM(O179:O184)</f>
        <v>0</v>
      </c>
      <c r="P178" s="235"/>
      <c r="Q178" s="235">
        <f>SUM(Q179:Q184)</f>
        <v>0</v>
      </c>
      <c r="R178" s="236"/>
      <c r="S178" s="236"/>
      <c r="T178" s="237"/>
      <c r="U178" s="231"/>
      <c r="V178" s="231">
        <f>SUM(V179:V184)</f>
        <v>0</v>
      </c>
      <c r="W178" s="231"/>
      <c r="X178" s="231"/>
      <c r="Y178" s="231"/>
      <c r="AG178" t="s">
        <v>507</v>
      </c>
    </row>
    <row r="179" spans="1:60" outlineLevel="1" x14ac:dyDescent="0.2">
      <c r="A179" s="242">
        <v>52</v>
      </c>
      <c r="B179" s="243" t="s">
        <v>5745</v>
      </c>
      <c r="C179" s="254" t="s">
        <v>5829</v>
      </c>
      <c r="D179" s="244" t="s">
        <v>530</v>
      </c>
      <c r="E179" s="245">
        <v>1</v>
      </c>
      <c r="F179" s="246"/>
      <c r="G179" s="247">
        <f>ROUND(E179*F179,2)</f>
        <v>0</v>
      </c>
      <c r="H179" s="246"/>
      <c r="I179" s="247">
        <f>ROUND(E179*H179,2)</f>
        <v>0</v>
      </c>
      <c r="J179" s="246"/>
      <c r="K179" s="247">
        <f>ROUND(E179*J179,2)</f>
        <v>0</v>
      </c>
      <c r="L179" s="247">
        <v>21</v>
      </c>
      <c r="M179" s="247">
        <f>G179*(1+L179/100)</f>
        <v>0</v>
      </c>
      <c r="N179" s="245">
        <v>0</v>
      </c>
      <c r="O179" s="245">
        <f>ROUND(E179*N179,2)</f>
        <v>0</v>
      </c>
      <c r="P179" s="245">
        <v>0</v>
      </c>
      <c r="Q179" s="245">
        <f>ROUND(E179*P179,2)</f>
        <v>0</v>
      </c>
      <c r="R179" s="247"/>
      <c r="S179" s="247" t="s">
        <v>527</v>
      </c>
      <c r="T179" s="248" t="s">
        <v>512</v>
      </c>
      <c r="U179" s="224">
        <v>0</v>
      </c>
      <c r="V179" s="224">
        <f>ROUND(E179*U179,2)</f>
        <v>0</v>
      </c>
      <c r="W179" s="224"/>
      <c r="X179" s="224" t="s">
        <v>3483</v>
      </c>
      <c r="Y179" s="224" t="s">
        <v>513</v>
      </c>
      <c r="Z179" s="213"/>
      <c r="AA179" s="213"/>
      <c r="AB179" s="213"/>
      <c r="AC179" s="213"/>
      <c r="AD179" s="213"/>
      <c r="AE179" s="213"/>
      <c r="AF179" s="213"/>
      <c r="AG179" s="213" t="s">
        <v>3484</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8" t="s">
        <v>5830</v>
      </c>
      <c r="D180" s="229"/>
      <c r="E180" s="230"/>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573</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58" t="s">
        <v>317</v>
      </c>
      <c r="D181" s="229"/>
      <c r="E181" s="230">
        <v>1</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573</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7"/>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515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
      <c r="A183" s="242">
        <v>53</v>
      </c>
      <c r="B183" s="243" t="s">
        <v>5747</v>
      </c>
      <c r="C183" s="254" t="s">
        <v>5831</v>
      </c>
      <c r="D183" s="244" t="s">
        <v>530</v>
      </c>
      <c r="E183" s="245">
        <v>1</v>
      </c>
      <c r="F183" s="246"/>
      <c r="G183" s="247">
        <f>ROUND(E183*F183,2)</f>
        <v>0</v>
      </c>
      <c r="H183" s="246"/>
      <c r="I183" s="247">
        <f>ROUND(E183*H183,2)</f>
        <v>0</v>
      </c>
      <c r="J183" s="246"/>
      <c r="K183" s="247">
        <f>ROUND(E183*J183,2)</f>
        <v>0</v>
      </c>
      <c r="L183" s="247">
        <v>21</v>
      </c>
      <c r="M183" s="247">
        <f>G183*(1+L183/100)</f>
        <v>0</v>
      </c>
      <c r="N183" s="245">
        <v>0</v>
      </c>
      <c r="O183" s="245">
        <f>ROUND(E183*N183,2)</f>
        <v>0</v>
      </c>
      <c r="P183" s="245">
        <v>0</v>
      </c>
      <c r="Q183" s="245">
        <f>ROUND(E183*P183,2)</f>
        <v>0</v>
      </c>
      <c r="R183" s="247"/>
      <c r="S183" s="247" t="s">
        <v>527</v>
      </c>
      <c r="T183" s="248" t="s">
        <v>512</v>
      </c>
      <c r="U183" s="224">
        <v>0</v>
      </c>
      <c r="V183" s="224">
        <f>ROUND(E183*U183,2)</f>
        <v>0</v>
      </c>
      <c r="W183" s="224"/>
      <c r="X183" s="224" t="s">
        <v>3483</v>
      </c>
      <c r="Y183" s="224" t="s">
        <v>513</v>
      </c>
      <c r="Z183" s="213"/>
      <c r="AA183" s="213"/>
      <c r="AB183" s="213"/>
      <c r="AC183" s="213"/>
      <c r="AD183" s="213"/>
      <c r="AE183" s="213"/>
      <c r="AF183" s="213"/>
      <c r="AG183" s="213" t="s">
        <v>3506</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5"/>
      <c r="D184" s="251"/>
      <c r="E184" s="251"/>
      <c r="F184" s="251"/>
      <c r="G184" s="251"/>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515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x14ac:dyDescent="0.2">
      <c r="A185" s="232" t="s">
        <v>506</v>
      </c>
      <c r="B185" s="233" t="s">
        <v>265</v>
      </c>
      <c r="C185" s="253" t="s">
        <v>266</v>
      </c>
      <c r="D185" s="234"/>
      <c r="E185" s="235"/>
      <c r="F185" s="236"/>
      <c r="G185" s="236">
        <f>SUMIF(AG186:AG191,"&lt;&gt;NOR",G186:G191)</f>
        <v>0</v>
      </c>
      <c r="H185" s="236"/>
      <c r="I185" s="236">
        <f>SUM(I186:I191)</f>
        <v>0</v>
      </c>
      <c r="J185" s="236"/>
      <c r="K185" s="236">
        <f>SUM(K186:K191)</f>
        <v>0</v>
      </c>
      <c r="L185" s="236"/>
      <c r="M185" s="236">
        <f>SUM(M186:M191)</f>
        <v>0</v>
      </c>
      <c r="N185" s="235"/>
      <c r="O185" s="235">
        <f>SUM(O186:O191)</f>
        <v>0</v>
      </c>
      <c r="P185" s="235"/>
      <c r="Q185" s="235">
        <f>SUM(Q186:Q191)</f>
        <v>0</v>
      </c>
      <c r="R185" s="236"/>
      <c r="S185" s="236"/>
      <c r="T185" s="237"/>
      <c r="U185" s="231"/>
      <c r="V185" s="231">
        <f>SUM(V186:V191)</f>
        <v>0</v>
      </c>
      <c r="W185" s="231"/>
      <c r="X185" s="231"/>
      <c r="Y185" s="231"/>
      <c r="AG185" t="s">
        <v>507</v>
      </c>
    </row>
    <row r="186" spans="1:60" outlineLevel="1" x14ac:dyDescent="0.2">
      <c r="A186" s="242">
        <v>54</v>
      </c>
      <c r="B186" s="243" t="s">
        <v>5745</v>
      </c>
      <c r="C186" s="254" t="s">
        <v>5832</v>
      </c>
      <c r="D186" s="244" t="s">
        <v>530</v>
      </c>
      <c r="E186" s="245">
        <v>1</v>
      </c>
      <c r="F186" s="246"/>
      <c r="G186" s="247">
        <f>ROUND(E186*F186,2)</f>
        <v>0</v>
      </c>
      <c r="H186" s="246"/>
      <c r="I186" s="247">
        <f>ROUND(E186*H186,2)</f>
        <v>0</v>
      </c>
      <c r="J186" s="246"/>
      <c r="K186" s="247">
        <f>ROUND(E186*J186,2)</f>
        <v>0</v>
      </c>
      <c r="L186" s="247">
        <v>21</v>
      </c>
      <c r="M186" s="247">
        <f>G186*(1+L186/100)</f>
        <v>0</v>
      </c>
      <c r="N186" s="245">
        <v>0</v>
      </c>
      <c r="O186" s="245">
        <f>ROUND(E186*N186,2)</f>
        <v>0</v>
      </c>
      <c r="P186" s="245">
        <v>0</v>
      </c>
      <c r="Q186" s="245">
        <f>ROUND(E186*P186,2)</f>
        <v>0</v>
      </c>
      <c r="R186" s="247"/>
      <c r="S186" s="247" t="s">
        <v>527</v>
      </c>
      <c r="T186" s="248" t="s">
        <v>512</v>
      </c>
      <c r="U186" s="224">
        <v>0</v>
      </c>
      <c r="V186" s="224">
        <f>ROUND(E186*U186,2)</f>
        <v>0</v>
      </c>
      <c r="W186" s="224"/>
      <c r="X186" s="224" t="s">
        <v>3483</v>
      </c>
      <c r="Y186" s="224" t="s">
        <v>513</v>
      </c>
      <c r="Z186" s="213"/>
      <c r="AA186" s="213"/>
      <c r="AB186" s="213"/>
      <c r="AC186" s="213"/>
      <c r="AD186" s="213"/>
      <c r="AE186" s="213"/>
      <c r="AF186" s="213"/>
      <c r="AG186" s="213" t="s">
        <v>3506</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5"/>
      <c r="D187" s="251"/>
      <c r="E187" s="251"/>
      <c r="F187" s="251"/>
      <c r="G187" s="251"/>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ht="22.5" outlineLevel="1" x14ac:dyDescent="0.2">
      <c r="A188" s="242">
        <v>55</v>
      </c>
      <c r="B188" s="243" t="s">
        <v>5747</v>
      </c>
      <c r="C188" s="254" t="s">
        <v>5833</v>
      </c>
      <c r="D188" s="244" t="s">
        <v>530</v>
      </c>
      <c r="E188" s="245">
        <v>1</v>
      </c>
      <c r="F188" s="246"/>
      <c r="G188" s="247">
        <f>ROUND(E188*F188,2)</f>
        <v>0</v>
      </c>
      <c r="H188" s="246"/>
      <c r="I188" s="247">
        <f>ROUND(E188*H188,2)</f>
        <v>0</v>
      </c>
      <c r="J188" s="246"/>
      <c r="K188" s="247">
        <f>ROUND(E188*J188,2)</f>
        <v>0</v>
      </c>
      <c r="L188" s="247">
        <v>21</v>
      </c>
      <c r="M188" s="247">
        <f>G188*(1+L188/100)</f>
        <v>0</v>
      </c>
      <c r="N188" s="245">
        <v>0</v>
      </c>
      <c r="O188" s="245">
        <f>ROUND(E188*N188,2)</f>
        <v>0</v>
      </c>
      <c r="P188" s="245">
        <v>0</v>
      </c>
      <c r="Q188" s="245">
        <f>ROUND(E188*P188,2)</f>
        <v>0</v>
      </c>
      <c r="R188" s="247"/>
      <c r="S188" s="247" t="s">
        <v>527</v>
      </c>
      <c r="T188" s="248" t="s">
        <v>512</v>
      </c>
      <c r="U188" s="224">
        <v>0</v>
      </c>
      <c r="V188" s="224">
        <f>ROUND(E188*U188,2)</f>
        <v>0</v>
      </c>
      <c r="W188" s="224"/>
      <c r="X188" s="224" t="s">
        <v>3483</v>
      </c>
      <c r="Y188" s="224" t="s">
        <v>513</v>
      </c>
      <c r="Z188" s="213"/>
      <c r="AA188" s="213"/>
      <c r="AB188" s="213"/>
      <c r="AC188" s="213"/>
      <c r="AD188" s="213"/>
      <c r="AE188" s="213"/>
      <c r="AF188" s="213"/>
      <c r="AG188" s="213" t="s">
        <v>3506</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8" t="s">
        <v>5834</v>
      </c>
      <c r="D189" s="229"/>
      <c r="E189" s="230"/>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573</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58" t="s">
        <v>317</v>
      </c>
      <c r="D190" s="229"/>
      <c r="E190" s="230">
        <v>1</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573</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7"/>
      <c r="D191" s="250"/>
      <c r="E191" s="250"/>
      <c r="F191" s="250"/>
      <c r="G191" s="250"/>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515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x14ac:dyDescent="0.2">
      <c r="A192" s="232" t="s">
        <v>506</v>
      </c>
      <c r="B192" s="233" t="s">
        <v>267</v>
      </c>
      <c r="C192" s="253" t="s">
        <v>268</v>
      </c>
      <c r="D192" s="234"/>
      <c r="E192" s="235"/>
      <c r="F192" s="236"/>
      <c r="G192" s="236">
        <f>SUMIF(AG193:AG201,"&lt;&gt;NOR",G193:G201)</f>
        <v>0</v>
      </c>
      <c r="H192" s="236"/>
      <c r="I192" s="236">
        <f>SUM(I193:I201)</f>
        <v>0</v>
      </c>
      <c r="J192" s="236"/>
      <c r="K192" s="236">
        <f>SUM(K193:K201)</f>
        <v>0</v>
      </c>
      <c r="L192" s="236"/>
      <c r="M192" s="236">
        <f>SUM(M193:M201)</f>
        <v>0</v>
      </c>
      <c r="N192" s="235"/>
      <c r="O192" s="235">
        <f>SUM(O193:O201)</f>
        <v>0</v>
      </c>
      <c r="P192" s="235"/>
      <c r="Q192" s="235">
        <f>SUM(Q193:Q201)</f>
        <v>0</v>
      </c>
      <c r="R192" s="236"/>
      <c r="S192" s="236"/>
      <c r="T192" s="237"/>
      <c r="U192" s="231"/>
      <c r="V192" s="231">
        <f>SUM(V193:V201)</f>
        <v>0</v>
      </c>
      <c r="W192" s="231"/>
      <c r="X192" s="231"/>
      <c r="Y192" s="231"/>
      <c r="AG192" t="s">
        <v>507</v>
      </c>
    </row>
    <row r="193" spans="1:60" outlineLevel="1" x14ac:dyDescent="0.2">
      <c r="A193" s="242">
        <v>56</v>
      </c>
      <c r="B193" s="243" t="s">
        <v>5745</v>
      </c>
      <c r="C193" s="254" t="s">
        <v>5835</v>
      </c>
      <c r="D193" s="244" t="s">
        <v>915</v>
      </c>
      <c r="E193" s="245">
        <v>1</v>
      </c>
      <c r="F193" s="246"/>
      <c r="G193" s="247">
        <f>ROUND(E193*F193,2)</f>
        <v>0</v>
      </c>
      <c r="H193" s="246"/>
      <c r="I193" s="247">
        <f>ROUND(E193*H193,2)</f>
        <v>0</v>
      </c>
      <c r="J193" s="246"/>
      <c r="K193" s="247">
        <f>ROUND(E193*J193,2)</f>
        <v>0</v>
      </c>
      <c r="L193" s="247">
        <v>21</v>
      </c>
      <c r="M193" s="247">
        <f>G193*(1+L193/100)</f>
        <v>0</v>
      </c>
      <c r="N193" s="245">
        <v>0</v>
      </c>
      <c r="O193" s="245">
        <f>ROUND(E193*N193,2)</f>
        <v>0</v>
      </c>
      <c r="P193" s="245">
        <v>0</v>
      </c>
      <c r="Q193" s="245">
        <f>ROUND(E193*P193,2)</f>
        <v>0</v>
      </c>
      <c r="R193" s="247"/>
      <c r="S193" s="247" t="s">
        <v>527</v>
      </c>
      <c r="T193" s="248" t="s">
        <v>512</v>
      </c>
      <c r="U193" s="224">
        <v>0</v>
      </c>
      <c r="V193" s="224">
        <f>ROUND(E193*U193,2)</f>
        <v>0</v>
      </c>
      <c r="W193" s="224"/>
      <c r="X193" s="224" t="s">
        <v>3483</v>
      </c>
      <c r="Y193" s="224" t="s">
        <v>513</v>
      </c>
      <c r="Z193" s="213"/>
      <c r="AA193" s="213"/>
      <c r="AB193" s="213"/>
      <c r="AC193" s="213"/>
      <c r="AD193" s="213"/>
      <c r="AE193" s="213"/>
      <c r="AF193" s="213"/>
      <c r="AG193" s="213" t="s">
        <v>3506</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55"/>
      <c r="D194" s="251"/>
      <c r="E194" s="251"/>
      <c r="F194" s="251"/>
      <c r="G194" s="251"/>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515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
      <c r="A195" s="242">
        <v>57</v>
      </c>
      <c r="B195" s="243" t="s">
        <v>5747</v>
      </c>
      <c r="C195" s="254" t="s">
        <v>5836</v>
      </c>
      <c r="D195" s="244" t="s">
        <v>915</v>
      </c>
      <c r="E195" s="245">
        <v>1</v>
      </c>
      <c r="F195" s="246"/>
      <c r="G195" s="247">
        <f>ROUND(E195*F195,2)</f>
        <v>0</v>
      </c>
      <c r="H195" s="246"/>
      <c r="I195" s="247">
        <f>ROUND(E195*H195,2)</f>
        <v>0</v>
      </c>
      <c r="J195" s="246"/>
      <c r="K195" s="247">
        <f>ROUND(E195*J195,2)</f>
        <v>0</v>
      </c>
      <c r="L195" s="247">
        <v>21</v>
      </c>
      <c r="M195" s="247">
        <f>G195*(1+L195/100)</f>
        <v>0</v>
      </c>
      <c r="N195" s="245">
        <v>0</v>
      </c>
      <c r="O195" s="245">
        <f>ROUND(E195*N195,2)</f>
        <v>0</v>
      </c>
      <c r="P195" s="245">
        <v>0</v>
      </c>
      <c r="Q195" s="245">
        <f>ROUND(E195*P195,2)</f>
        <v>0</v>
      </c>
      <c r="R195" s="247"/>
      <c r="S195" s="247" t="s">
        <v>527</v>
      </c>
      <c r="T195" s="248" t="s">
        <v>512</v>
      </c>
      <c r="U195" s="224">
        <v>0</v>
      </c>
      <c r="V195" s="224">
        <f>ROUND(E195*U195,2)</f>
        <v>0</v>
      </c>
      <c r="W195" s="224"/>
      <c r="X195" s="224" t="s">
        <v>3483</v>
      </c>
      <c r="Y195" s="224" t="s">
        <v>513</v>
      </c>
      <c r="Z195" s="213"/>
      <c r="AA195" s="213"/>
      <c r="AB195" s="213"/>
      <c r="AC195" s="213"/>
      <c r="AD195" s="213"/>
      <c r="AE195" s="213"/>
      <c r="AF195" s="213"/>
      <c r="AG195" s="213" t="s">
        <v>3506</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2" x14ac:dyDescent="0.2">
      <c r="A196" s="220"/>
      <c r="B196" s="221"/>
      <c r="C196" s="258" t="s">
        <v>5837</v>
      </c>
      <c r="D196" s="229"/>
      <c r="E196" s="230"/>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573</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58" t="s">
        <v>5838</v>
      </c>
      <c r="D197" s="229"/>
      <c r="E197" s="230"/>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573</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58" t="s">
        <v>5839</v>
      </c>
      <c r="D198" s="229"/>
      <c r="E198" s="230"/>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573</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58" t="s">
        <v>5840</v>
      </c>
      <c r="D199" s="229"/>
      <c r="E199" s="230"/>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573</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58" t="s">
        <v>317</v>
      </c>
      <c r="D200" s="229"/>
      <c r="E200" s="230">
        <v>1</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573</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7"/>
      <c r="D201" s="250"/>
      <c r="E201" s="250"/>
      <c r="F201" s="250"/>
      <c r="G201" s="250"/>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515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x14ac:dyDescent="0.2">
      <c r="A202" s="232" t="s">
        <v>506</v>
      </c>
      <c r="B202" s="233" t="s">
        <v>269</v>
      </c>
      <c r="C202" s="253" t="s">
        <v>270</v>
      </c>
      <c r="D202" s="234"/>
      <c r="E202" s="235"/>
      <c r="F202" s="236"/>
      <c r="G202" s="236">
        <f>SUMIF(AG203:AG209,"&lt;&gt;NOR",G203:G209)</f>
        <v>0</v>
      </c>
      <c r="H202" s="236"/>
      <c r="I202" s="236">
        <f>SUM(I203:I209)</f>
        <v>0</v>
      </c>
      <c r="J202" s="236"/>
      <c r="K202" s="236">
        <f>SUM(K203:K209)</f>
        <v>0</v>
      </c>
      <c r="L202" s="236"/>
      <c r="M202" s="236">
        <f>SUM(M203:M209)</f>
        <v>0</v>
      </c>
      <c r="N202" s="235"/>
      <c r="O202" s="235">
        <f>SUM(O203:O209)</f>
        <v>0</v>
      </c>
      <c r="P202" s="235"/>
      <c r="Q202" s="235">
        <f>SUM(Q203:Q209)</f>
        <v>0</v>
      </c>
      <c r="R202" s="236"/>
      <c r="S202" s="236"/>
      <c r="T202" s="237"/>
      <c r="U202" s="231"/>
      <c r="V202" s="231">
        <f>SUM(V203:V209)</f>
        <v>0</v>
      </c>
      <c r="W202" s="231"/>
      <c r="X202" s="231"/>
      <c r="Y202" s="231"/>
      <c r="AG202" t="s">
        <v>507</v>
      </c>
    </row>
    <row r="203" spans="1:60" ht="22.5" outlineLevel="1" x14ac:dyDescent="0.2">
      <c r="A203" s="242">
        <v>58</v>
      </c>
      <c r="B203" s="243" t="s">
        <v>5745</v>
      </c>
      <c r="C203" s="254" t="s">
        <v>5841</v>
      </c>
      <c r="D203" s="244" t="s">
        <v>530</v>
      </c>
      <c r="E203" s="245">
        <v>60</v>
      </c>
      <c r="F203" s="246"/>
      <c r="G203" s="247">
        <f>ROUND(E203*F203,2)</f>
        <v>0</v>
      </c>
      <c r="H203" s="246"/>
      <c r="I203" s="247">
        <f>ROUND(E203*H203,2)</f>
        <v>0</v>
      </c>
      <c r="J203" s="246"/>
      <c r="K203" s="247">
        <f>ROUND(E203*J203,2)</f>
        <v>0</v>
      </c>
      <c r="L203" s="247">
        <v>21</v>
      </c>
      <c r="M203" s="247">
        <f>G203*(1+L203/100)</f>
        <v>0</v>
      </c>
      <c r="N203" s="245">
        <v>0</v>
      </c>
      <c r="O203" s="245">
        <f>ROUND(E203*N203,2)</f>
        <v>0</v>
      </c>
      <c r="P203" s="245">
        <v>0</v>
      </c>
      <c r="Q203" s="245">
        <f>ROUND(E203*P203,2)</f>
        <v>0</v>
      </c>
      <c r="R203" s="247"/>
      <c r="S203" s="247" t="s">
        <v>527</v>
      </c>
      <c r="T203" s="248" t="s">
        <v>512</v>
      </c>
      <c r="U203" s="224">
        <v>0</v>
      </c>
      <c r="V203" s="224">
        <f>ROUND(E203*U203,2)</f>
        <v>0</v>
      </c>
      <c r="W203" s="224"/>
      <c r="X203" s="224" t="s">
        <v>3483</v>
      </c>
      <c r="Y203" s="224" t="s">
        <v>513</v>
      </c>
      <c r="Z203" s="213"/>
      <c r="AA203" s="213"/>
      <c r="AB203" s="213"/>
      <c r="AC203" s="213"/>
      <c r="AD203" s="213"/>
      <c r="AE203" s="213"/>
      <c r="AF203" s="213"/>
      <c r="AG203" s="213" t="s">
        <v>3506</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5"/>
      <c r="D204" s="251"/>
      <c r="E204" s="251"/>
      <c r="F204" s="251"/>
      <c r="G204" s="251"/>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515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42">
        <v>59</v>
      </c>
      <c r="B205" s="243" t="s">
        <v>5747</v>
      </c>
      <c r="C205" s="254" t="s">
        <v>5842</v>
      </c>
      <c r="D205" s="244" t="s">
        <v>918</v>
      </c>
      <c r="E205" s="245">
        <v>5.85</v>
      </c>
      <c r="F205" s="246"/>
      <c r="G205" s="247">
        <f>ROUND(E205*F205,2)</f>
        <v>0</v>
      </c>
      <c r="H205" s="246"/>
      <c r="I205" s="247">
        <f>ROUND(E205*H205,2)</f>
        <v>0</v>
      </c>
      <c r="J205" s="246"/>
      <c r="K205" s="247">
        <f>ROUND(E205*J205,2)</f>
        <v>0</v>
      </c>
      <c r="L205" s="247">
        <v>21</v>
      </c>
      <c r="M205" s="247">
        <f>G205*(1+L205/100)</f>
        <v>0</v>
      </c>
      <c r="N205" s="245">
        <v>0</v>
      </c>
      <c r="O205" s="245">
        <f>ROUND(E205*N205,2)</f>
        <v>0</v>
      </c>
      <c r="P205" s="245">
        <v>0</v>
      </c>
      <c r="Q205" s="245">
        <f>ROUND(E205*P205,2)</f>
        <v>0</v>
      </c>
      <c r="R205" s="247"/>
      <c r="S205" s="247" t="s">
        <v>527</v>
      </c>
      <c r="T205" s="248" t="s">
        <v>512</v>
      </c>
      <c r="U205" s="224">
        <v>0</v>
      </c>
      <c r="V205" s="224">
        <f>ROUND(E205*U205,2)</f>
        <v>0</v>
      </c>
      <c r="W205" s="224"/>
      <c r="X205" s="224" t="s">
        <v>3483</v>
      </c>
      <c r="Y205" s="224" t="s">
        <v>513</v>
      </c>
      <c r="Z205" s="213"/>
      <c r="AA205" s="213"/>
      <c r="AB205" s="213"/>
      <c r="AC205" s="213"/>
      <c r="AD205" s="213"/>
      <c r="AE205" s="213"/>
      <c r="AF205" s="213"/>
      <c r="AG205" s="213" t="s">
        <v>3506</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8" t="s">
        <v>5843</v>
      </c>
      <c r="D206" s="229"/>
      <c r="E206" s="230"/>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573</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22.5" outlineLevel="3" x14ac:dyDescent="0.2">
      <c r="A207" s="220"/>
      <c r="B207" s="221"/>
      <c r="C207" s="258" t="s">
        <v>5844</v>
      </c>
      <c r="D207" s="229"/>
      <c r="E207" s="230"/>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573</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58" t="s">
        <v>5845</v>
      </c>
      <c r="D208" s="229"/>
      <c r="E208" s="230">
        <v>5.85</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573</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7"/>
      <c r="D209" s="250"/>
      <c r="E209" s="250"/>
      <c r="F209" s="250"/>
      <c r="G209" s="250"/>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515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5.5" x14ac:dyDescent="0.2">
      <c r="A210" s="232" t="s">
        <v>506</v>
      </c>
      <c r="B210" s="233" t="s">
        <v>271</v>
      </c>
      <c r="C210" s="253" t="s">
        <v>272</v>
      </c>
      <c r="D210" s="234"/>
      <c r="E210" s="235"/>
      <c r="F210" s="236"/>
      <c r="G210" s="236">
        <f>SUMIF(AG211:AG256,"&lt;&gt;NOR",G211:G256)</f>
        <v>0</v>
      </c>
      <c r="H210" s="236"/>
      <c r="I210" s="236">
        <f>SUM(I211:I256)</f>
        <v>0</v>
      </c>
      <c r="J210" s="236"/>
      <c r="K210" s="236">
        <f>SUM(K211:K256)</f>
        <v>0</v>
      </c>
      <c r="L210" s="236"/>
      <c r="M210" s="236">
        <f>SUM(M211:M256)</f>
        <v>0</v>
      </c>
      <c r="N210" s="235"/>
      <c r="O210" s="235">
        <f>SUM(O211:O256)</f>
        <v>0</v>
      </c>
      <c r="P210" s="235"/>
      <c r="Q210" s="235">
        <f>SUM(Q211:Q256)</f>
        <v>0</v>
      </c>
      <c r="R210" s="236"/>
      <c r="S210" s="236"/>
      <c r="T210" s="237"/>
      <c r="U210" s="231"/>
      <c r="V210" s="231">
        <f>SUM(V211:V256)</f>
        <v>0</v>
      </c>
      <c r="W210" s="231"/>
      <c r="X210" s="231"/>
      <c r="Y210" s="231"/>
      <c r="AG210" t="s">
        <v>507</v>
      </c>
    </row>
    <row r="211" spans="1:60" outlineLevel="1" x14ac:dyDescent="0.2">
      <c r="A211" s="242">
        <v>60</v>
      </c>
      <c r="B211" s="243" t="s">
        <v>5846</v>
      </c>
      <c r="C211" s="254" t="s">
        <v>5847</v>
      </c>
      <c r="D211" s="244" t="s">
        <v>3523</v>
      </c>
      <c r="E211" s="245">
        <v>2.75</v>
      </c>
      <c r="F211" s="246"/>
      <c r="G211" s="247">
        <f>ROUND(E211*F211,2)</f>
        <v>0</v>
      </c>
      <c r="H211" s="246"/>
      <c r="I211" s="247">
        <f>ROUND(E211*H211,2)</f>
        <v>0</v>
      </c>
      <c r="J211" s="246"/>
      <c r="K211" s="247">
        <f>ROUND(E211*J211,2)</f>
        <v>0</v>
      </c>
      <c r="L211" s="247">
        <v>21</v>
      </c>
      <c r="M211" s="247">
        <f>G211*(1+L211/100)</f>
        <v>0</v>
      </c>
      <c r="N211" s="245">
        <v>0</v>
      </c>
      <c r="O211" s="245">
        <f>ROUND(E211*N211,2)</f>
        <v>0</v>
      </c>
      <c r="P211" s="245">
        <v>0</v>
      </c>
      <c r="Q211" s="245">
        <f>ROUND(E211*P211,2)</f>
        <v>0</v>
      </c>
      <c r="R211" s="247"/>
      <c r="S211" s="247" t="s">
        <v>527</v>
      </c>
      <c r="T211" s="248" t="s">
        <v>512</v>
      </c>
      <c r="U211" s="224">
        <v>0</v>
      </c>
      <c r="V211" s="224">
        <f>ROUND(E211*U211,2)</f>
        <v>0</v>
      </c>
      <c r="W211" s="224"/>
      <c r="X211" s="224" t="s">
        <v>3483</v>
      </c>
      <c r="Y211" s="224" t="s">
        <v>513</v>
      </c>
      <c r="Z211" s="213"/>
      <c r="AA211" s="213"/>
      <c r="AB211" s="213"/>
      <c r="AC211" s="213"/>
      <c r="AD211" s="213"/>
      <c r="AE211" s="213"/>
      <c r="AF211" s="213"/>
      <c r="AG211" s="213" t="s">
        <v>3506</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2" x14ac:dyDescent="0.2">
      <c r="A212" s="220"/>
      <c r="B212" s="221"/>
      <c r="C212" s="255"/>
      <c r="D212" s="251"/>
      <c r="E212" s="251"/>
      <c r="F212" s="251"/>
      <c r="G212" s="251"/>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515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2">
        <v>61</v>
      </c>
      <c r="B213" s="243" t="s">
        <v>5846</v>
      </c>
      <c r="C213" s="254" t="s">
        <v>5848</v>
      </c>
      <c r="D213" s="244" t="s">
        <v>530</v>
      </c>
      <c r="E213" s="245">
        <v>19</v>
      </c>
      <c r="F213" s="246"/>
      <c r="G213" s="247">
        <f>ROUND(E213*F213,2)</f>
        <v>0</v>
      </c>
      <c r="H213" s="246"/>
      <c r="I213" s="247">
        <f>ROUND(E213*H213,2)</f>
        <v>0</v>
      </c>
      <c r="J213" s="246"/>
      <c r="K213" s="247">
        <f>ROUND(E213*J213,2)</f>
        <v>0</v>
      </c>
      <c r="L213" s="247">
        <v>21</v>
      </c>
      <c r="M213" s="247">
        <f>G213*(1+L213/100)</f>
        <v>0</v>
      </c>
      <c r="N213" s="245">
        <v>0</v>
      </c>
      <c r="O213" s="245">
        <f>ROUND(E213*N213,2)</f>
        <v>0</v>
      </c>
      <c r="P213" s="245">
        <v>0</v>
      </c>
      <c r="Q213" s="245">
        <f>ROUND(E213*P213,2)</f>
        <v>0</v>
      </c>
      <c r="R213" s="247"/>
      <c r="S213" s="247" t="s">
        <v>527</v>
      </c>
      <c r="T213" s="248" t="s">
        <v>512</v>
      </c>
      <c r="U213" s="224">
        <v>0</v>
      </c>
      <c r="V213" s="224">
        <f>ROUND(E213*U213,2)</f>
        <v>0</v>
      </c>
      <c r="W213" s="224"/>
      <c r="X213" s="224" t="s">
        <v>3483</v>
      </c>
      <c r="Y213" s="224" t="s">
        <v>513</v>
      </c>
      <c r="Z213" s="213"/>
      <c r="AA213" s="213"/>
      <c r="AB213" s="213"/>
      <c r="AC213" s="213"/>
      <c r="AD213" s="213"/>
      <c r="AE213" s="213"/>
      <c r="AF213" s="213"/>
      <c r="AG213" s="213" t="s">
        <v>3506</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55"/>
      <c r="D214" s="251"/>
      <c r="E214" s="251"/>
      <c r="F214" s="251"/>
      <c r="G214" s="251"/>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515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2">
        <v>62</v>
      </c>
      <c r="B215" s="243" t="s">
        <v>5846</v>
      </c>
      <c r="C215" s="254" t="s">
        <v>5849</v>
      </c>
      <c r="D215" s="244" t="s">
        <v>974</v>
      </c>
      <c r="E215" s="245">
        <v>6</v>
      </c>
      <c r="F215" s="246"/>
      <c r="G215" s="247">
        <f>ROUND(E215*F215,2)</f>
        <v>0</v>
      </c>
      <c r="H215" s="246"/>
      <c r="I215" s="247">
        <f>ROUND(E215*H215,2)</f>
        <v>0</v>
      </c>
      <c r="J215" s="246"/>
      <c r="K215" s="247">
        <f>ROUND(E215*J215,2)</f>
        <v>0</v>
      </c>
      <c r="L215" s="247">
        <v>21</v>
      </c>
      <c r="M215" s="247">
        <f>G215*(1+L215/100)</f>
        <v>0</v>
      </c>
      <c r="N215" s="245">
        <v>0</v>
      </c>
      <c r="O215" s="245">
        <f>ROUND(E215*N215,2)</f>
        <v>0</v>
      </c>
      <c r="P215" s="245">
        <v>0</v>
      </c>
      <c r="Q215" s="245">
        <f>ROUND(E215*P215,2)</f>
        <v>0</v>
      </c>
      <c r="R215" s="247"/>
      <c r="S215" s="247" t="s">
        <v>527</v>
      </c>
      <c r="T215" s="248" t="s">
        <v>512</v>
      </c>
      <c r="U215" s="224">
        <v>0</v>
      </c>
      <c r="V215" s="224">
        <f>ROUND(E215*U215,2)</f>
        <v>0</v>
      </c>
      <c r="W215" s="224"/>
      <c r="X215" s="224" t="s">
        <v>3483</v>
      </c>
      <c r="Y215" s="224" t="s">
        <v>513</v>
      </c>
      <c r="Z215" s="213"/>
      <c r="AA215" s="213"/>
      <c r="AB215" s="213"/>
      <c r="AC215" s="213"/>
      <c r="AD215" s="213"/>
      <c r="AE215" s="213"/>
      <c r="AF215" s="213"/>
      <c r="AG215" s="213" t="s">
        <v>3506</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5"/>
      <c r="D216" s="251"/>
      <c r="E216" s="251"/>
      <c r="F216" s="251"/>
      <c r="G216" s="251"/>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515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
      <c r="A217" s="242">
        <v>63</v>
      </c>
      <c r="B217" s="243" t="s">
        <v>5846</v>
      </c>
      <c r="C217" s="254" t="s">
        <v>5850</v>
      </c>
      <c r="D217" s="244" t="s">
        <v>915</v>
      </c>
      <c r="E217" s="245">
        <v>1</v>
      </c>
      <c r="F217" s="246"/>
      <c r="G217" s="247">
        <f>ROUND(E217*F217,2)</f>
        <v>0</v>
      </c>
      <c r="H217" s="246"/>
      <c r="I217" s="247">
        <f>ROUND(E217*H217,2)</f>
        <v>0</v>
      </c>
      <c r="J217" s="246"/>
      <c r="K217" s="247">
        <f>ROUND(E217*J217,2)</f>
        <v>0</v>
      </c>
      <c r="L217" s="247">
        <v>21</v>
      </c>
      <c r="M217" s="247">
        <f>G217*(1+L217/100)</f>
        <v>0</v>
      </c>
      <c r="N217" s="245">
        <v>0</v>
      </c>
      <c r="O217" s="245">
        <f>ROUND(E217*N217,2)</f>
        <v>0</v>
      </c>
      <c r="P217" s="245">
        <v>0</v>
      </c>
      <c r="Q217" s="245">
        <f>ROUND(E217*P217,2)</f>
        <v>0</v>
      </c>
      <c r="R217" s="247"/>
      <c r="S217" s="247" t="s">
        <v>527</v>
      </c>
      <c r="T217" s="248" t="s">
        <v>512</v>
      </c>
      <c r="U217" s="224">
        <v>0</v>
      </c>
      <c r="V217" s="224">
        <f>ROUND(E217*U217,2)</f>
        <v>0</v>
      </c>
      <c r="W217" s="224"/>
      <c r="X217" s="224" t="s">
        <v>3483</v>
      </c>
      <c r="Y217" s="224" t="s">
        <v>513</v>
      </c>
      <c r="Z217" s="213"/>
      <c r="AA217" s="213"/>
      <c r="AB217" s="213"/>
      <c r="AC217" s="213"/>
      <c r="AD217" s="213"/>
      <c r="AE217" s="213"/>
      <c r="AF217" s="213"/>
      <c r="AG217" s="213" t="s">
        <v>3506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5"/>
      <c r="D218" s="251"/>
      <c r="E218" s="251"/>
      <c r="F218" s="251"/>
      <c r="G218" s="251"/>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515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2">
        <v>64</v>
      </c>
      <c r="B219" s="243" t="s">
        <v>5846</v>
      </c>
      <c r="C219" s="254" t="s">
        <v>5851</v>
      </c>
      <c r="D219" s="244" t="s">
        <v>974</v>
      </c>
      <c r="E219" s="245">
        <v>6</v>
      </c>
      <c r="F219" s="246"/>
      <c r="G219" s="247">
        <f>ROUND(E219*F219,2)</f>
        <v>0</v>
      </c>
      <c r="H219" s="246"/>
      <c r="I219" s="247">
        <f>ROUND(E219*H219,2)</f>
        <v>0</v>
      </c>
      <c r="J219" s="246"/>
      <c r="K219" s="247">
        <f>ROUND(E219*J219,2)</f>
        <v>0</v>
      </c>
      <c r="L219" s="247">
        <v>21</v>
      </c>
      <c r="M219" s="247">
        <f>G219*(1+L219/100)</f>
        <v>0</v>
      </c>
      <c r="N219" s="245">
        <v>0</v>
      </c>
      <c r="O219" s="245">
        <f>ROUND(E219*N219,2)</f>
        <v>0</v>
      </c>
      <c r="P219" s="245">
        <v>0</v>
      </c>
      <c r="Q219" s="245">
        <f>ROUND(E219*P219,2)</f>
        <v>0</v>
      </c>
      <c r="R219" s="247"/>
      <c r="S219" s="247" t="s">
        <v>527</v>
      </c>
      <c r="T219" s="248" t="s">
        <v>512</v>
      </c>
      <c r="U219" s="224">
        <v>0</v>
      </c>
      <c r="V219" s="224">
        <f>ROUND(E219*U219,2)</f>
        <v>0</v>
      </c>
      <c r="W219" s="224"/>
      <c r="X219" s="224" t="s">
        <v>3483</v>
      </c>
      <c r="Y219" s="224" t="s">
        <v>513</v>
      </c>
      <c r="Z219" s="213"/>
      <c r="AA219" s="213"/>
      <c r="AB219" s="213"/>
      <c r="AC219" s="213"/>
      <c r="AD219" s="213"/>
      <c r="AE219" s="213"/>
      <c r="AF219" s="213"/>
      <c r="AG219" s="213" t="s">
        <v>3506</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55"/>
      <c r="D220" s="251"/>
      <c r="E220" s="251"/>
      <c r="F220" s="251"/>
      <c r="G220" s="251"/>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515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42">
        <v>65</v>
      </c>
      <c r="B221" s="243" t="s">
        <v>5846</v>
      </c>
      <c r="C221" s="254" t="s">
        <v>5852</v>
      </c>
      <c r="D221" s="244" t="s">
        <v>915</v>
      </c>
      <c r="E221" s="245">
        <v>1</v>
      </c>
      <c r="F221" s="246"/>
      <c r="G221" s="247">
        <f>ROUND(E221*F221,2)</f>
        <v>0</v>
      </c>
      <c r="H221" s="246"/>
      <c r="I221" s="247">
        <f>ROUND(E221*H221,2)</f>
        <v>0</v>
      </c>
      <c r="J221" s="246"/>
      <c r="K221" s="247">
        <f>ROUND(E221*J221,2)</f>
        <v>0</v>
      </c>
      <c r="L221" s="247">
        <v>21</v>
      </c>
      <c r="M221" s="247">
        <f>G221*(1+L221/100)</f>
        <v>0</v>
      </c>
      <c r="N221" s="245">
        <v>0</v>
      </c>
      <c r="O221" s="245">
        <f>ROUND(E221*N221,2)</f>
        <v>0</v>
      </c>
      <c r="P221" s="245">
        <v>0</v>
      </c>
      <c r="Q221" s="245">
        <f>ROUND(E221*P221,2)</f>
        <v>0</v>
      </c>
      <c r="R221" s="247"/>
      <c r="S221" s="247" t="s">
        <v>527</v>
      </c>
      <c r="T221" s="248" t="s">
        <v>512</v>
      </c>
      <c r="U221" s="224">
        <v>0</v>
      </c>
      <c r="V221" s="224">
        <f>ROUND(E221*U221,2)</f>
        <v>0</v>
      </c>
      <c r="W221" s="224"/>
      <c r="X221" s="224" t="s">
        <v>3483</v>
      </c>
      <c r="Y221" s="224" t="s">
        <v>513</v>
      </c>
      <c r="Z221" s="213"/>
      <c r="AA221" s="213"/>
      <c r="AB221" s="213"/>
      <c r="AC221" s="213"/>
      <c r="AD221" s="213"/>
      <c r="AE221" s="213"/>
      <c r="AF221" s="213"/>
      <c r="AG221" s="213" t="s">
        <v>3506</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2" x14ac:dyDescent="0.2">
      <c r="A222" s="220"/>
      <c r="B222" s="221"/>
      <c r="C222" s="255"/>
      <c r="D222" s="251"/>
      <c r="E222" s="251"/>
      <c r="F222" s="251"/>
      <c r="G222" s="251"/>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515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2">
        <v>66</v>
      </c>
      <c r="B223" s="243" t="s">
        <v>5846</v>
      </c>
      <c r="C223" s="254" t="s">
        <v>5853</v>
      </c>
      <c r="D223" s="244" t="s">
        <v>915</v>
      </c>
      <c r="E223" s="245">
        <v>1</v>
      </c>
      <c r="F223" s="246"/>
      <c r="G223" s="247">
        <f>ROUND(E223*F223,2)</f>
        <v>0</v>
      </c>
      <c r="H223" s="246"/>
      <c r="I223" s="247">
        <f>ROUND(E223*H223,2)</f>
        <v>0</v>
      </c>
      <c r="J223" s="246"/>
      <c r="K223" s="247">
        <f>ROUND(E223*J223,2)</f>
        <v>0</v>
      </c>
      <c r="L223" s="247">
        <v>21</v>
      </c>
      <c r="M223" s="247">
        <f>G223*(1+L223/100)</f>
        <v>0</v>
      </c>
      <c r="N223" s="245">
        <v>0</v>
      </c>
      <c r="O223" s="245">
        <f>ROUND(E223*N223,2)</f>
        <v>0</v>
      </c>
      <c r="P223" s="245">
        <v>0</v>
      </c>
      <c r="Q223" s="245">
        <f>ROUND(E223*P223,2)</f>
        <v>0</v>
      </c>
      <c r="R223" s="247"/>
      <c r="S223" s="247" t="s">
        <v>527</v>
      </c>
      <c r="T223" s="248" t="s">
        <v>512</v>
      </c>
      <c r="U223" s="224">
        <v>0</v>
      </c>
      <c r="V223" s="224">
        <f>ROUND(E223*U223,2)</f>
        <v>0</v>
      </c>
      <c r="W223" s="224"/>
      <c r="X223" s="224" t="s">
        <v>3483</v>
      </c>
      <c r="Y223" s="224" t="s">
        <v>513</v>
      </c>
      <c r="Z223" s="213"/>
      <c r="AA223" s="213"/>
      <c r="AB223" s="213"/>
      <c r="AC223" s="213"/>
      <c r="AD223" s="213"/>
      <c r="AE223" s="213"/>
      <c r="AF223" s="213"/>
      <c r="AG223" s="213" t="s">
        <v>3506</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5"/>
      <c r="D224" s="251"/>
      <c r="E224" s="251"/>
      <c r="F224" s="251"/>
      <c r="G224" s="251"/>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515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42">
        <v>67</v>
      </c>
      <c r="B225" s="243" t="s">
        <v>5846</v>
      </c>
      <c r="C225" s="254" t="s">
        <v>5854</v>
      </c>
      <c r="D225" s="244" t="s">
        <v>915</v>
      </c>
      <c r="E225" s="245">
        <v>1</v>
      </c>
      <c r="F225" s="246"/>
      <c r="G225" s="247">
        <f>ROUND(E225*F225,2)</f>
        <v>0</v>
      </c>
      <c r="H225" s="246"/>
      <c r="I225" s="247">
        <f>ROUND(E225*H225,2)</f>
        <v>0</v>
      </c>
      <c r="J225" s="246"/>
      <c r="K225" s="247">
        <f>ROUND(E225*J225,2)</f>
        <v>0</v>
      </c>
      <c r="L225" s="247">
        <v>21</v>
      </c>
      <c r="M225" s="247">
        <f>G225*(1+L225/100)</f>
        <v>0</v>
      </c>
      <c r="N225" s="245">
        <v>0</v>
      </c>
      <c r="O225" s="245">
        <f>ROUND(E225*N225,2)</f>
        <v>0</v>
      </c>
      <c r="P225" s="245">
        <v>0</v>
      </c>
      <c r="Q225" s="245">
        <f>ROUND(E225*P225,2)</f>
        <v>0</v>
      </c>
      <c r="R225" s="247"/>
      <c r="S225" s="247" t="s">
        <v>527</v>
      </c>
      <c r="T225" s="248" t="s">
        <v>512</v>
      </c>
      <c r="U225" s="224">
        <v>0</v>
      </c>
      <c r="V225" s="224">
        <f>ROUND(E225*U225,2)</f>
        <v>0</v>
      </c>
      <c r="W225" s="224"/>
      <c r="X225" s="224" t="s">
        <v>3483</v>
      </c>
      <c r="Y225" s="224" t="s">
        <v>513</v>
      </c>
      <c r="Z225" s="213"/>
      <c r="AA225" s="213"/>
      <c r="AB225" s="213"/>
      <c r="AC225" s="213"/>
      <c r="AD225" s="213"/>
      <c r="AE225" s="213"/>
      <c r="AF225" s="213"/>
      <c r="AG225" s="213" t="s">
        <v>3506</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5"/>
      <c r="D226" s="251"/>
      <c r="E226" s="251"/>
      <c r="F226" s="251"/>
      <c r="G226" s="251"/>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515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x14ac:dyDescent="0.2">
      <c r="A227" s="242">
        <v>68</v>
      </c>
      <c r="B227" s="243" t="s">
        <v>5846</v>
      </c>
      <c r="C227" s="254" t="s">
        <v>5855</v>
      </c>
      <c r="D227" s="244" t="s">
        <v>915</v>
      </c>
      <c r="E227" s="245">
        <v>1</v>
      </c>
      <c r="F227" s="246"/>
      <c r="G227" s="247">
        <f>ROUND(E227*F227,2)</f>
        <v>0</v>
      </c>
      <c r="H227" s="246"/>
      <c r="I227" s="247">
        <f>ROUND(E227*H227,2)</f>
        <v>0</v>
      </c>
      <c r="J227" s="246"/>
      <c r="K227" s="247">
        <f>ROUND(E227*J227,2)</f>
        <v>0</v>
      </c>
      <c r="L227" s="247">
        <v>21</v>
      </c>
      <c r="M227" s="247">
        <f>G227*(1+L227/100)</f>
        <v>0</v>
      </c>
      <c r="N227" s="245">
        <v>0</v>
      </c>
      <c r="O227" s="245">
        <f>ROUND(E227*N227,2)</f>
        <v>0</v>
      </c>
      <c r="P227" s="245">
        <v>0</v>
      </c>
      <c r="Q227" s="245">
        <f>ROUND(E227*P227,2)</f>
        <v>0</v>
      </c>
      <c r="R227" s="247"/>
      <c r="S227" s="247" t="s">
        <v>527</v>
      </c>
      <c r="T227" s="248" t="s">
        <v>512</v>
      </c>
      <c r="U227" s="224">
        <v>0</v>
      </c>
      <c r="V227" s="224">
        <f>ROUND(E227*U227,2)</f>
        <v>0</v>
      </c>
      <c r="W227" s="224"/>
      <c r="X227" s="224" t="s">
        <v>3483</v>
      </c>
      <c r="Y227" s="224" t="s">
        <v>513</v>
      </c>
      <c r="Z227" s="213"/>
      <c r="AA227" s="213"/>
      <c r="AB227" s="213"/>
      <c r="AC227" s="213"/>
      <c r="AD227" s="213"/>
      <c r="AE227" s="213"/>
      <c r="AF227" s="213"/>
      <c r="AG227" s="213" t="s">
        <v>3506</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2" x14ac:dyDescent="0.2">
      <c r="A228" s="220"/>
      <c r="B228" s="221"/>
      <c r="C228" s="255"/>
      <c r="D228" s="251"/>
      <c r="E228" s="251"/>
      <c r="F228" s="251"/>
      <c r="G228" s="251"/>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515</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2">
        <v>69</v>
      </c>
      <c r="B229" s="243" t="s">
        <v>5846</v>
      </c>
      <c r="C229" s="254" t="s">
        <v>5856</v>
      </c>
      <c r="D229" s="244" t="s">
        <v>915</v>
      </c>
      <c r="E229" s="245">
        <v>1</v>
      </c>
      <c r="F229" s="246"/>
      <c r="G229" s="247">
        <f>ROUND(E229*F229,2)</f>
        <v>0</v>
      </c>
      <c r="H229" s="246"/>
      <c r="I229" s="247">
        <f>ROUND(E229*H229,2)</f>
        <v>0</v>
      </c>
      <c r="J229" s="246"/>
      <c r="K229" s="247">
        <f>ROUND(E229*J229,2)</f>
        <v>0</v>
      </c>
      <c r="L229" s="247">
        <v>21</v>
      </c>
      <c r="M229" s="247">
        <f>G229*(1+L229/100)</f>
        <v>0</v>
      </c>
      <c r="N229" s="245">
        <v>0</v>
      </c>
      <c r="O229" s="245">
        <f>ROUND(E229*N229,2)</f>
        <v>0</v>
      </c>
      <c r="P229" s="245">
        <v>0</v>
      </c>
      <c r="Q229" s="245">
        <f>ROUND(E229*P229,2)</f>
        <v>0</v>
      </c>
      <c r="R229" s="247"/>
      <c r="S229" s="247" t="s">
        <v>527</v>
      </c>
      <c r="T229" s="248" t="s">
        <v>512</v>
      </c>
      <c r="U229" s="224">
        <v>0</v>
      </c>
      <c r="V229" s="224">
        <f>ROUND(E229*U229,2)</f>
        <v>0</v>
      </c>
      <c r="W229" s="224"/>
      <c r="X229" s="224" t="s">
        <v>3483</v>
      </c>
      <c r="Y229" s="224" t="s">
        <v>513</v>
      </c>
      <c r="Z229" s="213"/>
      <c r="AA229" s="213"/>
      <c r="AB229" s="213"/>
      <c r="AC229" s="213"/>
      <c r="AD229" s="213"/>
      <c r="AE229" s="213"/>
      <c r="AF229" s="213"/>
      <c r="AG229" s="213" t="s">
        <v>3506</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55"/>
      <c r="D230" s="251"/>
      <c r="E230" s="251"/>
      <c r="F230" s="251"/>
      <c r="G230" s="251"/>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515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42">
        <v>70</v>
      </c>
      <c r="B231" s="243" t="s">
        <v>5846</v>
      </c>
      <c r="C231" s="254" t="s">
        <v>5857</v>
      </c>
      <c r="D231" s="244" t="s">
        <v>915</v>
      </c>
      <c r="E231" s="245">
        <v>1</v>
      </c>
      <c r="F231" s="246"/>
      <c r="G231" s="247">
        <f>ROUND(E231*F231,2)</f>
        <v>0</v>
      </c>
      <c r="H231" s="246"/>
      <c r="I231" s="247">
        <f>ROUND(E231*H231,2)</f>
        <v>0</v>
      </c>
      <c r="J231" s="246"/>
      <c r="K231" s="247">
        <f>ROUND(E231*J231,2)</f>
        <v>0</v>
      </c>
      <c r="L231" s="247">
        <v>21</v>
      </c>
      <c r="M231" s="247">
        <f>G231*(1+L231/100)</f>
        <v>0</v>
      </c>
      <c r="N231" s="245">
        <v>0</v>
      </c>
      <c r="O231" s="245">
        <f>ROUND(E231*N231,2)</f>
        <v>0</v>
      </c>
      <c r="P231" s="245">
        <v>0</v>
      </c>
      <c r="Q231" s="245">
        <f>ROUND(E231*P231,2)</f>
        <v>0</v>
      </c>
      <c r="R231" s="247"/>
      <c r="S231" s="247" t="s">
        <v>527</v>
      </c>
      <c r="T231" s="248" t="s">
        <v>512</v>
      </c>
      <c r="U231" s="224">
        <v>0</v>
      </c>
      <c r="V231" s="224">
        <f>ROUND(E231*U231,2)</f>
        <v>0</v>
      </c>
      <c r="W231" s="224"/>
      <c r="X231" s="224" t="s">
        <v>3483</v>
      </c>
      <c r="Y231" s="224" t="s">
        <v>513</v>
      </c>
      <c r="Z231" s="213"/>
      <c r="AA231" s="213"/>
      <c r="AB231" s="213"/>
      <c r="AC231" s="213"/>
      <c r="AD231" s="213"/>
      <c r="AE231" s="213"/>
      <c r="AF231" s="213"/>
      <c r="AG231" s="213" t="s">
        <v>3506</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2" x14ac:dyDescent="0.2">
      <c r="A232" s="220"/>
      <c r="B232" s="221"/>
      <c r="C232" s="255"/>
      <c r="D232" s="251"/>
      <c r="E232" s="251"/>
      <c r="F232" s="251"/>
      <c r="G232" s="251"/>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515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
      <c r="A233" s="242">
        <v>71</v>
      </c>
      <c r="B233" s="243" t="s">
        <v>5846</v>
      </c>
      <c r="C233" s="254" t="s">
        <v>5858</v>
      </c>
      <c r="D233" s="244" t="s">
        <v>915</v>
      </c>
      <c r="E233" s="245">
        <v>1</v>
      </c>
      <c r="F233" s="246"/>
      <c r="G233" s="247">
        <f>ROUND(E233*F233,2)</f>
        <v>0</v>
      </c>
      <c r="H233" s="246"/>
      <c r="I233" s="247">
        <f>ROUND(E233*H233,2)</f>
        <v>0</v>
      </c>
      <c r="J233" s="246"/>
      <c r="K233" s="247">
        <f>ROUND(E233*J233,2)</f>
        <v>0</v>
      </c>
      <c r="L233" s="247">
        <v>21</v>
      </c>
      <c r="M233" s="247">
        <f>G233*(1+L233/100)</f>
        <v>0</v>
      </c>
      <c r="N233" s="245">
        <v>0</v>
      </c>
      <c r="O233" s="245">
        <f>ROUND(E233*N233,2)</f>
        <v>0</v>
      </c>
      <c r="P233" s="245">
        <v>0</v>
      </c>
      <c r="Q233" s="245">
        <f>ROUND(E233*P233,2)</f>
        <v>0</v>
      </c>
      <c r="R233" s="247"/>
      <c r="S233" s="247" t="s">
        <v>527</v>
      </c>
      <c r="T233" s="248" t="s">
        <v>512</v>
      </c>
      <c r="U233" s="224">
        <v>0</v>
      </c>
      <c r="V233" s="224">
        <f>ROUND(E233*U233,2)</f>
        <v>0</v>
      </c>
      <c r="W233" s="224"/>
      <c r="X233" s="224" t="s">
        <v>3483</v>
      </c>
      <c r="Y233" s="224" t="s">
        <v>513</v>
      </c>
      <c r="Z233" s="213"/>
      <c r="AA233" s="213"/>
      <c r="AB233" s="213"/>
      <c r="AC233" s="213"/>
      <c r="AD233" s="213"/>
      <c r="AE233" s="213"/>
      <c r="AF233" s="213"/>
      <c r="AG233" s="213" t="s">
        <v>3506</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5"/>
      <c r="D234" s="251"/>
      <c r="E234" s="251"/>
      <c r="F234" s="251"/>
      <c r="G234" s="251"/>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515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42">
        <v>72</v>
      </c>
      <c r="B235" s="243" t="s">
        <v>5810</v>
      </c>
      <c r="C235" s="254" t="s">
        <v>5859</v>
      </c>
      <c r="D235" s="244" t="s">
        <v>915</v>
      </c>
      <c r="E235" s="245">
        <v>1</v>
      </c>
      <c r="F235" s="246"/>
      <c r="G235" s="247">
        <f>ROUND(E235*F235,2)</f>
        <v>0</v>
      </c>
      <c r="H235" s="246"/>
      <c r="I235" s="247">
        <f>ROUND(E235*H235,2)</f>
        <v>0</v>
      </c>
      <c r="J235" s="246"/>
      <c r="K235" s="247">
        <f>ROUND(E235*J235,2)</f>
        <v>0</v>
      </c>
      <c r="L235" s="247">
        <v>21</v>
      </c>
      <c r="M235" s="247">
        <f>G235*(1+L235/100)</f>
        <v>0</v>
      </c>
      <c r="N235" s="245">
        <v>0</v>
      </c>
      <c r="O235" s="245">
        <f>ROUND(E235*N235,2)</f>
        <v>0</v>
      </c>
      <c r="P235" s="245">
        <v>0</v>
      </c>
      <c r="Q235" s="245">
        <f>ROUND(E235*P235,2)</f>
        <v>0</v>
      </c>
      <c r="R235" s="247"/>
      <c r="S235" s="247" t="s">
        <v>527</v>
      </c>
      <c r="T235" s="248" t="s">
        <v>512</v>
      </c>
      <c r="U235" s="224">
        <v>0</v>
      </c>
      <c r="V235" s="224">
        <f>ROUND(E235*U235,2)</f>
        <v>0</v>
      </c>
      <c r="W235" s="224"/>
      <c r="X235" s="224" t="s">
        <v>3483</v>
      </c>
      <c r="Y235" s="224" t="s">
        <v>513</v>
      </c>
      <c r="Z235" s="213"/>
      <c r="AA235" s="213"/>
      <c r="AB235" s="213"/>
      <c r="AC235" s="213"/>
      <c r="AD235" s="213"/>
      <c r="AE235" s="213"/>
      <c r="AF235" s="213"/>
      <c r="AG235" s="213" t="s">
        <v>3484</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5"/>
      <c r="D236" s="251"/>
      <c r="E236" s="251"/>
      <c r="F236" s="251"/>
      <c r="G236" s="251"/>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515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
      <c r="A237" s="242">
        <v>73</v>
      </c>
      <c r="B237" s="243" t="s">
        <v>5810</v>
      </c>
      <c r="C237" s="254" t="s">
        <v>5860</v>
      </c>
      <c r="D237" s="244" t="s">
        <v>974</v>
      </c>
      <c r="E237" s="245">
        <v>6</v>
      </c>
      <c r="F237" s="246"/>
      <c r="G237" s="247">
        <f>ROUND(E237*F237,2)</f>
        <v>0</v>
      </c>
      <c r="H237" s="246"/>
      <c r="I237" s="247">
        <f>ROUND(E237*H237,2)</f>
        <v>0</v>
      </c>
      <c r="J237" s="246"/>
      <c r="K237" s="247">
        <f>ROUND(E237*J237,2)</f>
        <v>0</v>
      </c>
      <c r="L237" s="247">
        <v>21</v>
      </c>
      <c r="M237" s="247">
        <f>G237*(1+L237/100)</f>
        <v>0</v>
      </c>
      <c r="N237" s="245">
        <v>0</v>
      </c>
      <c r="O237" s="245">
        <f>ROUND(E237*N237,2)</f>
        <v>0</v>
      </c>
      <c r="P237" s="245">
        <v>0</v>
      </c>
      <c r="Q237" s="245">
        <f>ROUND(E237*P237,2)</f>
        <v>0</v>
      </c>
      <c r="R237" s="247"/>
      <c r="S237" s="247" t="s">
        <v>527</v>
      </c>
      <c r="T237" s="248" t="s">
        <v>512</v>
      </c>
      <c r="U237" s="224">
        <v>0</v>
      </c>
      <c r="V237" s="224">
        <f>ROUND(E237*U237,2)</f>
        <v>0</v>
      </c>
      <c r="W237" s="224"/>
      <c r="X237" s="224" t="s">
        <v>3483</v>
      </c>
      <c r="Y237" s="224" t="s">
        <v>513</v>
      </c>
      <c r="Z237" s="213"/>
      <c r="AA237" s="213"/>
      <c r="AB237" s="213"/>
      <c r="AC237" s="213"/>
      <c r="AD237" s="213"/>
      <c r="AE237" s="213"/>
      <c r="AF237" s="213"/>
      <c r="AG237" s="213" t="s">
        <v>3484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55"/>
      <c r="D238" s="251"/>
      <c r="E238" s="251"/>
      <c r="F238" s="251"/>
      <c r="G238" s="251"/>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515</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42">
        <v>74</v>
      </c>
      <c r="B239" s="243" t="s">
        <v>5810</v>
      </c>
      <c r="C239" s="254" t="s">
        <v>5861</v>
      </c>
      <c r="D239" s="244" t="s">
        <v>974</v>
      </c>
      <c r="E239" s="245">
        <v>6</v>
      </c>
      <c r="F239" s="246"/>
      <c r="G239" s="247">
        <f>ROUND(E239*F239,2)</f>
        <v>0</v>
      </c>
      <c r="H239" s="246"/>
      <c r="I239" s="247">
        <f>ROUND(E239*H239,2)</f>
        <v>0</v>
      </c>
      <c r="J239" s="246"/>
      <c r="K239" s="247">
        <f>ROUND(E239*J239,2)</f>
        <v>0</v>
      </c>
      <c r="L239" s="247">
        <v>21</v>
      </c>
      <c r="M239" s="247">
        <f>G239*(1+L239/100)</f>
        <v>0</v>
      </c>
      <c r="N239" s="245">
        <v>0</v>
      </c>
      <c r="O239" s="245">
        <f>ROUND(E239*N239,2)</f>
        <v>0</v>
      </c>
      <c r="P239" s="245">
        <v>0</v>
      </c>
      <c r="Q239" s="245">
        <f>ROUND(E239*P239,2)</f>
        <v>0</v>
      </c>
      <c r="R239" s="247"/>
      <c r="S239" s="247" t="s">
        <v>527</v>
      </c>
      <c r="T239" s="248" t="s">
        <v>512</v>
      </c>
      <c r="U239" s="224">
        <v>0</v>
      </c>
      <c r="V239" s="224">
        <f>ROUND(E239*U239,2)</f>
        <v>0</v>
      </c>
      <c r="W239" s="224"/>
      <c r="X239" s="224" t="s">
        <v>3483</v>
      </c>
      <c r="Y239" s="224" t="s">
        <v>513</v>
      </c>
      <c r="Z239" s="213"/>
      <c r="AA239" s="213"/>
      <c r="AB239" s="213"/>
      <c r="AC239" s="213"/>
      <c r="AD239" s="213"/>
      <c r="AE239" s="213"/>
      <c r="AF239" s="213"/>
      <c r="AG239" s="213" t="s">
        <v>3506</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55"/>
      <c r="D240" s="251"/>
      <c r="E240" s="251"/>
      <c r="F240" s="251"/>
      <c r="G240" s="251"/>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515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33.75" outlineLevel="1" x14ac:dyDescent="0.2">
      <c r="A241" s="242">
        <v>75</v>
      </c>
      <c r="B241" s="243" t="s">
        <v>5810</v>
      </c>
      <c r="C241" s="254" t="s">
        <v>5862</v>
      </c>
      <c r="D241" s="244" t="s">
        <v>918</v>
      </c>
      <c r="E241" s="245">
        <v>1.5</v>
      </c>
      <c r="F241" s="246"/>
      <c r="G241" s="247">
        <f>ROUND(E241*F241,2)</f>
        <v>0</v>
      </c>
      <c r="H241" s="246"/>
      <c r="I241" s="247">
        <f>ROUND(E241*H241,2)</f>
        <v>0</v>
      </c>
      <c r="J241" s="246"/>
      <c r="K241" s="247">
        <f>ROUND(E241*J241,2)</f>
        <v>0</v>
      </c>
      <c r="L241" s="247">
        <v>21</v>
      </c>
      <c r="M241" s="247">
        <f>G241*(1+L241/100)</f>
        <v>0</v>
      </c>
      <c r="N241" s="245">
        <v>0</v>
      </c>
      <c r="O241" s="245">
        <f>ROUND(E241*N241,2)</f>
        <v>0</v>
      </c>
      <c r="P241" s="245">
        <v>0</v>
      </c>
      <c r="Q241" s="245">
        <f>ROUND(E241*P241,2)</f>
        <v>0</v>
      </c>
      <c r="R241" s="247"/>
      <c r="S241" s="247" t="s">
        <v>527</v>
      </c>
      <c r="T241" s="248" t="s">
        <v>512</v>
      </c>
      <c r="U241" s="224">
        <v>0</v>
      </c>
      <c r="V241" s="224">
        <f>ROUND(E241*U241,2)</f>
        <v>0</v>
      </c>
      <c r="W241" s="224"/>
      <c r="X241" s="224" t="s">
        <v>3483</v>
      </c>
      <c r="Y241" s="224" t="s">
        <v>513</v>
      </c>
      <c r="Z241" s="213"/>
      <c r="AA241" s="213"/>
      <c r="AB241" s="213"/>
      <c r="AC241" s="213"/>
      <c r="AD241" s="213"/>
      <c r="AE241" s="213"/>
      <c r="AF241" s="213"/>
      <c r="AG241" s="213" t="s">
        <v>3484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2" x14ac:dyDescent="0.2">
      <c r="A242" s="220"/>
      <c r="B242" s="221"/>
      <c r="C242" s="258" t="s">
        <v>5863</v>
      </c>
      <c r="D242" s="229"/>
      <c r="E242" s="230"/>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573</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58" t="s">
        <v>5864</v>
      </c>
      <c r="D243" s="229"/>
      <c r="E243" s="230">
        <v>1.5</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573</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57"/>
      <c r="D244" s="250"/>
      <c r="E244" s="250"/>
      <c r="F244" s="250"/>
      <c r="G244" s="250"/>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515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
      <c r="A245" s="242">
        <v>76</v>
      </c>
      <c r="B245" s="243" t="s">
        <v>5810</v>
      </c>
      <c r="C245" s="254" t="s">
        <v>5865</v>
      </c>
      <c r="D245" s="244" t="s">
        <v>974</v>
      </c>
      <c r="E245" s="245">
        <v>2.2999999999999998</v>
      </c>
      <c r="F245" s="246"/>
      <c r="G245" s="247">
        <f>ROUND(E245*F245,2)</f>
        <v>0</v>
      </c>
      <c r="H245" s="246"/>
      <c r="I245" s="247">
        <f>ROUND(E245*H245,2)</f>
        <v>0</v>
      </c>
      <c r="J245" s="246"/>
      <c r="K245" s="247">
        <f>ROUND(E245*J245,2)</f>
        <v>0</v>
      </c>
      <c r="L245" s="247">
        <v>21</v>
      </c>
      <c r="M245" s="247">
        <f>G245*(1+L245/100)</f>
        <v>0</v>
      </c>
      <c r="N245" s="245">
        <v>0</v>
      </c>
      <c r="O245" s="245">
        <f>ROUND(E245*N245,2)</f>
        <v>0</v>
      </c>
      <c r="P245" s="245">
        <v>0</v>
      </c>
      <c r="Q245" s="245">
        <f>ROUND(E245*P245,2)</f>
        <v>0</v>
      </c>
      <c r="R245" s="247"/>
      <c r="S245" s="247" t="s">
        <v>527</v>
      </c>
      <c r="T245" s="248" t="s">
        <v>512</v>
      </c>
      <c r="U245" s="224">
        <v>0</v>
      </c>
      <c r="V245" s="224">
        <f>ROUND(E245*U245,2)</f>
        <v>0</v>
      </c>
      <c r="W245" s="224"/>
      <c r="X245" s="224" t="s">
        <v>3483</v>
      </c>
      <c r="Y245" s="224" t="s">
        <v>513</v>
      </c>
      <c r="Z245" s="213"/>
      <c r="AA245" s="213"/>
      <c r="AB245" s="213"/>
      <c r="AC245" s="213"/>
      <c r="AD245" s="213"/>
      <c r="AE245" s="213"/>
      <c r="AF245" s="213"/>
      <c r="AG245" s="213" t="s">
        <v>3506</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55"/>
      <c r="D246" s="251"/>
      <c r="E246" s="251"/>
      <c r="F246" s="251"/>
      <c r="G246" s="251"/>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515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
      <c r="A247" s="242">
        <v>77</v>
      </c>
      <c r="B247" s="243" t="s">
        <v>5810</v>
      </c>
      <c r="C247" s="254" t="s">
        <v>5866</v>
      </c>
      <c r="D247" s="244" t="s">
        <v>3523</v>
      </c>
      <c r="E247" s="245">
        <v>25</v>
      </c>
      <c r="F247" s="246"/>
      <c r="G247" s="247">
        <f>ROUND(E247*F247,2)</f>
        <v>0</v>
      </c>
      <c r="H247" s="246"/>
      <c r="I247" s="247">
        <f>ROUND(E247*H247,2)</f>
        <v>0</v>
      </c>
      <c r="J247" s="246"/>
      <c r="K247" s="247">
        <f>ROUND(E247*J247,2)</f>
        <v>0</v>
      </c>
      <c r="L247" s="247">
        <v>21</v>
      </c>
      <c r="M247" s="247">
        <f>G247*(1+L247/100)</f>
        <v>0</v>
      </c>
      <c r="N247" s="245">
        <v>0</v>
      </c>
      <c r="O247" s="245">
        <f>ROUND(E247*N247,2)</f>
        <v>0</v>
      </c>
      <c r="P247" s="245">
        <v>0</v>
      </c>
      <c r="Q247" s="245">
        <f>ROUND(E247*P247,2)</f>
        <v>0</v>
      </c>
      <c r="R247" s="247"/>
      <c r="S247" s="247" t="s">
        <v>527</v>
      </c>
      <c r="T247" s="248" t="s">
        <v>512</v>
      </c>
      <c r="U247" s="224">
        <v>0</v>
      </c>
      <c r="V247" s="224">
        <f>ROUND(E247*U247,2)</f>
        <v>0</v>
      </c>
      <c r="W247" s="224"/>
      <c r="X247" s="224" t="s">
        <v>3483</v>
      </c>
      <c r="Y247" s="224" t="s">
        <v>513</v>
      </c>
      <c r="Z247" s="213"/>
      <c r="AA247" s="213"/>
      <c r="AB247" s="213"/>
      <c r="AC247" s="213"/>
      <c r="AD247" s="213"/>
      <c r="AE247" s="213"/>
      <c r="AF247" s="213"/>
      <c r="AG247" s="213" t="s">
        <v>3484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2" x14ac:dyDescent="0.2">
      <c r="A248" s="220"/>
      <c r="B248" s="221"/>
      <c r="C248" s="255"/>
      <c r="D248" s="251"/>
      <c r="E248" s="251"/>
      <c r="F248" s="251"/>
      <c r="G248" s="251"/>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515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2">
        <v>78</v>
      </c>
      <c r="B249" s="243" t="s">
        <v>5810</v>
      </c>
      <c r="C249" s="254" t="s">
        <v>5867</v>
      </c>
      <c r="D249" s="244" t="s">
        <v>530</v>
      </c>
      <c r="E249" s="245">
        <v>85</v>
      </c>
      <c r="F249" s="246"/>
      <c r="G249" s="247">
        <f>ROUND(E249*F249,2)</f>
        <v>0</v>
      </c>
      <c r="H249" s="246"/>
      <c r="I249" s="247">
        <f>ROUND(E249*H249,2)</f>
        <v>0</v>
      </c>
      <c r="J249" s="246"/>
      <c r="K249" s="247">
        <f>ROUND(E249*J249,2)</f>
        <v>0</v>
      </c>
      <c r="L249" s="247">
        <v>21</v>
      </c>
      <c r="M249" s="247">
        <f>G249*(1+L249/100)</f>
        <v>0</v>
      </c>
      <c r="N249" s="245">
        <v>0</v>
      </c>
      <c r="O249" s="245">
        <f>ROUND(E249*N249,2)</f>
        <v>0</v>
      </c>
      <c r="P249" s="245">
        <v>0</v>
      </c>
      <c r="Q249" s="245">
        <f>ROUND(E249*P249,2)</f>
        <v>0</v>
      </c>
      <c r="R249" s="247"/>
      <c r="S249" s="247" t="s">
        <v>527</v>
      </c>
      <c r="T249" s="248" t="s">
        <v>512</v>
      </c>
      <c r="U249" s="224">
        <v>0</v>
      </c>
      <c r="V249" s="224">
        <f>ROUND(E249*U249,2)</f>
        <v>0</v>
      </c>
      <c r="W249" s="224"/>
      <c r="X249" s="224" t="s">
        <v>3483</v>
      </c>
      <c r="Y249" s="224" t="s">
        <v>513</v>
      </c>
      <c r="Z249" s="213"/>
      <c r="AA249" s="213"/>
      <c r="AB249" s="213"/>
      <c r="AC249" s="213"/>
      <c r="AD249" s="213"/>
      <c r="AE249" s="213"/>
      <c r="AF249" s="213"/>
      <c r="AG249" s="213" t="s">
        <v>3506</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55"/>
      <c r="D250" s="251"/>
      <c r="E250" s="251"/>
      <c r="F250" s="251"/>
      <c r="G250" s="251"/>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515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2">
        <v>79</v>
      </c>
      <c r="B251" s="243" t="s">
        <v>5810</v>
      </c>
      <c r="C251" s="254" t="s">
        <v>5868</v>
      </c>
      <c r="D251" s="244" t="s">
        <v>918</v>
      </c>
      <c r="E251" s="245">
        <v>1.22</v>
      </c>
      <c r="F251" s="246"/>
      <c r="G251" s="247">
        <f>ROUND(E251*F251,2)</f>
        <v>0</v>
      </c>
      <c r="H251" s="246"/>
      <c r="I251" s="247">
        <f>ROUND(E251*H251,2)</f>
        <v>0</v>
      </c>
      <c r="J251" s="246"/>
      <c r="K251" s="247">
        <f>ROUND(E251*J251,2)</f>
        <v>0</v>
      </c>
      <c r="L251" s="247">
        <v>21</v>
      </c>
      <c r="M251" s="247">
        <f>G251*(1+L251/100)</f>
        <v>0</v>
      </c>
      <c r="N251" s="245">
        <v>0</v>
      </c>
      <c r="O251" s="245">
        <f>ROUND(E251*N251,2)</f>
        <v>0</v>
      </c>
      <c r="P251" s="245">
        <v>0</v>
      </c>
      <c r="Q251" s="245">
        <f>ROUND(E251*P251,2)</f>
        <v>0</v>
      </c>
      <c r="R251" s="247"/>
      <c r="S251" s="247" t="s">
        <v>527</v>
      </c>
      <c r="T251" s="248" t="s">
        <v>512</v>
      </c>
      <c r="U251" s="224">
        <v>0</v>
      </c>
      <c r="V251" s="224">
        <f>ROUND(E251*U251,2)</f>
        <v>0</v>
      </c>
      <c r="W251" s="224"/>
      <c r="X251" s="224" t="s">
        <v>3483</v>
      </c>
      <c r="Y251" s="224" t="s">
        <v>513</v>
      </c>
      <c r="Z251" s="213"/>
      <c r="AA251" s="213"/>
      <c r="AB251" s="213"/>
      <c r="AC251" s="213"/>
      <c r="AD251" s="213"/>
      <c r="AE251" s="213"/>
      <c r="AF251" s="213"/>
      <c r="AG251" s="213" t="s">
        <v>3484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55"/>
      <c r="D252" s="251"/>
      <c r="E252" s="251"/>
      <c r="F252" s="251"/>
      <c r="G252" s="251"/>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515</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
      <c r="A253" s="242">
        <v>80</v>
      </c>
      <c r="B253" s="243" t="s">
        <v>5810</v>
      </c>
      <c r="C253" s="254" t="s">
        <v>5869</v>
      </c>
      <c r="D253" s="244" t="s">
        <v>530</v>
      </c>
      <c r="E253" s="245">
        <v>1</v>
      </c>
      <c r="F253" s="246"/>
      <c r="G253" s="247">
        <f>ROUND(E253*F253,2)</f>
        <v>0</v>
      </c>
      <c r="H253" s="246"/>
      <c r="I253" s="247">
        <f>ROUND(E253*H253,2)</f>
        <v>0</v>
      </c>
      <c r="J253" s="246"/>
      <c r="K253" s="247">
        <f>ROUND(E253*J253,2)</f>
        <v>0</v>
      </c>
      <c r="L253" s="247">
        <v>21</v>
      </c>
      <c r="M253" s="247">
        <f>G253*(1+L253/100)</f>
        <v>0</v>
      </c>
      <c r="N253" s="245">
        <v>0</v>
      </c>
      <c r="O253" s="245">
        <f>ROUND(E253*N253,2)</f>
        <v>0</v>
      </c>
      <c r="P253" s="245">
        <v>0</v>
      </c>
      <c r="Q253" s="245">
        <f>ROUND(E253*P253,2)</f>
        <v>0</v>
      </c>
      <c r="R253" s="247"/>
      <c r="S253" s="247" t="s">
        <v>527</v>
      </c>
      <c r="T253" s="248" t="s">
        <v>512</v>
      </c>
      <c r="U253" s="224">
        <v>0</v>
      </c>
      <c r="V253" s="224">
        <f>ROUND(E253*U253,2)</f>
        <v>0</v>
      </c>
      <c r="W253" s="224"/>
      <c r="X253" s="224" t="s">
        <v>3483</v>
      </c>
      <c r="Y253" s="224" t="s">
        <v>513</v>
      </c>
      <c r="Z253" s="213"/>
      <c r="AA253" s="213"/>
      <c r="AB253" s="213"/>
      <c r="AC253" s="213"/>
      <c r="AD253" s="213"/>
      <c r="AE253" s="213"/>
      <c r="AF253" s="213"/>
      <c r="AG253" s="213" t="s">
        <v>3484</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5"/>
      <c r="D254" s="251"/>
      <c r="E254" s="251"/>
      <c r="F254" s="251"/>
      <c r="G254" s="251"/>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515</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
      <c r="A255" s="242">
        <v>81</v>
      </c>
      <c r="B255" s="243" t="s">
        <v>5810</v>
      </c>
      <c r="C255" s="254" t="s">
        <v>5870</v>
      </c>
      <c r="D255" s="244" t="s">
        <v>918</v>
      </c>
      <c r="E255" s="245">
        <v>0.24</v>
      </c>
      <c r="F255" s="246"/>
      <c r="G255" s="247">
        <f>ROUND(E255*F255,2)</f>
        <v>0</v>
      </c>
      <c r="H255" s="246"/>
      <c r="I255" s="247">
        <f>ROUND(E255*H255,2)</f>
        <v>0</v>
      </c>
      <c r="J255" s="246"/>
      <c r="K255" s="247">
        <f>ROUND(E255*J255,2)</f>
        <v>0</v>
      </c>
      <c r="L255" s="247">
        <v>21</v>
      </c>
      <c r="M255" s="247">
        <f>G255*(1+L255/100)</f>
        <v>0</v>
      </c>
      <c r="N255" s="245">
        <v>0</v>
      </c>
      <c r="O255" s="245">
        <f>ROUND(E255*N255,2)</f>
        <v>0</v>
      </c>
      <c r="P255" s="245">
        <v>0</v>
      </c>
      <c r="Q255" s="245">
        <f>ROUND(E255*P255,2)</f>
        <v>0</v>
      </c>
      <c r="R255" s="247"/>
      <c r="S255" s="247" t="s">
        <v>527</v>
      </c>
      <c r="T255" s="248" t="s">
        <v>512</v>
      </c>
      <c r="U255" s="224">
        <v>0</v>
      </c>
      <c r="V255" s="224">
        <f>ROUND(E255*U255,2)</f>
        <v>0</v>
      </c>
      <c r="W255" s="224"/>
      <c r="X255" s="224" t="s">
        <v>3483</v>
      </c>
      <c r="Y255" s="224" t="s">
        <v>513</v>
      </c>
      <c r="Z255" s="213"/>
      <c r="AA255" s="213"/>
      <c r="AB255" s="213"/>
      <c r="AC255" s="213"/>
      <c r="AD255" s="213"/>
      <c r="AE255" s="213"/>
      <c r="AF255" s="213"/>
      <c r="AG255" s="213" t="s">
        <v>3484</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55"/>
      <c r="D256" s="251"/>
      <c r="E256" s="251"/>
      <c r="F256" s="251"/>
      <c r="G256" s="251"/>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515</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x14ac:dyDescent="0.2">
      <c r="A257" s="232" t="s">
        <v>506</v>
      </c>
      <c r="B257" s="233" t="s">
        <v>273</v>
      </c>
      <c r="C257" s="253" t="s">
        <v>274</v>
      </c>
      <c r="D257" s="234"/>
      <c r="E257" s="235"/>
      <c r="F257" s="236"/>
      <c r="G257" s="236">
        <f>SUMIF(AG258:AG265,"&lt;&gt;NOR",G258:G265)</f>
        <v>0</v>
      </c>
      <c r="H257" s="236"/>
      <c r="I257" s="236">
        <f>SUM(I258:I265)</f>
        <v>0</v>
      </c>
      <c r="J257" s="236"/>
      <c r="K257" s="236">
        <f>SUM(K258:K265)</f>
        <v>0</v>
      </c>
      <c r="L257" s="236"/>
      <c r="M257" s="236">
        <f>SUM(M258:M265)</f>
        <v>0</v>
      </c>
      <c r="N257" s="235"/>
      <c r="O257" s="235">
        <f>SUM(O258:O265)</f>
        <v>0</v>
      </c>
      <c r="P257" s="235"/>
      <c r="Q257" s="235">
        <f>SUM(Q258:Q265)</f>
        <v>0</v>
      </c>
      <c r="R257" s="236"/>
      <c r="S257" s="236"/>
      <c r="T257" s="237"/>
      <c r="U257" s="231"/>
      <c r="V257" s="231">
        <f>SUM(V258:V265)</f>
        <v>0</v>
      </c>
      <c r="W257" s="231"/>
      <c r="X257" s="231"/>
      <c r="Y257" s="231"/>
      <c r="AG257" t="s">
        <v>507</v>
      </c>
    </row>
    <row r="258" spans="1:60" outlineLevel="1" x14ac:dyDescent="0.2">
      <c r="A258" s="242">
        <v>82</v>
      </c>
      <c r="B258" s="243" t="s">
        <v>5745</v>
      </c>
      <c r="C258" s="254" t="s">
        <v>5871</v>
      </c>
      <c r="D258" s="244" t="s">
        <v>915</v>
      </c>
      <c r="E258" s="245">
        <v>1</v>
      </c>
      <c r="F258" s="246"/>
      <c r="G258" s="247">
        <f>ROUND(E258*F258,2)</f>
        <v>0</v>
      </c>
      <c r="H258" s="246"/>
      <c r="I258" s="247">
        <f>ROUND(E258*H258,2)</f>
        <v>0</v>
      </c>
      <c r="J258" s="246"/>
      <c r="K258" s="247">
        <f>ROUND(E258*J258,2)</f>
        <v>0</v>
      </c>
      <c r="L258" s="247">
        <v>21</v>
      </c>
      <c r="M258" s="247">
        <f>G258*(1+L258/100)</f>
        <v>0</v>
      </c>
      <c r="N258" s="245">
        <v>0</v>
      </c>
      <c r="O258" s="245">
        <f>ROUND(E258*N258,2)</f>
        <v>0</v>
      </c>
      <c r="P258" s="245">
        <v>0</v>
      </c>
      <c r="Q258" s="245">
        <f>ROUND(E258*P258,2)</f>
        <v>0</v>
      </c>
      <c r="R258" s="247"/>
      <c r="S258" s="247" t="s">
        <v>527</v>
      </c>
      <c r="T258" s="248" t="s">
        <v>512</v>
      </c>
      <c r="U258" s="224">
        <v>0</v>
      </c>
      <c r="V258" s="224">
        <f>ROUND(E258*U258,2)</f>
        <v>0</v>
      </c>
      <c r="W258" s="224"/>
      <c r="X258" s="224" t="s">
        <v>3483</v>
      </c>
      <c r="Y258" s="224" t="s">
        <v>513</v>
      </c>
      <c r="Z258" s="213"/>
      <c r="AA258" s="213"/>
      <c r="AB258" s="213"/>
      <c r="AC258" s="213"/>
      <c r="AD258" s="213"/>
      <c r="AE258" s="213"/>
      <c r="AF258" s="213"/>
      <c r="AG258" s="213" t="s">
        <v>3506</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5"/>
      <c r="D259" s="251"/>
      <c r="E259" s="251"/>
      <c r="F259" s="251"/>
      <c r="G259" s="251"/>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515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42">
        <v>83</v>
      </c>
      <c r="B260" s="243" t="s">
        <v>5810</v>
      </c>
      <c r="C260" s="254" t="s">
        <v>5872</v>
      </c>
      <c r="D260" s="244" t="s">
        <v>530</v>
      </c>
      <c r="E260" s="245">
        <v>1</v>
      </c>
      <c r="F260" s="246"/>
      <c r="G260" s="247">
        <f>ROUND(E260*F260,2)</f>
        <v>0</v>
      </c>
      <c r="H260" s="246"/>
      <c r="I260" s="247">
        <f>ROUND(E260*H260,2)</f>
        <v>0</v>
      </c>
      <c r="J260" s="246"/>
      <c r="K260" s="247">
        <f>ROUND(E260*J260,2)</f>
        <v>0</v>
      </c>
      <c r="L260" s="247">
        <v>21</v>
      </c>
      <c r="M260" s="247">
        <f>G260*(1+L260/100)</f>
        <v>0</v>
      </c>
      <c r="N260" s="245">
        <v>0</v>
      </c>
      <c r="O260" s="245">
        <f>ROUND(E260*N260,2)</f>
        <v>0</v>
      </c>
      <c r="P260" s="245">
        <v>0</v>
      </c>
      <c r="Q260" s="245">
        <f>ROUND(E260*P260,2)</f>
        <v>0</v>
      </c>
      <c r="R260" s="247"/>
      <c r="S260" s="247" t="s">
        <v>527</v>
      </c>
      <c r="T260" s="248" t="s">
        <v>512</v>
      </c>
      <c r="U260" s="224">
        <v>0</v>
      </c>
      <c r="V260" s="224">
        <f>ROUND(E260*U260,2)</f>
        <v>0</v>
      </c>
      <c r="W260" s="224"/>
      <c r="X260" s="224" t="s">
        <v>3483</v>
      </c>
      <c r="Y260" s="224" t="s">
        <v>513</v>
      </c>
      <c r="Z260" s="213"/>
      <c r="AA260" s="213"/>
      <c r="AB260" s="213"/>
      <c r="AC260" s="213"/>
      <c r="AD260" s="213"/>
      <c r="AE260" s="213"/>
      <c r="AF260" s="213"/>
      <c r="AG260" s="213" t="s">
        <v>3484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5"/>
      <c r="D261" s="251"/>
      <c r="E261" s="251"/>
      <c r="F261" s="251"/>
      <c r="G261" s="251"/>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515</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2">
        <v>84</v>
      </c>
      <c r="B262" s="243" t="s">
        <v>5810</v>
      </c>
      <c r="C262" s="254" t="s">
        <v>5873</v>
      </c>
      <c r="D262" s="244" t="s">
        <v>530</v>
      </c>
      <c r="E262" s="245">
        <v>1</v>
      </c>
      <c r="F262" s="246"/>
      <c r="G262" s="247">
        <f>ROUND(E262*F262,2)</f>
        <v>0</v>
      </c>
      <c r="H262" s="246"/>
      <c r="I262" s="247">
        <f>ROUND(E262*H262,2)</f>
        <v>0</v>
      </c>
      <c r="J262" s="246"/>
      <c r="K262" s="247">
        <f>ROUND(E262*J262,2)</f>
        <v>0</v>
      </c>
      <c r="L262" s="247">
        <v>21</v>
      </c>
      <c r="M262" s="247">
        <f>G262*(1+L262/100)</f>
        <v>0</v>
      </c>
      <c r="N262" s="245">
        <v>0</v>
      </c>
      <c r="O262" s="245">
        <f>ROUND(E262*N262,2)</f>
        <v>0</v>
      </c>
      <c r="P262" s="245">
        <v>0</v>
      </c>
      <c r="Q262" s="245">
        <f>ROUND(E262*P262,2)</f>
        <v>0</v>
      </c>
      <c r="R262" s="247"/>
      <c r="S262" s="247" t="s">
        <v>527</v>
      </c>
      <c r="T262" s="248" t="s">
        <v>512</v>
      </c>
      <c r="U262" s="224">
        <v>0</v>
      </c>
      <c r="V262" s="224">
        <f>ROUND(E262*U262,2)</f>
        <v>0</v>
      </c>
      <c r="W262" s="224"/>
      <c r="X262" s="224" t="s">
        <v>3483</v>
      </c>
      <c r="Y262" s="224" t="s">
        <v>513</v>
      </c>
      <c r="Z262" s="213"/>
      <c r="AA262" s="213"/>
      <c r="AB262" s="213"/>
      <c r="AC262" s="213"/>
      <c r="AD262" s="213"/>
      <c r="AE262" s="213"/>
      <c r="AF262" s="213"/>
      <c r="AG262" s="213" t="s">
        <v>3484</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55"/>
      <c r="D263" s="251"/>
      <c r="E263" s="251"/>
      <c r="F263" s="251"/>
      <c r="G263" s="251"/>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515</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2">
        <v>85</v>
      </c>
      <c r="B264" s="243" t="s">
        <v>5810</v>
      </c>
      <c r="C264" s="254" t="s">
        <v>5874</v>
      </c>
      <c r="D264" s="244" t="s">
        <v>918</v>
      </c>
      <c r="E264" s="245">
        <v>7.0000000000000007E-2</v>
      </c>
      <c r="F264" s="246"/>
      <c r="G264" s="247">
        <f>ROUND(E264*F264,2)</f>
        <v>0</v>
      </c>
      <c r="H264" s="246"/>
      <c r="I264" s="247">
        <f>ROUND(E264*H264,2)</f>
        <v>0</v>
      </c>
      <c r="J264" s="246"/>
      <c r="K264" s="247">
        <f>ROUND(E264*J264,2)</f>
        <v>0</v>
      </c>
      <c r="L264" s="247">
        <v>21</v>
      </c>
      <c r="M264" s="247">
        <f>G264*(1+L264/100)</f>
        <v>0</v>
      </c>
      <c r="N264" s="245">
        <v>0</v>
      </c>
      <c r="O264" s="245">
        <f>ROUND(E264*N264,2)</f>
        <v>0</v>
      </c>
      <c r="P264" s="245">
        <v>0</v>
      </c>
      <c r="Q264" s="245">
        <f>ROUND(E264*P264,2)</f>
        <v>0</v>
      </c>
      <c r="R264" s="247"/>
      <c r="S264" s="247" t="s">
        <v>527</v>
      </c>
      <c r="T264" s="248" t="s">
        <v>512</v>
      </c>
      <c r="U264" s="224">
        <v>0</v>
      </c>
      <c r="V264" s="224">
        <f>ROUND(E264*U264,2)</f>
        <v>0</v>
      </c>
      <c r="W264" s="224"/>
      <c r="X264" s="224" t="s">
        <v>3483</v>
      </c>
      <c r="Y264" s="224" t="s">
        <v>513</v>
      </c>
      <c r="Z264" s="213"/>
      <c r="AA264" s="213"/>
      <c r="AB264" s="213"/>
      <c r="AC264" s="213"/>
      <c r="AD264" s="213"/>
      <c r="AE264" s="213"/>
      <c r="AF264" s="213"/>
      <c r="AG264" s="213" t="s">
        <v>3484</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55"/>
      <c r="D265" s="251"/>
      <c r="E265" s="251"/>
      <c r="F265" s="251"/>
      <c r="G265" s="251"/>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515</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x14ac:dyDescent="0.2">
      <c r="A266" s="232" t="s">
        <v>506</v>
      </c>
      <c r="B266" s="233" t="s">
        <v>275</v>
      </c>
      <c r="C266" s="253" t="s">
        <v>276</v>
      </c>
      <c r="D266" s="234"/>
      <c r="E266" s="235"/>
      <c r="F266" s="236"/>
      <c r="G266" s="236">
        <f>SUMIF(AG267:AG272,"&lt;&gt;NOR",G267:G272)</f>
        <v>0</v>
      </c>
      <c r="H266" s="236"/>
      <c r="I266" s="236">
        <f>SUM(I267:I272)</f>
        <v>0</v>
      </c>
      <c r="J266" s="236"/>
      <c r="K266" s="236">
        <f>SUM(K267:K272)</f>
        <v>0</v>
      </c>
      <c r="L266" s="236"/>
      <c r="M266" s="236">
        <f>SUM(M267:M272)</f>
        <v>0</v>
      </c>
      <c r="N266" s="235"/>
      <c r="O266" s="235">
        <f>SUM(O267:O272)</f>
        <v>0</v>
      </c>
      <c r="P266" s="235"/>
      <c r="Q266" s="235">
        <f>SUM(Q267:Q272)</f>
        <v>0</v>
      </c>
      <c r="R266" s="236"/>
      <c r="S266" s="236"/>
      <c r="T266" s="237"/>
      <c r="U266" s="231"/>
      <c r="V266" s="231">
        <f>SUM(V267:V272)</f>
        <v>0</v>
      </c>
      <c r="W266" s="231"/>
      <c r="X266" s="231"/>
      <c r="Y266" s="231"/>
      <c r="AG266" t="s">
        <v>507</v>
      </c>
    </row>
    <row r="267" spans="1:60" outlineLevel="1" x14ac:dyDescent="0.2">
      <c r="A267" s="242">
        <v>86</v>
      </c>
      <c r="B267" s="243" t="s">
        <v>5745</v>
      </c>
      <c r="C267" s="254" t="s">
        <v>5875</v>
      </c>
      <c r="D267" s="244" t="s">
        <v>530</v>
      </c>
      <c r="E267" s="245">
        <v>4</v>
      </c>
      <c r="F267" s="246"/>
      <c r="G267" s="247">
        <f>ROUND(E267*F267,2)</f>
        <v>0</v>
      </c>
      <c r="H267" s="246"/>
      <c r="I267" s="247">
        <f>ROUND(E267*H267,2)</f>
        <v>0</v>
      </c>
      <c r="J267" s="246"/>
      <c r="K267" s="247">
        <f>ROUND(E267*J267,2)</f>
        <v>0</v>
      </c>
      <c r="L267" s="247">
        <v>21</v>
      </c>
      <c r="M267" s="247">
        <f>G267*(1+L267/100)</f>
        <v>0</v>
      </c>
      <c r="N267" s="245">
        <v>0</v>
      </c>
      <c r="O267" s="245">
        <f>ROUND(E267*N267,2)</f>
        <v>0</v>
      </c>
      <c r="P267" s="245">
        <v>0</v>
      </c>
      <c r="Q267" s="245">
        <f>ROUND(E267*P267,2)</f>
        <v>0</v>
      </c>
      <c r="R267" s="247"/>
      <c r="S267" s="247" t="s">
        <v>527</v>
      </c>
      <c r="T267" s="248" t="s">
        <v>512</v>
      </c>
      <c r="U267" s="224">
        <v>0</v>
      </c>
      <c r="V267" s="224">
        <f>ROUND(E267*U267,2)</f>
        <v>0</v>
      </c>
      <c r="W267" s="224"/>
      <c r="X267" s="224" t="s">
        <v>3483</v>
      </c>
      <c r="Y267" s="224" t="s">
        <v>513</v>
      </c>
      <c r="Z267" s="213"/>
      <c r="AA267" s="213"/>
      <c r="AB267" s="213"/>
      <c r="AC267" s="213"/>
      <c r="AD267" s="213"/>
      <c r="AE267" s="213"/>
      <c r="AF267" s="213"/>
      <c r="AG267" s="213" t="s">
        <v>3506</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5"/>
      <c r="D268" s="251"/>
      <c r="E268" s="251"/>
      <c r="F268" s="251"/>
      <c r="G268" s="251"/>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515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x14ac:dyDescent="0.2">
      <c r="A269" s="242">
        <v>87</v>
      </c>
      <c r="B269" s="243" t="s">
        <v>5747</v>
      </c>
      <c r="C269" s="254" t="s">
        <v>5876</v>
      </c>
      <c r="D269" s="244" t="s">
        <v>530</v>
      </c>
      <c r="E269" s="245">
        <v>4</v>
      </c>
      <c r="F269" s="246"/>
      <c r="G269" s="247">
        <f>ROUND(E269*F269,2)</f>
        <v>0</v>
      </c>
      <c r="H269" s="246"/>
      <c r="I269" s="247">
        <f>ROUND(E269*H269,2)</f>
        <v>0</v>
      </c>
      <c r="J269" s="246"/>
      <c r="K269" s="247">
        <f>ROUND(E269*J269,2)</f>
        <v>0</v>
      </c>
      <c r="L269" s="247">
        <v>21</v>
      </c>
      <c r="M269" s="247">
        <f>G269*(1+L269/100)</f>
        <v>0</v>
      </c>
      <c r="N269" s="245">
        <v>0</v>
      </c>
      <c r="O269" s="245">
        <f>ROUND(E269*N269,2)</f>
        <v>0</v>
      </c>
      <c r="P269" s="245">
        <v>0</v>
      </c>
      <c r="Q269" s="245">
        <f>ROUND(E269*P269,2)</f>
        <v>0</v>
      </c>
      <c r="R269" s="247"/>
      <c r="S269" s="247" t="s">
        <v>527</v>
      </c>
      <c r="T269" s="248" t="s">
        <v>512</v>
      </c>
      <c r="U269" s="224">
        <v>0</v>
      </c>
      <c r="V269" s="224">
        <f>ROUND(E269*U269,2)</f>
        <v>0</v>
      </c>
      <c r="W269" s="224"/>
      <c r="X269" s="224" t="s">
        <v>3483</v>
      </c>
      <c r="Y269" s="224" t="s">
        <v>513</v>
      </c>
      <c r="Z269" s="213"/>
      <c r="AA269" s="213"/>
      <c r="AB269" s="213"/>
      <c r="AC269" s="213"/>
      <c r="AD269" s="213"/>
      <c r="AE269" s="213"/>
      <c r="AF269" s="213"/>
      <c r="AG269" s="213" t="s">
        <v>3506</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8" t="s">
        <v>5877</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573</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58" t="s">
        <v>323</v>
      </c>
      <c r="D271" s="229"/>
      <c r="E271" s="230">
        <v>4</v>
      </c>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573</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2" x14ac:dyDescent="0.2">
      <c r="A272" s="220"/>
      <c r="B272" s="221"/>
      <c r="C272" s="257"/>
      <c r="D272" s="250"/>
      <c r="E272" s="250"/>
      <c r="F272" s="250"/>
      <c r="G272" s="250"/>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515</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2" t="s">
        <v>506</v>
      </c>
      <c r="B273" s="233" t="s">
        <v>277</v>
      </c>
      <c r="C273" s="253" t="s">
        <v>278</v>
      </c>
      <c r="D273" s="234"/>
      <c r="E273" s="235"/>
      <c r="F273" s="236"/>
      <c r="G273" s="236">
        <f>SUMIF(AG274:AG279,"&lt;&gt;NOR",G274:G279)</f>
        <v>0</v>
      </c>
      <c r="H273" s="236"/>
      <c r="I273" s="236">
        <f>SUM(I274:I279)</f>
        <v>0</v>
      </c>
      <c r="J273" s="236"/>
      <c r="K273" s="236">
        <f>SUM(K274:K279)</f>
        <v>0</v>
      </c>
      <c r="L273" s="236"/>
      <c r="M273" s="236">
        <f>SUM(M274:M279)</f>
        <v>0</v>
      </c>
      <c r="N273" s="235"/>
      <c r="O273" s="235">
        <f>SUM(O274:O279)</f>
        <v>0</v>
      </c>
      <c r="P273" s="235"/>
      <c r="Q273" s="235">
        <f>SUM(Q274:Q279)</f>
        <v>0</v>
      </c>
      <c r="R273" s="236"/>
      <c r="S273" s="236"/>
      <c r="T273" s="237"/>
      <c r="U273" s="231"/>
      <c r="V273" s="231">
        <f>SUM(V274:V279)</f>
        <v>0</v>
      </c>
      <c r="W273" s="231"/>
      <c r="X273" s="231"/>
      <c r="Y273" s="231"/>
      <c r="AG273" t="s">
        <v>507</v>
      </c>
    </row>
    <row r="274" spans="1:60" outlineLevel="1" x14ac:dyDescent="0.2">
      <c r="A274" s="242">
        <v>88</v>
      </c>
      <c r="B274" s="243" t="s">
        <v>5745</v>
      </c>
      <c r="C274" s="254" t="s">
        <v>5878</v>
      </c>
      <c r="D274" s="244" t="s">
        <v>530</v>
      </c>
      <c r="E274" s="245">
        <v>1</v>
      </c>
      <c r="F274" s="246"/>
      <c r="G274" s="247">
        <f>ROUND(E274*F274,2)</f>
        <v>0</v>
      </c>
      <c r="H274" s="246"/>
      <c r="I274" s="247">
        <f>ROUND(E274*H274,2)</f>
        <v>0</v>
      </c>
      <c r="J274" s="246"/>
      <c r="K274" s="247">
        <f>ROUND(E274*J274,2)</f>
        <v>0</v>
      </c>
      <c r="L274" s="247">
        <v>21</v>
      </c>
      <c r="M274" s="247">
        <f>G274*(1+L274/100)</f>
        <v>0</v>
      </c>
      <c r="N274" s="245">
        <v>0</v>
      </c>
      <c r="O274" s="245">
        <f>ROUND(E274*N274,2)</f>
        <v>0</v>
      </c>
      <c r="P274" s="245">
        <v>0</v>
      </c>
      <c r="Q274" s="245">
        <f>ROUND(E274*P274,2)</f>
        <v>0</v>
      </c>
      <c r="R274" s="247"/>
      <c r="S274" s="247" t="s">
        <v>527</v>
      </c>
      <c r="T274" s="248" t="s">
        <v>512</v>
      </c>
      <c r="U274" s="224">
        <v>0</v>
      </c>
      <c r="V274" s="224">
        <f>ROUND(E274*U274,2)</f>
        <v>0</v>
      </c>
      <c r="W274" s="224"/>
      <c r="X274" s="224" t="s">
        <v>3483</v>
      </c>
      <c r="Y274" s="224" t="s">
        <v>513</v>
      </c>
      <c r="Z274" s="213"/>
      <c r="AA274" s="213"/>
      <c r="AB274" s="213"/>
      <c r="AC274" s="213"/>
      <c r="AD274" s="213"/>
      <c r="AE274" s="213"/>
      <c r="AF274" s="213"/>
      <c r="AG274" s="213" t="s">
        <v>3506</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55"/>
      <c r="D275" s="251"/>
      <c r="E275" s="251"/>
      <c r="F275" s="251"/>
      <c r="G275" s="251"/>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515</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ht="22.5" outlineLevel="1" x14ac:dyDescent="0.2">
      <c r="A276" s="242">
        <v>89</v>
      </c>
      <c r="B276" s="243" t="s">
        <v>5747</v>
      </c>
      <c r="C276" s="254" t="s">
        <v>5879</v>
      </c>
      <c r="D276" s="244" t="s">
        <v>530</v>
      </c>
      <c r="E276" s="245">
        <v>1</v>
      </c>
      <c r="F276" s="246"/>
      <c r="G276" s="247">
        <f>ROUND(E276*F276,2)</f>
        <v>0</v>
      </c>
      <c r="H276" s="246"/>
      <c r="I276" s="247">
        <f>ROUND(E276*H276,2)</f>
        <v>0</v>
      </c>
      <c r="J276" s="246"/>
      <c r="K276" s="247">
        <f>ROUND(E276*J276,2)</f>
        <v>0</v>
      </c>
      <c r="L276" s="247">
        <v>21</v>
      </c>
      <c r="M276" s="247">
        <f>G276*(1+L276/100)</f>
        <v>0</v>
      </c>
      <c r="N276" s="245">
        <v>0</v>
      </c>
      <c r="O276" s="245">
        <f>ROUND(E276*N276,2)</f>
        <v>0</v>
      </c>
      <c r="P276" s="245">
        <v>0</v>
      </c>
      <c r="Q276" s="245">
        <f>ROUND(E276*P276,2)</f>
        <v>0</v>
      </c>
      <c r="R276" s="247"/>
      <c r="S276" s="247" t="s">
        <v>527</v>
      </c>
      <c r="T276" s="248" t="s">
        <v>512</v>
      </c>
      <c r="U276" s="224">
        <v>0</v>
      </c>
      <c r="V276" s="224">
        <f>ROUND(E276*U276,2)</f>
        <v>0</v>
      </c>
      <c r="W276" s="224"/>
      <c r="X276" s="224" t="s">
        <v>3483</v>
      </c>
      <c r="Y276" s="224" t="s">
        <v>513</v>
      </c>
      <c r="Z276" s="213"/>
      <c r="AA276" s="213"/>
      <c r="AB276" s="213"/>
      <c r="AC276" s="213"/>
      <c r="AD276" s="213"/>
      <c r="AE276" s="213"/>
      <c r="AF276" s="213"/>
      <c r="AG276" s="213" t="s">
        <v>3506</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8" t="s">
        <v>5880</v>
      </c>
      <c r="D277" s="229"/>
      <c r="E277" s="230"/>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573</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58" t="s">
        <v>317</v>
      </c>
      <c r="D278" s="229"/>
      <c r="E278" s="230">
        <v>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573</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57"/>
      <c r="D279" s="250"/>
      <c r="E279" s="250"/>
      <c r="F279" s="250"/>
      <c r="G279" s="250"/>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515</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x14ac:dyDescent="0.2">
      <c r="A280" s="232" t="s">
        <v>506</v>
      </c>
      <c r="B280" s="233" t="s">
        <v>287</v>
      </c>
      <c r="C280" s="253" t="s">
        <v>288</v>
      </c>
      <c r="D280" s="234"/>
      <c r="E280" s="235"/>
      <c r="F280" s="236"/>
      <c r="G280" s="236">
        <f>SUMIF(AG281:AG292,"&lt;&gt;NOR",G281:G292)</f>
        <v>0</v>
      </c>
      <c r="H280" s="236"/>
      <c r="I280" s="236">
        <f>SUM(I281:I292)</f>
        <v>0</v>
      </c>
      <c r="J280" s="236"/>
      <c r="K280" s="236">
        <f>SUM(K281:K292)</f>
        <v>0</v>
      </c>
      <c r="L280" s="236"/>
      <c r="M280" s="236">
        <f>SUM(M281:M292)</f>
        <v>0</v>
      </c>
      <c r="N280" s="235"/>
      <c r="O280" s="235">
        <f>SUM(O281:O292)</f>
        <v>0</v>
      </c>
      <c r="P280" s="235"/>
      <c r="Q280" s="235">
        <f>SUM(Q281:Q292)</f>
        <v>0</v>
      </c>
      <c r="R280" s="236"/>
      <c r="S280" s="236"/>
      <c r="T280" s="237"/>
      <c r="U280" s="231"/>
      <c r="V280" s="231">
        <f>SUM(V281:V292)</f>
        <v>0</v>
      </c>
      <c r="W280" s="231"/>
      <c r="X280" s="231"/>
      <c r="Y280" s="231"/>
      <c r="AG280" t="s">
        <v>507</v>
      </c>
    </row>
    <row r="281" spans="1:60" ht="22.5" outlineLevel="1" x14ac:dyDescent="0.2">
      <c r="A281" s="242">
        <v>90</v>
      </c>
      <c r="B281" s="243" t="s">
        <v>5745</v>
      </c>
      <c r="C281" s="254" t="s">
        <v>5881</v>
      </c>
      <c r="D281" s="244" t="s">
        <v>530</v>
      </c>
      <c r="E281" s="245">
        <v>1</v>
      </c>
      <c r="F281" s="246"/>
      <c r="G281" s="247">
        <f>ROUND(E281*F281,2)</f>
        <v>0</v>
      </c>
      <c r="H281" s="246"/>
      <c r="I281" s="247">
        <f>ROUND(E281*H281,2)</f>
        <v>0</v>
      </c>
      <c r="J281" s="246"/>
      <c r="K281" s="247">
        <f>ROUND(E281*J281,2)</f>
        <v>0</v>
      </c>
      <c r="L281" s="247">
        <v>21</v>
      </c>
      <c r="M281" s="247">
        <f>G281*(1+L281/100)</f>
        <v>0</v>
      </c>
      <c r="N281" s="245">
        <v>0</v>
      </c>
      <c r="O281" s="245">
        <f>ROUND(E281*N281,2)</f>
        <v>0</v>
      </c>
      <c r="P281" s="245">
        <v>0</v>
      </c>
      <c r="Q281" s="245">
        <f>ROUND(E281*P281,2)</f>
        <v>0</v>
      </c>
      <c r="R281" s="247"/>
      <c r="S281" s="247" t="s">
        <v>527</v>
      </c>
      <c r="T281" s="248" t="s">
        <v>512</v>
      </c>
      <c r="U281" s="224">
        <v>0</v>
      </c>
      <c r="V281" s="224">
        <f>ROUND(E281*U281,2)</f>
        <v>0</v>
      </c>
      <c r="W281" s="224"/>
      <c r="X281" s="224" t="s">
        <v>3483</v>
      </c>
      <c r="Y281" s="224" t="s">
        <v>513</v>
      </c>
      <c r="Z281" s="213"/>
      <c r="AA281" s="213"/>
      <c r="AB281" s="213"/>
      <c r="AC281" s="213"/>
      <c r="AD281" s="213"/>
      <c r="AE281" s="213"/>
      <c r="AF281" s="213"/>
      <c r="AG281" s="213" t="s">
        <v>3506</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55"/>
      <c r="D282" s="251"/>
      <c r="E282" s="251"/>
      <c r="F282" s="251"/>
      <c r="G282" s="251"/>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515</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2">
        <v>91</v>
      </c>
      <c r="B283" s="243" t="s">
        <v>5747</v>
      </c>
      <c r="C283" s="254" t="s">
        <v>5882</v>
      </c>
      <c r="D283" s="244" t="s">
        <v>530</v>
      </c>
      <c r="E283" s="245">
        <v>1</v>
      </c>
      <c r="F283" s="246"/>
      <c r="G283" s="247">
        <f>ROUND(E283*F283,2)</f>
        <v>0</v>
      </c>
      <c r="H283" s="246"/>
      <c r="I283" s="247">
        <f>ROUND(E283*H283,2)</f>
        <v>0</v>
      </c>
      <c r="J283" s="246"/>
      <c r="K283" s="247">
        <f>ROUND(E283*J283,2)</f>
        <v>0</v>
      </c>
      <c r="L283" s="247">
        <v>21</v>
      </c>
      <c r="M283" s="247">
        <f>G283*(1+L283/100)</f>
        <v>0</v>
      </c>
      <c r="N283" s="245">
        <v>0</v>
      </c>
      <c r="O283" s="245">
        <f>ROUND(E283*N283,2)</f>
        <v>0</v>
      </c>
      <c r="P283" s="245">
        <v>0</v>
      </c>
      <c r="Q283" s="245">
        <f>ROUND(E283*P283,2)</f>
        <v>0</v>
      </c>
      <c r="R283" s="247"/>
      <c r="S283" s="247" t="s">
        <v>527</v>
      </c>
      <c r="T283" s="248" t="s">
        <v>512</v>
      </c>
      <c r="U283" s="224">
        <v>0</v>
      </c>
      <c r="V283" s="224">
        <f>ROUND(E283*U283,2)</f>
        <v>0</v>
      </c>
      <c r="W283" s="224"/>
      <c r="X283" s="224" t="s">
        <v>3483</v>
      </c>
      <c r="Y283" s="224" t="s">
        <v>513</v>
      </c>
      <c r="Z283" s="213"/>
      <c r="AA283" s="213"/>
      <c r="AB283" s="213"/>
      <c r="AC283" s="213"/>
      <c r="AD283" s="213"/>
      <c r="AE283" s="213"/>
      <c r="AF283" s="213"/>
      <c r="AG283" s="213" t="s">
        <v>3506</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58" t="s">
        <v>5883</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573</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58" t="s">
        <v>5884</v>
      </c>
      <c r="D285" s="229"/>
      <c r="E285" s="230"/>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573</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58" t="s">
        <v>5885</v>
      </c>
      <c r="D286" s="229"/>
      <c r="E286" s="230"/>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573</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58" t="s">
        <v>5886</v>
      </c>
      <c r="D287" s="229"/>
      <c r="E287" s="230"/>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573</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58" t="s">
        <v>5887</v>
      </c>
      <c r="D288" s="229"/>
      <c r="E288" s="230"/>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573</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58" t="s">
        <v>5888</v>
      </c>
      <c r="D289" s="229"/>
      <c r="E289" s="230"/>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573</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58" t="s">
        <v>5889</v>
      </c>
      <c r="D290" s="229"/>
      <c r="E290" s="230"/>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573</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58" t="s">
        <v>317</v>
      </c>
      <c r="D291" s="229"/>
      <c r="E291" s="230">
        <v>1</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573</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57"/>
      <c r="D292" s="250"/>
      <c r="E292" s="250"/>
      <c r="F292" s="250"/>
      <c r="G292" s="250"/>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515</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x14ac:dyDescent="0.2">
      <c r="A293" s="232" t="s">
        <v>506</v>
      </c>
      <c r="B293" s="233" t="s">
        <v>289</v>
      </c>
      <c r="C293" s="253" t="s">
        <v>290</v>
      </c>
      <c r="D293" s="234"/>
      <c r="E293" s="235"/>
      <c r="F293" s="236"/>
      <c r="G293" s="236">
        <f>SUMIF(AG294:AG295,"&lt;&gt;NOR",G294:G295)</f>
        <v>0</v>
      </c>
      <c r="H293" s="236"/>
      <c r="I293" s="236">
        <f>SUM(I294:I295)</f>
        <v>0</v>
      </c>
      <c r="J293" s="236"/>
      <c r="K293" s="236">
        <f>SUM(K294:K295)</f>
        <v>0</v>
      </c>
      <c r="L293" s="236"/>
      <c r="M293" s="236">
        <f>SUM(M294:M295)</f>
        <v>0</v>
      </c>
      <c r="N293" s="235"/>
      <c r="O293" s="235">
        <f>SUM(O294:O295)</f>
        <v>0</v>
      </c>
      <c r="P293" s="235"/>
      <c r="Q293" s="235">
        <f>SUM(Q294:Q295)</f>
        <v>0</v>
      </c>
      <c r="R293" s="236"/>
      <c r="S293" s="236"/>
      <c r="T293" s="237"/>
      <c r="U293" s="231"/>
      <c r="V293" s="231">
        <f>SUM(V294:V295)</f>
        <v>0</v>
      </c>
      <c r="W293" s="231"/>
      <c r="X293" s="231"/>
      <c r="Y293" s="231"/>
      <c r="AG293" t="s">
        <v>507</v>
      </c>
    </row>
    <row r="294" spans="1:60" outlineLevel="1" x14ac:dyDescent="0.2">
      <c r="A294" s="242">
        <v>92</v>
      </c>
      <c r="B294" s="243" t="s">
        <v>5197</v>
      </c>
      <c r="C294" s="254" t="s">
        <v>5890</v>
      </c>
      <c r="D294" s="244" t="s">
        <v>969</v>
      </c>
      <c r="E294" s="245">
        <v>4.5</v>
      </c>
      <c r="F294" s="246"/>
      <c r="G294" s="247">
        <f>ROUND(E294*F294,2)</f>
        <v>0</v>
      </c>
      <c r="H294" s="246"/>
      <c r="I294" s="247">
        <f>ROUND(E294*H294,2)</f>
        <v>0</v>
      </c>
      <c r="J294" s="246"/>
      <c r="K294" s="247">
        <f>ROUND(E294*J294,2)</f>
        <v>0</v>
      </c>
      <c r="L294" s="247">
        <v>21</v>
      </c>
      <c r="M294" s="247">
        <f>G294*(1+L294/100)</f>
        <v>0</v>
      </c>
      <c r="N294" s="245">
        <v>0</v>
      </c>
      <c r="O294" s="245">
        <f>ROUND(E294*N294,2)</f>
        <v>0</v>
      </c>
      <c r="P294" s="245">
        <v>0</v>
      </c>
      <c r="Q294" s="245">
        <f>ROUND(E294*P294,2)</f>
        <v>0</v>
      </c>
      <c r="R294" s="247"/>
      <c r="S294" s="247" t="s">
        <v>527</v>
      </c>
      <c r="T294" s="248" t="s">
        <v>512</v>
      </c>
      <c r="U294" s="224">
        <v>0</v>
      </c>
      <c r="V294" s="224">
        <f>ROUND(E294*U294,2)</f>
        <v>0</v>
      </c>
      <c r="W294" s="224"/>
      <c r="X294" s="224" t="s">
        <v>557</v>
      </c>
      <c r="Y294" s="224" t="s">
        <v>513</v>
      </c>
      <c r="Z294" s="213"/>
      <c r="AA294" s="213"/>
      <c r="AB294" s="213"/>
      <c r="AC294" s="213"/>
      <c r="AD294" s="213"/>
      <c r="AE294" s="213"/>
      <c r="AF294" s="213"/>
      <c r="AG294" s="213" t="s">
        <v>558</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5"/>
      <c r="D295" s="251"/>
      <c r="E295" s="251"/>
      <c r="F295" s="251"/>
      <c r="G295" s="251"/>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515</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x14ac:dyDescent="0.2">
      <c r="A296" s="3"/>
      <c r="B296" s="4"/>
      <c r="C296" s="259"/>
      <c r="D296" s="6"/>
      <c r="E296" s="3"/>
      <c r="F296" s="3"/>
      <c r="G296" s="3"/>
      <c r="H296" s="3"/>
      <c r="I296" s="3"/>
      <c r="J296" s="3"/>
      <c r="K296" s="3"/>
      <c r="L296" s="3"/>
      <c r="M296" s="3"/>
      <c r="N296" s="3"/>
      <c r="O296" s="3"/>
      <c r="P296" s="3"/>
      <c r="Q296" s="3"/>
      <c r="R296" s="3"/>
      <c r="S296" s="3"/>
      <c r="T296" s="3"/>
      <c r="U296" s="3"/>
      <c r="V296" s="3"/>
      <c r="W296" s="3"/>
      <c r="X296" s="3"/>
      <c r="Y296" s="3"/>
      <c r="AE296">
        <v>12</v>
      </c>
      <c r="AF296">
        <v>21</v>
      </c>
      <c r="AG296" t="s">
        <v>492</v>
      </c>
    </row>
    <row r="297" spans="1:60" x14ac:dyDescent="0.2">
      <c r="A297" s="216"/>
      <c r="B297" s="217" t="s">
        <v>29</v>
      </c>
      <c r="C297" s="260"/>
      <c r="D297" s="218"/>
      <c r="E297" s="219"/>
      <c r="F297" s="219"/>
      <c r="G297" s="241">
        <f>G8+G15+G30+G37+G45+G54+G61+G66+G73+G78+G87+G96+G105+G116+G124+G134+G139+G144+G152+G162+G169+G178+G185+G192+G202+G210+G257+G266+G273+G280+G293</f>
        <v>0</v>
      </c>
      <c r="H297" s="3"/>
      <c r="I297" s="3"/>
      <c r="J297" s="3"/>
      <c r="K297" s="3"/>
      <c r="L297" s="3"/>
      <c r="M297" s="3"/>
      <c r="N297" s="3"/>
      <c r="O297" s="3"/>
      <c r="P297" s="3"/>
      <c r="Q297" s="3"/>
      <c r="R297" s="3"/>
      <c r="S297" s="3"/>
      <c r="T297" s="3"/>
      <c r="U297" s="3"/>
      <c r="V297" s="3"/>
      <c r="W297" s="3"/>
      <c r="X297" s="3"/>
      <c r="Y297" s="3"/>
      <c r="AE297">
        <f>SUMIF(L7:L295,AE296,G7:G295)</f>
        <v>0</v>
      </c>
      <c r="AF297">
        <f>SUMIF(L7:L295,AF296,G7:G295)</f>
        <v>0</v>
      </c>
      <c r="AG297" t="s">
        <v>576</v>
      </c>
    </row>
    <row r="298" spans="1:60" x14ac:dyDescent="0.2">
      <c r="C298" s="261"/>
      <c r="D298" s="10"/>
      <c r="AG298" t="s">
        <v>577</v>
      </c>
    </row>
    <row r="299" spans="1:60" x14ac:dyDescent="0.2">
      <c r="D299" s="10"/>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DH5NhVQraB5rDGIPmYN34Kcu3vRch6wzRsynTCi0nCrBsl/mYDlQMg79H+AiaX0YiOGtqgCgbNzFBvjiRKdjA==" saltValue="fOqWnkUCvbi6RWJuhAK1Mg==" spinCount="100000" sheet="1" formatRows="0"/>
  <mergeCells count="96">
    <mergeCell ref="C272:G272"/>
    <mergeCell ref="C275:G275"/>
    <mergeCell ref="C279:G279"/>
    <mergeCell ref="C282:G282"/>
    <mergeCell ref="C292:G292"/>
    <mergeCell ref="C295:G295"/>
    <mergeCell ref="C256:G256"/>
    <mergeCell ref="C259:G259"/>
    <mergeCell ref="C261:G261"/>
    <mergeCell ref="C263:G263"/>
    <mergeCell ref="C265:G265"/>
    <mergeCell ref="C268:G268"/>
    <mergeCell ref="C244:G244"/>
    <mergeCell ref="C246:G246"/>
    <mergeCell ref="C248:G248"/>
    <mergeCell ref="C250:G250"/>
    <mergeCell ref="C252:G252"/>
    <mergeCell ref="C254:G254"/>
    <mergeCell ref="C230:G230"/>
    <mergeCell ref="C232:G232"/>
    <mergeCell ref="C234:G234"/>
    <mergeCell ref="C236:G236"/>
    <mergeCell ref="C238:G238"/>
    <mergeCell ref="C240:G240"/>
    <mergeCell ref="C218:G218"/>
    <mergeCell ref="C220:G220"/>
    <mergeCell ref="C222:G222"/>
    <mergeCell ref="C224:G224"/>
    <mergeCell ref="C226:G226"/>
    <mergeCell ref="C228:G228"/>
    <mergeCell ref="C201:G201"/>
    <mergeCell ref="C204:G204"/>
    <mergeCell ref="C209:G209"/>
    <mergeCell ref="C212:G212"/>
    <mergeCell ref="C214:G214"/>
    <mergeCell ref="C216:G216"/>
    <mergeCell ref="C177:G177"/>
    <mergeCell ref="C182:G182"/>
    <mergeCell ref="C184:G184"/>
    <mergeCell ref="C187:G187"/>
    <mergeCell ref="C191:G191"/>
    <mergeCell ref="C194:G194"/>
    <mergeCell ref="C151:G151"/>
    <mergeCell ref="C154:G154"/>
    <mergeCell ref="C161:G161"/>
    <mergeCell ref="C164:G164"/>
    <mergeCell ref="C168:G168"/>
    <mergeCell ref="C171:G171"/>
    <mergeCell ref="C133:G133"/>
    <mergeCell ref="C136:G136"/>
    <mergeCell ref="C138:G138"/>
    <mergeCell ref="C141:G141"/>
    <mergeCell ref="C143:G143"/>
    <mergeCell ref="C146:G146"/>
    <mergeCell ref="C104:G104"/>
    <mergeCell ref="C110:G110"/>
    <mergeCell ref="C115:G115"/>
    <mergeCell ref="C118:G118"/>
    <mergeCell ref="C123:G123"/>
    <mergeCell ref="C126:G126"/>
    <mergeCell ref="C86:G86"/>
    <mergeCell ref="C89:G89"/>
    <mergeCell ref="C91:G91"/>
    <mergeCell ref="C93:G93"/>
    <mergeCell ref="C95:G95"/>
    <mergeCell ref="C98:G98"/>
    <mergeCell ref="C65:G65"/>
    <mergeCell ref="C68:G68"/>
    <mergeCell ref="C72:G72"/>
    <mergeCell ref="C75:G75"/>
    <mergeCell ref="C77:G77"/>
    <mergeCell ref="C80:G80"/>
    <mergeCell ref="C44:G44"/>
    <mergeCell ref="C47:G47"/>
    <mergeCell ref="C53:G53"/>
    <mergeCell ref="C56:G56"/>
    <mergeCell ref="C60:G60"/>
    <mergeCell ref="C63:G63"/>
    <mergeCell ref="C27:G27"/>
    <mergeCell ref="C29:G29"/>
    <mergeCell ref="C32:G32"/>
    <mergeCell ref="C34:G34"/>
    <mergeCell ref="C36:G36"/>
    <mergeCell ref="C39:G39"/>
    <mergeCell ref="C14:G14"/>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91</v>
      </c>
      <c r="C4" s="205" t="s">
        <v>92</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208</v>
      </c>
      <c r="C8" s="253" t="s">
        <v>209</v>
      </c>
      <c r="D8" s="234"/>
      <c r="E8" s="235"/>
      <c r="F8" s="236"/>
      <c r="G8" s="236">
        <f>SUMIF(AG9:AG50,"&lt;&gt;NOR",G9:G50)</f>
        <v>0</v>
      </c>
      <c r="H8" s="236"/>
      <c r="I8" s="236">
        <f>SUM(I9:I50)</f>
        <v>0</v>
      </c>
      <c r="J8" s="236"/>
      <c r="K8" s="236">
        <f>SUM(K9:K50)</f>
        <v>0</v>
      </c>
      <c r="L8" s="236"/>
      <c r="M8" s="236">
        <f>SUM(M9:M50)</f>
        <v>0</v>
      </c>
      <c r="N8" s="235"/>
      <c r="O8" s="235">
        <f>SUM(O9:O50)</f>
        <v>0</v>
      </c>
      <c r="P8" s="235"/>
      <c r="Q8" s="235">
        <f>SUM(Q9:Q50)</f>
        <v>0</v>
      </c>
      <c r="R8" s="236"/>
      <c r="S8" s="236"/>
      <c r="T8" s="237"/>
      <c r="U8" s="231"/>
      <c r="V8" s="231">
        <f>SUM(V9:V50)</f>
        <v>17.21</v>
      </c>
      <c r="W8" s="231"/>
      <c r="X8" s="231"/>
      <c r="Y8" s="231"/>
      <c r="AG8" t="s">
        <v>507</v>
      </c>
    </row>
    <row r="9" spans="1:60" outlineLevel="1" x14ac:dyDescent="0.2">
      <c r="A9" s="242">
        <v>1</v>
      </c>
      <c r="B9" s="243" t="s">
        <v>5891</v>
      </c>
      <c r="C9" s="254" t="s">
        <v>5892</v>
      </c>
      <c r="D9" s="244" t="s">
        <v>582</v>
      </c>
      <c r="E9" s="245">
        <v>2</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2">
        <v>2</v>
      </c>
      <c r="B11" s="243" t="s">
        <v>5893</v>
      </c>
      <c r="C11" s="254" t="s">
        <v>5894</v>
      </c>
      <c r="D11" s="244" t="s">
        <v>582</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527</v>
      </c>
      <c r="T11" s="248" t="s">
        <v>512</v>
      </c>
      <c r="U11" s="224">
        <v>0</v>
      </c>
      <c r="V11" s="224">
        <f>ROUND(E11*U11,2)</f>
        <v>0</v>
      </c>
      <c r="W11" s="224"/>
      <c r="X11" s="224" t="s">
        <v>557</v>
      </c>
      <c r="Y11" s="224" t="s">
        <v>513</v>
      </c>
      <c r="Z11" s="213"/>
      <c r="AA11" s="213"/>
      <c r="AB11" s="213"/>
      <c r="AC11" s="213"/>
      <c r="AD11" s="213"/>
      <c r="AE11" s="213"/>
      <c r="AF11" s="213"/>
      <c r="AG11" s="213" t="s">
        <v>558</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5"/>
      <c r="D12" s="251"/>
      <c r="E12" s="251"/>
      <c r="F12" s="251"/>
      <c r="G12" s="251"/>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515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2">
        <v>3</v>
      </c>
      <c r="B13" s="243" t="s">
        <v>5895</v>
      </c>
      <c r="C13" s="254" t="s">
        <v>5896</v>
      </c>
      <c r="D13" s="244" t="s">
        <v>582</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527</v>
      </c>
      <c r="T13" s="248" t="s">
        <v>512</v>
      </c>
      <c r="U13" s="224">
        <v>0</v>
      </c>
      <c r="V13" s="224">
        <f>ROUND(E13*U13,2)</f>
        <v>0</v>
      </c>
      <c r="W13" s="224"/>
      <c r="X13" s="224" t="s">
        <v>557</v>
      </c>
      <c r="Y13" s="224" t="s">
        <v>513</v>
      </c>
      <c r="Z13" s="213"/>
      <c r="AA13" s="213"/>
      <c r="AB13" s="213"/>
      <c r="AC13" s="213"/>
      <c r="AD13" s="213"/>
      <c r="AE13" s="213"/>
      <c r="AF13" s="213"/>
      <c r="AG13" s="213" t="s">
        <v>558</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5"/>
      <c r="D14" s="251"/>
      <c r="E14" s="251"/>
      <c r="F14" s="251"/>
      <c r="G14" s="251"/>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4</v>
      </c>
      <c r="B15" s="243" t="s">
        <v>5897</v>
      </c>
      <c r="C15" s="254" t="s">
        <v>5898</v>
      </c>
      <c r="D15" s="244" t="s">
        <v>582</v>
      </c>
      <c r="E15" s="245">
        <v>1</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527</v>
      </c>
      <c r="T15" s="248" t="s">
        <v>512</v>
      </c>
      <c r="U15" s="224">
        <v>0</v>
      </c>
      <c r="V15" s="224">
        <f>ROUND(E15*U15,2)</f>
        <v>0</v>
      </c>
      <c r="W15" s="224"/>
      <c r="X15" s="224" t="s">
        <v>557</v>
      </c>
      <c r="Y15" s="224" t="s">
        <v>513</v>
      </c>
      <c r="Z15" s="213"/>
      <c r="AA15" s="213"/>
      <c r="AB15" s="213"/>
      <c r="AC15" s="213"/>
      <c r="AD15" s="213"/>
      <c r="AE15" s="213"/>
      <c r="AF15" s="213"/>
      <c r="AG15" s="213" t="s">
        <v>558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2">
        <v>5</v>
      </c>
      <c r="B17" s="243" t="s">
        <v>5899</v>
      </c>
      <c r="C17" s="254" t="s">
        <v>5900</v>
      </c>
      <c r="D17" s="244" t="s">
        <v>582</v>
      </c>
      <c r="E17" s="245">
        <v>4</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527</v>
      </c>
      <c r="T17" s="248" t="s">
        <v>512</v>
      </c>
      <c r="U17" s="224">
        <v>0</v>
      </c>
      <c r="V17" s="224">
        <f>ROUND(E17*U17,2)</f>
        <v>0</v>
      </c>
      <c r="W17" s="224"/>
      <c r="X17" s="224" t="s">
        <v>557</v>
      </c>
      <c r="Y17" s="224" t="s">
        <v>513</v>
      </c>
      <c r="Z17" s="213"/>
      <c r="AA17" s="213"/>
      <c r="AB17" s="213"/>
      <c r="AC17" s="213"/>
      <c r="AD17" s="213"/>
      <c r="AE17" s="213"/>
      <c r="AF17" s="213"/>
      <c r="AG17" s="213" t="s">
        <v>558</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5"/>
      <c r="D18" s="251"/>
      <c r="E18" s="251"/>
      <c r="F18" s="251"/>
      <c r="G18" s="251"/>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515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x14ac:dyDescent="0.2">
      <c r="A19" s="242">
        <v>6</v>
      </c>
      <c r="B19" s="243" t="s">
        <v>5901</v>
      </c>
      <c r="C19" s="254" t="s">
        <v>5902</v>
      </c>
      <c r="D19" s="244" t="s">
        <v>974</v>
      </c>
      <c r="E19" s="245">
        <v>30</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527</v>
      </c>
      <c r="T19" s="248" t="s">
        <v>512</v>
      </c>
      <c r="U19" s="224">
        <v>0</v>
      </c>
      <c r="V19" s="224">
        <f>ROUND(E19*U19,2)</f>
        <v>0</v>
      </c>
      <c r="W19" s="224"/>
      <c r="X19" s="224" t="s">
        <v>557</v>
      </c>
      <c r="Y19" s="224" t="s">
        <v>513</v>
      </c>
      <c r="Z19" s="213"/>
      <c r="AA19" s="213"/>
      <c r="AB19" s="213"/>
      <c r="AC19" s="213"/>
      <c r="AD19" s="213"/>
      <c r="AE19" s="213"/>
      <c r="AF19" s="213"/>
      <c r="AG19" s="213" t="s">
        <v>558</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5"/>
      <c r="D20" s="251"/>
      <c r="E20" s="251"/>
      <c r="F20" s="251"/>
      <c r="G20" s="251"/>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2">
        <v>7</v>
      </c>
      <c r="B21" s="243" t="s">
        <v>5903</v>
      </c>
      <c r="C21" s="254" t="s">
        <v>5904</v>
      </c>
      <c r="D21" s="244" t="s">
        <v>974</v>
      </c>
      <c r="E21" s="245">
        <v>13</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527</v>
      </c>
      <c r="T21" s="248" t="s">
        <v>512</v>
      </c>
      <c r="U21" s="224">
        <v>0</v>
      </c>
      <c r="V21" s="224">
        <f>ROUND(E21*U21,2)</f>
        <v>0</v>
      </c>
      <c r="W21" s="224"/>
      <c r="X21" s="224" t="s">
        <v>557</v>
      </c>
      <c r="Y21" s="224" t="s">
        <v>513</v>
      </c>
      <c r="Z21" s="213"/>
      <c r="AA21" s="213"/>
      <c r="AB21" s="213"/>
      <c r="AC21" s="213"/>
      <c r="AD21" s="213"/>
      <c r="AE21" s="213"/>
      <c r="AF21" s="213"/>
      <c r="AG21" s="213" t="s">
        <v>558</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5"/>
      <c r="D22" s="251"/>
      <c r="E22" s="251"/>
      <c r="F22" s="251"/>
      <c r="G22" s="251"/>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515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2">
        <v>8</v>
      </c>
      <c r="B23" s="243" t="s">
        <v>5905</v>
      </c>
      <c r="C23" s="254" t="s">
        <v>5906</v>
      </c>
      <c r="D23" s="244" t="s">
        <v>582</v>
      </c>
      <c r="E23" s="245">
        <v>2</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t="s">
        <v>5907</v>
      </c>
      <c r="S23" s="247" t="s">
        <v>511</v>
      </c>
      <c r="T23" s="248" t="s">
        <v>512</v>
      </c>
      <c r="U23" s="224">
        <v>1.357</v>
      </c>
      <c r="V23" s="224">
        <f>ROUND(E23*U23,2)</f>
        <v>2.71</v>
      </c>
      <c r="W23" s="224"/>
      <c r="X23" s="224" t="s">
        <v>557</v>
      </c>
      <c r="Y23" s="224" t="s">
        <v>513</v>
      </c>
      <c r="Z23" s="213"/>
      <c r="AA23" s="213"/>
      <c r="AB23" s="213"/>
      <c r="AC23" s="213"/>
      <c r="AD23" s="213"/>
      <c r="AE23" s="213"/>
      <c r="AF23" s="213"/>
      <c r="AG23" s="213" t="s">
        <v>558</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2" x14ac:dyDescent="0.2">
      <c r="A24" s="220"/>
      <c r="B24" s="221"/>
      <c r="C24" s="274" t="s">
        <v>5908</v>
      </c>
      <c r="D24" s="272"/>
      <c r="E24" s="272"/>
      <c r="F24" s="272"/>
      <c r="G24" s="272"/>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921</v>
      </c>
      <c r="AH24" s="213"/>
      <c r="AI24" s="213"/>
      <c r="AJ24" s="213"/>
      <c r="AK24" s="213"/>
      <c r="AL24" s="213"/>
      <c r="AM24" s="213"/>
      <c r="AN24" s="213"/>
      <c r="AO24" s="213"/>
      <c r="AP24" s="213"/>
      <c r="AQ24" s="213"/>
      <c r="AR24" s="213"/>
      <c r="AS24" s="213"/>
      <c r="AT24" s="213"/>
      <c r="AU24" s="213"/>
      <c r="AV24" s="213"/>
      <c r="AW24" s="213"/>
      <c r="AX24" s="213"/>
      <c r="AY24" s="213"/>
      <c r="AZ24" s="213"/>
      <c r="BA24" s="262" t="str">
        <f>C24</f>
        <v>s odklizením získaného dřeva na vzdálenost do 20 m, se složením na hromady nebo s naložením na dopravní prostředek, se zasypáním jámy, doplněním zeminy, zhutněním a úpravou terénu,</v>
      </c>
      <c r="BB24" s="213"/>
      <c r="BC24" s="213"/>
      <c r="BD24" s="213"/>
      <c r="BE24" s="213"/>
      <c r="BF24" s="213"/>
      <c r="BG24" s="213"/>
      <c r="BH24" s="213"/>
    </row>
    <row r="25" spans="1:60" outlineLevel="2" x14ac:dyDescent="0.2">
      <c r="A25" s="220"/>
      <c r="B25" s="221"/>
      <c r="C25" s="257"/>
      <c r="D25" s="250"/>
      <c r="E25" s="250"/>
      <c r="F25" s="250"/>
      <c r="G25" s="250"/>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515</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2">
        <v>9</v>
      </c>
      <c r="B26" s="243" t="s">
        <v>5909</v>
      </c>
      <c r="C26" s="254" t="s">
        <v>5910</v>
      </c>
      <c r="D26" s="244" t="s">
        <v>969</v>
      </c>
      <c r="E26" s="245">
        <v>3</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527</v>
      </c>
      <c r="T26" s="248" t="s">
        <v>512</v>
      </c>
      <c r="U26" s="224">
        <v>0</v>
      </c>
      <c r="V26" s="224">
        <f>ROUND(E26*U26,2)</f>
        <v>0</v>
      </c>
      <c r="W26" s="224"/>
      <c r="X26" s="224" t="s">
        <v>557</v>
      </c>
      <c r="Y26" s="224" t="s">
        <v>513</v>
      </c>
      <c r="Z26" s="213"/>
      <c r="AA26" s="213"/>
      <c r="AB26" s="213"/>
      <c r="AC26" s="213"/>
      <c r="AD26" s="213"/>
      <c r="AE26" s="213"/>
      <c r="AF26" s="213"/>
      <c r="AG26" s="213" t="s">
        <v>558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5"/>
      <c r="D27" s="251"/>
      <c r="E27" s="251"/>
      <c r="F27" s="251"/>
      <c r="G27" s="251"/>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515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2">
        <v>10</v>
      </c>
      <c r="B28" s="243" t="s">
        <v>5909</v>
      </c>
      <c r="C28" s="254" t="s">
        <v>5911</v>
      </c>
      <c r="D28" s="244" t="s">
        <v>969</v>
      </c>
      <c r="E28" s="245">
        <v>3</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527</v>
      </c>
      <c r="T28" s="248" t="s">
        <v>512</v>
      </c>
      <c r="U28" s="224">
        <v>0</v>
      </c>
      <c r="V28" s="224">
        <f>ROUND(E28*U28,2)</f>
        <v>0</v>
      </c>
      <c r="W28" s="224"/>
      <c r="X28" s="224" t="s">
        <v>3472</v>
      </c>
      <c r="Y28" s="224" t="s">
        <v>513</v>
      </c>
      <c r="Z28" s="213"/>
      <c r="AA28" s="213"/>
      <c r="AB28" s="213"/>
      <c r="AC28" s="213"/>
      <c r="AD28" s="213"/>
      <c r="AE28" s="213"/>
      <c r="AF28" s="213"/>
      <c r="AG28" s="213" t="s">
        <v>3473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5"/>
      <c r="D29" s="251"/>
      <c r="E29" s="251"/>
      <c r="F29" s="251"/>
      <c r="G29" s="251"/>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515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2">
        <v>11</v>
      </c>
      <c r="B30" s="243" t="s">
        <v>5909</v>
      </c>
      <c r="C30" s="254" t="s">
        <v>5912</v>
      </c>
      <c r="D30" s="244" t="s">
        <v>5913</v>
      </c>
      <c r="E30" s="245">
        <v>1</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527</v>
      </c>
      <c r="T30" s="248" t="s">
        <v>512</v>
      </c>
      <c r="U30" s="224">
        <v>0</v>
      </c>
      <c r="V30" s="224">
        <f>ROUND(E30*U30,2)</f>
        <v>0</v>
      </c>
      <c r="W30" s="224"/>
      <c r="X30" s="224" t="s">
        <v>3483</v>
      </c>
      <c r="Y30" s="224" t="s">
        <v>513</v>
      </c>
      <c r="Z30" s="213"/>
      <c r="AA30" s="213"/>
      <c r="AB30" s="213"/>
      <c r="AC30" s="213"/>
      <c r="AD30" s="213"/>
      <c r="AE30" s="213"/>
      <c r="AF30" s="213"/>
      <c r="AG30" s="213" t="s">
        <v>3506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5"/>
      <c r="D31" s="251"/>
      <c r="E31" s="251"/>
      <c r="F31" s="251"/>
      <c r="G31" s="251"/>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515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x14ac:dyDescent="0.2">
      <c r="A32" s="242">
        <v>12</v>
      </c>
      <c r="B32" s="243" t="s">
        <v>5914</v>
      </c>
      <c r="C32" s="254" t="s">
        <v>5915</v>
      </c>
      <c r="D32" s="244" t="s">
        <v>974</v>
      </c>
      <c r="E32" s="245">
        <v>707</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t="s">
        <v>5907</v>
      </c>
      <c r="S32" s="247" t="s">
        <v>511</v>
      </c>
      <c r="T32" s="248" t="s">
        <v>512</v>
      </c>
      <c r="U32" s="224">
        <v>3.5000000000000001E-3</v>
      </c>
      <c r="V32" s="224">
        <f>ROUND(E32*U32,2)</f>
        <v>2.4700000000000002</v>
      </c>
      <c r="W32" s="224"/>
      <c r="X32" s="224" t="s">
        <v>557</v>
      </c>
      <c r="Y32" s="224" t="s">
        <v>513</v>
      </c>
      <c r="Z32" s="213"/>
      <c r="AA32" s="213"/>
      <c r="AB32" s="213"/>
      <c r="AC32" s="213"/>
      <c r="AD32" s="213"/>
      <c r="AE32" s="213"/>
      <c r="AF32" s="213"/>
      <c r="AG32" s="213" t="s">
        <v>558</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4" t="s">
        <v>5916</v>
      </c>
      <c r="D33" s="272"/>
      <c r="E33" s="272"/>
      <c r="F33" s="272"/>
      <c r="G33" s="272"/>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921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7"/>
      <c r="D34" s="250"/>
      <c r="E34" s="250"/>
      <c r="F34" s="250"/>
      <c r="G34" s="250"/>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2">
        <v>13</v>
      </c>
      <c r="B35" s="243" t="s">
        <v>5917</v>
      </c>
      <c r="C35" s="254" t="s">
        <v>5918</v>
      </c>
      <c r="D35" s="244" t="s">
        <v>5919</v>
      </c>
      <c r="E35" s="245">
        <v>14.14</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531</v>
      </c>
      <c r="Y35" s="224" t="s">
        <v>513</v>
      </c>
      <c r="Z35" s="213"/>
      <c r="AA35" s="213"/>
      <c r="AB35" s="213"/>
      <c r="AC35" s="213"/>
      <c r="AD35" s="213"/>
      <c r="AE35" s="213"/>
      <c r="AF35" s="213"/>
      <c r="AG35" s="213" t="s">
        <v>532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2">
        <v>14</v>
      </c>
      <c r="B37" s="243" t="s">
        <v>5920</v>
      </c>
      <c r="C37" s="254" t="s">
        <v>5921</v>
      </c>
      <c r="D37" s="244" t="s">
        <v>974</v>
      </c>
      <c r="E37" s="245">
        <v>707</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527</v>
      </c>
      <c r="T37" s="248" t="s">
        <v>512</v>
      </c>
      <c r="U37" s="224">
        <v>0</v>
      </c>
      <c r="V37" s="224">
        <f>ROUND(E37*U37,2)</f>
        <v>0</v>
      </c>
      <c r="W37" s="224"/>
      <c r="X37" s="224" t="s">
        <v>557</v>
      </c>
      <c r="Y37" s="224" t="s">
        <v>513</v>
      </c>
      <c r="Z37" s="213"/>
      <c r="AA37" s="213"/>
      <c r="AB37" s="213"/>
      <c r="AC37" s="213"/>
      <c r="AD37" s="213"/>
      <c r="AE37" s="213"/>
      <c r="AF37" s="213"/>
      <c r="AG37" s="213" t="s">
        <v>558</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15</v>
      </c>
      <c r="B39" s="243" t="s">
        <v>5909</v>
      </c>
      <c r="C39" s="254" t="s">
        <v>5922</v>
      </c>
      <c r="D39" s="244" t="s">
        <v>918</v>
      </c>
      <c r="E39" s="245">
        <v>7</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3483</v>
      </c>
      <c r="Y39" s="224" t="s">
        <v>513</v>
      </c>
      <c r="Z39" s="213"/>
      <c r="AA39" s="213"/>
      <c r="AB39" s="213"/>
      <c r="AC39" s="213"/>
      <c r="AD39" s="213"/>
      <c r="AE39" s="213"/>
      <c r="AF39" s="213"/>
      <c r="AG39" s="213" t="s">
        <v>3506</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16</v>
      </c>
      <c r="B41" s="243" t="s">
        <v>5909</v>
      </c>
      <c r="C41" s="254" t="s">
        <v>5923</v>
      </c>
      <c r="D41" s="244" t="s">
        <v>969</v>
      </c>
      <c r="E41" s="245">
        <v>9.1</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527</v>
      </c>
      <c r="T41" s="248" t="s">
        <v>512</v>
      </c>
      <c r="U41" s="224">
        <v>0</v>
      </c>
      <c r="V41" s="224">
        <f>ROUND(E41*U41,2)</f>
        <v>0</v>
      </c>
      <c r="W41" s="224"/>
      <c r="X41" s="224" t="s">
        <v>3483</v>
      </c>
      <c r="Y41" s="224" t="s">
        <v>513</v>
      </c>
      <c r="Z41" s="213"/>
      <c r="AA41" s="213"/>
      <c r="AB41" s="213"/>
      <c r="AC41" s="213"/>
      <c r="AD41" s="213"/>
      <c r="AE41" s="213"/>
      <c r="AF41" s="213"/>
      <c r="AG41" s="213" t="s">
        <v>3506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2">
        <v>17</v>
      </c>
      <c r="B43" s="243" t="s">
        <v>5924</v>
      </c>
      <c r="C43" s="254" t="s">
        <v>5925</v>
      </c>
      <c r="D43" s="244" t="s">
        <v>974</v>
      </c>
      <c r="E43" s="245">
        <v>707</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527</v>
      </c>
      <c r="T43" s="248" t="s">
        <v>512</v>
      </c>
      <c r="U43" s="224">
        <v>0</v>
      </c>
      <c r="V43" s="224">
        <f>ROUND(E43*U43,2)</f>
        <v>0</v>
      </c>
      <c r="W43" s="224"/>
      <c r="X43" s="224" t="s">
        <v>557</v>
      </c>
      <c r="Y43" s="224" t="s">
        <v>513</v>
      </c>
      <c r="Z43" s="213"/>
      <c r="AA43" s="213"/>
      <c r="AB43" s="213"/>
      <c r="AC43" s="213"/>
      <c r="AD43" s="213"/>
      <c r="AE43" s="213"/>
      <c r="AF43" s="213"/>
      <c r="AG43" s="213" t="s">
        <v>558</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5"/>
      <c r="D44" s="251"/>
      <c r="E44" s="251"/>
      <c r="F44" s="251"/>
      <c r="G44" s="251"/>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2">
        <v>18</v>
      </c>
      <c r="B45" s="243" t="s">
        <v>5926</v>
      </c>
      <c r="C45" s="254" t="s">
        <v>5927</v>
      </c>
      <c r="D45" s="244" t="s">
        <v>974</v>
      </c>
      <c r="E45" s="245">
        <v>707</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t="s">
        <v>5907</v>
      </c>
      <c r="S45" s="247" t="s">
        <v>511</v>
      </c>
      <c r="T45" s="248" t="s">
        <v>512</v>
      </c>
      <c r="U45" s="224">
        <v>1E-3</v>
      </c>
      <c r="V45" s="224">
        <f>ROUND(E45*U45,2)</f>
        <v>0.71</v>
      </c>
      <c r="W45" s="224"/>
      <c r="X45" s="224" t="s">
        <v>557</v>
      </c>
      <c r="Y45" s="224" t="s">
        <v>513</v>
      </c>
      <c r="Z45" s="213"/>
      <c r="AA45" s="213"/>
      <c r="AB45" s="213"/>
      <c r="AC45" s="213"/>
      <c r="AD45" s="213"/>
      <c r="AE45" s="213"/>
      <c r="AF45" s="213"/>
      <c r="AG45" s="213" t="s">
        <v>558</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5"/>
      <c r="D46" s="251"/>
      <c r="E46" s="251"/>
      <c r="F46" s="251"/>
      <c r="G46" s="251"/>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515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2">
        <v>19</v>
      </c>
      <c r="B47" s="243" t="s">
        <v>5928</v>
      </c>
      <c r="C47" s="254" t="s">
        <v>5929</v>
      </c>
      <c r="D47" s="244" t="s">
        <v>974</v>
      </c>
      <c r="E47" s="245">
        <v>707</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t="s">
        <v>5907</v>
      </c>
      <c r="S47" s="247" t="s">
        <v>511</v>
      </c>
      <c r="T47" s="248" t="s">
        <v>512</v>
      </c>
      <c r="U47" s="224">
        <v>1.4999999999999999E-2</v>
      </c>
      <c r="V47" s="224">
        <f>ROUND(E47*U47,2)</f>
        <v>10.61</v>
      </c>
      <c r="W47" s="224"/>
      <c r="X47" s="224" t="s">
        <v>557</v>
      </c>
      <c r="Y47" s="224" t="s">
        <v>513</v>
      </c>
      <c r="Z47" s="213"/>
      <c r="AA47" s="213"/>
      <c r="AB47" s="213"/>
      <c r="AC47" s="213"/>
      <c r="AD47" s="213"/>
      <c r="AE47" s="213"/>
      <c r="AF47" s="213"/>
      <c r="AG47" s="213" t="s">
        <v>558</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2">
        <v>20</v>
      </c>
      <c r="B49" s="243" t="s">
        <v>5930</v>
      </c>
      <c r="C49" s="254" t="s">
        <v>5931</v>
      </c>
      <c r="D49" s="244" t="s">
        <v>974</v>
      </c>
      <c r="E49" s="245">
        <v>707</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t="s">
        <v>5907</v>
      </c>
      <c r="S49" s="247" t="s">
        <v>511</v>
      </c>
      <c r="T49" s="248" t="s">
        <v>512</v>
      </c>
      <c r="U49" s="224">
        <v>1E-3</v>
      </c>
      <c r="V49" s="224">
        <f>ROUND(E49*U49,2)</f>
        <v>0.71</v>
      </c>
      <c r="W49" s="224"/>
      <c r="X49" s="224" t="s">
        <v>557</v>
      </c>
      <c r="Y49" s="224" t="s">
        <v>513</v>
      </c>
      <c r="Z49" s="213"/>
      <c r="AA49" s="213"/>
      <c r="AB49" s="213"/>
      <c r="AC49" s="213"/>
      <c r="AD49" s="213"/>
      <c r="AE49" s="213"/>
      <c r="AF49" s="213"/>
      <c r="AG49" s="213" t="s">
        <v>558</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x14ac:dyDescent="0.2">
      <c r="A51" s="232" t="s">
        <v>506</v>
      </c>
      <c r="B51" s="233" t="s">
        <v>248</v>
      </c>
      <c r="C51" s="253" t="s">
        <v>249</v>
      </c>
      <c r="D51" s="234"/>
      <c r="E51" s="235"/>
      <c r="F51" s="236"/>
      <c r="G51" s="236">
        <f>SUMIF(AG52:AG106,"&lt;&gt;NOR",G52:G106)</f>
        <v>0</v>
      </c>
      <c r="H51" s="236"/>
      <c r="I51" s="236">
        <f>SUM(I52:I106)</f>
        <v>0</v>
      </c>
      <c r="J51" s="236"/>
      <c r="K51" s="236">
        <f>SUM(K52:K106)</f>
        <v>0</v>
      </c>
      <c r="L51" s="236"/>
      <c r="M51" s="236">
        <f>SUM(M52:M106)</f>
        <v>0</v>
      </c>
      <c r="N51" s="235"/>
      <c r="O51" s="235">
        <f>SUM(O52:O106)</f>
        <v>0</v>
      </c>
      <c r="P51" s="235"/>
      <c r="Q51" s="235">
        <f>SUM(Q52:Q106)</f>
        <v>0</v>
      </c>
      <c r="R51" s="236"/>
      <c r="S51" s="236"/>
      <c r="T51" s="237"/>
      <c r="U51" s="231"/>
      <c r="V51" s="231">
        <f>SUM(V52:V106)</f>
        <v>12.709999999999999</v>
      </c>
      <c r="W51" s="231"/>
      <c r="X51" s="231"/>
      <c r="Y51" s="231"/>
      <c r="AG51" t="s">
        <v>507</v>
      </c>
    </row>
    <row r="52" spans="1:60" outlineLevel="1" x14ac:dyDescent="0.2">
      <c r="A52" s="242">
        <v>21</v>
      </c>
      <c r="B52" s="243" t="s">
        <v>5932</v>
      </c>
      <c r="C52" s="254" t="s">
        <v>5933</v>
      </c>
      <c r="D52" s="244" t="s">
        <v>530</v>
      </c>
      <c r="E52" s="245">
        <v>5</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t="s">
        <v>5907</v>
      </c>
      <c r="S52" s="247" t="s">
        <v>511</v>
      </c>
      <c r="T52" s="248" t="s">
        <v>512</v>
      </c>
      <c r="U52" s="224">
        <v>1.2849999999999999</v>
      </c>
      <c r="V52" s="224">
        <f>ROUND(E52*U52,2)</f>
        <v>6.43</v>
      </c>
      <c r="W52" s="224"/>
      <c r="X52" s="224" t="s">
        <v>557</v>
      </c>
      <c r="Y52" s="224" t="s">
        <v>513</v>
      </c>
      <c r="Z52" s="213"/>
      <c r="AA52" s="213"/>
      <c r="AB52" s="213"/>
      <c r="AC52" s="213"/>
      <c r="AD52" s="213"/>
      <c r="AE52" s="213"/>
      <c r="AF52" s="213"/>
      <c r="AG52" s="213" t="s">
        <v>558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2" x14ac:dyDescent="0.2">
      <c r="A53" s="220"/>
      <c r="B53" s="221"/>
      <c r="C53" s="274" t="s">
        <v>5934</v>
      </c>
      <c r="D53" s="272"/>
      <c r="E53" s="272"/>
      <c r="F53" s="272"/>
      <c r="G53" s="272"/>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921</v>
      </c>
      <c r="AH53" s="213"/>
      <c r="AI53" s="213"/>
      <c r="AJ53" s="213"/>
      <c r="AK53" s="213"/>
      <c r="AL53" s="213"/>
      <c r="AM53" s="213"/>
      <c r="AN53" s="213"/>
      <c r="AO53" s="213"/>
      <c r="AP53" s="213"/>
      <c r="AQ53" s="213"/>
      <c r="AR53" s="213"/>
      <c r="AS53" s="213"/>
      <c r="AT53" s="213"/>
      <c r="AU53" s="213"/>
      <c r="AV53" s="213"/>
      <c r="AW53" s="213"/>
      <c r="AX53" s="213"/>
      <c r="AY53" s="213"/>
      <c r="AZ53" s="213"/>
      <c r="BA53" s="262" t="str">
        <f>C53</f>
        <v>pro vysazování rostlin v hornině 1 až 4 bez výměny půdy, s případným naložením přebytečných výkopků na dopravní prostředek, s odvozem na vzdálenost do 20 km a se složením,</v>
      </c>
      <c r="BB53" s="213"/>
      <c r="BC53" s="213"/>
      <c r="BD53" s="213"/>
      <c r="BE53" s="213"/>
      <c r="BF53" s="213"/>
      <c r="BG53" s="213"/>
      <c r="BH53" s="213"/>
    </row>
    <row r="54" spans="1:60" outlineLevel="2" x14ac:dyDescent="0.2">
      <c r="A54" s="220"/>
      <c r="B54" s="221"/>
      <c r="C54" s="257"/>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2">
        <v>22</v>
      </c>
      <c r="B55" s="243" t="s">
        <v>5935</v>
      </c>
      <c r="C55" s="254" t="s">
        <v>5936</v>
      </c>
      <c r="D55" s="244" t="s">
        <v>530</v>
      </c>
      <c r="E55" s="245">
        <v>5</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t="s">
        <v>5907</v>
      </c>
      <c r="S55" s="247" t="s">
        <v>511</v>
      </c>
      <c r="T55" s="248" t="s">
        <v>512</v>
      </c>
      <c r="U55" s="224">
        <v>1.2070000000000001</v>
      </c>
      <c r="V55" s="224">
        <f>ROUND(E55*U55,2)</f>
        <v>6.04</v>
      </c>
      <c r="W55" s="224"/>
      <c r="X55" s="224" t="s">
        <v>557</v>
      </c>
      <c r="Y55" s="224" t="s">
        <v>513</v>
      </c>
      <c r="Z55" s="213"/>
      <c r="AA55" s="213"/>
      <c r="AB55" s="213"/>
      <c r="AC55" s="213"/>
      <c r="AD55" s="213"/>
      <c r="AE55" s="213"/>
      <c r="AF55" s="213"/>
      <c r="AG55" s="213" t="s">
        <v>558</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74" t="s">
        <v>5937</v>
      </c>
      <c r="D56" s="272"/>
      <c r="E56" s="272"/>
      <c r="F56" s="272"/>
      <c r="G56" s="272"/>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921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7"/>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515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2">
        <v>23</v>
      </c>
      <c r="B58" s="243" t="s">
        <v>5938</v>
      </c>
      <c r="C58" s="254" t="s">
        <v>5939</v>
      </c>
      <c r="D58" s="244" t="s">
        <v>530</v>
      </c>
      <c r="E58" s="245">
        <v>1</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527</v>
      </c>
      <c r="T58" s="248" t="s">
        <v>512</v>
      </c>
      <c r="U58" s="224">
        <v>0</v>
      </c>
      <c r="V58" s="224">
        <f>ROUND(E58*U58,2)</f>
        <v>0</v>
      </c>
      <c r="W58" s="224"/>
      <c r="X58" s="224" t="s">
        <v>531</v>
      </c>
      <c r="Y58" s="224" t="s">
        <v>513</v>
      </c>
      <c r="Z58" s="213"/>
      <c r="AA58" s="213"/>
      <c r="AB58" s="213"/>
      <c r="AC58" s="213"/>
      <c r="AD58" s="213"/>
      <c r="AE58" s="213"/>
      <c r="AF58" s="213"/>
      <c r="AG58" s="213" t="s">
        <v>532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8" t="s">
        <v>5940</v>
      </c>
      <c r="D59" s="229"/>
      <c r="E59" s="230"/>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573</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58" t="s">
        <v>317</v>
      </c>
      <c r="D60" s="229"/>
      <c r="E60" s="230">
        <v>1</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573</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7"/>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515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2">
        <v>24</v>
      </c>
      <c r="B62" s="243" t="s">
        <v>5941</v>
      </c>
      <c r="C62" s="254" t="s">
        <v>5942</v>
      </c>
      <c r="D62" s="244" t="s">
        <v>530</v>
      </c>
      <c r="E62" s="245">
        <v>1</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527</v>
      </c>
      <c r="T62" s="248" t="s">
        <v>512</v>
      </c>
      <c r="U62" s="224">
        <v>0</v>
      </c>
      <c r="V62" s="224">
        <f>ROUND(E62*U62,2)</f>
        <v>0</v>
      </c>
      <c r="W62" s="224"/>
      <c r="X62" s="224" t="s">
        <v>531</v>
      </c>
      <c r="Y62" s="224" t="s">
        <v>513</v>
      </c>
      <c r="Z62" s="213"/>
      <c r="AA62" s="213"/>
      <c r="AB62" s="213"/>
      <c r="AC62" s="213"/>
      <c r="AD62" s="213"/>
      <c r="AE62" s="213"/>
      <c r="AF62" s="213"/>
      <c r="AG62" s="213" t="s">
        <v>532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8" t="s">
        <v>5940</v>
      </c>
      <c r="D63" s="229"/>
      <c r="E63" s="230"/>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573</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58" t="s">
        <v>317</v>
      </c>
      <c r="D64" s="229"/>
      <c r="E64" s="230">
        <v>1</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573</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7"/>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25</v>
      </c>
      <c r="B66" s="243" t="s">
        <v>5943</v>
      </c>
      <c r="C66" s="254" t="s">
        <v>5944</v>
      </c>
      <c r="D66" s="244" t="s">
        <v>530</v>
      </c>
      <c r="E66" s="245">
        <v>1</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527</v>
      </c>
      <c r="T66" s="248" t="s">
        <v>512</v>
      </c>
      <c r="U66" s="224">
        <v>0</v>
      </c>
      <c r="V66" s="224">
        <f>ROUND(E66*U66,2)</f>
        <v>0</v>
      </c>
      <c r="W66" s="224"/>
      <c r="X66" s="224" t="s">
        <v>531</v>
      </c>
      <c r="Y66" s="224" t="s">
        <v>513</v>
      </c>
      <c r="Z66" s="213"/>
      <c r="AA66" s="213"/>
      <c r="AB66" s="213"/>
      <c r="AC66" s="213"/>
      <c r="AD66" s="213"/>
      <c r="AE66" s="213"/>
      <c r="AF66" s="213"/>
      <c r="AG66" s="213" t="s">
        <v>532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8" t="s">
        <v>5945</v>
      </c>
      <c r="D67" s="229"/>
      <c r="E67" s="230"/>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573</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58" t="s">
        <v>317</v>
      </c>
      <c r="D68" s="229"/>
      <c r="E68" s="230">
        <v>1</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573</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7"/>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515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2">
        <v>26</v>
      </c>
      <c r="B70" s="243" t="s">
        <v>5946</v>
      </c>
      <c r="C70" s="254" t="s">
        <v>5947</v>
      </c>
      <c r="D70" s="244" t="s">
        <v>530</v>
      </c>
      <c r="E70" s="245">
        <v>1</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527</v>
      </c>
      <c r="T70" s="248" t="s">
        <v>512</v>
      </c>
      <c r="U70" s="224">
        <v>0</v>
      </c>
      <c r="V70" s="224">
        <f>ROUND(E70*U70,2)</f>
        <v>0</v>
      </c>
      <c r="W70" s="224"/>
      <c r="X70" s="224" t="s">
        <v>531</v>
      </c>
      <c r="Y70" s="224" t="s">
        <v>513</v>
      </c>
      <c r="Z70" s="213"/>
      <c r="AA70" s="213"/>
      <c r="AB70" s="213"/>
      <c r="AC70" s="213"/>
      <c r="AD70" s="213"/>
      <c r="AE70" s="213"/>
      <c r="AF70" s="213"/>
      <c r="AG70" s="213" t="s">
        <v>532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8" t="s">
        <v>5940</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573</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58" t="s">
        <v>317</v>
      </c>
      <c r="D72" s="229"/>
      <c r="E72" s="230">
        <v>1</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573</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7"/>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515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42">
        <v>27</v>
      </c>
      <c r="B74" s="243" t="s">
        <v>5948</v>
      </c>
      <c r="C74" s="254" t="s">
        <v>5949</v>
      </c>
      <c r="D74" s="244" t="s">
        <v>530</v>
      </c>
      <c r="E74" s="245">
        <v>1</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527</v>
      </c>
      <c r="T74" s="248" t="s">
        <v>512</v>
      </c>
      <c r="U74" s="224">
        <v>0</v>
      </c>
      <c r="V74" s="224">
        <f>ROUND(E74*U74,2)</f>
        <v>0</v>
      </c>
      <c r="W74" s="224"/>
      <c r="X74" s="224" t="s">
        <v>531</v>
      </c>
      <c r="Y74" s="224" t="s">
        <v>513</v>
      </c>
      <c r="Z74" s="213"/>
      <c r="AA74" s="213"/>
      <c r="AB74" s="213"/>
      <c r="AC74" s="213"/>
      <c r="AD74" s="213"/>
      <c r="AE74" s="213"/>
      <c r="AF74" s="213"/>
      <c r="AG74" s="213" t="s">
        <v>532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8" t="s">
        <v>5940</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573</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58" t="s">
        <v>317</v>
      </c>
      <c r="D76" s="229"/>
      <c r="E76" s="230">
        <v>1</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573</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7"/>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x14ac:dyDescent="0.2">
      <c r="A78" s="242">
        <v>28</v>
      </c>
      <c r="B78" s="243" t="s">
        <v>5950</v>
      </c>
      <c r="C78" s="254" t="s">
        <v>5951</v>
      </c>
      <c r="D78" s="244" t="s">
        <v>969</v>
      </c>
      <c r="E78" s="245">
        <v>2.5000000000000001E-3</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t="s">
        <v>5907</v>
      </c>
      <c r="S78" s="247" t="s">
        <v>511</v>
      </c>
      <c r="T78" s="248" t="s">
        <v>512</v>
      </c>
      <c r="U78" s="224">
        <v>94.286000000000001</v>
      </c>
      <c r="V78" s="224">
        <f>ROUND(E78*U78,2)</f>
        <v>0.24</v>
      </c>
      <c r="W78" s="224"/>
      <c r="X78" s="224" t="s">
        <v>557</v>
      </c>
      <c r="Y78" s="224" t="s">
        <v>513</v>
      </c>
      <c r="Z78" s="213"/>
      <c r="AA78" s="213"/>
      <c r="AB78" s="213"/>
      <c r="AC78" s="213"/>
      <c r="AD78" s="213"/>
      <c r="AE78" s="213"/>
      <c r="AF78" s="213"/>
      <c r="AG78" s="213" t="s">
        <v>558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74" t="s">
        <v>5952</v>
      </c>
      <c r="D79" s="272"/>
      <c r="E79" s="272"/>
      <c r="F79" s="272"/>
      <c r="G79" s="272"/>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921</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7"/>
      <c r="D80" s="250"/>
      <c r="E80" s="250"/>
      <c r="F80" s="250"/>
      <c r="G80" s="250"/>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515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2">
        <v>29</v>
      </c>
      <c r="B81" s="243" t="s">
        <v>5917</v>
      </c>
      <c r="C81" s="254" t="s">
        <v>5953</v>
      </c>
      <c r="D81" s="244" t="s">
        <v>530</v>
      </c>
      <c r="E81" s="245">
        <v>25</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527</v>
      </c>
      <c r="T81" s="248" t="s">
        <v>512</v>
      </c>
      <c r="U81" s="224">
        <v>0</v>
      </c>
      <c r="V81" s="224">
        <f>ROUND(E81*U81,2)</f>
        <v>0</v>
      </c>
      <c r="W81" s="224"/>
      <c r="X81" s="224" t="s">
        <v>3483</v>
      </c>
      <c r="Y81" s="224" t="s">
        <v>513</v>
      </c>
      <c r="Z81" s="213"/>
      <c r="AA81" s="213"/>
      <c r="AB81" s="213"/>
      <c r="AC81" s="213"/>
      <c r="AD81" s="213"/>
      <c r="AE81" s="213"/>
      <c r="AF81" s="213"/>
      <c r="AG81" s="213" t="s">
        <v>3484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5"/>
      <c r="D82" s="251"/>
      <c r="E82" s="251"/>
      <c r="F82" s="251"/>
      <c r="G82" s="251"/>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515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2">
        <v>30</v>
      </c>
      <c r="B83" s="243" t="s">
        <v>5954</v>
      </c>
      <c r="C83" s="254" t="s">
        <v>5955</v>
      </c>
      <c r="D83" s="244" t="s">
        <v>530</v>
      </c>
      <c r="E83" s="245">
        <v>5</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527</v>
      </c>
      <c r="T83" s="248" t="s">
        <v>512</v>
      </c>
      <c r="U83" s="224">
        <v>0</v>
      </c>
      <c r="V83" s="224">
        <f>ROUND(E83*U83,2)</f>
        <v>0</v>
      </c>
      <c r="W83" s="224"/>
      <c r="X83" s="224" t="s">
        <v>557</v>
      </c>
      <c r="Y83" s="224" t="s">
        <v>513</v>
      </c>
      <c r="Z83" s="213"/>
      <c r="AA83" s="213"/>
      <c r="AB83" s="213"/>
      <c r="AC83" s="213"/>
      <c r="AD83" s="213"/>
      <c r="AE83" s="213"/>
      <c r="AF83" s="213"/>
      <c r="AG83" s="213" t="s">
        <v>558</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5"/>
      <c r="D84" s="251"/>
      <c r="E84" s="251"/>
      <c r="F84" s="251"/>
      <c r="G84" s="251"/>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515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2">
        <v>31</v>
      </c>
      <c r="B85" s="243" t="s">
        <v>5917</v>
      </c>
      <c r="C85" s="254" t="s">
        <v>5956</v>
      </c>
      <c r="D85" s="244" t="s">
        <v>530</v>
      </c>
      <c r="E85" s="245">
        <v>15</v>
      </c>
      <c r="F85" s="246"/>
      <c r="G85" s="247">
        <f>ROUND(E85*F85,2)</f>
        <v>0</v>
      </c>
      <c r="H85" s="246"/>
      <c r="I85" s="247">
        <f>ROUND(E85*H85,2)</f>
        <v>0</v>
      </c>
      <c r="J85" s="246"/>
      <c r="K85" s="247">
        <f>ROUND(E85*J85,2)</f>
        <v>0</v>
      </c>
      <c r="L85" s="247">
        <v>21</v>
      </c>
      <c r="M85" s="247">
        <f>G85*(1+L85/100)</f>
        <v>0</v>
      </c>
      <c r="N85" s="245">
        <v>0</v>
      </c>
      <c r="O85" s="245">
        <f>ROUND(E85*N85,2)</f>
        <v>0</v>
      </c>
      <c r="P85" s="245">
        <v>0</v>
      </c>
      <c r="Q85" s="245">
        <f>ROUND(E85*P85,2)</f>
        <v>0</v>
      </c>
      <c r="R85" s="247"/>
      <c r="S85" s="247" t="s">
        <v>527</v>
      </c>
      <c r="T85" s="248" t="s">
        <v>512</v>
      </c>
      <c r="U85" s="224">
        <v>0</v>
      </c>
      <c r="V85" s="224">
        <f>ROUND(E85*U85,2)</f>
        <v>0</v>
      </c>
      <c r="W85" s="224"/>
      <c r="X85" s="224" t="s">
        <v>3483</v>
      </c>
      <c r="Y85" s="224" t="s">
        <v>513</v>
      </c>
      <c r="Z85" s="213"/>
      <c r="AA85" s="213"/>
      <c r="AB85" s="213"/>
      <c r="AC85" s="213"/>
      <c r="AD85" s="213"/>
      <c r="AE85" s="213"/>
      <c r="AF85" s="213"/>
      <c r="AG85" s="213" t="s">
        <v>3484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5"/>
      <c r="D86" s="251"/>
      <c r="E86" s="251"/>
      <c r="F86" s="251"/>
      <c r="G86" s="251"/>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515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2">
        <v>32</v>
      </c>
      <c r="B87" s="243" t="s">
        <v>5917</v>
      </c>
      <c r="C87" s="254" t="s">
        <v>5957</v>
      </c>
      <c r="D87" s="244" t="s">
        <v>530</v>
      </c>
      <c r="E87" s="245">
        <v>15</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527</v>
      </c>
      <c r="T87" s="248" t="s">
        <v>512</v>
      </c>
      <c r="U87" s="224">
        <v>0</v>
      </c>
      <c r="V87" s="224">
        <f>ROUND(E87*U87,2)</f>
        <v>0</v>
      </c>
      <c r="W87" s="224"/>
      <c r="X87" s="224" t="s">
        <v>3483</v>
      </c>
      <c r="Y87" s="224" t="s">
        <v>513</v>
      </c>
      <c r="Z87" s="213"/>
      <c r="AA87" s="213"/>
      <c r="AB87" s="213"/>
      <c r="AC87" s="213"/>
      <c r="AD87" s="213"/>
      <c r="AE87" s="213"/>
      <c r="AF87" s="213"/>
      <c r="AG87" s="213" t="s">
        <v>3484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5"/>
      <c r="D88" s="251"/>
      <c r="E88" s="251"/>
      <c r="F88" s="251"/>
      <c r="G88" s="251"/>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515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2">
        <v>33</v>
      </c>
      <c r="B89" s="243" t="s">
        <v>5917</v>
      </c>
      <c r="C89" s="254" t="s">
        <v>5958</v>
      </c>
      <c r="D89" s="244" t="s">
        <v>530</v>
      </c>
      <c r="E89" s="245">
        <v>15</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527</v>
      </c>
      <c r="T89" s="248" t="s">
        <v>512</v>
      </c>
      <c r="U89" s="224">
        <v>0</v>
      </c>
      <c r="V89" s="224">
        <f>ROUND(E89*U89,2)</f>
        <v>0</v>
      </c>
      <c r="W89" s="224"/>
      <c r="X89" s="224" t="s">
        <v>3483</v>
      </c>
      <c r="Y89" s="224" t="s">
        <v>513</v>
      </c>
      <c r="Z89" s="213"/>
      <c r="AA89" s="213"/>
      <c r="AB89" s="213"/>
      <c r="AC89" s="213"/>
      <c r="AD89" s="213"/>
      <c r="AE89" s="213"/>
      <c r="AF89" s="213"/>
      <c r="AG89" s="213" t="s">
        <v>3484</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5"/>
      <c r="D90" s="251"/>
      <c r="E90" s="251"/>
      <c r="F90" s="251"/>
      <c r="G90" s="251"/>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515</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2">
        <v>34</v>
      </c>
      <c r="B91" s="243" t="s">
        <v>5959</v>
      </c>
      <c r="C91" s="254" t="s">
        <v>5960</v>
      </c>
      <c r="D91" s="244" t="s">
        <v>530</v>
      </c>
      <c r="E91" s="245">
        <v>5</v>
      </c>
      <c r="F91" s="246"/>
      <c r="G91" s="247">
        <f>ROUND(E91*F91,2)</f>
        <v>0</v>
      </c>
      <c r="H91" s="246"/>
      <c r="I91" s="247">
        <f>ROUND(E91*H91,2)</f>
        <v>0</v>
      </c>
      <c r="J91" s="246"/>
      <c r="K91" s="247">
        <f>ROUND(E91*J91,2)</f>
        <v>0</v>
      </c>
      <c r="L91" s="247">
        <v>21</v>
      </c>
      <c r="M91" s="247">
        <f>G91*(1+L91/100)</f>
        <v>0</v>
      </c>
      <c r="N91" s="245">
        <v>0</v>
      </c>
      <c r="O91" s="245">
        <f>ROUND(E91*N91,2)</f>
        <v>0</v>
      </c>
      <c r="P91" s="245">
        <v>0</v>
      </c>
      <c r="Q91" s="245">
        <f>ROUND(E91*P91,2)</f>
        <v>0</v>
      </c>
      <c r="R91" s="247"/>
      <c r="S91" s="247" t="s">
        <v>527</v>
      </c>
      <c r="T91" s="248" t="s">
        <v>512</v>
      </c>
      <c r="U91" s="224">
        <v>0</v>
      </c>
      <c r="V91" s="224">
        <f>ROUND(E91*U91,2)</f>
        <v>0</v>
      </c>
      <c r="W91" s="224"/>
      <c r="X91" s="224" t="s">
        <v>557</v>
      </c>
      <c r="Y91" s="224" t="s">
        <v>513</v>
      </c>
      <c r="Z91" s="213"/>
      <c r="AA91" s="213"/>
      <c r="AB91" s="213"/>
      <c r="AC91" s="213"/>
      <c r="AD91" s="213"/>
      <c r="AE91" s="213"/>
      <c r="AF91" s="213"/>
      <c r="AG91" s="213" t="s">
        <v>558</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5"/>
      <c r="D92" s="251"/>
      <c r="E92" s="251"/>
      <c r="F92" s="251"/>
      <c r="G92" s="251"/>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515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2">
        <v>35</v>
      </c>
      <c r="B93" s="243" t="s">
        <v>5961</v>
      </c>
      <c r="C93" s="254" t="s">
        <v>5962</v>
      </c>
      <c r="D93" s="244" t="s">
        <v>974</v>
      </c>
      <c r="E93" s="245">
        <v>10</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527</v>
      </c>
      <c r="T93" s="248" t="s">
        <v>512</v>
      </c>
      <c r="U93" s="224">
        <v>0</v>
      </c>
      <c r="V93" s="224">
        <f>ROUND(E93*U93,2)</f>
        <v>0</v>
      </c>
      <c r="W93" s="224"/>
      <c r="X93" s="224" t="s">
        <v>557</v>
      </c>
      <c r="Y93" s="224" t="s">
        <v>513</v>
      </c>
      <c r="Z93" s="213"/>
      <c r="AA93" s="213"/>
      <c r="AB93" s="213"/>
      <c r="AC93" s="213"/>
      <c r="AD93" s="213"/>
      <c r="AE93" s="213"/>
      <c r="AF93" s="213"/>
      <c r="AG93" s="213" t="s">
        <v>558</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5"/>
      <c r="D94" s="251"/>
      <c r="E94" s="251"/>
      <c r="F94" s="251"/>
      <c r="G94" s="251"/>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515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
      <c r="A95" s="242">
        <v>36</v>
      </c>
      <c r="B95" s="243" t="s">
        <v>5917</v>
      </c>
      <c r="C95" s="254" t="s">
        <v>5963</v>
      </c>
      <c r="D95" s="244" t="s">
        <v>974</v>
      </c>
      <c r="E95" s="245">
        <v>10</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527</v>
      </c>
      <c r="T95" s="248" t="s">
        <v>512</v>
      </c>
      <c r="U95" s="224">
        <v>0</v>
      </c>
      <c r="V95" s="224">
        <f>ROUND(E95*U95,2)</f>
        <v>0</v>
      </c>
      <c r="W95" s="224"/>
      <c r="X95" s="224" t="s">
        <v>557</v>
      </c>
      <c r="Y95" s="224" t="s">
        <v>513</v>
      </c>
      <c r="Z95" s="213"/>
      <c r="AA95" s="213"/>
      <c r="AB95" s="213"/>
      <c r="AC95" s="213"/>
      <c r="AD95" s="213"/>
      <c r="AE95" s="213"/>
      <c r="AF95" s="213"/>
      <c r="AG95" s="213" t="s">
        <v>558</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5"/>
      <c r="D96" s="251"/>
      <c r="E96" s="251"/>
      <c r="F96" s="251"/>
      <c r="G96" s="251"/>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515</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2">
        <v>37</v>
      </c>
      <c r="B97" s="243" t="s">
        <v>5964</v>
      </c>
      <c r="C97" s="254" t="s">
        <v>5965</v>
      </c>
      <c r="D97" s="244" t="s">
        <v>974</v>
      </c>
      <c r="E97" s="245">
        <v>2.5</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527</v>
      </c>
      <c r="T97" s="248" t="s">
        <v>512</v>
      </c>
      <c r="U97" s="224">
        <v>0</v>
      </c>
      <c r="V97" s="224">
        <f>ROUND(E97*U97,2)</f>
        <v>0</v>
      </c>
      <c r="W97" s="224"/>
      <c r="X97" s="224" t="s">
        <v>531</v>
      </c>
      <c r="Y97" s="224" t="s">
        <v>513</v>
      </c>
      <c r="Z97" s="213"/>
      <c r="AA97" s="213"/>
      <c r="AB97" s="213"/>
      <c r="AC97" s="213"/>
      <c r="AD97" s="213"/>
      <c r="AE97" s="213"/>
      <c r="AF97" s="213"/>
      <c r="AG97" s="213" t="s">
        <v>532</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5"/>
      <c r="D98" s="251"/>
      <c r="E98" s="251"/>
      <c r="F98" s="251"/>
      <c r="G98" s="251"/>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515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2">
        <v>38</v>
      </c>
      <c r="B99" s="243" t="s">
        <v>5917</v>
      </c>
      <c r="C99" s="254" t="s">
        <v>5966</v>
      </c>
      <c r="D99" s="244" t="s">
        <v>918</v>
      </c>
      <c r="E99" s="245">
        <v>0.25</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527</v>
      </c>
      <c r="T99" s="248" t="s">
        <v>512</v>
      </c>
      <c r="U99" s="224">
        <v>0</v>
      </c>
      <c r="V99" s="224">
        <f>ROUND(E99*U99,2)</f>
        <v>0</v>
      </c>
      <c r="W99" s="224"/>
      <c r="X99" s="224" t="s">
        <v>3483</v>
      </c>
      <c r="Y99" s="224" t="s">
        <v>513</v>
      </c>
      <c r="Z99" s="213"/>
      <c r="AA99" s="213"/>
      <c r="AB99" s="213"/>
      <c r="AC99" s="213"/>
      <c r="AD99" s="213"/>
      <c r="AE99" s="213"/>
      <c r="AF99" s="213"/>
      <c r="AG99" s="213" t="s">
        <v>3484</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5"/>
      <c r="D100" s="251"/>
      <c r="E100" s="251"/>
      <c r="F100" s="251"/>
      <c r="G100" s="251"/>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515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2">
        <v>39</v>
      </c>
      <c r="B101" s="243" t="s">
        <v>5967</v>
      </c>
      <c r="C101" s="254" t="s">
        <v>5968</v>
      </c>
      <c r="D101" s="244" t="s">
        <v>918</v>
      </c>
      <c r="E101" s="245">
        <v>0.5</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527</v>
      </c>
      <c r="T101" s="248" t="s">
        <v>512</v>
      </c>
      <c r="U101" s="224">
        <v>0</v>
      </c>
      <c r="V101" s="224">
        <f>ROUND(E101*U101,2)</f>
        <v>0</v>
      </c>
      <c r="W101" s="224"/>
      <c r="X101" s="224" t="s">
        <v>557</v>
      </c>
      <c r="Y101" s="224" t="s">
        <v>513</v>
      </c>
      <c r="Z101" s="213"/>
      <c r="AA101" s="213"/>
      <c r="AB101" s="213"/>
      <c r="AC101" s="213"/>
      <c r="AD101" s="213"/>
      <c r="AE101" s="213"/>
      <c r="AF101" s="213"/>
      <c r="AG101" s="213" t="s">
        <v>571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5"/>
      <c r="D102" s="251"/>
      <c r="E102" s="251"/>
      <c r="F102" s="251"/>
      <c r="G102" s="251"/>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515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2">
        <v>40</v>
      </c>
      <c r="B103" s="243" t="s">
        <v>5917</v>
      </c>
      <c r="C103" s="254" t="s">
        <v>5969</v>
      </c>
      <c r="D103" s="244" t="s">
        <v>918</v>
      </c>
      <c r="E103" s="245">
        <v>0.5</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527</v>
      </c>
      <c r="T103" s="248" t="s">
        <v>512</v>
      </c>
      <c r="U103" s="224">
        <v>0</v>
      </c>
      <c r="V103" s="224">
        <f>ROUND(E103*U103,2)</f>
        <v>0</v>
      </c>
      <c r="W103" s="224"/>
      <c r="X103" s="224" t="s">
        <v>3483</v>
      </c>
      <c r="Y103" s="224" t="s">
        <v>513</v>
      </c>
      <c r="Z103" s="213"/>
      <c r="AA103" s="213"/>
      <c r="AB103" s="213"/>
      <c r="AC103" s="213"/>
      <c r="AD103" s="213"/>
      <c r="AE103" s="213"/>
      <c r="AF103" s="213"/>
      <c r="AG103" s="213" t="s">
        <v>3484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5"/>
      <c r="D104" s="251"/>
      <c r="E104" s="251"/>
      <c r="F104" s="251"/>
      <c r="G104" s="251"/>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515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2">
        <v>41</v>
      </c>
      <c r="B105" s="243" t="s">
        <v>5970</v>
      </c>
      <c r="C105" s="254" t="s">
        <v>5971</v>
      </c>
      <c r="D105" s="244" t="s">
        <v>918</v>
      </c>
      <c r="E105" s="245">
        <v>0.5</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527</v>
      </c>
      <c r="T105" s="248" t="s">
        <v>512</v>
      </c>
      <c r="U105" s="224">
        <v>0</v>
      </c>
      <c r="V105" s="224">
        <f>ROUND(E105*U105,2)</f>
        <v>0</v>
      </c>
      <c r="W105" s="224"/>
      <c r="X105" s="224" t="s">
        <v>557</v>
      </c>
      <c r="Y105" s="224" t="s">
        <v>513</v>
      </c>
      <c r="Z105" s="213"/>
      <c r="AA105" s="213"/>
      <c r="AB105" s="213"/>
      <c r="AC105" s="213"/>
      <c r="AD105" s="213"/>
      <c r="AE105" s="213"/>
      <c r="AF105" s="213"/>
      <c r="AG105" s="213" t="s">
        <v>571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5"/>
      <c r="D106" s="251"/>
      <c r="E106" s="251"/>
      <c r="F106" s="251"/>
      <c r="G106" s="251"/>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x14ac:dyDescent="0.2">
      <c r="A107" s="232" t="s">
        <v>506</v>
      </c>
      <c r="B107" s="233" t="s">
        <v>279</v>
      </c>
      <c r="C107" s="253" t="s">
        <v>280</v>
      </c>
      <c r="D107" s="234"/>
      <c r="E107" s="235"/>
      <c r="F107" s="236"/>
      <c r="G107" s="236">
        <f>SUMIF(AG108:AG208,"&lt;&gt;NOR",G108:G208)</f>
        <v>0</v>
      </c>
      <c r="H107" s="236"/>
      <c r="I107" s="236">
        <f>SUM(I108:I208)</f>
        <v>0</v>
      </c>
      <c r="J107" s="236"/>
      <c r="K107" s="236">
        <f>SUM(K108:K208)</f>
        <v>0</v>
      </c>
      <c r="L107" s="236"/>
      <c r="M107" s="236">
        <f>SUM(M108:M208)</f>
        <v>0</v>
      </c>
      <c r="N107" s="235"/>
      <c r="O107" s="235">
        <f>SUM(O108:O208)</f>
        <v>0</v>
      </c>
      <c r="P107" s="235"/>
      <c r="Q107" s="235">
        <f>SUM(Q108:Q208)</f>
        <v>0</v>
      </c>
      <c r="R107" s="236"/>
      <c r="S107" s="236"/>
      <c r="T107" s="237"/>
      <c r="U107" s="231"/>
      <c r="V107" s="231">
        <f>SUM(V108:V208)</f>
        <v>157.87</v>
      </c>
      <c r="W107" s="231"/>
      <c r="X107" s="231"/>
      <c r="Y107" s="231"/>
      <c r="AG107" t="s">
        <v>507</v>
      </c>
    </row>
    <row r="108" spans="1:60" outlineLevel="1" x14ac:dyDescent="0.2">
      <c r="A108" s="242">
        <v>42</v>
      </c>
      <c r="B108" s="243" t="s">
        <v>5972</v>
      </c>
      <c r="C108" s="254" t="s">
        <v>5973</v>
      </c>
      <c r="D108" s="244" t="s">
        <v>530</v>
      </c>
      <c r="E108" s="245">
        <v>523</v>
      </c>
      <c r="F108" s="246"/>
      <c r="G108" s="247">
        <f>ROUND(E108*F108,2)</f>
        <v>0</v>
      </c>
      <c r="H108" s="246"/>
      <c r="I108" s="247">
        <f>ROUND(E108*H108,2)</f>
        <v>0</v>
      </c>
      <c r="J108" s="246"/>
      <c r="K108" s="247">
        <f>ROUND(E108*J108,2)</f>
        <v>0</v>
      </c>
      <c r="L108" s="247">
        <v>21</v>
      </c>
      <c r="M108" s="247">
        <f>G108*(1+L108/100)</f>
        <v>0</v>
      </c>
      <c r="N108" s="245">
        <v>0</v>
      </c>
      <c r="O108" s="245">
        <f>ROUND(E108*N108,2)</f>
        <v>0</v>
      </c>
      <c r="P108" s="245">
        <v>0</v>
      </c>
      <c r="Q108" s="245">
        <f>ROUND(E108*P108,2)</f>
        <v>0</v>
      </c>
      <c r="R108" s="247" t="s">
        <v>5907</v>
      </c>
      <c r="S108" s="247" t="s">
        <v>511</v>
      </c>
      <c r="T108" s="248" t="s">
        <v>512</v>
      </c>
      <c r="U108" s="224">
        <v>0.121</v>
      </c>
      <c r="V108" s="224">
        <f>ROUND(E108*U108,2)</f>
        <v>63.28</v>
      </c>
      <c r="W108" s="224"/>
      <c r="X108" s="224" t="s">
        <v>557</v>
      </c>
      <c r="Y108" s="224" t="s">
        <v>513</v>
      </c>
      <c r="Z108" s="213"/>
      <c r="AA108" s="213"/>
      <c r="AB108" s="213"/>
      <c r="AC108" s="213"/>
      <c r="AD108" s="213"/>
      <c r="AE108" s="213"/>
      <c r="AF108" s="213"/>
      <c r="AG108" s="213" t="s">
        <v>558</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2" x14ac:dyDescent="0.2">
      <c r="A109" s="220"/>
      <c r="B109" s="221"/>
      <c r="C109" s="274" t="s">
        <v>5934</v>
      </c>
      <c r="D109" s="272"/>
      <c r="E109" s="272"/>
      <c r="F109" s="272"/>
      <c r="G109" s="272"/>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921</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62" t="str">
        <f>C109</f>
        <v>pro vysazování rostlin v hornině 1 až 4 bez výměny půdy, s případným naložením přebytečných výkopků na dopravní prostředek, s odvozem na vzdálenost do 20 km a se složením,</v>
      </c>
      <c r="BB109" s="213"/>
      <c r="BC109" s="213"/>
      <c r="BD109" s="213"/>
      <c r="BE109" s="213"/>
      <c r="BF109" s="213"/>
      <c r="BG109" s="213"/>
      <c r="BH109" s="213"/>
    </row>
    <row r="110" spans="1:60" outlineLevel="2" x14ac:dyDescent="0.2">
      <c r="A110" s="220"/>
      <c r="B110" s="221"/>
      <c r="C110" s="257"/>
      <c r="D110" s="250"/>
      <c r="E110" s="250"/>
      <c r="F110" s="250"/>
      <c r="G110" s="250"/>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515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2">
        <v>43</v>
      </c>
      <c r="B111" s="243" t="s">
        <v>5974</v>
      </c>
      <c r="C111" s="254" t="s">
        <v>5975</v>
      </c>
      <c r="D111" s="244" t="s">
        <v>530</v>
      </c>
      <c r="E111" s="245">
        <v>523</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t="s">
        <v>5907</v>
      </c>
      <c r="S111" s="247" t="s">
        <v>511</v>
      </c>
      <c r="T111" s="248" t="s">
        <v>512</v>
      </c>
      <c r="U111" s="224">
        <v>0.16200000000000001</v>
      </c>
      <c r="V111" s="224">
        <f>ROUND(E111*U111,2)</f>
        <v>84.73</v>
      </c>
      <c r="W111" s="224"/>
      <c r="X111" s="224" t="s">
        <v>557</v>
      </c>
      <c r="Y111" s="224" t="s">
        <v>513</v>
      </c>
      <c r="Z111" s="213"/>
      <c r="AA111" s="213"/>
      <c r="AB111" s="213"/>
      <c r="AC111" s="213"/>
      <c r="AD111" s="213"/>
      <c r="AE111" s="213"/>
      <c r="AF111" s="213"/>
      <c r="AG111" s="213" t="s">
        <v>558</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4" t="s">
        <v>5937</v>
      </c>
      <c r="D112" s="272"/>
      <c r="E112" s="272"/>
      <c r="F112" s="272"/>
      <c r="G112" s="272"/>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921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7"/>
      <c r="D113" s="250"/>
      <c r="E113" s="250"/>
      <c r="F113" s="250"/>
      <c r="G113" s="250"/>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515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2">
        <v>44</v>
      </c>
      <c r="B114" s="243" t="s">
        <v>5976</v>
      </c>
      <c r="C114" s="254" t="s">
        <v>5977</v>
      </c>
      <c r="D114" s="244" t="s">
        <v>530</v>
      </c>
      <c r="E114" s="245">
        <v>1</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527</v>
      </c>
      <c r="T114" s="248" t="s">
        <v>512</v>
      </c>
      <c r="U114" s="224">
        <v>0</v>
      </c>
      <c r="V114" s="224">
        <f>ROUND(E114*U114,2)</f>
        <v>0</v>
      </c>
      <c r="W114" s="224"/>
      <c r="X114" s="224" t="s">
        <v>531</v>
      </c>
      <c r="Y114" s="224" t="s">
        <v>513</v>
      </c>
      <c r="Z114" s="213"/>
      <c r="AA114" s="213"/>
      <c r="AB114" s="213"/>
      <c r="AC114" s="213"/>
      <c r="AD114" s="213"/>
      <c r="AE114" s="213"/>
      <c r="AF114" s="213"/>
      <c r="AG114" s="213" t="s">
        <v>532</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8" t="s">
        <v>5978</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573</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58" t="s">
        <v>317</v>
      </c>
      <c r="D116" s="229"/>
      <c r="E116" s="230">
        <v>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573</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7"/>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515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2">
        <v>45</v>
      </c>
      <c r="B118" s="243" t="s">
        <v>5979</v>
      </c>
      <c r="C118" s="254" t="s">
        <v>5980</v>
      </c>
      <c r="D118" s="244" t="s">
        <v>530</v>
      </c>
      <c r="E118" s="245">
        <v>152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527</v>
      </c>
      <c r="T118" s="248" t="s">
        <v>512</v>
      </c>
      <c r="U118" s="224">
        <v>0</v>
      </c>
      <c r="V118" s="224">
        <f>ROUND(E118*U118,2)</f>
        <v>0</v>
      </c>
      <c r="W118" s="224"/>
      <c r="X118" s="224" t="s">
        <v>531</v>
      </c>
      <c r="Y118" s="224" t="s">
        <v>513</v>
      </c>
      <c r="Z118" s="213"/>
      <c r="AA118" s="213"/>
      <c r="AB118" s="213"/>
      <c r="AC118" s="213"/>
      <c r="AD118" s="213"/>
      <c r="AE118" s="213"/>
      <c r="AF118" s="213"/>
      <c r="AG118" s="213" t="s">
        <v>532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5"/>
      <c r="D119" s="251"/>
      <c r="E119" s="251"/>
      <c r="F119" s="251"/>
      <c r="G119" s="251"/>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515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2">
        <v>46</v>
      </c>
      <c r="B120" s="243" t="s">
        <v>5981</v>
      </c>
      <c r="C120" s="254" t="s">
        <v>5982</v>
      </c>
      <c r="D120" s="244" t="s">
        <v>530</v>
      </c>
      <c r="E120" s="245">
        <v>12</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527</v>
      </c>
      <c r="T120" s="248" t="s">
        <v>512</v>
      </c>
      <c r="U120" s="224">
        <v>0</v>
      </c>
      <c r="V120" s="224">
        <f>ROUND(E120*U120,2)</f>
        <v>0</v>
      </c>
      <c r="W120" s="224"/>
      <c r="X120" s="224" t="s">
        <v>531</v>
      </c>
      <c r="Y120" s="224" t="s">
        <v>513</v>
      </c>
      <c r="Z120" s="213"/>
      <c r="AA120" s="213"/>
      <c r="AB120" s="213"/>
      <c r="AC120" s="213"/>
      <c r="AD120" s="213"/>
      <c r="AE120" s="213"/>
      <c r="AF120" s="213"/>
      <c r="AG120" s="213" t="s">
        <v>532</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8" t="s">
        <v>5983</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573</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58" t="s">
        <v>892</v>
      </c>
      <c r="D122" s="229"/>
      <c r="E122" s="230">
        <v>12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573</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7"/>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515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2">
        <v>47</v>
      </c>
      <c r="B124" s="243" t="s">
        <v>5984</v>
      </c>
      <c r="C124" s="254" t="s">
        <v>5985</v>
      </c>
      <c r="D124" s="244" t="s">
        <v>530</v>
      </c>
      <c r="E124" s="245">
        <v>15</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527</v>
      </c>
      <c r="T124" s="248" t="s">
        <v>512</v>
      </c>
      <c r="U124" s="224">
        <v>0</v>
      </c>
      <c r="V124" s="224">
        <f>ROUND(E124*U124,2)</f>
        <v>0</v>
      </c>
      <c r="W124" s="224"/>
      <c r="X124" s="224" t="s">
        <v>531</v>
      </c>
      <c r="Y124" s="224" t="s">
        <v>513</v>
      </c>
      <c r="Z124" s="213"/>
      <c r="AA124" s="213"/>
      <c r="AB124" s="213"/>
      <c r="AC124" s="213"/>
      <c r="AD124" s="213"/>
      <c r="AE124" s="213"/>
      <c r="AF124" s="213"/>
      <c r="AG124" s="213" t="s">
        <v>532</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8" t="s">
        <v>5986</v>
      </c>
      <c r="D125" s="229"/>
      <c r="E125" s="230"/>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573</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8" t="s">
        <v>5987</v>
      </c>
      <c r="D126" s="229"/>
      <c r="E126" s="230">
        <v>15</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573</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7"/>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515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42">
        <v>48</v>
      </c>
      <c r="B128" s="243" t="s">
        <v>5988</v>
      </c>
      <c r="C128" s="254" t="s">
        <v>5989</v>
      </c>
      <c r="D128" s="244" t="s">
        <v>530</v>
      </c>
      <c r="E128" s="245">
        <v>115</v>
      </c>
      <c r="F128" s="246"/>
      <c r="G128" s="247">
        <f>ROUND(E128*F128,2)</f>
        <v>0</v>
      </c>
      <c r="H128" s="246"/>
      <c r="I128" s="247">
        <f>ROUND(E128*H128,2)</f>
        <v>0</v>
      </c>
      <c r="J128" s="246"/>
      <c r="K128" s="247">
        <f>ROUND(E128*J128,2)</f>
        <v>0</v>
      </c>
      <c r="L128" s="247">
        <v>21</v>
      </c>
      <c r="M128" s="247">
        <f>G128*(1+L128/100)</f>
        <v>0</v>
      </c>
      <c r="N128" s="245">
        <v>0</v>
      </c>
      <c r="O128" s="245">
        <f>ROUND(E128*N128,2)</f>
        <v>0</v>
      </c>
      <c r="P128" s="245">
        <v>0</v>
      </c>
      <c r="Q128" s="245">
        <f>ROUND(E128*P128,2)</f>
        <v>0</v>
      </c>
      <c r="R128" s="247"/>
      <c r="S128" s="247" t="s">
        <v>527</v>
      </c>
      <c r="T128" s="248" t="s">
        <v>512</v>
      </c>
      <c r="U128" s="224">
        <v>0</v>
      </c>
      <c r="V128" s="224">
        <f>ROUND(E128*U128,2)</f>
        <v>0</v>
      </c>
      <c r="W128" s="224"/>
      <c r="X128" s="224" t="s">
        <v>531</v>
      </c>
      <c r="Y128" s="224" t="s">
        <v>513</v>
      </c>
      <c r="Z128" s="213"/>
      <c r="AA128" s="213"/>
      <c r="AB128" s="213"/>
      <c r="AC128" s="213"/>
      <c r="AD128" s="213"/>
      <c r="AE128" s="213"/>
      <c r="AF128" s="213"/>
      <c r="AG128" s="213" t="s">
        <v>532</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5"/>
      <c r="D129" s="251"/>
      <c r="E129" s="251"/>
      <c r="F129" s="251"/>
      <c r="G129" s="251"/>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515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42">
        <v>49</v>
      </c>
      <c r="B130" s="243" t="s">
        <v>5990</v>
      </c>
      <c r="C130" s="254" t="s">
        <v>5991</v>
      </c>
      <c r="D130" s="244" t="s">
        <v>530</v>
      </c>
      <c r="E130" s="245">
        <v>20</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527</v>
      </c>
      <c r="T130" s="248" t="s">
        <v>512</v>
      </c>
      <c r="U130" s="224">
        <v>0</v>
      </c>
      <c r="V130" s="224">
        <f>ROUND(E130*U130,2)</f>
        <v>0</v>
      </c>
      <c r="W130" s="224"/>
      <c r="X130" s="224" t="s">
        <v>531</v>
      </c>
      <c r="Y130" s="224" t="s">
        <v>513</v>
      </c>
      <c r="Z130" s="213"/>
      <c r="AA130" s="213"/>
      <c r="AB130" s="213"/>
      <c r="AC130" s="213"/>
      <c r="AD130" s="213"/>
      <c r="AE130" s="213"/>
      <c r="AF130" s="213"/>
      <c r="AG130" s="213" t="s">
        <v>532</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5"/>
      <c r="D131" s="251"/>
      <c r="E131" s="251"/>
      <c r="F131" s="251"/>
      <c r="G131" s="251"/>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515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42">
        <v>50</v>
      </c>
      <c r="B132" s="243" t="s">
        <v>5992</v>
      </c>
      <c r="C132" s="254" t="s">
        <v>5993</v>
      </c>
      <c r="D132" s="244" t="s">
        <v>530</v>
      </c>
      <c r="E132" s="245">
        <v>37</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c r="S132" s="247" t="s">
        <v>527</v>
      </c>
      <c r="T132" s="248" t="s">
        <v>512</v>
      </c>
      <c r="U132" s="224">
        <v>0</v>
      </c>
      <c r="V132" s="224">
        <f>ROUND(E132*U132,2)</f>
        <v>0</v>
      </c>
      <c r="W132" s="224"/>
      <c r="X132" s="224" t="s">
        <v>531</v>
      </c>
      <c r="Y132" s="224" t="s">
        <v>513</v>
      </c>
      <c r="Z132" s="213"/>
      <c r="AA132" s="213"/>
      <c r="AB132" s="213"/>
      <c r="AC132" s="213"/>
      <c r="AD132" s="213"/>
      <c r="AE132" s="213"/>
      <c r="AF132" s="213"/>
      <c r="AG132" s="213" t="s">
        <v>532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8" t="s">
        <v>5994</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573</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8" t="s">
        <v>5995</v>
      </c>
      <c r="D134" s="229"/>
      <c r="E134" s="230">
        <v>37</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573</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7"/>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515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2">
        <v>51</v>
      </c>
      <c r="B136" s="243" t="s">
        <v>5996</v>
      </c>
      <c r="C136" s="254" t="s">
        <v>5997</v>
      </c>
      <c r="D136" s="244" t="s">
        <v>530</v>
      </c>
      <c r="E136" s="245">
        <v>49</v>
      </c>
      <c r="F136" s="246"/>
      <c r="G136" s="247">
        <f>ROUND(E136*F136,2)</f>
        <v>0</v>
      </c>
      <c r="H136" s="246"/>
      <c r="I136" s="247">
        <f>ROUND(E136*H136,2)</f>
        <v>0</v>
      </c>
      <c r="J136" s="246"/>
      <c r="K136" s="247">
        <f>ROUND(E136*J136,2)</f>
        <v>0</v>
      </c>
      <c r="L136" s="247">
        <v>21</v>
      </c>
      <c r="M136" s="247">
        <f>G136*(1+L136/100)</f>
        <v>0</v>
      </c>
      <c r="N136" s="245">
        <v>0</v>
      </c>
      <c r="O136" s="245">
        <f>ROUND(E136*N136,2)</f>
        <v>0</v>
      </c>
      <c r="P136" s="245">
        <v>0</v>
      </c>
      <c r="Q136" s="245">
        <f>ROUND(E136*P136,2)</f>
        <v>0</v>
      </c>
      <c r="R136" s="247"/>
      <c r="S136" s="247" t="s">
        <v>527</v>
      </c>
      <c r="T136" s="248" t="s">
        <v>512</v>
      </c>
      <c r="U136" s="224">
        <v>0</v>
      </c>
      <c r="V136" s="224">
        <f>ROUND(E136*U136,2)</f>
        <v>0</v>
      </c>
      <c r="W136" s="224"/>
      <c r="X136" s="224" t="s">
        <v>531</v>
      </c>
      <c r="Y136" s="224" t="s">
        <v>513</v>
      </c>
      <c r="Z136" s="213"/>
      <c r="AA136" s="213"/>
      <c r="AB136" s="213"/>
      <c r="AC136" s="213"/>
      <c r="AD136" s="213"/>
      <c r="AE136" s="213"/>
      <c r="AF136" s="213"/>
      <c r="AG136" s="213" t="s">
        <v>532</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8" t="s">
        <v>5986</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573</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58" t="s">
        <v>5998</v>
      </c>
      <c r="D138" s="229"/>
      <c r="E138" s="230">
        <v>49</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573</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7"/>
      <c r="D139" s="250"/>
      <c r="E139" s="250"/>
      <c r="F139" s="250"/>
      <c r="G139" s="250"/>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515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2">
        <v>52</v>
      </c>
      <c r="B140" s="243" t="s">
        <v>5999</v>
      </c>
      <c r="C140" s="254" t="s">
        <v>6000</v>
      </c>
      <c r="D140" s="244" t="s">
        <v>530</v>
      </c>
      <c r="E140" s="245">
        <v>1</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527</v>
      </c>
      <c r="T140" s="248" t="s">
        <v>512</v>
      </c>
      <c r="U140" s="224">
        <v>0</v>
      </c>
      <c r="V140" s="224">
        <f>ROUND(E140*U140,2)</f>
        <v>0</v>
      </c>
      <c r="W140" s="224"/>
      <c r="X140" s="224" t="s">
        <v>531</v>
      </c>
      <c r="Y140" s="224" t="s">
        <v>513</v>
      </c>
      <c r="Z140" s="213"/>
      <c r="AA140" s="213"/>
      <c r="AB140" s="213"/>
      <c r="AC140" s="213"/>
      <c r="AD140" s="213"/>
      <c r="AE140" s="213"/>
      <c r="AF140" s="213"/>
      <c r="AG140" s="213" t="s">
        <v>532</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8" t="s">
        <v>5986</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573</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58" t="s">
        <v>317</v>
      </c>
      <c r="D142" s="229"/>
      <c r="E142" s="230">
        <v>1</v>
      </c>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573</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7"/>
      <c r="D143" s="250"/>
      <c r="E143" s="250"/>
      <c r="F143" s="250"/>
      <c r="G143" s="250"/>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515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2">
        <v>53</v>
      </c>
      <c r="B144" s="243" t="s">
        <v>6001</v>
      </c>
      <c r="C144" s="254" t="s">
        <v>6002</v>
      </c>
      <c r="D144" s="244" t="s">
        <v>530</v>
      </c>
      <c r="E144" s="245">
        <v>7</v>
      </c>
      <c r="F144" s="246"/>
      <c r="G144" s="247">
        <f>ROUND(E144*F144,2)</f>
        <v>0</v>
      </c>
      <c r="H144" s="246"/>
      <c r="I144" s="247">
        <f>ROUND(E144*H144,2)</f>
        <v>0</v>
      </c>
      <c r="J144" s="246"/>
      <c r="K144" s="247">
        <f>ROUND(E144*J144,2)</f>
        <v>0</v>
      </c>
      <c r="L144" s="247">
        <v>21</v>
      </c>
      <c r="M144" s="247">
        <f>G144*(1+L144/100)</f>
        <v>0</v>
      </c>
      <c r="N144" s="245">
        <v>0</v>
      </c>
      <c r="O144" s="245">
        <f>ROUND(E144*N144,2)</f>
        <v>0</v>
      </c>
      <c r="P144" s="245">
        <v>0</v>
      </c>
      <c r="Q144" s="245">
        <f>ROUND(E144*P144,2)</f>
        <v>0</v>
      </c>
      <c r="R144" s="247"/>
      <c r="S144" s="247" t="s">
        <v>527</v>
      </c>
      <c r="T144" s="248" t="s">
        <v>512</v>
      </c>
      <c r="U144" s="224">
        <v>0</v>
      </c>
      <c r="V144" s="224">
        <f>ROUND(E144*U144,2)</f>
        <v>0</v>
      </c>
      <c r="W144" s="224"/>
      <c r="X144" s="224" t="s">
        <v>531</v>
      </c>
      <c r="Y144" s="224" t="s">
        <v>513</v>
      </c>
      <c r="Z144" s="213"/>
      <c r="AA144" s="213"/>
      <c r="AB144" s="213"/>
      <c r="AC144" s="213"/>
      <c r="AD144" s="213"/>
      <c r="AE144" s="213"/>
      <c r="AF144" s="213"/>
      <c r="AG144" s="213" t="s">
        <v>532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8" t="s">
        <v>6003</v>
      </c>
      <c r="D145" s="229"/>
      <c r="E145" s="230"/>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573</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58" t="s">
        <v>5737</v>
      </c>
      <c r="D146" s="229"/>
      <c r="E146" s="230">
        <v>7</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573</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57"/>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515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
      <c r="A148" s="242">
        <v>54</v>
      </c>
      <c r="B148" s="243" t="s">
        <v>6004</v>
      </c>
      <c r="C148" s="254" t="s">
        <v>6005</v>
      </c>
      <c r="D148" s="244" t="s">
        <v>530</v>
      </c>
      <c r="E148" s="245">
        <v>3</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527</v>
      </c>
      <c r="T148" s="248" t="s">
        <v>512</v>
      </c>
      <c r="U148" s="224">
        <v>0</v>
      </c>
      <c r="V148" s="224">
        <f>ROUND(E148*U148,2)</f>
        <v>0</v>
      </c>
      <c r="W148" s="224"/>
      <c r="X148" s="224" t="s">
        <v>531</v>
      </c>
      <c r="Y148" s="224" t="s">
        <v>513</v>
      </c>
      <c r="Z148" s="213"/>
      <c r="AA148" s="213"/>
      <c r="AB148" s="213"/>
      <c r="AC148" s="213"/>
      <c r="AD148" s="213"/>
      <c r="AE148" s="213"/>
      <c r="AF148" s="213"/>
      <c r="AG148" s="213" t="s">
        <v>532</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2" x14ac:dyDescent="0.2">
      <c r="A149" s="220"/>
      <c r="B149" s="221"/>
      <c r="C149" s="258" t="s">
        <v>5986</v>
      </c>
      <c r="D149" s="229"/>
      <c r="E149" s="230"/>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573</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58" t="s">
        <v>321</v>
      </c>
      <c r="D150" s="229"/>
      <c r="E150" s="230">
        <v>3</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573</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7"/>
      <c r="D151" s="250"/>
      <c r="E151" s="250"/>
      <c r="F151" s="250"/>
      <c r="G151" s="250"/>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515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
      <c r="A152" s="242">
        <v>55</v>
      </c>
      <c r="B152" s="243" t="s">
        <v>6006</v>
      </c>
      <c r="C152" s="254" t="s">
        <v>6007</v>
      </c>
      <c r="D152" s="244" t="s">
        <v>530</v>
      </c>
      <c r="E152" s="245">
        <v>21</v>
      </c>
      <c r="F152" s="246"/>
      <c r="G152" s="247">
        <f>ROUND(E152*F152,2)</f>
        <v>0</v>
      </c>
      <c r="H152" s="246"/>
      <c r="I152" s="247">
        <f>ROUND(E152*H152,2)</f>
        <v>0</v>
      </c>
      <c r="J152" s="246"/>
      <c r="K152" s="247">
        <f>ROUND(E152*J152,2)</f>
        <v>0</v>
      </c>
      <c r="L152" s="247">
        <v>21</v>
      </c>
      <c r="M152" s="247">
        <f>G152*(1+L152/100)</f>
        <v>0</v>
      </c>
      <c r="N152" s="245">
        <v>0</v>
      </c>
      <c r="O152" s="245">
        <f>ROUND(E152*N152,2)</f>
        <v>0</v>
      </c>
      <c r="P152" s="245">
        <v>0</v>
      </c>
      <c r="Q152" s="245">
        <f>ROUND(E152*P152,2)</f>
        <v>0</v>
      </c>
      <c r="R152" s="247"/>
      <c r="S152" s="247" t="s">
        <v>527</v>
      </c>
      <c r="T152" s="248" t="s">
        <v>512</v>
      </c>
      <c r="U152" s="224">
        <v>0</v>
      </c>
      <c r="V152" s="224">
        <f>ROUND(E152*U152,2)</f>
        <v>0</v>
      </c>
      <c r="W152" s="224"/>
      <c r="X152" s="224" t="s">
        <v>531</v>
      </c>
      <c r="Y152" s="224" t="s">
        <v>513</v>
      </c>
      <c r="Z152" s="213"/>
      <c r="AA152" s="213"/>
      <c r="AB152" s="213"/>
      <c r="AC152" s="213"/>
      <c r="AD152" s="213"/>
      <c r="AE152" s="213"/>
      <c r="AF152" s="213"/>
      <c r="AG152" s="213" t="s">
        <v>532</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2" x14ac:dyDescent="0.2">
      <c r="A153" s="220"/>
      <c r="B153" s="221"/>
      <c r="C153" s="255"/>
      <c r="D153" s="251"/>
      <c r="E153" s="251"/>
      <c r="F153" s="251"/>
      <c r="G153" s="251"/>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515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
      <c r="A154" s="242">
        <v>56</v>
      </c>
      <c r="B154" s="243" t="s">
        <v>6008</v>
      </c>
      <c r="C154" s="254" t="s">
        <v>6009</v>
      </c>
      <c r="D154" s="244" t="s">
        <v>530</v>
      </c>
      <c r="E154" s="245">
        <v>1</v>
      </c>
      <c r="F154" s="246"/>
      <c r="G154" s="247">
        <f>ROUND(E154*F154,2)</f>
        <v>0</v>
      </c>
      <c r="H154" s="246"/>
      <c r="I154" s="247">
        <f>ROUND(E154*H154,2)</f>
        <v>0</v>
      </c>
      <c r="J154" s="246"/>
      <c r="K154" s="247">
        <f>ROUND(E154*J154,2)</f>
        <v>0</v>
      </c>
      <c r="L154" s="247">
        <v>21</v>
      </c>
      <c r="M154" s="247">
        <f>G154*(1+L154/100)</f>
        <v>0</v>
      </c>
      <c r="N154" s="245">
        <v>0</v>
      </c>
      <c r="O154" s="245">
        <f>ROUND(E154*N154,2)</f>
        <v>0</v>
      </c>
      <c r="P154" s="245">
        <v>0</v>
      </c>
      <c r="Q154" s="245">
        <f>ROUND(E154*P154,2)</f>
        <v>0</v>
      </c>
      <c r="R154" s="247"/>
      <c r="S154" s="247" t="s">
        <v>527</v>
      </c>
      <c r="T154" s="248" t="s">
        <v>512</v>
      </c>
      <c r="U154" s="224">
        <v>0</v>
      </c>
      <c r="V154" s="224">
        <f>ROUND(E154*U154,2)</f>
        <v>0</v>
      </c>
      <c r="W154" s="224"/>
      <c r="X154" s="224" t="s">
        <v>531</v>
      </c>
      <c r="Y154" s="224" t="s">
        <v>513</v>
      </c>
      <c r="Z154" s="213"/>
      <c r="AA154" s="213"/>
      <c r="AB154" s="213"/>
      <c r="AC154" s="213"/>
      <c r="AD154" s="213"/>
      <c r="AE154" s="213"/>
      <c r="AF154" s="213"/>
      <c r="AG154" s="213" t="s">
        <v>532</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2" x14ac:dyDescent="0.2">
      <c r="A155" s="220"/>
      <c r="B155" s="221"/>
      <c r="C155" s="255"/>
      <c r="D155" s="251"/>
      <c r="E155" s="251"/>
      <c r="F155" s="251"/>
      <c r="G155" s="251"/>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515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
      <c r="A156" s="242">
        <v>57</v>
      </c>
      <c r="B156" s="243" t="s">
        <v>6010</v>
      </c>
      <c r="C156" s="254" t="s">
        <v>6011</v>
      </c>
      <c r="D156" s="244" t="s">
        <v>530</v>
      </c>
      <c r="E156" s="245">
        <v>1</v>
      </c>
      <c r="F156" s="246"/>
      <c r="G156" s="247">
        <f>ROUND(E156*F156,2)</f>
        <v>0</v>
      </c>
      <c r="H156" s="246"/>
      <c r="I156" s="247">
        <f>ROUND(E156*H156,2)</f>
        <v>0</v>
      </c>
      <c r="J156" s="246"/>
      <c r="K156" s="247">
        <f>ROUND(E156*J156,2)</f>
        <v>0</v>
      </c>
      <c r="L156" s="247">
        <v>21</v>
      </c>
      <c r="M156" s="247">
        <f>G156*(1+L156/100)</f>
        <v>0</v>
      </c>
      <c r="N156" s="245">
        <v>0</v>
      </c>
      <c r="O156" s="245">
        <f>ROUND(E156*N156,2)</f>
        <v>0</v>
      </c>
      <c r="P156" s="245">
        <v>0</v>
      </c>
      <c r="Q156" s="245">
        <f>ROUND(E156*P156,2)</f>
        <v>0</v>
      </c>
      <c r="R156" s="247"/>
      <c r="S156" s="247" t="s">
        <v>527</v>
      </c>
      <c r="T156" s="248" t="s">
        <v>512</v>
      </c>
      <c r="U156" s="224">
        <v>0</v>
      </c>
      <c r="V156" s="224">
        <f>ROUND(E156*U156,2)</f>
        <v>0</v>
      </c>
      <c r="W156" s="224"/>
      <c r="X156" s="224" t="s">
        <v>531</v>
      </c>
      <c r="Y156" s="224" t="s">
        <v>513</v>
      </c>
      <c r="Z156" s="213"/>
      <c r="AA156" s="213"/>
      <c r="AB156" s="213"/>
      <c r="AC156" s="213"/>
      <c r="AD156" s="213"/>
      <c r="AE156" s="213"/>
      <c r="AF156" s="213"/>
      <c r="AG156" s="213" t="s">
        <v>532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8" t="s">
        <v>6012</v>
      </c>
      <c r="D157" s="229"/>
      <c r="E157" s="230"/>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573</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58" t="s">
        <v>317</v>
      </c>
      <c r="D158" s="229"/>
      <c r="E158" s="230">
        <v>1</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573</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57"/>
      <c r="D159" s="250"/>
      <c r="E159" s="250"/>
      <c r="F159" s="250"/>
      <c r="G159" s="250"/>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515</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
      <c r="A160" s="242">
        <v>58</v>
      </c>
      <c r="B160" s="243" t="s">
        <v>6013</v>
      </c>
      <c r="C160" s="254" t="s">
        <v>6014</v>
      </c>
      <c r="D160" s="244" t="s">
        <v>530</v>
      </c>
      <c r="E160" s="245">
        <v>16</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527</v>
      </c>
      <c r="T160" s="248" t="s">
        <v>512</v>
      </c>
      <c r="U160" s="224">
        <v>0</v>
      </c>
      <c r="V160" s="224">
        <f>ROUND(E160*U160,2)</f>
        <v>0</v>
      </c>
      <c r="W160" s="224"/>
      <c r="X160" s="224" t="s">
        <v>531</v>
      </c>
      <c r="Y160" s="224" t="s">
        <v>513</v>
      </c>
      <c r="Z160" s="213"/>
      <c r="AA160" s="213"/>
      <c r="AB160" s="213"/>
      <c r="AC160" s="213"/>
      <c r="AD160" s="213"/>
      <c r="AE160" s="213"/>
      <c r="AF160" s="213"/>
      <c r="AG160" s="213" t="s">
        <v>532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2" x14ac:dyDescent="0.2">
      <c r="A161" s="220"/>
      <c r="B161" s="221"/>
      <c r="C161" s="258" t="s">
        <v>5983</v>
      </c>
      <c r="D161" s="229"/>
      <c r="E161" s="230"/>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573</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58" t="s">
        <v>6015</v>
      </c>
      <c r="D162" s="229"/>
      <c r="E162" s="230">
        <v>16</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573</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57"/>
      <c r="D163" s="250"/>
      <c r="E163" s="250"/>
      <c r="F163" s="250"/>
      <c r="G163" s="250"/>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515</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
      <c r="A164" s="242">
        <v>59</v>
      </c>
      <c r="B164" s="243" t="s">
        <v>6016</v>
      </c>
      <c r="C164" s="254" t="s">
        <v>6017</v>
      </c>
      <c r="D164" s="244" t="s">
        <v>530</v>
      </c>
      <c r="E164" s="245">
        <v>14</v>
      </c>
      <c r="F164" s="246"/>
      <c r="G164" s="247">
        <f>ROUND(E164*F164,2)</f>
        <v>0</v>
      </c>
      <c r="H164" s="246"/>
      <c r="I164" s="247">
        <f>ROUND(E164*H164,2)</f>
        <v>0</v>
      </c>
      <c r="J164" s="246"/>
      <c r="K164" s="247">
        <f>ROUND(E164*J164,2)</f>
        <v>0</v>
      </c>
      <c r="L164" s="247">
        <v>21</v>
      </c>
      <c r="M164" s="247">
        <f>G164*(1+L164/100)</f>
        <v>0</v>
      </c>
      <c r="N164" s="245">
        <v>0</v>
      </c>
      <c r="O164" s="245">
        <f>ROUND(E164*N164,2)</f>
        <v>0</v>
      </c>
      <c r="P164" s="245">
        <v>0</v>
      </c>
      <c r="Q164" s="245">
        <f>ROUND(E164*P164,2)</f>
        <v>0</v>
      </c>
      <c r="R164" s="247"/>
      <c r="S164" s="247" t="s">
        <v>527</v>
      </c>
      <c r="T164" s="248" t="s">
        <v>512</v>
      </c>
      <c r="U164" s="224">
        <v>0</v>
      </c>
      <c r="V164" s="224">
        <f>ROUND(E164*U164,2)</f>
        <v>0</v>
      </c>
      <c r="W164" s="224"/>
      <c r="X164" s="224" t="s">
        <v>531</v>
      </c>
      <c r="Y164" s="224" t="s">
        <v>513</v>
      </c>
      <c r="Z164" s="213"/>
      <c r="AA164" s="213"/>
      <c r="AB164" s="213"/>
      <c r="AC164" s="213"/>
      <c r="AD164" s="213"/>
      <c r="AE164" s="213"/>
      <c r="AF164" s="213"/>
      <c r="AG164" s="213" t="s">
        <v>532</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58" t="s">
        <v>5986</v>
      </c>
      <c r="D165" s="229"/>
      <c r="E165" s="230"/>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573</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58" t="s">
        <v>6018</v>
      </c>
      <c r="D166" s="229"/>
      <c r="E166" s="230">
        <v>14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573</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2" x14ac:dyDescent="0.2">
      <c r="A167" s="220"/>
      <c r="B167" s="221"/>
      <c r="C167" s="257"/>
      <c r="D167" s="250"/>
      <c r="E167" s="250"/>
      <c r="F167" s="250"/>
      <c r="G167" s="250"/>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515</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
      <c r="A168" s="242">
        <v>60</v>
      </c>
      <c r="B168" s="243" t="s">
        <v>6019</v>
      </c>
      <c r="C168" s="254" t="s">
        <v>6020</v>
      </c>
      <c r="D168" s="244" t="s">
        <v>530</v>
      </c>
      <c r="E168" s="245">
        <v>1</v>
      </c>
      <c r="F168" s="246"/>
      <c r="G168" s="247">
        <f>ROUND(E168*F168,2)</f>
        <v>0</v>
      </c>
      <c r="H168" s="246"/>
      <c r="I168" s="247">
        <f>ROUND(E168*H168,2)</f>
        <v>0</v>
      </c>
      <c r="J168" s="246"/>
      <c r="K168" s="247">
        <f>ROUND(E168*J168,2)</f>
        <v>0</v>
      </c>
      <c r="L168" s="247">
        <v>21</v>
      </c>
      <c r="M168" s="247">
        <f>G168*(1+L168/100)</f>
        <v>0</v>
      </c>
      <c r="N168" s="245">
        <v>0</v>
      </c>
      <c r="O168" s="245">
        <f>ROUND(E168*N168,2)</f>
        <v>0</v>
      </c>
      <c r="P168" s="245">
        <v>0</v>
      </c>
      <c r="Q168" s="245">
        <f>ROUND(E168*P168,2)</f>
        <v>0</v>
      </c>
      <c r="R168" s="247"/>
      <c r="S168" s="247" t="s">
        <v>527</v>
      </c>
      <c r="T168" s="248" t="s">
        <v>512</v>
      </c>
      <c r="U168" s="224">
        <v>0</v>
      </c>
      <c r="V168" s="224">
        <f>ROUND(E168*U168,2)</f>
        <v>0</v>
      </c>
      <c r="W168" s="224"/>
      <c r="X168" s="224" t="s">
        <v>531</v>
      </c>
      <c r="Y168" s="224" t="s">
        <v>513</v>
      </c>
      <c r="Z168" s="213"/>
      <c r="AA168" s="213"/>
      <c r="AB168" s="213"/>
      <c r="AC168" s="213"/>
      <c r="AD168" s="213"/>
      <c r="AE168" s="213"/>
      <c r="AF168" s="213"/>
      <c r="AG168" s="213" t="s">
        <v>532</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2" x14ac:dyDescent="0.2">
      <c r="A169" s="220"/>
      <c r="B169" s="221"/>
      <c r="C169" s="258" t="s">
        <v>6021</v>
      </c>
      <c r="D169" s="229"/>
      <c r="E169" s="230"/>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573</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58" t="s">
        <v>317</v>
      </c>
      <c r="D170" s="229"/>
      <c r="E170" s="230">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573</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7"/>
      <c r="D171" s="250"/>
      <c r="E171" s="250"/>
      <c r="F171" s="250"/>
      <c r="G171" s="250"/>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515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42">
        <v>61</v>
      </c>
      <c r="B172" s="243" t="s">
        <v>6022</v>
      </c>
      <c r="C172" s="254" t="s">
        <v>6023</v>
      </c>
      <c r="D172" s="244" t="s">
        <v>530</v>
      </c>
      <c r="E172" s="245">
        <v>1</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c r="S172" s="247" t="s">
        <v>527</v>
      </c>
      <c r="T172" s="248" t="s">
        <v>512</v>
      </c>
      <c r="U172" s="224">
        <v>0</v>
      </c>
      <c r="V172" s="224">
        <f>ROUND(E172*U172,2)</f>
        <v>0</v>
      </c>
      <c r="W172" s="224"/>
      <c r="X172" s="224" t="s">
        <v>531</v>
      </c>
      <c r="Y172" s="224" t="s">
        <v>513</v>
      </c>
      <c r="Z172" s="213"/>
      <c r="AA172" s="213"/>
      <c r="AB172" s="213"/>
      <c r="AC172" s="213"/>
      <c r="AD172" s="213"/>
      <c r="AE172" s="213"/>
      <c r="AF172" s="213"/>
      <c r="AG172" s="213" t="s">
        <v>532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8" t="s">
        <v>6024</v>
      </c>
      <c r="D173" s="229"/>
      <c r="E173" s="230"/>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573</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8" t="s">
        <v>317</v>
      </c>
      <c r="D174" s="229"/>
      <c r="E174" s="230">
        <v>1</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573</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57"/>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515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
      <c r="A176" s="242">
        <v>62</v>
      </c>
      <c r="B176" s="243" t="s">
        <v>6025</v>
      </c>
      <c r="C176" s="254" t="s">
        <v>6026</v>
      </c>
      <c r="D176" s="244" t="s">
        <v>530</v>
      </c>
      <c r="E176" s="245">
        <v>1</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527</v>
      </c>
      <c r="T176" s="248" t="s">
        <v>512</v>
      </c>
      <c r="U176" s="224">
        <v>0</v>
      </c>
      <c r="V176" s="224">
        <f>ROUND(E176*U176,2)</f>
        <v>0</v>
      </c>
      <c r="W176" s="224"/>
      <c r="X176" s="224" t="s">
        <v>531</v>
      </c>
      <c r="Y176" s="224" t="s">
        <v>513</v>
      </c>
      <c r="Z176" s="213"/>
      <c r="AA176" s="213"/>
      <c r="AB176" s="213"/>
      <c r="AC176" s="213"/>
      <c r="AD176" s="213"/>
      <c r="AE176" s="213"/>
      <c r="AF176" s="213"/>
      <c r="AG176" s="213" t="s">
        <v>532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58" t="s">
        <v>6024</v>
      </c>
      <c r="D177" s="229"/>
      <c r="E177" s="230"/>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573</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58" t="s">
        <v>317</v>
      </c>
      <c r="D178" s="229"/>
      <c r="E178" s="230">
        <v>1</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573</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7"/>
      <c r="D179" s="250"/>
      <c r="E179" s="250"/>
      <c r="F179" s="250"/>
      <c r="G179" s="250"/>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515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
      <c r="A180" s="242">
        <v>63</v>
      </c>
      <c r="B180" s="243" t="s">
        <v>6027</v>
      </c>
      <c r="C180" s="254" t="s">
        <v>6028</v>
      </c>
      <c r="D180" s="244" t="s">
        <v>530</v>
      </c>
      <c r="E180" s="245">
        <v>2</v>
      </c>
      <c r="F180" s="246"/>
      <c r="G180" s="247">
        <f>ROUND(E180*F180,2)</f>
        <v>0</v>
      </c>
      <c r="H180" s="246"/>
      <c r="I180" s="247">
        <f>ROUND(E180*H180,2)</f>
        <v>0</v>
      </c>
      <c r="J180" s="246"/>
      <c r="K180" s="247">
        <f>ROUND(E180*J180,2)</f>
        <v>0</v>
      </c>
      <c r="L180" s="247">
        <v>21</v>
      </c>
      <c r="M180" s="247">
        <f>G180*(1+L180/100)</f>
        <v>0</v>
      </c>
      <c r="N180" s="245">
        <v>0</v>
      </c>
      <c r="O180" s="245">
        <f>ROUND(E180*N180,2)</f>
        <v>0</v>
      </c>
      <c r="P180" s="245">
        <v>0</v>
      </c>
      <c r="Q180" s="245">
        <f>ROUND(E180*P180,2)</f>
        <v>0</v>
      </c>
      <c r="R180" s="247"/>
      <c r="S180" s="247" t="s">
        <v>527</v>
      </c>
      <c r="T180" s="248" t="s">
        <v>512</v>
      </c>
      <c r="U180" s="224">
        <v>0</v>
      </c>
      <c r="V180" s="224">
        <f>ROUND(E180*U180,2)</f>
        <v>0</v>
      </c>
      <c r="W180" s="224"/>
      <c r="X180" s="224" t="s">
        <v>531</v>
      </c>
      <c r="Y180" s="224" t="s">
        <v>513</v>
      </c>
      <c r="Z180" s="213"/>
      <c r="AA180" s="213"/>
      <c r="AB180" s="213"/>
      <c r="AC180" s="213"/>
      <c r="AD180" s="213"/>
      <c r="AE180" s="213"/>
      <c r="AF180" s="213"/>
      <c r="AG180" s="213" t="s">
        <v>532</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8" t="s">
        <v>6029</v>
      </c>
      <c r="D181" s="229"/>
      <c r="E181" s="230"/>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573</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58" t="s">
        <v>319</v>
      </c>
      <c r="D182" s="229"/>
      <c r="E182" s="230">
        <v>2</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573</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7"/>
      <c r="D183" s="250"/>
      <c r="E183" s="250"/>
      <c r="F183" s="250"/>
      <c r="G183" s="250"/>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515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2">
        <v>64</v>
      </c>
      <c r="B184" s="243" t="s">
        <v>6030</v>
      </c>
      <c r="C184" s="254" t="s">
        <v>6031</v>
      </c>
      <c r="D184" s="244" t="s">
        <v>530</v>
      </c>
      <c r="E184" s="245">
        <v>14</v>
      </c>
      <c r="F184" s="246"/>
      <c r="G184" s="247">
        <f>ROUND(E184*F184,2)</f>
        <v>0</v>
      </c>
      <c r="H184" s="246"/>
      <c r="I184" s="247">
        <f>ROUND(E184*H184,2)</f>
        <v>0</v>
      </c>
      <c r="J184" s="246"/>
      <c r="K184" s="247">
        <f>ROUND(E184*J184,2)</f>
        <v>0</v>
      </c>
      <c r="L184" s="247">
        <v>21</v>
      </c>
      <c r="M184" s="247">
        <f>G184*(1+L184/100)</f>
        <v>0</v>
      </c>
      <c r="N184" s="245">
        <v>0</v>
      </c>
      <c r="O184" s="245">
        <f>ROUND(E184*N184,2)</f>
        <v>0</v>
      </c>
      <c r="P184" s="245">
        <v>0</v>
      </c>
      <c r="Q184" s="245">
        <f>ROUND(E184*P184,2)</f>
        <v>0</v>
      </c>
      <c r="R184" s="247"/>
      <c r="S184" s="247" t="s">
        <v>527</v>
      </c>
      <c r="T184" s="248" t="s">
        <v>512</v>
      </c>
      <c r="U184" s="224">
        <v>0</v>
      </c>
      <c r="V184" s="224">
        <f>ROUND(E184*U184,2)</f>
        <v>0</v>
      </c>
      <c r="W184" s="224"/>
      <c r="X184" s="224" t="s">
        <v>531</v>
      </c>
      <c r="Y184" s="224" t="s">
        <v>513</v>
      </c>
      <c r="Z184" s="213"/>
      <c r="AA184" s="213"/>
      <c r="AB184" s="213"/>
      <c r="AC184" s="213"/>
      <c r="AD184" s="213"/>
      <c r="AE184" s="213"/>
      <c r="AF184" s="213"/>
      <c r="AG184" s="213" t="s">
        <v>532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5"/>
      <c r="D185" s="251"/>
      <c r="E185" s="251"/>
      <c r="F185" s="251"/>
      <c r="G185" s="251"/>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515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
      <c r="A186" s="242">
        <v>65</v>
      </c>
      <c r="B186" s="243" t="s">
        <v>6032</v>
      </c>
      <c r="C186" s="254" t="s">
        <v>6033</v>
      </c>
      <c r="D186" s="244" t="s">
        <v>530</v>
      </c>
      <c r="E186" s="245">
        <v>17</v>
      </c>
      <c r="F186" s="246"/>
      <c r="G186" s="247">
        <f>ROUND(E186*F186,2)</f>
        <v>0</v>
      </c>
      <c r="H186" s="246"/>
      <c r="I186" s="247">
        <f>ROUND(E186*H186,2)</f>
        <v>0</v>
      </c>
      <c r="J186" s="246"/>
      <c r="K186" s="247">
        <f>ROUND(E186*J186,2)</f>
        <v>0</v>
      </c>
      <c r="L186" s="247">
        <v>21</v>
      </c>
      <c r="M186" s="247">
        <f>G186*(1+L186/100)</f>
        <v>0</v>
      </c>
      <c r="N186" s="245">
        <v>0</v>
      </c>
      <c r="O186" s="245">
        <f>ROUND(E186*N186,2)</f>
        <v>0</v>
      </c>
      <c r="P186" s="245">
        <v>0</v>
      </c>
      <c r="Q186" s="245">
        <f>ROUND(E186*P186,2)</f>
        <v>0</v>
      </c>
      <c r="R186" s="247"/>
      <c r="S186" s="247" t="s">
        <v>527</v>
      </c>
      <c r="T186" s="248" t="s">
        <v>512</v>
      </c>
      <c r="U186" s="224">
        <v>0</v>
      </c>
      <c r="V186" s="224">
        <f>ROUND(E186*U186,2)</f>
        <v>0</v>
      </c>
      <c r="W186" s="224"/>
      <c r="X186" s="224" t="s">
        <v>531</v>
      </c>
      <c r="Y186" s="224" t="s">
        <v>513</v>
      </c>
      <c r="Z186" s="213"/>
      <c r="AA186" s="213"/>
      <c r="AB186" s="213"/>
      <c r="AC186" s="213"/>
      <c r="AD186" s="213"/>
      <c r="AE186" s="213"/>
      <c r="AF186" s="213"/>
      <c r="AG186" s="213" t="s">
        <v>532</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55"/>
      <c r="D187" s="251"/>
      <c r="E187" s="251"/>
      <c r="F187" s="251"/>
      <c r="G187" s="251"/>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515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42">
        <v>66</v>
      </c>
      <c r="B188" s="243" t="s">
        <v>6034</v>
      </c>
      <c r="C188" s="254" t="s">
        <v>6035</v>
      </c>
      <c r="D188" s="244" t="s">
        <v>530</v>
      </c>
      <c r="E188" s="245">
        <v>6</v>
      </c>
      <c r="F188" s="246"/>
      <c r="G188" s="247">
        <f>ROUND(E188*F188,2)</f>
        <v>0</v>
      </c>
      <c r="H188" s="246"/>
      <c r="I188" s="247">
        <f>ROUND(E188*H188,2)</f>
        <v>0</v>
      </c>
      <c r="J188" s="246"/>
      <c r="K188" s="247">
        <f>ROUND(E188*J188,2)</f>
        <v>0</v>
      </c>
      <c r="L188" s="247">
        <v>21</v>
      </c>
      <c r="M188" s="247">
        <f>G188*(1+L188/100)</f>
        <v>0</v>
      </c>
      <c r="N188" s="245">
        <v>0</v>
      </c>
      <c r="O188" s="245">
        <f>ROUND(E188*N188,2)</f>
        <v>0</v>
      </c>
      <c r="P188" s="245">
        <v>0</v>
      </c>
      <c r="Q188" s="245">
        <f>ROUND(E188*P188,2)</f>
        <v>0</v>
      </c>
      <c r="R188" s="247"/>
      <c r="S188" s="247" t="s">
        <v>527</v>
      </c>
      <c r="T188" s="248" t="s">
        <v>512</v>
      </c>
      <c r="U188" s="224">
        <v>0</v>
      </c>
      <c r="V188" s="224">
        <f>ROUND(E188*U188,2)</f>
        <v>0</v>
      </c>
      <c r="W188" s="224"/>
      <c r="X188" s="224" t="s">
        <v>531</v>
      </c>
      <c r="Y188" s="224" t="s">
        <v>513</v>
      </c>
      <c r="Z188" s="213"/>
      <c r="AA188" s="213"/>
      <c r="AB188" s="213"/>
      <c r="AC188" s="213"/>
      <c r="AD188" s="213"/>
      <c r="AE188" s="213"/>
      <c r="AF188" s="213"/>
      <c r="AG188" s="213" t="s">
        <v>532</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5"/>
      <c r="D189" s="251"/>
      <c r="E189" s="251"/>
      <c r="F189" s="251"/>
      <c r="G189" s="251"/>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515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
      <c r="A190" s="242">
        <v>67</v>
      </c>
      <c r="B190" s="243" t="s">
        <v>6036</v>
      </c>
      <c r="C190" s="254" t="s">
        <v>6037</v>
      </c>
      <c r="D190" s="244" t="s">
        <v>530</v>
      </c>
      <c r="E190" s="245">
        <v>2</v>
      </c>
      <c r="F190" s="246"/>
      <c r="G190" s="247">
        <f>ROUND(E190*F190,2)</f>
        <v>0</v>
      </c>
      <c r="H190" s="246"/>
      <c r="I190" s="247">
        <f>ROUND(E190*H190,2)</f>
        <v>0</v>
      </c>
      <c r="J190" s="246"/>
      <c r="K190" s="247">
        <f>ROUND(E190*J190,2)</f>
        <v>0</v>
      </c>
      <c r="L190" s="247">
        <v>21</v>
      </c>
      <c r="M190" s="247">
        <f>G190*(1+L190/100)</f>
        <v>0</v>
      </c>
      <c r="N190" s="245">
        <v>0</v>
      </c>
      <c r="O190" s="245">
        <f>ROUND(E190*N190,2)</f>
        <v>0</v>
      </c>
      <c r="P190" s="245">
        <v>0</v>
      </c>
      <c r="Q190" s="245">
        <f>ROUND(E190*P190,2)</f>
        <v>0</v>
      </c>
      <c r="R190" s="247"/>
      <c r="S190" s="247" t="s">
        <v>527</v>
      </c>
      <c r="T190" s="248" t="s">
        <v>512</v>
      </c>
      <c r="U190" s="224">
        <v>0</v>
      </c>
      <c r="V190" s="224">
        <f>ROUND(E190*U190,2)</f>
        <v>0</v>
      </c>
      <c r="W190" s="224"/>
      <c r="X190" s="224" t="s">
        <v>531</v>
      </c>
      <c r="Y190" s="224" t="s">
        <v>513</v>
      </c>
      <c r="Z190" s="213"/>
      <c r="AA190" s="213"/>
      <c r="AB190" s="213"/>
      <c r="AC190" s="213"/>
      <c r="AD190" s="213"/>
      <c r="AE190" s="213"/>
      <c r="AF190" s="213"/>
      <c r="AG190" s="213" t="s">
        <v>532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5"/>
      <c r="D191" s="251"/>
      <c r="E191" s="251"/>
      <c r="F191" s="251"/>
      <c r="G191" s="251"/>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515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
      <c r="A192" s="242">
        <v>68</v>
      </c>
      <c r="B192" s="243" t="s">
        <v>6038</v>
      </c>
      <c r="C192" s="254" t="s">
        <v>6039</v>
      </c>
      <c r="D192" s="244" t="s">
        <v>530</v>
      </c>
      <c r="E192" s="245">
        <v>14</v>
      </c>
      <c r="F192" s="246"/>
      <c r="G192" s="247">
        <f>ROUND(E192*F192,2)</f>
        <v>0</v>
      </c>
      <c r="H192" s="246"/>
      <c r="I192" s="247">
        <f>ROUND(E192*H192,2)</f>
        <v>0</v>
      </c>
      <c r="J192" s="246"/>
      <c r="K192" s="247">
        <f>ROUND(E192*J192,2)</f>
        <v>0</v>
      </c>
      <c r="L192" s="247">
        <v>21</v>
      </c>
      <c r="M192" s="247">
        <f>G192*(1+L192/100)</f>
        <v>0</v>
      </c>
      <c r="N192" s="245">
        <v>0</v>
      </c>
      <c r="O192" s="245">
        <f>ROUND(E192*N192,2)</f>
        <v>0</v>
      </c>
      <c r="P192" s="245">
        <v>0</v>
      </c>
      <c r="Q192" s="245">
        <f>ROUND(E192*P192,2)</f>
        <v>0</v>
      </c>
      <c r="R192" s="247"/>
      <c r="S192" s="247" t="s">
        <v>527</v>
      </c>
      <c r="T192" s="248" t="s">
        <v>512</v>
      </c>
      <c r="U192" s="224">
        <v>0</v>
      </c>
      <c r="V192" s="224">
        <f>ROUND(E192*U192,2)</f>
        <v>0</v>
      </c>
      <c r="W192" s="224"/>
      <c r="X192" s="224" t="s">
        <v>531</v>
      </c>
      <c r="Y192" s="224" t="s">
        <v>513</v>
      </c>
      <c r="Z192" s="213"/>
      <c r="AA192" s="213"/>
      <c r="AB192" s="213"/>
      <c r="AC192" s="213"/>
      <c r="AD192" s="213"/>
      <c r="AE192" s="213"/>
      <c r="AF192" s="213"/>
      <c r="AG192" s="213" t="s">
        <v>532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55"/>
      <c r="D193" s="251"/>
      <c r="E193" s="251"/>
      <c r="F193" s="251"/>
      <c r="G193" s="251"/>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515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2">
        <v>69</v>
      </c>
      <c r="B194" s="243" t="s">
        <v>5950</v>
      </c>
      <c r="C194" s="254" t="s">
        <v>5951</v>
      </c>
      <c r="D194" s="244" t="s">
        <v>969</v>
      </c>
      <c r="E194" s="245">
        <v>0.1046</v>
      </c>
      <c r="F194" s="246"/>
      <c r="G194" s="247">
        <f>ROUND(E194*F194,2)</f>
        <v>0</v>
      </c>
      <c r="H194" s="246"/>
      <c r="I194" s="247">
        <f>ROUND(E194*H194,2)</f>
        <v>0</v>
      </c>
      <c r="J194" s="246"/>
      <c r="K194" s="247">
        <f>ROUND(E194*J194,2)</f>
        <v>0</v>
      </c>
      <c r="L194" s="247">
        <v>21</v>
      </c>
      <c r="M194" s="247">
        <f>G194*(1+L194/100)</f>
        <v>0</v>
      </c>
      <c r="N194" s="245">
        <v>0</v>
      </c>
      <c r="O194" s="245">
        <f>ROUND(E194*N194,2)</f>
        <v>0</v>
      </c>
      <c r="P194" s="245">
        <v>0</v>
      </c>
      <c r="Q194" s="245">
        <f>ROUND(E194*P194,2)</f>
        <v>0</v>
      </c>
      <c r="R194" s="247" t="s">
        <v>5907</v>
      </c>
      <c r="S194" s="247" t="s">
        <v>511</v>
      </c>
      <c r="T194" s="248" t="s">
        <v>512</v>
      </c>
      <c r="U194" s="224">
        <v>94.286000000000001</v>
      </c>
      <c r="V194" s="224">
        <f>ROUND(E194*U194,2)</f>
        <v>9.86</v>
      </c>
      <c r="W194" s="224"/>
      <c r="X194" s="224" t="s">
        <v>557</v>
      </c>
      <c r="Y194" s="224" t="s">
        <v>513</v>
      </c>
      <c r="Z194" s="213"/>
      <c r="AA194" s="213"/>
      <c r="AB194" s="213"/>
      <c r="AC194" s="213"/>
      <c r="AD194" s="213"/>
      <c r="AE194" s="213"/>
      <c r="AF194" s="213"/>
      <c r="AG194" s="213" t="s">
        <v>571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74" t="s">
        <v>5952</v>
      </c>
      <c r="D195" s="272"/>
      <c r="E195" s="272"/>
      <c r="F195" s="272"/>
      <c r="G195" s="272"/>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921</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2" x14ac:dyDescent="0.2">
      <c r="A196" s="220"/>
      <c r="B196" s="221"/>
      <c r="C196" s="257"/>
      <c r="D196" s="250"/>
      <c r="E196" s="250"/>
      <c r="F196" s="250"/>
      <c r="G196" s="250"/>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515</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
      <c r="A197" s="242">
        <v>70</v>
      </c>
      <c r="B197" s="243" t="s">
        <v>5917</v>
      </c>
      <c r="C197" s="254" t="s">
        <v>6040</v>
      </c>
      <c r="D197" s="244" t="s">
        <v>530</v>
      </c>
      <c r="E197" s="245">
        <v>1046</v>
      </c>
      <c r="F197" s="246"/>
      <c r="G197" s="247">
        <f>ROUND(E197*F197,2)</f>
        <v>0</v>
      </c>
      <c r="H197" s="246"/>
      <c r="I197" s="247">
        <f>ROUND(E197*H197,2)</f>
        <v>0</v>
      </c>
      <c r="J197" s="246"/>
      <c r="K197" s="247">
        <f>ROUND(E197*J197,2)</f>
        <v>0</v>
      </c>
      <c r="L197" s="247">
        <v>21</v>
      </c>
      <c r="M197" s="247">
        <f>G197*(1+L197/100)</f>
        <v>0</v>
      </c>
      <c r="N197" s="245">
        <v>0</v>
      </c>
      <c r="O197" s="245">
        <f>ROUND(E197*N197,2)</f>
        <v>0</v>
      </c>
      <c r="P197" s="245">
        <v>0</v>
      </c>
      <c r="Q197" s="245">
        <f>ROUND(E197*P197,2)</f>
        <v>0</v>
      </c>
      <c r="R197" s="247"/>
      <c r="S197" s="247" t="s">
        <v>527</v>
      </c>
      <c r="T197" s="248" t="s">
        <v>512</v>
      </c>
      <c r="U197" s="224">
        <v>0</v>
      </c>
      <c r="V197" s="224">
        <f>ROUND(E197*U197,2)</f>
        <v>0</v>
      </c>
      <c r="W197" s="224"/>
      <c r="X197" s="224" t="s">
        <v>3483</v>
      </c>
      <c r="Y197" s="224" t="s">
        <v>513</v>
      </c>
      <c r="Z197" s="213"/>
      <c r="AA197" s="213"/>
      <c r="AB197" s="213"/>
      <c r="AC197" s="213"/>
      <c r="AD197" s="213"/>
      <c r="AE197" s="213"/>
      <c r="AF197" s="213"/>
      <c r="AG197" s="213" t="s">
        <v>3484</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2" x14ac:dyDescent="0.2">
      <c r="A198" s="220"/>
      <c r="B198" s="221"/>
      <c r="C198" s="255"/>
      <c r="D198" s="251"/>
      <c r="E198" s="251"/>
      <c r="F198" s="251"/>
      <c r="G198" s="251"/>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515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
      <c r="A199" s="242">
        <v>71</v>
      </c>
      <c r="B199" s="243" t="s">
        <v>6041</v>
      </c>
      <c r="C199" s="254" t="s">
        <v>6042</v>
      </c>
      <c r="D199" s="244" t="s">
        <v>974</v>
      </c>
      <c r="E199" s="245">
        <v>156</v>
      </c>
      <c r="F199" s="246"/>
      <c r="G199" s="247">
        <f>ROUND(E199*F199,2)</f>
        <v>0</v>
      </c>
      <c r="H199" s="246"/>
      <c r="I199" s="247">
        <f>ROUND(E199*H199,2)</f>
        <v>0</v>
      </c>
      <c r="J199" s="246"/>
      <c r="K199" s="247">
        <f>ROUND(E199*J199,2)</f>
        <v>0</v>
      </c>
      <c r="L199" s="247">
        <v>21</v>
      </c>
      <c r="M199" s="247">
        <f>G199*(1+L199/100)</f>
        <v>0</v>
      </c>
      <c r="N199" s="245">
        <v>0</v>
      </c>
      <c r="O199" s="245">
        <f>ROUND(E199*N199,2)</f>
        <v>0</v>
      </c>
      <c r="P199" s="245">
        <v>0</v>
      </c>
      <c r="Q199" s="245">
        <f>ROUND(E199*P199,2)</f>
        <v>0</v>
      </c>
      <c r="R199" s="247"/>
      <c r="S199" s="247" t="s">
        <v>527</v>
      </c>
      <c r="T199" s="248" t="s">
        <v>512</v>
      </c>
      <c r="U199" s="224">
        <v>0</v>
      </c>
      <c r="V199" s="224">
        <f>ROUND(E199*U199,2)</f>
        <v>0</v>
      </c>
      <c r="W199" s="224"/>
      <c r="X199" s="224" t="s">
        <v>557</v>
      </c>
      <c r="Y199" s="224" t="s">
        <v>513</v>
      </c>
      <c r="Z199" s="213"/>
      <c r="AA199" s="213"/>
      <c r="AB199" s="213"/>
      <c r="AC199" s="213"/>
      <c r="AD199" s="213"/>
      <c r="AE199" s="213"/>
      <c r="AF199" s="213"/>
      <c r="AG199" s="213" t="s">
        <v>571</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2" x14ac:dyDescent="0.2">
      <c r="A200" s="220"/>
      <c r="B200" s="221"/>
      <c r="C200" s="255"/>
      <c r="D200" s="251"/>
      <c r="E200" s="251"/>
      <c r="F200" s="251"/>
      <c r="G200" s="251"/>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515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42">
        <v>72</v>
      </c>
      <c r="B201" s="243" t="s">
        <v>5917</v>
      </c>
      <c r="C201" s="254" t="s">
        <v>5966</v>
      </c>
      <c r="D201" s="244" t="s">
        <v>918</v>
      </c>
      <c r="E201" s="245">
        <v>15.6</v>
      </c>
      <c r="F201" s="246"/>
      <c r="G201" s="247">
        <f>ROUND(E201*F201,2)</f>
        <v>0</v>
      </c>
      <c r="H201" s="246"/>
      <c r="I201" s="247">
        <f>ROUND(E201*H201,2)</f>
        <v>0</v>
      </c>
      <c r="J201" s="246"/>
      <c r="K201" s="247">
        <f>ROUND(E201*J201,2)</f>
        <v>0</v>
      </c>
      <c r="L201" s="247">
        <v>21</v>
      </c>
      <c r="M201" s="247">
        <f>G201*(1+L201/100)</f>
        <v>0</v>
      </c>
      <c r="N201" s="245">
        <v>0</v>
      </c>
      <c r="O201" s="245">
        <f>ROUND(E201*N201,2)</f>
        <v>0</v>
      </c>
      <c r="P201" s="245">
        <v>0</v>
      </c>
      <c r="Q201" s="245">
        <f>ROUND(E201*P201,2)</f>
        <v>0</v>
      </c>
      <c r="R201" s="247"/>
      <c r="S201" s="247" t="s">
        <v>527</v>
      </c>
      <c r="T201" s="248" t="s">
        <v>512</v>
      </c>
      <c r="U201" s="224">
        <v>0</v>
      </c>
      <c r="V201" s="224">
        <f>ROUND(E201*U201,2)</f>
        <v>0</v>
      </c>
      <c r="W201" s="224"/>
      <c r="X201" s="224" t="s">
        <v>3483</v>
      </c>
      <c r="Y201" s="224" t="s">
        <v>513</v>
      </c>
      <c r="Z201" s="213"/>
      <c r="AA201" s="213"/>
      <c r="AB201" s="213"/>
      <c r="AC201" s="213"/>
      <c r="AD201" s="213"/>
      <c r="AE201" s="213"/>
      <c r="AF201" s="213"/>
      <c r="AG201" s="213" t="s">
        <v>3484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2" x14ac:dyDescent="0.2">
      <c r="A202" s="220"/>
      <c r="B202" s="221"/>
      <c r="C202" s="255"/>
      <c r="D202" s="251"/>
      <c r="E202" s="251"/>
      <c r="F202" s="251"/>
      <c r="G202" s="251"/>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515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x14ac:dyDescent="0.2">
      <c r="A203" s="242">
        <v>73</v>
      </c>
      <c r="B203" s="243" t="s">
        <v>6043</v>
      </c>
      <c r="C203" s="254" t="s">
        <v>6044</v>
      </c>
      <c r="D203" s="244" t="s">
        <v>918</v>
      </c>
      <c r="E203" s="245">
        <v>10.46</v>
      </c>
      <c r="F203" s="246"/>
      <c r="G203" s="247">
        <f>ROUND(E203*F203,2)</f>
        <v>0</v>
      </c>
      <c r="H203" s="246"/>
      <c r="I203" s="247">
        <f>ROUND(E203*H203,2)</f>
        <v>0</v>
      </c>
      <c r="J203" s="246"/>
      <c r="K203" s="247">
        <f>ROUND(E203*J203,2)</f>
        <v>0</v>
      </c>
      <c r="L203" s="247">
        <v>21</v>
      </c>
      <c r="M203" s="247">
        <f>G203*(1+L203/100)</f>
        <v>0</v>
      </c>
      <c r="N203" s="245">
        <v>0</v>
      </c>
      <c r="O203" s="245">
        <f>ROUND(E203*N203,2)</f>
        <v>0</v>
      </c>
      <c r="P203" s="245">
        <v>0</v>
      </c>
      <c r="Q203" s="245">
        <f>ROUND(E203*P203,2)</f>
        <v>0</v>
      </c>
      <c r="R203" s="247"/>
      <c r="S203" s="247" t="s">
        <v>527</v>
      </c>
      <c r="T203" s="248" t="s">
        <v>512</v>
      </c>
      <c r="U203" s="224">
        <v>0</v>
      </c>
      <c r="V203" s="224">
        <f>ROUND(E203*U203,2)</f>
        <v>0</v>
      </c>
      <c r="W203" s="224"/>
      <c r="X203" s="224" t="s">
        <v>557</v>
      </c>
      <c r="Y203" s="224" t="s">
        <v>513</v>
      </c>
      <c r="Z203" s="213"/>
      <c r="AA203" s="213"/>
      <c r="AB203" s="213"/>
      <c r="AC203" s="213"/>
      <c r="AD203" s="213"/>
      <c r="AE203" s="213"/>
      <c r="AF203" s="213"/>
      <c r="AG203" s="213" t="s">
        <v>571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5"/>
      <c r="D204" s="251"/>
      <c r="E204" s="251"/>
      <c r="F204" s="251"/>
      <c r="G204" s="251"/>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515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2">
        <v>74</v>
      </c>
      <c r="B205" s="243" t="s">
        <v>5917</v>
      </c>
      <c r="C205" s="254" t="s">
        <v>5969</v>
      </c>
      <c r="D205" s="244" t="s">
        <v>918</v>
      </c>
      <c r="E205" s="245">
        <v>10.46</v>
      </c>
      <c r="F205" s="246"/>
      <c r="G205" s="247">
        <f>ROUND(E205*F205,2)</f>
        <v>0</v>
      </c>
      <c r="H205" s="246"/>
      <c r="I205" s="247">
        <f>ROUND(E205*H205,2)</f>
        <v>0</v>
      </c>
      <c r="J205" s="246"/>
      <c r="K205" s="247">
        <f>ROUND(E205*J205,2)</f>
        <v>0</v>
      </c>
      <c r="L205" s="247">
        <v>21</v>
      </c>
      <c r="M205" s="247">
        <f>G205*(1+L205/100)</f>
        <v>0</v>
      </c>
      <c r="N205" s="245">
        <v>0</v>
      </c>
      <c r="O205" s="245">
        <f>ROUND(E205*N205,2)</f>
        <v>0</v>
      </c>
      <c r="P205" s="245">
        <v>0</v>
      </c>
      <c r="Q205" s="245">
        <f>ROUND(E205*P205,2)</f>
        <v>0</v>
      </c>
      <c r="R205" s="247"/>
      <c r="S205" s="247" t="s">
        <v>527</v>
      </c>
      <c r="T205" s="248" t="s">
        <v>512</v>
      </c>
      <c r="U205" s="224">
        <v>0</v>
      </c>
      <c r="V205" s="224">
        <f>ROUND(E205*U205,2)</f>
        <v>0</v>
      </c>
      <c r="W205" s="224"/>
      <c r="X205" s="224" t="s">
        <v>3483</v>
      </c>
      <c r="Y205" s="224" t="s">
        <v>513</v>
      </c>
      <c r="Z205" s="213"/>
      <c r="AA205" s="213"/>
      <c r="AB205" s="213"/>
      <c r="AC205" s="213"/>
      <c r="AD205" s="213"/>
      <c r="AE205" s="213"/>
      <c r="AF205" s="213"/>
      <c r="AG205" s="213" t="s">
        <v>3484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55"/>
      <c r="D206" s="251"/>
      <c r="E206" s="251"/>
      <c r="F206" s="251"/>
      <c r="G206" s="251"/>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515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x14ac:dyDescent="0.2">
      <c r="A207" s="242">
        <v>75</v>
      </c>
      <c r="B207" s="243" t="s">
        <v>5970</v>
      </c>
      <c r="C207" s="254" t="s">
        <v>5971</v>
      </c>
      <c r="D207" s="244" t="s">
        <v>918</v>
      </c>
      <c r="E207" s="245">
        <v>10.46</v>
      </c>
      <c r="F207" s="246"/>
      <c r="G207" s="247">
        <f>ROUND(E207*F207,2)</f>
        <v>0</v>
      </c>
      <c r="H207" s="246"/>
      <c r="I207" s="247">
        <f>ROUND(E207*H207,2)</f>
        <v>0</v>
      </c>
      <c r="J207" s="246"/>
      <c r="K207" s="247">
        <f>ROUND(E207*J207,2)</f>
        <v>0</v>
      </c>
      <c r="L207" s="247">
        <v>21</v>
      </c>
      <c r="M207" s="247">
        <f>G207*(1+L207/100)</f>
        <v>0</v>
      </c>
      <c r="N207" s="245">
        <v>0</v>
      </c>
      <c r="O207" s="245">
        <f>ROUND(E207*N207,2)</f>
        <v>0</v>
      </c>
      <c r="P207" s="245">
        <v>0</v>
      </c>
      <c r="Q207" s="245">
        <f>ROUND(E207*P207,2)</f>
        <v>0</v>
      </c>
      <c r="R207" s="247"/>
      <c r="S207" s="247" t="s">
        <v>527</v>
      </c>
      <c r="T207" s="248" t="s">
        <v>512</v>
      </c>
      <c r="U207" s="224">
        <v>0</v>
      </c>
      <c r="V207" s="224">
        <f>ROUND(E207*U207,2)</f>
        <v>0</v>
      </c>
      <c r="W207" s="224"/>
      <c r="X207" s="224" t="s">
        <v>557</v>
      </c>
      <c r="Y207" s="224" t="s">
        <v>513</v>
      </c>
      <c r="Z207" s="213"/>
      <c r="AA207" s="213"/>
      <c r="AB207" s="213"/>
      <c r="AC207" s="213"/>
      <c r="AD207" s="213"/>
      <c r="AE207" s="213"/>
      <c r="AF207" s="213"/>
      <c r="AG207" s="213" t="s">
        <v>571</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55"/>
      <c r="D208" s="251"/>
      <c r="E208" s="251"/>
      <c r="F208" s="251"/>
      <c r="G208" s="251"/>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515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x14ac:dyDescent="0.2">
      <c r="A209" s="232" t="s">
        <v>506</v>
      </c>
      <c r="B209" s="233" t="s">
        <v>291</v>
      </c>
      <c r="C209" s="253" t="s">
        <v>292</v>
      </c>
      <c r="D209" s="234"/>
      <c r="E209" s="235"/>
      <c r="F209" s="236"/>
      <c r="G209" s="236">
        <f>SUMIF(AG210:AG254,"&lt;&gt;NOR",G210:G254)</f>
        <v>0</v>
      </c>
      <c r="H209" s="236"/>
      <c r="I209" s="236">
        <f>SUM(I210:I254)</f>
        <v>0</v>
      </c>
      <c r="J209" s="236"/>
      <c r="K209" s="236">
        <f>SUM(K210:K254)</f>
        <v>0</v>
      </c>
      <c r="L209" s="236"/>
      <c r="M209" s="236">
        <f>SUM(M210:M254)</f>
        <v>0</v>
      </c>
      <c r="N209" s="235"/>
      <c r="O209" s="235">
        <f>SUM(O210:O254)</f>
        <v>0</v>
      </c>
      <c r="P209" s="235"/>
      <c r="Q209" s="235">
        <f>SUM(Q210:Q254)</f>
        <v>0</v>
      </c>
      <c r="R209" s="236"/>
      <c r="S209" s="236"/>
      <c r="T209" s="237"/>
      <c r="U209" s="231"/>
      <c r="V209" s="231">
        <f>SUM(V210:V254)</f>
        <v>1.25</v>
      </c>
      <c r="W209" s="231"/>
      <c r="X209" s="231"/>
      <c r="Y209" s="231"/>
      <c r="AG209" t="s">
        <v>507</v>
      </c>
    </row>
    <row r="210" spans="1:60" outlineLevel="1" x14ac:dyDescent="0.2">
      <c r="A210" s="242">
        <v>76</v>
      </c>
      <c r="B210" s="243" t="s">
        <v>6045</v>
      </c>
      <c r="C210" s="254" t="s">
        <v>6046</v>
      </c>
      <c r="D210" s="244" t="s">
        <v>974</v>
      </c>
      <c r="E210" s="245">
        <v>24</v>
      </c>
      <c r="F210" s="246"/>
      <c r="G210" s="247">
        <f>ROUND(E210*F210,2)</f>
        <v>0</v>
      </c>
      <c r="H210" s="246"/>
      <c r="I210" s="247">
        <f>ROUND(E210*H210,2)</f>
        <v>0</v>
      </c>
      <c r="J210" s="246"/>
      <c r="K210" s="247">
        <f>ROUND(E210*J210,2)</f>
        <v>0</v>
      </c>
      <c r="L210" s="247">
        <v>21</v>
      </c>
      <c r="M210" s="247">
        <f>G210*(1+L210/100)</f>
        <v>0</v>
      </c>
      <c r="N210" s="245">
        <v>0</v>
      </c>
      <c r="O210" s="245">
        <f>ROUND(E210*N210,2)</f>
        <v>0</v>
      </c>
      <c r="P210" s="245">
        <v>0</v>
      </c>
      <c r="Q210" s="245">
        <f>ROUND(E210*P210,2)</f>
        <v>0</v>
      </c>
      <c r="R210" s="247" t="s">
        <v>5907</v>
      </c>
      <c r="S210" s="247" t="s">
        <v>511</v>
      </c>
      <c r="T210" s="248" t="s">
        <v>512</v>
      </c>
      <c r="U210" s="224">
        <v>5.1999999999999998E-2</v>
      </c>
      <c r="V210" s="224">
        <f>ROUND(E210*U210,2)</f>
        <v>1.25</v>
      </c>
      <c r="W210" s="224"/>
      <c r="X210" s="224" t="s">
        <v>557</v>
      </c>
      <c r="Y210" s="224" t="s">
        <v>513</v>
      </c>
      <c r="Z210" s="213"/>
      <c r="AA210" s="213"/>
      <c r="AB210" s="213"/>
      <c r="AC210" s="213"/>
      <c r="AD210" s="213"/>
      <c r="AE210" s="213"/>
      <c r="AF210" s="213"/>
      <c r="AG210" s="213" t="s">
        <v>558</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2" x14ac:dyDescent="0.2">
      <c r="A211" s="220"/>
      <c r="B211" s="221"/>
      <c r="C211" s="274" t="s">
        <v>6047</v>
      </c>
      <c r="D211" s="272"/>
      <c r="E211" s="272"/>
      <c r="F211" s="272"/>
      <c r="G211" s="272"/>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921</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62" t="str">
        <f>C211</f>
        <v>pro vysazování rostlin s urovnáním a s případným naložením odpadu na dopravní prostředek, s odvozem na vzdálenost do 20 km a se složením,</v>
      </c>
      <c r="BB211" s="213"/>
      <c r="BC211" s="213"/>
      <c r="BD211" s="213"/>
      <c r="BE211" s="213"/>
      <c r="BF211" s="213"/>
      <c r="BG211" s="213"/>
      <c r="BH211" s="213"/>
    </row>
    <row r="212" spans="1:60" outlineLevel="2" x14ac:dyDescent="0.2">
      <c r="A212" s="220"/>
      <c r="B212" s="221"/>
      <c r="C212" s="257"/>
      <c r="D212" s="250"/>
      <c r="E212" s="250"/>
      <c r="F212" s="250"/>
      <c r="G212" s="250"/>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515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2">
        <v>77</v>
      </c>
      <c r="B213" s="243" t="s">
        <v>6048</v>
      </c>
      <c r="C213" s="254" t="s">
        <v>6049</v>
      </c>
      <c r="D213" s="244" t="s">
        <v>530</v>
      </c>
      <c r="E213" s="245">
        <v>197</v>
      </c>
      <c r="F213" s="246"/>
      <c r="G213" s="247">
        <f>ROUND(E213*F213,2)</f>
        <v>0</v>
      </c>
      <c r="H213" s="246"/>
      <c r="I213" s="247">
        <f>ROUND(E213*H213,2)</f>
        <v>0</v>
      </c>
      <c r="J213" s="246"/>
      <c r="K213" s="247">
        <f>ROUND(E213*J213,2)</f>
        <v>0</v>
      </c>
      <c r="L213" s="247">
        <v>21</v>
      </c>
      <c r="M213" s="247">
        <f>G213*(1+L213/100)</f>
        <v>0</v>
      </c>
      <c r="N213" s="245">
        <v>0</v>
      </c>
      <c r="O213" s="245">
        <f>ROUND(E213*N213,2)</f>
        <v>0</v>
      </c>
      <c r="P213" s="245">
        <v>0</v>
      </c>
      <c r="Q213" s="245">
        <f>ROUND(E213*P213,2)</f>
        <v>0</v>
      </c>
      <c r="R213" s="247"/>
      <c r="S213" s="247" t="s">
        <v>527</v>
      </c>
      <c r="T213" s="248" t="s">
        <v>512</v>
      </c>
      <c r="U213" s="224">
        <v>0</v>
      </c>
      <c r="V213" s="224">
        <f>ROUND(E213*U213,2)</f>
        <v>0</v>
      </c>
      <c r="W213" s="224"/>
      <c r="X213" s="224" t="s">
        <v>557</v>
      </c>
      <c r="Y213" s="224" t="s">
        <v>513</v>
      </c>
      <c r="Z213" s="213"/>
      <c r="AA213" s="213"/>
      <c r="AB213" s="213"/>
      <c r="AC213" s="213"/>
      <c r="AD213" s="213"/>
      <c r="AE213" s="213"/>
      <c r="AF213" s="213"/>
      <c r="AG213" s="213" t="s">
        <v>558</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55"/>
      <c r="D214" s="251"/>
      <c r="E214" s="251"/>
      <c r="F214" s="251"/>
      <c r="G214" s="251"/>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515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2">
        <v>78</v>
      </c>
      <c r="B215" s="243" t="s">
        <v>6050</v>
      </c>
      <c r="C215" s="254" t="s">
        <v>6051</v>
      </c>
      <c r="D215" s="244" t="s">
        <v>530</v>
      </c>
      <c r="E215" s="245">
        <v>197</v>
      </c>
      <c r="F215" s="246"/>
      <c r="G215" s="247">
        <f>ROUND(E215*F215,2)</f>
        <v>0</v>
      </c>
      <c r="H215" s="246"/>
      <c r="I215" s="247">
        <f>ROUND(E215*H215,2)</f>
        <v>0</v>
      </c>
      <c r="J215" s="246"/>
      <c r="K215" s="247">
        <f>ROUND(E215*J215,2)</f>
        <v>0</v>
      </c>
      <c r="L215" s="247">
        <v>21</v>
      </c>
      <c r="M215" s="247">
        <f>G215*(1+L215/100)</f>
        <v>0</v>
      </c>
      <c r="N215" s="245">
        <v>0</v>
      </c>
      <c r="O215" s="245">
        <f>ROUND(E215*N215,2)</f>
        <v>0</v>
      </c>
      <c r="P215" s="245">
        <v>0</v>
      </c>
      <c r="Q215" s="245">
        <f>ROUND(E215*P215,2)</f>
        <v>0</v>
      </c>
      <c r="R215" s="247"/>
      <c r="S215" s="247" t="s">
        <v>527</v>
      </c>
      <c r="T215" s="248" t="s">
        <v>512</v>
      </c>
      <c r="U215" s="224">
        <v>0</v>
      </c>
      <c r="V215" s="224">
        <f>ROUND(E215*U215,2)</f>
        <v>0</v>
      </c>
      <c r="W215" s="224"/>
      <c r="X215" s="224" t="s">
        <v>557</v>
      </c>
      <c r="Y215" s="224" t="s">
        <v>513</v>
      </c>
      <c r="Z215" s="213"/>
      <c r="AA215" s="213"/>
      <c r="AB215" s="213"/>
      <c r="AC215" s="213"/>
      <c r="AD215" s="213"/>
      <c r="AE215" s="213"/>
      <c r="AF215" s="213"/>
      <c r="AG215" s="213" t="s">
        <v>558</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55"/>
      <c r="D216" s="251"/>
      <c r="E216" s="251"/>
      <c r="F216" s="251"/>
      <c r="G216" s="251"/>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515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
      <c r="A217" s="242">
        <v>79</v>
      </c>
      <c r="B217" s="243" t="s">
        <v>5909</v>
      </c>
      <c r="C217" s="254" t="s">
        <v>6052</v>
      </c>
      <c r="D217" s="244" t="s">
        <v>530</v>
      </c>
      <c r="E217" s="245">
        <v>672</v>
      </c>
      <c r="F217" s="246"/>
      <c r="G217" s="247">
        <f>ROUND(E217*F217,2)</f>
        <v>0</v>
      </c>
      <c r="H217" s="246"/>
      <c r="I217" s="247">
        <f>ROUND(E217*H217,2)</f>
        <v>0</v>
      </c>
      <c r="J217" s="246"/>
      <c r="K217" s="247">
        <f>ROUND(E217*J217,2)</f>
        <v>0</v>
      </c>
      <c r="L217" s="247">
        <v>21</v>
      </c>
      <c r="M217" s="247">
        <f>G217*(1+L217/100)</f>
        <v>0</v>
      </c>
      <c r="N217" s="245">
        <v>0</v>
      </c>
      <c r="O217" s="245">
        <f>ROUND(E217*N217,2)</f>
        <v>0</v>
      </c>
      <c r="P217" s="245">
        <v>0</v>
      </c>
      <c r="Q217" s="245">
        <f>ROUND(E217*P217,2)</f>
        <v>0</v>
      </c>
      <c r="R217" s="247"/>
      <c r="S217" s="247" t="s">
        <v>527</v>
      </c>
      <c r="T217" s="248" t="s">
        <v>512</v>
      </c>
      <c r="U217" s="224">
        <v>0</v>
      </c>
      <c r="V217" s="224">
        <f>ROUND(E217*U217,2)</f>
        <v>0</v>
      </c>
      <c r="W217" s="224"/>
      <c r="X217" s="224" t="s">
        <v>3483</v>
      </c>
      <c r="Y217" s="224" t="s">
        <v>513</v>
      </c>
      <c r="Z217" s="213"/>
      <c r="AA217" s="213"/>
      <c r="AB217" s="213"/>
      <c r="AC217" s="213"/>
      <c r="AD217" s="213"/>
      <c r="AE217" s="213"/>
      <c r="AF217" s="213"/>
      <c r="AG217" s="213" t="s">
        <v>3506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5"/>
      <c r="D218" s="251"/>
      <c r="E218" s="251"/>
      <c r="F218" s="251"/>
      <c r="G218" s="251"/>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515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2">
        <v>80</v>
      </c>
      <c r="B219" s="243" t="s">
        <v>6053</v>
      </c>
      <c r="C219" s="254" t="s">
        <v>6054</v>
      </c>
      <c r="D219" s="244" t="s">
        <v>530</v>
      </c>
      <c r="E219" s="245">
        <v>32</v>
      </c>
      <c r="F219" s="246"/>
      <c r="G219" s="247">
        <f>ROUND(E219*F219,2)</f>
        <v>0</v>
      </c>
      <c r="H219" s="246"/>
      <c r="I219" s="247">
        <f>ROUND(E219*H219,2)</f>
        <v>0</v>
      </c>
      <c r="J219" s="246"/>
      <c r="K219" s="247">
        <f>ROUND(E219*J219,2)</f>
        <v>0</v>
      </c>
      <c r="L219" s="247">
        <v>21</v>
      </c>
      <c r="M219" s="247">
        <f>G219*(1+L219/100)</f>
        <v>0</v>
      </c>
      <c r="N219" s="245">
        <v>0</v>
      </c>
      <c r="O219" s="245">
        <f>ROUND(E219*N219,2)</f>
        <v>0</v>
      </c>
      <c r="P219" s="245">
        <v>0</v>
      </c>
      <c r="Q219" s="245">
        <f>ROUND(E219*P219,2)</f>
        <v>0</v>
      </c>
      <c r="R219" s="247"/>
      <c r="S219" s="247" t="s">
        <v>527</v>
      </c>
      <c r="T219" s="248" t="s">
        <v>512</v>
      </c>
      <c r="U219" s="224">
        <v>0</v>
      </c>
      <c r="V219" s="224">
        <f>ROUND(E219*U219,2)</f>
        <v>0</v>
      </c>
      <c r="W219" s="224"/>
      <c r="X219" s="224" t="s">
        <v>531</v>
      </c>
      <c r="Y219" s="224" t="s">
        <v>513</v>
      </c>
      <c r="Z219" s="213"/>
      <c r="AA219" s="213"/>
      <c r="AB219" s="213"/>
      <c r="AC219" s="213"/>
      <c r="AD219" s="213"/>
      <c r="AE219" s="213"/>
      <c r="AF219" s="213"/>
      <c r="AG219" s="213" t="s">
        <v>532</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55"/>
      <c r="D220" s="251"/>
      <c r="E220" s="251"/>
      <c r="F220" s="251"/>
      <c r="G220" s="251"/>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515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42">
        <v>81</v>
      </c>
      <c r="B221" s="243" t="s">
        <v>6055</v>
      </c>
      <c r="C221" s="254" t="s">
        <v>6056</v>
      </c>
      <c r="D221" s="244" t="s">
        <v>530</v>
      </c>
      <c r="E221" s="245">
        <v>20</v>
      </c>
      <c r="F221" s="246"/>
      <c r="G221" s="247">
        <f>ROUND(E221*F221,2)</f>
        <v>0</v>
      </c>
      <c r="H221" s="246"/>
      <c r="I221" s="247">
        <f>ROUND(E221*H221,2)</f>
        <v>0</v>
      </c>
      <c r="J221" s="246"/>
      <c r="K221" s="247">
        <f>ROUND(E221*J221,2)</f>
        <v>0</v>
      </c>
      <c r="L221" s="247">
        <v>21</v>
      </c>
      <c r="M221" s="247">
        <f>G221*(1+L221/100)</f>
        <v>0</v>
      </c>
      <c r="N221" s="245">
        <v>0</v>
      </c>
      <c r="O221" s="245">
        <f>ROUND(E221*N221,2)</f>
        <v>0</v>
      </c>
      <c r="P221" s="245">
        <v>0</v>
      </c>
      <c r="Q221" s="245">
        <f>ROUND(E221*P221,2)</f>
        <v>0</v>
      </c>
      <c r="R221" s="247"/>
      <c r="S221" s="247" t="s">
        <v>527</v>
      </c>
      <c r="T221" s="248" t="s">
        <v>512</v>
      </c>
      <c r="U221" s="224">
        <v>0</v>
      </c>
      <c r="V221" s="224">
        <f>ROUND(E221*U221,2)</f>
        <v>0</v>
      </c>
      <c r="W221" s="224"/>
      <c r="X221" s="224" t="s">
        <v>531</v>
      </c>
      <c r="Y221" s="224" t="s">
        <v>513</v>
      </c>
      <c r="Z221" s="213"/>
      <c r="AA221" s="213"/>
      <c r="AB221" s="213"/>
      <c r="AC221" s="213"/>
      <c r="AD221" s="213"/>
      <c r="AE221" s="213"/>
      <c r="AF221" s="213"/>
      <c r="AG221" s="213" t="s">
        <v>532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2" x14ac:dyDescent="0.2">
      <c r="A222" s="220"/>
      <c r="B222" s="221"/>
      <c r="C222" s="255"/>
      <c r="D222" s="251"/>
      <c r="E222" s="251"/>
      <c r="F222" s="251"/>
      <c r="G222" s="251"/>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515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2">
        <v>82</v>
      </c>
      <c r="B223" s="243" t="s">
        <v>6057</v>
      </c>
      <c r="C223" s="254" t="s">
        <v>6058</v>
      </c>
      <c r="D223" s="244" t="s">
        <v>530</v>
      </c>
      <c r="E223" s="245">
        <v>7</v>
      </c>
      <c r="F223" s="246"/>
      <c r="G223" s="247">
        <f>ROUND(E223*F223,2)</f>
        <v>0</v>
      </c>
      <c r="H223" s="246"/>
      <c r="I223" s="247">
        <f>ROUND(E223*H223,2)</f>
        <v>0</v>
      </c>
      <c r="J223" s="246"/>
      <c r="K223" s="247">
        <f>ROUND(E223*J223,2)</f>
        <v>0</v>
      </c>
      <c r="L223" s="247">
        <v>21</v>
      </c>
      <c r="M223" s="247">
        <f>G223*(1+L223/100)</f>
        <v>0</v>
      </c>
      <c r="N223" s="245">
        <v>0</v>
      </c>
      <c r="O223" s="245">
        <f>ROUND(E223*N223,2)</f>
        <v>0</v>
      </c>
      <c r="P223" s="245">
        <v>0</v>
      </c>
      <c r="Q223" s="245">
        <f>ROUND(E223*P223,2)</f>
        <v>0</v>
      </c>
      <c r="R223" s="247"/>
      <c r="S223" s="247" t="s">
        <v>527</v>
      </c>
      <c r="T223" s="248" t="s">
        <v>512</v>
      </c>
      <c r="U223" s="224">
        <v>0</v>
      </c>
      <c r="V223" s="224">
        <f>ROUND(E223*U223,2)</f>
        <v>0</v>
      </c>
      <c r="W223" s="224"/>
      <c r="X223" s="224" t="s">
        <v>531</v>
      </c>
      <c r="Y223" s="224" t="s">
        <v>513</v>
      </c>
      <c r="Z223" s="213"/>
      <c r="AA223" s="213"/>
      <c r="AB223" s="213"/>
      <c r="AC223" s="213"/>
      <c r="AD223" s="213"/>
      <c r="AE223" s="213"/>
      <c r="AF223" s="213"/>
      <c r="AG223" s="213" t="s">
        <v>532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5"/>
      <c r="D224" s="251"/>
      <c r="E224" s="251"/>
      <c r="F224" s="251"/>
      <c r="G224" s="251"/>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515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42">
        <v>83</v>
      </c>
      <c r="B225" s="243" t="s">
        <v>6059</v>
      </c>
      <c r="C225" s="254" t="s">
        <v>6060</v>
      </c>
      <c r="D225" s="244" t="s">
        <v>530</v>
      </c>
      <c r="E225" s="245">
        <v>5</v>
      </c>
      <c r="F225" s="246"/>
      <c r="G225" s="247">
        <f>ROUND(E225*F225,2)</f>
        <v>0</v>
      </c>
      <c r="H225" s="246"/>
      <c r="I225" s="247">
        <f>ROUND(E225*H225,2)</f>
        <v>0</v>
      </c>
      <c r="J225" s="246"/>
      <c r="K225" s="247">
        <f>ROUND(E225*J225,2)</f>
        <v>0</v>
      </c>
      <c r="L225" s="247">
        <v>21</v>
      </c>
      <c r="M225" s="247">
        <f>G225*(1+L225/100)</f>
        <v>0</v>
      </c>
      <c r="N225" s="245">
        <v>0</v>
      </c>
      <c r="O225" s="245">
        <f>ROUND(E225*N225,2)</f>
        <v>0</v>
      </c>
      <c r="P225" s="245">
        <v>0</v>
      </c>
      <c r="Q225" s="245">
        <f>ROUND(E225*P225,2)</f>
        <v>0</v>
      </c>
      <c r="R225" s="247"/>
      <c r="S225" s="247" t="s">
        <v>527</v>
      </c>
      <c r="T225" s="248" t="s">
        <v>512</v>
      </c>
      <c r="U225" s="224">
        <v>0</v>
      </c>
      <c r="V225" s="224">
        <f>ROUND(E225*U225,2)</f>
        <v>0</v>
      </c>
      <c r="W225" s="224"/>
      <c r="X225" s="224" t="s">
        <v>531</v>
      </c>
      <c r="Y225" s="224" t="s">
        <v>513</v>
      </c>
      <c r="Z225" s="213"/>
      <c r="AA225" s="213"/>
      <c r="AB225" s="213"/>
      <c r="AC225" s="213"/>
      <c r="AD225" s="213"/>
      <c r="AE225" s="213"/>
      <c r="AF225" s="213"/>
      <c r="AG225" s="213" t="s">
        <v>532</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5"/>
      <c r="D226" s="251"/>
      <c r="E226" s="251"/>
      <c r="F226" s="251"/>
      <c r="G226" s="251"/>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515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x14ac:dyDescent="0.2">
      <c r="A227" s="242">
        <v>84</v>
      </c>
      <c r="B227" s="243" t="s">
        <v>6061</v>
      </c>
      <c r="C227" s="254" t="s">
        <v>6062</v>
      </c>
      <c r="D227" s="244" t="s">
        <v>530</v>
      </c>
      <c r="E227" s="245">
        <v>37</v>
      </c>
      <c r="F227" s="246"/>
      <c r="G227" s="247">
        <f>ROUND(E227*F227,2)</f>
        <v>0</v>
      </c>
      <c r="H227" s="246"/>
      <c r="I227" s="247">
        <f>ROUND(E227*H227,2)</f>
        <v>0</v>
      </c>
      <c r="J227" s="246"/>
      <c r="K227" s="247">
        <f>ROUND(E227*J227,2)</f>
        <v>0</v>
      </c>
      <c r="L227" s="247">
        <v>21</v>
      </c>
      <c r="M227" s="247">
        <f>G227*(1+L227/100)</f>
        <v>0</v>
      </c>
      <c r="N227" s="245">
        <v>0</v>
      </c>
      <c r="O227" s="245">
        <f>ROUND(E227*N227,2)</f>
        <v>0</v>
      </c>
      <c r="P227" s="245">
        <v>0</v>
      </c>
      <c r="Q227" s="245">
        <f>ROUND(E227*P227,2)</f>
        <v>0</v>
      </c>
      <c r="R227" s="247"/>
      <c r="S227" s="247" t="s">
        <v>527</v>
      </c>
      <c r="T227" s="248" t="s">
        <v>512</v>
      </c>
      <c r="U227" s="224">
        <v>0</v>
      </c>
      <c r="V227" s="224">
        <f>ROUND(E227*U227,2)</f>
        <v>0</v>
      </c>
      <c r="W227" s="224"/>
      <c r="X227" s="224" t="s">
        <v>531</v>
      </c>
      <c r="Y227" s="224" t="s">
        <v>513</v>
      </c>
      <c r="Z227" s="213"/>
      <c r="AA227" s="213"/>
      <c r="AB227" s="213"/>
      <c r="AC227" s="213"/>
      <c r="AD227" s="213"/>
      <c r="AE227" s="213"/>
      <c r="AF227" s="213"/>
      <c r="AG227" s="213" t="s">
        <v>532</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2" x14ac:dyDescent="0.2">
      <c r="A228" s="220"/>
      <c r="B228" s="221"/>
      <c r="C228" s="255"/>
      <c r="D228" s="251"/>
      <c r="E228" s="251"/>
      <c r="F228" s="251"/>
      <c r="G228" s="251"/>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515</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2">
        <v>85</v>
      </c>
      <c r="B229" s="243" t="s">
        <v>6063</v>
      </c>
      <c r="C229" s="254" t="s">
        <v>6064</v>
      </c>
      <c r="D229" s="244" t="s">
        <v>530</v>
      </c>
      <c r="E229" s="245">
        <v>46</v>
      </c>
      <c r="F229" s="246"/>
      <c r="G229" s="247">
        <f>ROUND(E229*F229,2)</f>
        <v>0</v>
      </c>
      <c r="H229" s="246"/>
      <c r="I229" s="247">
        <f>ROUND(E229*H229,2)</f>
        <v>0</v>
      </c>
      <c r="J229" s="246"/>
      <c r="K229" s="247">
        <f>ROUND(E229*J229,2)</f>
        <v>0</v>
      </c>
      <c r="L229" s="247">
        <v>21</v>
      </c>
      <c r="M229" s="247">
        <f>G229*(1+L229/100)</f>
        <v>0</v>
      </c>
      <c r="N229" s="245">
        <v>0</v>
      </c>
      <c r="O229" s="245">
        <f>ROUND(E229*N229,2)</f>
        <v>0</v>
      </c>
      <c r="P229" s="245">
        <v>0</v>
      </c>
      <c r="Q229" s="245">
        <f>ROUND(E229*P229,2)</f>
        <v>0</v>
      </c>
      <c r="R229" s="247"/>
      <c r="S229" s="247" t="s">
        <v>527</v>
      </c>
      <c r="T229" s="248" t="s">
        <v>512</v>
      </c>
      <c r="U229" s="224">
        <v>0</v>
      </c>
      <c r="V229" s="224">
        <f>ROUND(E229*U229,2)</f>
        <v>0</v>
      </c>
      <c r="W229" s="224"/>
      <c r="X229" s="224" t="s">
        <v>531</v>
      </c>
      <c r="Y229" s="224" t="s">
        <v>513</v>
      </c>
      <c r="Z229" s="213"/>
      <c r="AA229" s="213"/>
      <c r="AB229" s="213"/>
      <c r="AC229" s="213"/>
      <c r="AD229" s="213"/>
      <c r="AE229" s="213"/>
      <c r="AF229" s="213"/>
      <c r="AG229" s="213" t="s">
        <v>532</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55"/>
      <c r="D230" s="251"/>
      <c r="E230" s="251"/>
      <c r="F230" s="251"/>
      <c r="G230" s="251"/>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515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42">
        <v>86</v>
      </c>
      <c r="B231" s="243" t="s">
        <v>6065</v>
      </c>
      <c r="C231" s="254" t="s">
        <v>6066</v>
      </c>
      <c r="D231" s="244" t="s">
        <v>530</v>
      </c>
      <c r="E231" s="245">
        <v>9</v>
      </c>
      <c r="F231" s="246"/>
      <c r="G231" s="247">
        <f>ROUND(E231*F231,2)</f>
        <v>0</v>
      </c>
      <c r="H231" s="246"/>
      <c r="I231" s="247">
        <f>ROUND(E231*H231,2)</f>
        <v>0</v>
      </c>
      <c r="J231" s="246"/>
      <c r="K231" s="247">
        <f>ROUND(E231*J231,2)</f>
        <v>0</v>
      </c>
      <c r="L231" s="247">
        <v>21</v>
      </c>
      <c r="M231" s="247">
        <f>G231*(1+L231/100)</f>
        <v>0</v>
      </c>
      <c r="N231" s="245">
        <v>0</v>
      </c>
      <c r="O231" s="245">
        <f>ROUND(E231*N231,2)</f>
        <v>0</v>
      </c>
      <c r="P231" s="245">
        <v>0</v>
      </c>
      <c r="Q231" s="245">
        <f>ROUND(E231*P231,2)</f>
        <v>0</v>
      </c>
      <c r="R231" s="247"/>
      <c r="S231" s="247" t="s">
        <v>527</v>
      </c>
      <c r="T231" s="248" t="s">
        <v>512</v>
      </c>
      <c r="U231" s="224">
        <v>0</v>
      </c>
      <c r="V231" s="224">
        <f>ROUND(E231*U231,2)</f>
        <v>0</v>
      </c>
      <c r="W231" s="224"/>
      <c r="X231" s="224" t="s">
        <v>531</v>
      </c>
      <c r="Y231" s="224" t="s">
        <v>513</v>
      </c>
      <c r="Z231" s="213"/>
      <c r="AA231" s="213"/>
      <c r="AB231" s="213"/>
      <c r="AC231" s="213"/>
      <c r="AD231" s="213"/>
      <c r="AE231" s="213"/>
      <c r="AF231" s="213"/>
      <c r="AG231" s="213" t="s">
        <v>532</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2" x14ac:dyDescent="0.2">
      <c r="A232" s="220"/>
      <c r="B232" s="221"/>
      <c r="C232" s="255"/>
      <c r="D232" s="251"/>
      <c r="E232" s="251"/>
      <c r="F232" s="251"/>
      <c r="G232" s="251"/>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515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
      <c r="A233" s="242">
        <v>87</v>
      </c>
      <c r="B233" s="243" t="s">
        <v>6067</v>
      </c>
      <c r="C233" s="254" t="s">
        <v>6068</v>
      </c>
      <c r="D233" s="244" t="s">
        <v>530</v>
      </c>
      <c r="E233" s="245">
        <v>9</v>
      </c>
      <c r="F233" s="246"/>
      <c r="G233" s="247">
        <f>ROUND(E233*F233,2)</f>
        <v>0</v>
      </c>
      <c r="H233" s="246"/>
      <c r="I233" s="247">
        <f>ROUND(E233*H233,2)</f>
        <v>0</v>
      </c>
      <c r="J233" s="246"/>
      <c r="K233" s="247">
        <f>ROUND(E233*J233,2)</f>
        <v>0</v>
      </c>
      <c r="L233" s="247">
        <v>21</v>
      </c>
      <c r="M233" s="247">
        <f>G233*(1+L233/100)</f>
        <v>0</v>
      </c>
      <c r="N233" s="245">
        <v>0</v>
      </c>
      <c r="O233" s="245">
        <f>ROUND(E233*N233,2)</f>
        <v>0</v>
      </c>
      <c r="P233" s="245">
        <v>0</v>
      </c>
      <c r="Q233" s="245">
        <f>ROUND(E233*P233,2)</f>
        <v>0</v>
      </c>
      <c r="R233" s="247"/>
      <c r="S233" s="247" t="s">
        <v>527</v>
      </c>
      <c r="T233" s="248" t="s">
        <v>512</v>
      </c>
      <c r="U233" s="224">
        <v>0</v>
      </c>
      <c r="V233" s="224">
        <f>ROUND(E233*U233,2)</f>
        <v>0</v>
      </c>
      <c r="W233" s="224"/>
      <c r="X233" s="224" t="s">
        <v>531</v>
      </c>
      <c r="Y233" s="224" t="s">
        <v>513</v>
      </c>
      <c r="Z233" s="213"/>
      <c r="AA233" s="213"/>
      <c r="AB233" s="213"/>
      <c r="AC233" s="213"/>
      <c r="AD233" s="213"/>
      <c r="AE233" s="213"/>
      <c r="AF233" s="213"/>
      <c r="AG233" s="213" t="s">
        <v>532</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5"/>
      <c r="D234" s="251"/>
      <c r="E234" s="251"/>
      <c r="F234" s="251"/>
      <c r="G234" s="251"/>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515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42">
        <v>88</v>
      </c>
      <c r="B235" s="243" t="s">
        <v>6069</v>
      </c>
      <c r="C235" s="254" t="s">
        <v>6070</v>
      </c>
      <c r="D235" s="244" t="s">
        <v>530</v>
      </c>
      <c r="E235" s="245">
        <v>6</v>
      </c>
      <c r="F235" s="246"/>
      <c r="G235" s="247">
        <f>ROUND(E235*F235,2)</f>
        <v>0</v>
      </c>
      <c r="H235" s="246"/>
      <c r="I235" s="247">
        <f>ROUND(E235*H235,2)</f>
        <v>0</v>
      </c>
      <c r="J235" s="246"/>
      <c r="K235" s="247">
        <f>ROUND(E235*J235,2)</f>
        <v>0</v>
      </c>
      <c r="L235" s="247">
        <v>21</v>
      </c>
      <c r="M235" s="247">
        <f>G235*(1+L235/100)</f>
        <v>0</v>
      </c>
      <c r="N235" s="245">
        <v>0</v>
      </c>
      <c r="O235" s="245">
        <f>ROUND(E235*N235,2)</f>
        <v>0</v>
      </c>
      <c r="P235" s="245">
        <v>0</v>
      </c>
      <c r="Q235" s="245">
        <f>ROUND(E235*P235,2)</f>
        <v>0</v>
      </c>
      <c r="R235" s="247"/>
      <c r="S235" s="247" t="s">
        <v>527</v>
      </c>
      <c r="T235" s="248" t="s">
        <v>512</v>
      </c>
      <c r="U235" s="224">
        <v>0</v>
      </c>
      <c r="V235" s="224">
        <f>ROUND(E235*U235,2)</f>
        <v>0</v>
      </c>
      <c r="W235" s="224"/>
      <c r="X235" s="224" t="s">
        <v>531</v>
      </c>
      <c r="Y235" s="224" t="s">
        <v>513</v>
      </c>
      <c r="Z235" s="213"/>
      <c r="AA235" s="213"/>
      <c r="AB235" s="213"/>
      <c r="AC235" s="213"/>
      <c r="AD235" s="213"/>
      <c r="AE235" s="213"/>
      <c r="AF235" s="213"/>
      <c r="AG235" s="213" t="s">
        <v>532</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5"/>
      <c r="D236" s="251"/>
      <c r="E236" s="251"/>
      <c r="F236" s="251"/>
      <c r="G236" s="251"/>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515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
      <c r="A237" s="242">
        <v>89</v>
      </c>
      <c r="B237" s="243" t="s">
        <v>6071</v>
      </c>
      <c r="C237" s="254" t="s">
        <v>6072</v>
      </c>
      <c r="D237" s="244" t="s">
        <v>530</v>
      </c>
      <c r="E237" s="245">
        <v>15</v>
      </c>
      <c r="F237" s="246"/>
      <c r="G237" s="247">
        <f>ROUND(E237*F237,2)</f>
        <v>0</v>
      </c>
      <c r="H237" s="246"/>
      <c r="I237" s="247">
        <f>ROUND(E237*H237,2)</f>
        <v>0</v>
      </c>
      <c r="J237" s="246"/>
      <c r="K237" s="247">
        <f>ROUND(E237*J237,2)</f>
        <v>0</v>
      </c>
      <c r="L237" s="247">
        <v>21</v>
      </c>
      <c r="M237" s="247">
        <f>G237*(1+L237/100)</f>
        <v>0</v>
      </c>
      <c r="N237" s="245">
        <v>0</v>
      </c>
      <c r="O237" s="245">
        <f>ROUND(E237*N237,2)</f>
        <v>0</v>
      </c>
      <c r="P237" s="245">
        <v>0</v>
      </c>
      <c r="Q237" s="245">
        <f>ROUND(E237*P237,2)</f>
        <v>0</v>
      </c>
      <c r="R237" s="247"/>
      <c r="S237" s="247" t="s">
        <v>527</v>
      </c>
      <c r="T237" s="248" t="s">
        <v>512</v>
      </c>
      <c r="U237" s="224">
        <v>0</v>
      </c>
      <c r="V237" s="224">
        <f>ROUND(E237*U237,2)</f>
        <v>0</v>
      </c>
      <c r="W237" s="224"/>
      <c r="X237" s="224" t="s">
        <v>531</v>
      </c>
      <c r="Y237" s="224" t="s">
        <v>513</v>
      </c>
      <c r="Z237" s="213"/>
      <c r="AA237" s="213"/>
      <c r="AB237" s="213"/>
      <c r="AC237" s="213"/>
      <c r="AD237" s="213"/>
      <c r="AE237" s="213"/>
      <c r="AF237" s="213"/>
      <c r="AG237" s="213" t="s">
        <v>532</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55"/>
      <c r="D238" s="251"/>
      <c r="E238" s="251"/>
      <c r="F238" s="251"/>
      <c r="G238" s="251"/>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515</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42">
        <v>90</v>
      </c>
      <c r="B239" s="243" t="s">
        <v>6073</v>
      </c>
      <c r="C239" s="254" t="s">
        <v>6074</v>
      </c>
      <c r="D239" s="244" t="s">
        <v>530</v>
      </c>
      <c r="E239" s="245">
        <v>11</v>
      </c>
      <c r="F239" s="246"/>
      <c r="G239" s="247">
        <f>ROUND(E239*F239,2)</f>
        <v>0</v>
      </c>
      <c r="H239" s="246"/>
      <c r="I239" s="247">
        <f>ROUND(E239*H239,2)</f>
        <v>0</v>
      </c>
      <c r="J239" s="246"/>
      <c r="K239" s="247">
        <f>ROUND(E239*J239,2)</f>
        <v>0</v>
      </c>
      <c r="L239" s="247">
        <v>21</v>
      </c>
      <c r="M239" s="247">
        <f>G239*(1+L239/100)</f>
        <v>0</v>
      </c>
      <c r="N239" s="245">
        <v>0</v>
      </c>
      <c r="O239" s="245">
        <f>ROUND(E239*N239,2)</f>
        <v>0</v>
      </c>
      <c r="P239" s="245">
        <v>0</v>
      </c>
      <c r="Q239" s="245">
        <f>ROUND(E239*P239,2)</f>
        <v>0</v>
      </c>
      <c r="R239" s="247"/>
      <c r="S239" s="247" t="s">
        <v>527</v>
      </c>
      <c r="T239" s="248" t="s">
        <v>512</v>
      </c>
      <c r="U239" s="224">
        <v>0</v>
      </c>
      <c r="V239" s="224">
        <f>ROUND(E239*U239,2)</f>
        <v>0</v>
      </c>
      <c r="W239" s="224"/>
      <c r="X239" s="224" t="s">
        <v>531</v>
      </c>
      <c r="Y239" s="224" t="s">
        <v>513</v>
      </c>
      <c r="Z239" s="213"/>
      <c r="AA239" s="213"/>
      <c r="AB239" s="213"/>
      <c r="AC239" s="213"/>
      <c r="AD239" s="213"/>
      <c r="AE239" s="213"/>
      <c r="AF239" s="213"/>
      <c r="AG239" s="213" t="s">
        <v>532</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55"/>
      <c r="D240" s="251"/>
      <c r="E240" s="251"/>
      <c r="F240" s="251"/>
      <c r="G240" s="251"/>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515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
      <c r="A241" s="242">
        <v>91</v>
      </c>
      <c r="B241" s="243" t="s">
        <v>6075</v>
      </c>
      <c r="C241" s="254" t="s">
        <v>6076</v>
      </c>
      <c r="D241" s="244" t="s">
        <v>530</v>
      </c>
      <c r="E241" s="245">
        <v>432</v>
      </c>
      <c r="F241" s="246"/>
      <c r="G241" s="247">
        <f>ROUND(E241*F241,2)</f>
        <v>0</v>
      </c>
      <c r="H241" s="246"/>
      <c r="I241" s="247">
        <f>ROUND(E241*H241,2)</f>
        <v>0</v>
      </c>
      <c r="J241" s="246"/>
      <c r="K241" s="247">
        <f>ROUND(E241*J241,2)</f>
        <v>0</v>
      </c>
      <c r="L241" s="247">
        <v>21</v>
      </c>
      <c r="M241" s="247">
        <f>G241*(1+L241/100)</f>
        <v>0</v>
      </c>
      <c r="N241" s="245">
        <v>0</v>
      </c>
      <c r="O241" s="245">
        <f>ROUND(E241*N241,2)</f>
        <v>0</v>
      </c>
      <c r="P241" s="245">
        <v>0</v>
      </c>
      <c r="Q241" s="245">
        <f>ROUND(E241*P241,2)</f>
        <v>0</v>
      </c>
      <c r="R241" s="247"/>
      <c r="S241" s="247" t="s">
        <v>527</v>
      </c>
      <c r="T241" s="248" t="s">
        <v>512</v>
      </c>
      <c r="U241" s="224">
        <v>0</v>
      </c>
      <c r="V241" s="224">
        <f>ROUND(E241*U241,2)</f>
        <v>0</v>
      </c>
      <c r="W241" s="224"/>
      <c r="X241" s="224" t="s">
        <v>531</v>
      </c>
      <c r="Y241" s="224" t="s">
        <v>513</v>
      </c>
      <c r="Z241" s="213"/>
      <c r="AA241" s="213"/>
      <c r="AB241" s="213"/>
      <c r="AC241" s="213"/>
      <c r="AD241" s="213"/>
      <c r="AE241" s="213"/>
      <c r="AF241" s="213"/>
      <c r="AG241" s="213" t="s">
        <v>532</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2" x14ac:dyDescent="0.2">
      <c r="A242" s="220"/>
      <c r="B242" s="221"/>
      <c r="C242" s="255"/>
      <c r="D242" s="251"/>
      <c r="E242" s="251"/>
      <c r="F242" s="251"/>
      <c r="G242" s="251"/>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515</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
      <c r="A243" s="242">
        <v>92</v>
      </c>
      <c r="B243" s="243" t="s">
        <v>6077</v>
      </c>
      <c r="C243" s="254" t="s">
        <v>6078</v>
      </c>
      <c r="D243" s="244" t="s">
        <v>530</v>
      </c>
      <c r="E243" s="245">
        <v>240</v>
      </c>
      <c r="F243" s="246"/>
      <c r="G243" s="247">
        <f>ROUND(E243*F243,2)</f>
        <v>0</v>
      </c>
      <c r="H243" s="246"/>
      <c r="I243" s="247">
        <f>ROUND(E243*H243,2)</f>
        <v>0</v>
      </c>
      <c r="J243" s="246"/>
      <c r="K243" s="247">
        <f>ROUND(E243*J243,2)</f>
        <v>0</v>
      </c>
      <c r="L243" s="247">
        <v>21</v>
      </c>
      <c r="M243" s="247">
        <f>G243*(1+L243/100)</f>
        <v>0</v>
      </c>
      <c r="N243" s="245">
        <v>0</v>
      </c>
      <c r="O243" s="245">
        <f>ROUND(E243*N243,2)</f>
        <v>0</v>
      </c>
      <c r="P243" s="245">
        <v>0</v>
      </c>
      <c r="Q243" s="245">
        <f>ROUND(E243*P243,2)</f>
        <v>0</v>
      </c>
      <c r="R243" s="247"/>
      <c r="S243" s="247" t="s">
        <v>527</v>
      </c>
      <c r="T243" s="248" t="s">
        <v>512</v>
      </c>
      <c r="U243" s="224">
        <v>0</v>
      </c>
      <c r="V243" s="224">
        <f>ROUND(E243*U243,2)</f>
        <v>0</v>
      </c>
      <c r="W243" s="224"/>
      <c r="X243" s="224" t="s">
        <v>531</v>
      </c>
      <c r="Y243" s="224" t="s">
        <v>513</v>
      </c>
      <c r="Z243" s="213"/>
      <c r="AA243" s="213"/>
      <c r="AB243" s="213"/>
      <c r="AC243" s="213"/>
      <c r="AD243" s="213"/>
      <c r="AE243" s="213"/>
      <c r="AF243" s="213"/>
      <c r="AG243" s="213" t="s">
        <v>532</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55"/>
      <c r="D244" s="251"/>
      <c r="E244" s="251"/>
      <c r="F244" s="251"/>
      <c r="G244" s="251"/>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515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
      <c r="A245" s="242">
        <v>93</v>
      </c>
      <c r="B245" s="243" t="s">
        <v>6041</v>
      </c>
      <c r="C245" s="254" t="s">
        <v>6042</v>
      </c>
      <c r="D245" s="244" t="s">
        <v>974</v>
      </c>
      <c r="E245" s="245">
        <v>24</v>
      </c>
      <c r="F245" s="246"/>
      <c r="G245" s="247">
        <f>ROUND(E245*F245,2)</f>
        <v>0</v>
      </c>
      <c r="H245" s="246"/>
      <c r="I245" s="247">
        <f>ROUND(E245*H245,2)</f>
        <v>0</v>
      </c>
      <c r="J245" s="246"/>
      <c r="K245" s="247">
        <f>ROUND(E245*J245,2)</f>
        <v>0</v>
      </c>
      <c r="L245" s="247">
        <v>21</v>
      </c>
      <c r="M245" s="247">
        <f>G245*(1+L245/100)</f>
        <v>0</v>
      </c>
      <c r="N245" s="245">
        <v>0</v>
      </c>
      <c r="O245" s="245">
        <f>ROUND(E245*N245,2)</f>
        <v>0</v>
      </c>
      <c r="P245" s="245">
        <v>0</v>
      </c>
      <c r="Q245" s="245">
        <f>ROUND(E245*P245,2)</f>
        <v>0</v>
      </c>
      <c r="R245" s="247"/>
      <c r="S245" s="247" t="s">
        <v>527</v>
      </c>
      <c r="T245" s="248" t="s">
        <v>512</v>
      </c>
      <c r="U245" s="224">
        <v>0</v>
      </c>
      <c r="V245" s="224">
        <f>ROUND(E245*U245,2)</f>
        <v>0</v>
      </c>
      <c r="W245" s="224"/>
      <c r="X245" s="224" t="s">
        <v>557</v>
      </c>
      <c r="Y245" s="224" t="s">
        <v>513</v>
      </c>
      <c r="Z245" s="213"/>
      <c r="AA245" s="213"/>
      <c r="AB245" s="213"/>
      <c r="AC245" s="213"/>
      <c r="AD245" s="213"/>
      <c r="AE245" s="213"/>
      <c r="AF245" s="213"/>
      <c r="AG245" s="213" t="s">
        <v>571</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55"/>
      <c r="D246" s="251"/>
      <c r="E246" s="251"/>
      <c r="F246" s="251"/>
      <c r="G246" s="251"/>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515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
      <c r="A247" s="242">
        <v>94</v>
      </c>
      <c r="B247" s="243" t="s">
        <v>5917</v>
      </c>
      <c r="C247" s="254" t="s">
        <v>5966</v>
      </c>
      <c r="D247" s="244" t="s">
        <v>918</v>
      </c>
      <c r="E247" s="245">
        <v>2.4</v>
      </c>
      <c r="F247" s="246"/>
      <c r="G247" s="247">
        <f>ROUND(E247*F247,2)</f>
        <v>0</v>
      </c>
      <c r="H247" s="246"/>
      <c r="I247" s="247">
        <f>ROUND(E247*H247,2)</f>
        <v>0</v>
      </c>
      <c r="J247" s="246"/>
      <c r="K247" s="247">
        <f>ROUND(E247*J247,2)</f>
        <v>0</v>
      </c>
      <c r="L247" s="247">
        <v>21</v>
      </c>
      <c r="M247" s="247">
        <f>G247*(1+L247/100)</f>
        <v>0</v>
      </c>
      <c r="N247" s="245">
        <v>0</v>
      </c>
      <c r="O247" s="245">
        <f>ROUND(E247*N247,2)</f>
        <v>0</v>
      </c>
      <c r="P247" s="245">
        <v>0</v>
      </c>
      <c r="Q247" s="245">
        <f>ROUND(E247*P247,2)</f>
        <v>0</v>
      </c>
      <c r="R247" s="247"/>
      <c r="S247" s="247" t="s">
        <v>527</v>
      </c>
      <c r="T247" s="248" t="s">
        <v>512</v>
      </c>
      <c r="U247" s="224">
        <v>0</v>
      </c>
      <c r="V247" s="224">
        <f>ROUND(E247*U247,2)</f>
        <v>0</v>
      </c>
      <c r="W247" s="224"/>
      <c r="X247" s="224" t="s">
        <v>3483</v>
      </c>
      <c r="Y247" s="224" t="s">
        <v>513</v>
      </c>
      <c r="Z247" s="213"/>
      <c r="AA247" s="213"/>
      <c r="AB247" s="213"/>
      <c r="AC247" s="213"/>
      <c r="AD247" s="213"/>
      <c r="AE247" s="213"/>
      <c r="AF247" s="213"/>
      <c r="AG247" s="213" t="s">
        <v>3484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2" x14ac:dyDescent="0.2">
      <c r="A248" s="220"/>
      <c r="B248" s="221"/>
      <c r="C248" s="255"/>
      <c r="D248" s="251"/>
      <c r="E248" s="251"/>
      <c r="F248" s="251"/>
      <c r="G248" s="251"/>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515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2">
        <v>95</v>
      </c>
      <c r="B249" s="243" t="s">
        <v>6043</v>
      </c>
      <c r="C249" s="254" t="s">
        <v>6044</v>
      </c>
      <c r="D249" s="244" t="s">
        <v>918</v>
      </c>
      <c r="E249" s="245">
        <v>0.12</v>
      </c>
      <c r="F249" s="246"/>
      <c r="G249" s="247">
        <f>ROUND(E249*F249,2)</f>
        <v>0</v>
      </c>
      <c r="H249" s="246"/>
      <c r="I249" s="247">
        <f>ROUND(E249*H249,2)</f>
        <v>0</v>
      </c>
      <c r="J249" s="246"/>
      <c r="K249" s="247">
        <f>ROUND(E249*J249,2)</f>
        <v>0</v>
      </c>
      <c r="L249" s="247">
        <v>21</v>
      </c>
      <c r="M249" s="247">
        <f>G249*(1+L249/100)</f>
        <v>0</v>
      </c>
      <c r="N249" s="245">
        <v>0</v>
      </c>
      <c r="O249" s="245">
        <f>ROUND(E249*N249,2)</f>
        <v>0</v>
      </c>
      <c r="P249" s="245">
        <v>0</v>
      </c>
      <c r="Q249" s="245">
        <f>ROUND(E249*P249,2)</f>
        <v>0</v>
      </c>
      <c r="R249" s="247"/>
      <c r="S249" s="247" t="s">
        <v>527</v>
      </c>
      <c r="T249" s="248" t="s">
        <v>512</v>
      </c>
      <c r="U249" s="224">
        <v>0</v>
      </c>
      <c r="V249" s="224">
        <f>ROUND(E249*U249,2)</f>
        <v>0</v>
      </c>
      <c r="W249" s="224"/>
      <c r="X249" s="224" t="s">
        <v>557</v>
      </c>
      <c r="Y249" s="224" t="s">
        <v>513</v>
      </c>
      <c r="Z249" s="213"/>
      <c r="AA249" s="213"/>
      <c r="AB249" s="213"/>
      <c r="AC249" s="213"/>
      <c r="AD249" s="213"/>
      <c r="AE249" s="213"/>
      <c r="AF249" s="213"/>
      <c r="AG249" s="213" t="s">
        <v>571</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55"/>
      <c r="D250" s="251"/>
      <c r="E250" s="251"/>
      <c r="F250" s="251"/>
      <c r="G250" s="251"/>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515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2">
        <v>96</v>
      </c>
      <c r="B251" s="243" t="s">
        <v>5917</v>
      </c>
      <c r="C251" s="254" t="s">
        <v>5969</v>
      </c>
      <c r="D251" s="244" t="s">
        <v>918</v>
      </c>
      <c r="E251" s="245">
        <v>0.12</v>
      </c>
      <c r="F251" s="246"/>
      <c r="G251" s="247">
        <f>ROUND(E251*F251,2)</f>
        <v>0</v>
      </c>
      <c r="H251" s="246"/>
      <c r="I251" s="247">
        <f>ROUND(E251*H251,2)</f>
        <v>0</v>
      </c>
      <c r="J251" s="246"/>
      <c r="K251" s="247">
        <f>ROUND(E251*J251,2)</f>
        <v>0</v>
      </c>
      <c r="L251" s="247">
        <v>21</v>
      </c>
      <c r="M251" s="247">
        <f>G251*(1+L251/100)</f>
        <v>0</v>
      </c>
      <c r="N251" s="245">
        <v>0</v>
      </c>
      <c r="O251" s="245">
        <f>ROUND(E251*N251,2)</f>
        <v>0</v>
      </c>
      <c r="P251" s="245">
        <v>0</v>
      </c>
      <c r="Q251" s="245">
        <f>ROUND(E251*P251,2)</f>
        <v>0</v>
      </c>
      <c r="R251" s="247"/>
      <c r="S251" s="247" t="s">
        <v>527</v>
      </c>
      <c r="T251" s="248" t="s">
        <v>512</v>
      </c>
      <c r="U251" s="224">
        <v>0</v>
      </c>
      <c r="V251" s="224">
        <f>ROUND(E251*U251,2)</f>
        <v>0</v>
      </c>
      <c r="W251" s="224"/>
      <c r="X251" s="224" t="s">
        <v>3483</v>
      </c>
      <c r="Y251" s="224" t="s">
        <v>513</v>
      </c>
      <c r="Z251" s="213"/>
      <c r="AA251" s="213"/>
      <c r="AB251" s="213"/>
      <c r="AC251" s="213"/>
      <c r="AD251" s="213"/>
      <c r="AE251" s="213"/>
      <c r="AF251" s="213"/>
      <c r="AG251" s="213" t="s">
        <v>3484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55"/>
      <c r="D252" s="251"/>
      <c r="E252" s="251"/>
      <c r="F252" s="251"/>
      <c r="G252" s="251"/>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515</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
      <c r="A253" s="242">
        <v>97</v>
      </c>
      <c r="B253" s="243" t="s">
        <v>5970</v>
      </c>
      <c r="C253" s="254" t="s">
        <v>5971</v>
      </c>
      <c r="D253" s="244" t="s">
        <v>918</v>
      </c>
      <c r="E253" s="245">
        <v>0.12</v>
      </c>
      <c r="F253" s="246"/>
      <c r="G253" s="247">
        <f>ROUND(E253*F253,2)</f>
        <v>0</v>
      </c>
      <c r="H253" s="246"/>
      <c r="I253" s="247">
        <f>ROUND(E253*H253,2)</f>
        <v>0</v>
      </c>
      <c r="J253" s="246"/>
      <c r="K253" s="247">
        <f>ROUND(E253*J253,2)</f>
        <v>0</v>
      </c>
      <c r="L253" s="247">
        <v>21</v>
      </c>
      <c r="M253" s="247">
        <f>G253*(1+L253/100)</f>
        <v>0</v>
      </c>
      <c r="N253" s="245">
        <v>0</v>
      </c>
      <c r="O253" s="245">
        <f>ROUND(E253*N253,2)</f>
        <v>0</v>
      </c>
      <c r="P253" s="245">
        <v>0</v>
      </c>
      <c r="Q253" s="245">
        <f>ROUND(E253*P253,2)</f>
        <v>0</v>
      </c>
      <c r="R253" s="247"/>
      <c r="S253" s="247" t="s">
        <v>527</v>
      </c>
      <c r="T253" s="248" t="s">
        <v>512</v>
      </c>
      <c r="U253" s="224">
        <v>0</v>
      </c>
      <c r="V253" s="224">
        <f>ROUND(E253*U253,2)</f>
        <v>0</v>
      </c>
      <c r="W253" s="224"/>
      <c r="X253" s="224" t="s">
        <v>557</v>
      </c>
      <c r="Y253" s="224" t="s">
        <v>513</v>
      </c>
      <c r="Z253" s="213"/>
      <c r="AA253" s="213"/>
      <c r="AB253" s="213"/>
      <c r="AC253" s="213"/>
      <c r="AD253" s="213"/>
      <c r="AE253" s="213"/>
      <c r="AF253" s="213"/>
      <c r="AG253" s="213" t="s">
        <v>571</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5"/>
      <c r="D254" s="251"/>
      <c r="E254" s="251"/>
      <c r="F254" s="251"/>
      <c r="G254" s="251"/>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515</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x14ac:dyDescent="0.2">
      <c r="A255" s="232" t="s">
        <v>506</v>
      </c>
      <c r="B255" s="233" t="s">
        <v>298</v>
      </c>
      <c r="C255" s="253" t="s">
        <v>299</v>
      </c>
      <c r="D255" s="234"/>
      <c r="E255" s="235"/>
      <c r="F255" s="236"/>
      <c r="G255" s="236">
        <f>SUMIF(AG256:AG273,"&lt;&gt;NOR",G256:G273)</f>
        <v>0</v>
      </c>
      <c r="H255" s="236"/>
      <c r="I255" s="236">
        <f>SUM(I256:I273)</f>
        <v>0</v>
      </c>
      <c r="J255" s="236"/>
      <c r="K255" s="236">
        <f>SUM(K256:K273)</f>
        <v>0</v>
      </c>
      <c r="L255" s="236"/>
      <c r="M255" s="236">
        <f>SUM(M256:M273)</f>
        <v>0</v>
      </c>
      <c r="N255" s="235"/>
      <c r="O255" s="235">
        <f>SUM(O256:O273)</f>
        <v>0</v>
      </c>
      <c r="P255" s="235"/>
      <c r="Q255" s="235">
        <f>SUM(Q256:Q273)</f>
        <v>0</v>
      </c>
      <c r="R255" s="236"/>
      <c r="S255" s="236"/>
      <c r="T255" s="237"/>
      <c r="U255" s="231"/>
      <c r="V255" s="231">
        <f>SUM(V256:V273)</f>
        <v>8.0599999999999987</v>
      </c>
      <c r="W255" s="231"/>
      <c r="X255" s="231"/>
      <c r="Y255" s="231"/>
      <c r="AG255" t="s">
        <v>507</v>
      </c>
    </row>
    <row r="256" spans="1:60" outlineLevel="1" x14ac:dyDescent="0.2">
      <c r="A256" s="242">
        <v>98</v>
      </c>
      <c r="B256" s="243" t="s">
        <v>6079</v>
      </c>
      <c r="C256" s="254" t="s">
        <v>6080</v>
      </c>
      <c r="D256" s="244" t="s">
        <v>974</v>
      </c>
      <c r="E256" s="245">
        <v>527</v>
      </c>
      <c r="F256" s="246"/>
      <c r="G256" s="247">
        <f>ROUND(E256*F256,2)</f>
        <v>0</v>
      </c>
      <c r="H256" s="246"/>
      <c r="I256" s="247">
        <f>ROUND(E256*H256,2)</f>
        <v>0</v>
      </c>
      <c r="J256" s="246"/>
      <c r="K256" s="247">
        <f>ROUND(E256*J256,2)</f>
        <v>0</v>
      </c>
      <c r="L256" s="247">
        <v>21</v>
      </c>
      <c r="M256" s="247">
        <f>G256*(1+L256/100)</f>
        <v>0</v>
      </c>
      <c r="N256" s="245">
        <v>0</v>
      </c>
      <c r="O256" s="245">
        <f>ROUND(E256*N256,2)</f>
        <v>0</v>
      </c>
      <c r="P256" s="245">
        <v>0</v>
      </c>
      <c r="Q256" s="245">
        <f>ROUND(E256*P256,2)</f>
        <v>0</v>
      </c>
      <c r="R256" s="247"/>
      <c r="S256" s="247" t="s">
        <v>527</v>
      </c>
      <c r="T256" s="248" t="s">
        <v>512</v>
      </c>
      <c r="U256" s="224">
        <v>0</v>
      </c>
      <c r="V256" s="224">
        <f>ROUND(E256*U256,2)</f>
        <v>0</v>
      </c>
      <c r="W256" s="224"/>
      <c r="X256" s="224" t="s">
        <v>557</v>
      </c>
      <c r="Y256" s="224" t="s">
        <v>513</v>
      </c>
      <c r="Z256" s="213"/>
      <c r="AA256" s="213"/>
      <c r="AB256" s="213"/>
      <c r="AC256" s="213"/>
      <c r="AD256" s="213"/>
      <c r="AE256" s="213"/>
      <c r="AF256" s="213"/>
      <c r="AG256" s="213" t="s">
        <v>558</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5"/>
      <c r="D257" s="251"/>
      <c r="E257" s="251"/>
      <c r="F257" s="251"/>
      <c r="G257" s="251"/>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515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42">
        <v>99</v>
      </c>
      <c r="B258" s="243" t="s">
        <v>5917</v>
      </c>
      <c r="C258" s="254" t="s">
        <v>6081</v>
      </c>
      <c r="D258" s="244" t="s">
        <v>1663</v>
      </c>
      <c r="E258" s="245">
        <v>13.175000000000001</v>
      </c>
      <c r="F258" s="246"/>
      <c r="G258" s="247">
        <f>ROUND(E258*F258,2)</f>
        <v>0</v>
      </c>
      <c r="H258" s="246"/>
      <c r="I258" s="247">
        <f>ROUND(E258*H258,2)</f>
        <v>0</v>
      </c>
      <c r="J258" s="246"/>
      <c r="K258" s="247">
        <f>ROUND(E258*J258,2)</f>
        <v>0</v>
      </c>
      <c r="L258" s="247">
        <v>21</v>
      </c>
      <c r="M258" s="247">
        <f>G258*(1+L258/100)</f>
        <v>0</v>
      </c>
      <c r="N258" s="245">
        <v>0</v>
      </c>
      <c r="O258" s="245">
        <f>ROUND(E258*N258,2)</f>
        <v>0</v>
      </c>
      <c r="P258" s="245">
        <v>0</v>
      </c>
      <c r="Q258" s="245">
        <f>ROUND(E258*P258,2)</f>
        <v>0</v>
      </c>
      <c r="R258" s="247"/>
      <c r="S258" s="247" t="s">
        <v>527</v>
      </c>
      <c r="T258" s="248" t="s">
        <v>512</v>
      </c>
      <c r="U258" s="224">
        <v>0</v>
      </c>
      <c r="V258" s="224">
        <f>ROUND(E258*U258,2)</f>
        <v>0</v>
      </c>
      <c r="W258" s="224"/>
      <c r="X258" s="224" t="s">
        <v>3483</v>
      </c>
      <c r="Y258" s="224" t="s">
        <v>513</v>
      </c>
      <c r="Z258" s="213"/>
      <c r="AA258" s="213"/>
      <c r="AB258" s="213"/>
      <c r="AC258" s="213"/>
      <c r="AD258" s="213"/>
      <c r="AE258" s="213"/>
      <c r="AF258" s="213"/>
      <c r="AG258" s="213" t="s">
        <v>3484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5"/>
      <c r="D259" s="251"/>
      <c r="E259" s="251"/>
      <c r="F259" s="251"/>
      <c r="G259" s="251"/>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515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42">
        <v>100</v>
      </c>
      <c r="B260" s="243" t="s">
        <v>6082</v>
      </c>
      <c r="C260" s="254" t="s">
        <v>6083</v>
      </c>
      <c r="D260" s="244" t="s">
        <v>974</v>
      </c>
      <c r="E260" s="245">
        <v>527</v>
      </c>
      <c r="F260" s="246"/>
      <c r="G260" s="247">
        <f>ROUND(E260*F260,2)</f>
        <v>0</v>
      </c>
      <c r="H260" s="246"/>
      <c r="I260" s="247">
        <f>ROUND(E260*H260,2)</f>
        <v>0</v>
      </c>
      <c r="J260" s="246"/>
      <c r="K260" s="247">
        <f>ROUND(E260*J260,2)</f>
        <v>0</v>
      </c>
      <c r="L260" s="247">
        <v>21</v>
      </c>
      <c r="M260" s="247">
        <f>G260*(1+L260/100)</f>
        <v>0</v>
      </c>
      <c r="N260" s="245">
        <v>0</v>
      </c>
      <c r="O260" s="245">
        <f>ROUND(E260*N260,2)</f>
        <v>0</v>
      </c>
      <c r="P260" s="245">
        <v>0</v>
      </c>
      <c r="Q260" s="245">
        <f>ROUND(E260*P260,2)</f>
        <v>0</v>
      </c>
      <c r="R260" s="247"/>
      <c r="S260" s="247" t="s">
        <v>527</v>
      </c>
      <c r="T260" s="248" t="s">
        <v>512</v>
      </c>
      <c r="U260" s="224">
        <v>0</v>
      </c>
      <c r="V260" s="224">
        <f>ROUND(E260*U260,2)</f>
        <v>0</v>
      </c>
      <c r="W260" s="224"/>
      <c r="X260" s="224" t="s">
        <v>557</v>
      </c>
      <c r="Y260" s="224" t="s">
        <v>513</v>
      </c>
      <c r="Z260" s="213"/>
      <c r="AA260" s="213"/>
      <c r="AB260" s="213"/>
      <c r="AC260" s="213"/>
      <c r="AD260" s="213"/>
      <c r="AE260" s="213"/>
      <c r="AF260" s="213"/>
      <c r="AG260" s="213" t="s">
        <v>571</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5"/>
      <c r="D261" s="251"/>
      <c r="E261" s="251"/>
      <c r="F261" s="251"/>
      <c r="G261" s="251"/>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515</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2">
        <v>101</v>
      </c>
      <c r="B262" s="243" t="s">
        <v>6084</v>
      </c>
      <c r="C262" s="254" t="s">
        <v>6085</v>
      </c>
      <c r="D262" s="244" t="s">
        <v>974</v>
      </c>
      <c r="E262" s="245">
        <v>527</v>
      </c>
      <c r="F262" s="246"/>
      <c r="G262" s="247">
        <f>ROUND(E262*F262,2)</f>
        <v>0</v>
      </c>
      <c r="H262" s="246"/>
      <c r="I262" s="247">
        <f>ROUND(E262*H262,2)</f>
        <v>0</v>
      </c>
      <c r="J262" s="246"/>
      <c r="K262" s="247">
        <f>ROUND(E262*J262,2)</f>
        <v>0</v>
      </c>
      <c r="L262" s="247">
        <v>21</v>
      </c>
      <c r="M262" s="247">
        <f>G262*(1+L262/100)</f>
        <v>0</v>
      </c>
      <c r="N262" s="245">
        <v>0</v>
      </c>
      <c r="O262" s="245">
        <f>ROUND(E262*N262,2)</f>
        <v>0</v>
      </c>
      <c r="P262" s="245">
        <v>0</v>
      </c>
      <c r="Q262" s="245">
        <f>ROUND(E262*P262,2)</f>
        <v>0</v>
      </c>
      <c r="R262" s="247" t="s">
        <v>5907</v>
      </c>
      <c r="S262" s="247" t="s">
        <v>511</v>
      </c>
      <c r="T262" s="248" t="s">
        <v>512</v>
      </c>
      <c r="U262" s="224">
        <v>1.0999999999999999E-2</v>
      </c>
      <c r="V262" s="224">
        <f>ROUND(E262*U262,2)</f>
        <v>5.8</v>
      </c>
      <c r="W262" s="224"/>
      <c r="X262" s="224" t="s">
        <v>557</v>
      </c>
      <c r="Y262" s="224" t="s">
        <v>513</v>
      </c>
      <c r="Z262" s="213"/>
      <c r="AA262" s="213"/>
      <c r="AB262" s="213"/>
      <c r="AC262" s="213"/>
      <c r="AD262" s="213"/>
      <c r="AE262" s="213"/>
      <c r="AF262" s="213"/>
      <c r="AG262" s="213" t="s">
        <v>558</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2" x14ac:dyDescent="0.2">
      <c r="A263" s="220"/>
      <c r="B263" s="221"/>
      <c r="C263" s="274" t="s">
        <v>6086</v>
      </c>
      <c r="D263" s="272"/>
      <c r="E263" s="272"/>
      <c r="F263" s="272"/>
      <c r="G263" s="272"/>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921</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62" t="str">
        <f>C263</f>
        <v>bez ohledu na způsob založení, tj. pokosení se shrabáním, naložením shrabků na dopravní prostředek s odvezením do 20 km a se složením,</v>
      </c>
      <c r="BB263" s="213"/>
      <c r="BC263" s="213"/>
      <c r="BD263" s="213"/>
      <c r="BE263" s="213"/>
      <c r="BF263" s="213"/>
      <c r="BG263" s="213"/>
      <c r="BH263" s="213"/>
    </row>
    <row r="264" spans="1:60" outlineLevel="2" x14ac:dyDescent="0.2">
      <c r="A264" s="220"/>
      <c r="B264" s="221"/>
      <c r="C264" s="257"/>
      <c r="D264" s="250"/>
      <c r="E264" s="250"/>
      <c r="F264" s="250"/>
      <c r="G264" s="250"/>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515</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42">
        <v>102</v>
      </c>
      <c r="B265" s="243" t="s">
        <v>5909</v>
      </c>
      <c r="C265" s="254" t="s">
        <v>5922</v>
      </c>
      <c r="D265" s="244" t="s">
        <v>918</v>
      </c>
      <c r="E265" s="245">
        <v>2.6</v>
      </c>
      <c r="F265" s="246"/>
      <c r="G265" s="247">
        <f>ROUND(E265*F265,2)</f>
        <v>0</v>
      </c>
      <c r="H265" s="246"/>
      <c r="I265" s="247">
        <f>ROUND(E265*H265,2)</f>
        <v>0</v>
      </c>
      <c r="J265" s="246"/>
      <c r="K265" s="247">
        <f>ROUND(E265*J265,2)</f>
        <v>0</v>
      </c>
      <c r="L265" s="247">
        <v>21</v>
      </c>
      <c r="M265" s="247">
        <f>G265*(1+L265/100)</f>
        <v>0</v>
      </c>
      <c r="N265" s="245">
        <v>0</v>
      </c>
      <c r="O265" s="245">
        <f>ROUND(E265*N265,2)</f>
        <v>0</v>
      </c>
      <c r="P265" s="245">
        <v>0</v>
      </c>
      <c r="Q265" s="245">
        <f>ROUND(E265*P265,2)</f>
        <v>0</v>
      </c>
      <c r="R265" s="247"/>
      <c r="S265" s="247" t="s">
        <v>527</v>
      </c>
      <c r="T265" s="248" t="s">
        <v>512</v>
      </c>
      <c r="U265" s="224">
        <v>0</v>
      </c>
      <c r="V265" s="224">
        <f>ROUND(E265*U265,2)</f>
        <v>0</v>
      </c>
      <c r="W265" s="224"/>
      <c r="X265" s="224" t="s">
        <v>3483</v>
      </c>
      <c r="Y265" s="224" t="s">
        <v>513</v>
      </c>
      <c r="Z265" s="213"/>
      <c r="AA265" s="213"/>
      <c r="AB265" s="213"/>
      <c r="AC265" s="213"/>
      <c r="AD265" s="213"/>
      <c r="AE265" s="213"/>
      <c r="AF265" s="213"/>
      <c r="AG265" s="213" t="s">
        <v>3506</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55"/>
      <c r="D266" s="251"/>
      <c r="E266" s="251"/>
      <c r="F266" s="251"/>
      <c r="G266" s="251"/>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515</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x14ac:dyDescent="0.2">
      <c r="A267" s="242">
        <v>103</v>
      </c>
      <c r="B267" s="243" t="s">
        <v>5909</v>
      </c>
      <c r="C267" s="254" t="s">
        <v>5923</v>
      </c>
      <c r="D267" s="244" t="s">
        <v>969</v>
      </c>
      <c r="E267" s="245">
        <v>3.38</v>
      </c>
      <c r="F267" s="246"/>
      <c r="G267" s="247">
        <f>ROUND(E267*F267,2)</f>
        <v>0</v>
      </c>
      <c r="H267" s="246"/>
      <c r="I267" s="247">
        <f>ROUND(E267*H267,2)</f>
        <v>0</v>
      </c>
      <c r="J267" s="246"/>
      <c r="K267" s="247">
        <f>ROUND(E267*J267,2)</f>
        <v>0</v>
      </c>
      <c r="L267" s="247">
        <v>21</v>
      </c>
      <c r="M267" s="247">
        <f>G267*(1+L267/100)</f>
        <v>0</v>
      </c>
      <c r="N267" s="245">
        <v>0</v>
      </c>
      <c r="O267" s="245">
        <f>ROUND(E267*N267,2)</f>
        <v>0</v>
      </c>
      <c r="P267" s="245">
        <v>0</v>
      </c>
      <c r="Q267" s="245">
        <f>ROUND(E267*P267,2)</f>
        <v>0</v>
      </c>
      <c r="R267" s="247"/>
      <c r="S267" s="247" t="s">
        <v>527</v>
      </c>
      <c r="T267" s="248" t="s">
        <v>512</v>
      </c>
      <c r="U267" s="224">
        <v>0</v>
      </c>
      <c r="V267" s="224">
        <f>ROUND(E267*U267,2)</f>
        <v>0</v>
      </c>
      <c r="W267" s="224"/>
      <c r="X267" s="224" t="s">
        <v>3483</v>
      </c>
      <c r="Y267" s="224" t="s">
        <v>513</v>
      </c>
      <c r="Z267" s="213"/>
      <c r="AA267" s="213"/>
      <c r="AB267" s="213"/>
      <c r="AC267" s="213"/>
      <c r="AD267" s="213"/>
      <c r="AE267" s="213"/>
      <c r="AF267" s="213"/>
      <c r="AG267" s="213" t="s">
        <v>3506</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5"/>
      <c r="D268" s="251"/>
      <c r="E268" s="251"/>
      <c r="F268" s="251"/>
      <c r="G268" s="251"/>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515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2">
        <v>104</v>
      </c>
      <c r="B269" s="243" t="s">
        <v>6087</v>
      </c>
      <c r="C269" s="254" t="s">
        <v>6088</v>
      </c>
      <c r="D269" s="244" t="s">
        <v>969</v>
      </c>
      <c r="E269" s="245">
        <v>0.10539999999999999</v>
      </c>
      <c r="F269" s="246"/>
      <c r="G269" s="247">
        <f>ROUND(E269*F269,2)</f>
        <v>0</v>
      </c>
      <c r="H269" s="246"/>
      <c r="I269" s="247">
        <f>ROUND(E269*H269,2)</f>
        <v>0</v>
      </c>
      <c r="J269" s="246"/>
      <c r="K269" s="247">
        <f>ROUND(E269*J269,2)</f>
        <v>0</v>
      </c>
      <c r="L269" s="247">
        <v>21</v>
      </c>
      <c r="M269" s="247">
        <f>G269*(1+L269/100)</f>
        <v>0</v>
      </c>
      <c r="N269" s="245">
        <v>0</v>
      </c>
      <c r="O269" s="245">
        <f>ROUND(E269*N269,2)</f>
        <v>0</v>
      </c>
      <c r="P269" s="245">
        <v>0</v>
      </c>
      <c r="Q269" s="245">
        <f>ROUND(E269*P269,2)</f>
        <v>0</v>
      </c>
      <c r="R269" s="247" t="s">
        <v>5907</v>
      </c>
      <c r="S269" s="247" t="s">
        <v>511</v>
      </c>
      <c r="T269" s="248" t="s">
        <v>511</v>
      </c>
      <c r="U269" s="224">
        <v>21.428999999999998</v>
      </c>
      <c r="V269" s="224">
        <f>ROUND(E269*U269,2)</f>
        <v>2.2599999999999998</v>
      </c>
      <c r="W269" s="224"/>
      <c r="X269" s="224" t="s">
        <v>557</v>
      </c>
      <c r="Y269" s="224" t="s">
        <v>513</v>
      </c>
      <c r="Z269" s="213"/>
      <c r="AA269" s="213"/>
      <c r="AB269" s="213"/>
      <c r="AC269" s="213"/>
      <c r="AD269" s="213"/>
      <c r="AE269" s="213"/>
      <c r="AF269" s="213"/>
      <c r="AG269" s="213" t="s">
        <v>571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4" t="s">
        <v>5952</v>
      </c>
      <c r="D270" s="272"/>
      <c r="E270" s="272"/>
      <c r="F270" s="272"/>
      <c r="G270" s="272"/>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921</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7"/>
      <c r="D271" s="250"/>
      <c r="E271" s="250"/>
      <c r="F271" s="250"/>
      <c r="G271" s="250"/>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515</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
      <c r="A272" s="242">
        <v>105</v>
      </c>
      <c r="B272" s="243" t="s">
        <v>6089</v>
      </c>
      <c r="C272" s="254" t="s">
        <v>6090</v>
      </c>
      <c r="D272" s="244" t="s">
        <v>1663</v>
      </c>
      <c r="E272" s="245">
        <v>10.54</v>
      </c>
      <c r="F272" s="246"/>
      <c r="G272" s="247">
        <f>ROUND(E272*F272,2)</f>
        <v>0</v>
      </c>
      <c r="H272" s="246"/>
      <c r="I272" s="247">
        <f>ROUND(E272*H272,2)</f>
        <v>0</v>
      </c>
      <c r="J272" s="246"/>
      <c r="K272" s="247">
        <f>ROUND(E272*J272,2)</f>
        <v>0</v>
      </c>
      <c r="L272" s="247">
        <v>21</v>
      </c>
      <c r="M272" s="247">
        <f>G272*(1+L272/100)</f>
        <v>0</v>
      </c>
      <c r="N272" s="245">
        <v>0</v>
      </c>
      <c r="O272" s="245">
        <f>ROUND(E272*N272,2)</f>
        <v>0</v>
      </c>
      <c r="P272" s="245">
        <v>0</v>
      </c>
      <c r="Q272" s="245">
        <f>ROUND(E272*P272,2)</f>
        <v>0</v>
      </c>
      <c r="R272" s="247"/>
      <c r="S272" s="247" t="s">
        <v>527</v>
      </c>
      <c r="T272" s="248" t="s">
        <v>512</v>
      </c>
      <c r="U272" s="224">
        <v>0</v>
      </c>
      <c r="V272" s="224">
        <f>ROUND(E272*U272,2)</f>
        <v>0</v>
      </c>
      <c r="W272" s="224"/>
      <c r="X272" s="224" t="s">
        <v>557</v>
      </c>
      <c r="Y272" s="224" t="s">
        <v>513</v>
      </c>
      <c r="Z272" s="213"/>
      <c r="AA272" s="213"/>
      <c r="AB272" s="213"/>
      <c r="AC272" s="213"/>
      <c r="AD272" s="213"/>
      <c r="AE272" s="213"/>
      <c r="AF272" s="213"/>
      <c r="AG272" s="213" t="s">
        <v>571</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55"/>
      <c r="D273" s="251"/>
      <c r="E273" s="251"/>
      <c r="F273" s="251"/>
      <c r="G273" s="251"/>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515</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x14ac:dyDescent="0.2">
      <c r="A274" s="232" t="s">
        <v>506</v>
      </c>
      <c r="B274" s="233" t="s">
        <v>305</v>
      </c>
      <c r="C274" s="253" t="s">
        <v>306</v>
      </c>
      <c r="D274" s="234"/>
      <c r="E274" s="235"/>
      <c r="F274" s="236"/>
      <c r="G274" s="236">
        <f>SUMIF(AG275:AG276,"&lt;&gt;NOR",G275:G276)</f>
        <v>0</v>
      </c>
      <c r="H274" s="236"/>
      <c r="I274" s="236">
        <f>SUM(I275:I276)</f>
        <v>0</v>
      </c>
      <c r="J274" s="236"/>
      <c r="K274" s="236">
        <f>SUM(K275:K276)</f>
        <v>0</v>
      </c>
      <c r="L274" s="236"/>
      <c r="M274" s="236">
        <f>SUM(M275:M276)</f>
        <v>0</v>
      </c>
      <c r="N274" s="235"/>
      <c r="O274" s="235">
        <f>SUM(O275:O276)</f>
        <v>0</v>
      </c>
      <c r="P274" s="235"/>
      <c r="Q274" s="235">
        <f>SUM(Q275:Q276)</f>
        <v>0</v>
      </c>
      <c r="R274" s="236"/>
      <c r="S274" s="236"/>
      <c r="T274" s="237"/>
      <c r="U274" s="231"/>
      <c r="V274" s="231">
        <f>SUM(V275:V276)</f>
        <v>151.97999999999999</v>
      </c>
      <c r="W274" s="231"/>
      <c r="X274" s="231"/>
      <c r="Y274" s="231"/>
      <c r="AG274" t="s">
        <v>507</v>
      </c>
    </row>
    <row r="275" spans="1:60" ht="22.5" outlineLevel="1" x14ac:dyDescent="0.2">
      <c r="A275" s="242">
        <v>106</v>
      </c>
      <c r="B275" s="243" t="s">
        <v>6091</v>
      </c>
      <c r="C275" s="254" t="s">
        <v>6092</v>
      </c>
      <c r="D275" s="244" t="s">
        <v>969</v>
      </c>
      <c r="E275" s="245">
        <v>78.952340000000007</v>
      </c>
      <c r="F275" s="246"/>
      <c r="G275" s="247">
        <f>ROUND(E275*F275,2)</f>
        <v>0</v>
      </c>
      <c r="H275" s="246"/>
      <c r="I275" s="247">
        <f>ROUND(E275*H275,2)</f>
        <v>0</v>
      </c>
      <c r="J275" s="246"/>
      <c r="K275" s="247">
        <f>ROUND(E275*J275,2)</f>
        <v>0</v>
      </c>
      <c r="L275" s="247">
        <v>21</v>
      </c>
      <c r="M275" s="247">
        <f>G275*(1+L275/100)</f>
        <v>0</v>
      </c>
      <c r="N275" s="245">
        <v>0</v>
      </c>
      <c r="O275" s="245">
        <f>ROUND(E275*N275,2)</f>
        <v>0</v>
      </c>
      <c r="P275" s="245">
        <v>0</v>
      </c>
      <c r="Q275" s="245">
        <f>ROUND(E275*P275,2)</f>
        <v>0</v>
      </c>
      <c r="R275" s="247" t="s">
        <v>5907</v>
      </c>
      <c r="S275" s="247" t="s">
        <v>511</v>
      </c>
      <c r="T275" s="248" t="s">
        <v>511</v>
      </c>
      <c r="U275" s="224">
        <v>1.925</v>
      </c>
      <c r="V275" s="224">
        <f>ROUND(E275*U275,2)</f>
        <v>151.97999999999999</v>
      </c>
      <c r="W275" s="224"/>
      <c r="X275" s="224" t="s">
        <v>557</v>
      </c>
      <c r="Y275" s="224" t="s">
        <v>513</v>
      </c>
      <c r="Z275" s="213"/>
      <c r="AA275" s="213"/>
      <c r="AB275" s="213"/>
      <c r="AC275" s="213"/>
      <c r="AD275" s="213"/>
      <c r="AE275" s="213"/>
      <c r="AF275" s="213"/>
      <c r="AG275" s="213" t="s">
        <v>558</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55"/>
      <c r="D276" s="251"/>
      <c r="E276" s="251"/>
      <c r="F276" s="251"/>
      <c r="G276" s="251"/>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515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x14ac:dyDescent="0.2">
      <c r="A277" s="3"/>
      <c r="B277" s="4"/>
      <c r="C277" s="259"/>
      <c r="D277" s="6"/>
      <c r="E277" s="3"/>
      <c r="F277" s="3"/>
      <c r="G277" s="3"/>
      <c r="H277" s="3"/>
      <c r="I277" s="3"/>
      <c r="J277" s="3"/>
      <c r="K277" s="3"/>
      <c r="L277" s="3"/>
      <c r="M277" s="3"/>
      <c r="N277" s="3"/>
      <c r="O277" s="3"/>
      <c r="P277" s="3"/>
      <c r="Q277" s="3"/>
      <c r="R277" s="3"/>
      <c r="S277" s="3"/>
      <c r="T277" s="3"/>
      <c r="U277" s="3"/>
      <c r="V277" s="3"/>
      <c r="W277" s="3"/>
      <c r="X277" s="3"/>
      <c r="Y277" s="3"/>
      <c r="AE277">
        <v>12</v>
      </c>
      <c r="AF277">
        <v>21</v>
      </c>
      <c r="AG277" t="s">
        <v>492</v>
      </c>
    </row>
    <row r="278" spans="1:60" x14ac:dyDescent="0.2">
      <c r="A278" s="216"/>
      <c r="B278" s="217" t="s">
        <v>29</v>
      </c>
      <c r="C278" s="260"/>
      <c r="D278" s="218"/>
      <c r="E278" s="219"/>
      <c r="F278" s="219"/>
      <c r="G278" s="241">
        <f>G8+G51+G107+G209+G255+G274</f>
        <v>0</v>
      </c>
      <c r="H278" s="3"/>
      <c r="I278" s="3"/>
      <c r="J278" s="3"/>
      <c r="K278" s="3"/>
      <c r="L278" s="3"/>
      <c r="M278" s="3"/>
      <c r="N278" s="3"/>
      <c r="O278" s="3"/>
      <c r="P278" s="3"/>
      <c r="Q278" s="3"/>
      <c r="R278" s="3"/>
      <c r="S278" s="3"/>
      <c r="T278" s="3"/>
      <c r="U278" s="3"/>
      <c r="V278" s="3"/>
      <c r="W278" s="3"/>
      <c r="X278" s="3"/>
      <c r="Y278" s="3"/>
      <c r="AE278">
        <f>SUMIF(L7:L276,AE277,G7:G276)</f>
        <v>0</v>
      </c>
      <c r="AF278">
        <f>SUMIF(L7:L276,AF277,G7:G276)</f>
        <v>0</v>
      </c>
      <c r="AG278" t="s">
        <v>576</v>
      </c>
    </row>
    <row r="279" spans="1:60" x14ac:dyDescent="0.2">
      <c r="C279" s="261"/>
      <c r="D279" s="10"/>
      <c r="AG279" t="s">
        <v>577</v>
      </c>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39c0qcCKmpCwaFmo3Dv+hr+Pc/uIGWIk8RODwDA6/j+aJPxJArDeIWDRd6nqwoLWkzJ489NGMmJhuFklgLozg==" saltValue="41BM+zWErwMCqIRagHY32g==" spinCount="100000" sheet="1" formatRows="0"/>
  <mergeCells count="121">
    <mergeCell ref="C276:G276"/>
    <mergeCell ref="C264:G264"/>
    <mergeCell ref="C266:G266"/>
    <mergeCell ref="C268:G268"/>
    <mergeCell ref="C270:G270"/>
    <mergeCell ref="C271:G271"/>
    <mergeCell ref="C273:G273"/>
    <mergeCell ref="C252:G252"/>
    <mergeCell ref="C254:G254"/>
    <mergeCell ref="C257:G257"/>
    <mergeCell ref="C259:G259"/>
    <mergeCell ref="C261:G261"/>
    <mergeCell ref="C263:G263"/>
    <mergeCell ref="C240:G240"/>
    <mergeCell ref="C242:G242"/>
    <mergeCell ref="C244:G244"/>
    <mergeCell ref="C246:G246"/>
    <mergeCell ref="C248:G248"/>
    <mergeCell ref="C250:G250"/>
    <mergeCell ref="C228:G228"/>
    <mergeCell ref="C230:G230"/>
    <mergeCell ref="C232:G232"/>
    <mergeCell ref="C234:G234"/>
    <mergeCell ref="C236:G236"/>
    <mergeCell ref="C238:G238"/>
    <mergeCell ref="C216:G216"/>
    <mergeCell ref="C218:G218"/>
    <mergeCell ref="C220:G220"/>
    <mergeCell ref="C222:G222"/>
    <mergeCell ref="C224:G224"/>
    <mergeCell ref="C226:G226"/>
    <mergeCell ref="C204:G204"/>
    <mergeCell ref="C206:G206"/>
    <mergeCell ref="C208:G208"/>
    <mergeCell ref="C211:G211"/>
    <mergeCell ref="C212:G212"/>
    <mergeCell ref="C214:G214"/>
    <mergeCell ref="C193:G193"/>
    <mergeCell ref="C195:G195"/>
    <mergeCell ref="C196:G196"/>
    <mergeCell ref="C198:G198"/>
    <mergeCell ref="C200:G200"/>
    <mergeCell ref="C202:G202"/>
    <mergeCell ref="C179:G179"/>
    <mergeCell ref="C183:G183"/>
    <mergeCell ref="C185:G185"/>
    <mergeCell ref="C187:G187"/>
    <mergeCell ref="C189:G189"/>
    <mergeCell ref="C191:G191"/>
    <mergeCell ref="C155:G155"/>
    <mergeCell ref="C159:G159"/>
    <mergeCell ref="C163:G163"/>
    <mergeCell ref="C167:G167"/>
    <mergeCell ref="C171:G171"/>
    <mergeCell ref="C175:G175"/>
    <mergeCell ref="C135:G135"/>
    <mergeCell ref="C139:G139"/>
    <mergeCell ref="C143:G143"/>
    <mergeCell ref="C147:G147"/>
    <mergeCell ref="C151:G151"/>
    <mergeCell ref="C153:G153"/>
    <mergeCell ref="C117:G117"/>
    <mergeCell ref="C119:G119"/>
    <mergeCell ref="C123:G123"/>
    <mergeCell ref="C127:G127"/>
    <mergeCell ref="C129:G129"/>
    <mergeCell ref="C131:G131"/>
    <mergeCell ref="C104:G104"/>
    <mergeCell ref="C106:G106"/>
    <mergeCell ref="C109:G109"/>
    <mergeCell ref="C110:G110"/>
    <mergeCell ref="C112:G112"/>
    <mergeCell ref="C113:G113"/>
    <mergeCell ref="C92:G92"/>
    <mergeCell ref="C94:G94"/>
    <mergeCell ref="C96:G96"/>
    <mergeCell ref="C98:G98"/>
    <mergeCell ref="C100:G100"/>
    <mergeCell ref="C102:G102"/>
    <mergeCell ref="C80:G80"/>
    <mergeCell ref="C82:G82"/>
    <mergeCell ref="C84:G84"/>
    <mergeCell ref="C86:G86"/>
    <mergeCell ref="C88:G88"/>
    <mergeCell ref="C90:G90"/>
    <mergeCell ref="C61:G61"/>
    <mergeCell ref="C65:G65"/>
    <mergeCell ref="C69:G69"/>
    <mergeCell ref="C73:G73"/>
    <mergeCell ref="C77:G77"/>
    <mergeCell ref="C79:G79"/>
    <mergeCell ref="C48:G48"/>
    <mergeCell ref="C50:G50"/>
    <mergeCell ref="C53:G53"/>
    <mergeCell ref="C54:G54"/>
    <mergeCell ref="C56:G56"/>
    <mergeCell ref="C57:G57"/>
    <mergeCell ref="C36:G36"/>
    <mergeCell ref="C38:G38"/>
    <mergeCell ref="C40:G40"/>
    <mergeCell ref="C42:G42"/>
    <mergeCell ref="C44:G44"/>
    <mergeCell ref="C46:G46"/>
    <mergeCell ref="C25:G25"/>
    <mergeCell ref="C27:G27"/>
    <mergeCell ref="C29:G29"/>
    <mergeCell ref="C31:G31"/>
    <mergeCell ref="C33:G33"/>
    <mergeCell ref="C34:G34"/>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93</v>
      </c>
      <c r="C4" s="205" t="s">
        <v>94</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208</v>
      </c>
      <c r="C8" s="253" t="s">
        <v>211</v>
      </c>
      <c r="D8" s="234"/>
      <c r="E8" s="235"/>
      <c r="F8" s="236"/>
      <c r="G8" s="236">
        <f>SUMIF(AG9:AG16,"&lt;&gt;NOR",G9:G16)</f>
        <v>0</v>
      </c>
      <c r="H8" s="236"/>
      <c r="I8" s="236">
        <f>SUM(I9:I16)</f>
        <v>0</v>
      </c>
      <c r="J8" s="236"/>
      <c r="K8" s="236">
        <f>SUM(K9:K16)</f>
        <v>0</v>
      </c>
      <c r="L8" s="236"/>
      <c r="M8" s="236">
        <f>SUM(M9:M16)</f>
        <v>0</v>
      </c>
      <c r="N8" s="235"/>
      <c r="O8" s="235">
        <f>SUM(O9:O16)</f>
        <v>0</v>
      </c>
      <c r="P8" s="235"/>
      <c r="Q8" s="235">
        <f>SUM(Q9:Q16)</f>
        <v>0</v>
      </c>
      <c r="R8" s="236"/>
      <c r="S8" s="236"/>
      <c r="T8" s="237"/>
      <c r="U8" s="231"/>
      <c r="V8" s="231">
        <f>SUM(V9:V16)</f>
        <v>0</v>
      </c>
      <c r="W8" s="231"/>
      <c r="X8" s="231"/>
      <c r="Y8" s="231"/>
      <c r="AG8" t="s">
        <v>507</v>
      </c>
    </row>
    <row r="9" spans="1:60" outlineLevel="1" x14ac:dyDescent="0.2">
      <c r="A9" s="242">
        <v>1</v>
      </c>
      <c r="B9" s="243" t="s">
        <v>317</v>
      </c>
      <c r="C9" s="254" t="s">
        <v>6093</v>
      </c>
      <c r="D9" s="244" t="s">
        <v>974</v>
      </c>
      <c r="E9" s="245">
        <v>57</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531</v>
      </c>
      <c r="Y9" s="224" t="s">
        <v>513</v>
      </c>
      <c r="Z9" s="213"/>
      <c r="AA9" s="213"/>
      <c r="AB9" s="213"/>
      <c r="AC9" s="213"/>
      <c r="AD9" s="213"/>
      <c r="AE9" s="213"/>
      <c r="AF9" s="213"/>
      <c r="AG9" s="213" t="s">
        <v>532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8" t="s">
        <v>6094</v>
      </c>
      <c r="D10" s="229"/>
      <c r="E10" s="230"/>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573</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3" x14ac:dyDescent="0.2">
      <c r="A11" s="220"/>
      <c r="B11" s="221"/>
      <c r="C11" s="258" t="s">
        <v>6095</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573</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58" t="s">
        <v>6096</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573</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58" t="s">
        <v>6097</v>
      </c>
      <c r="D13" s="229"/>
      <c r="E13" s="230">
        <v>57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573</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7"/>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2</v>
      </c>
      <c r="B15" s="243" t="s">
        <v>319</v>
      </c>
      <c r="C15" s="254" t="s">
        <v>6098</v>
      </c>
      <c r="D15" s="244" t="s">
        <v>3523</v>
      </c>
      <c r="E15" s="245">
        <v>25</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527</v>
      </c>
      <c r="T15" s="248" t="s">
        <v>512</v>
      </c>
      <c r="U15" s="224">
        <v>0</v>
      </c>
      <c r="V15" s="224">
        <f>ROUND(E15*U15,2)</f>
        <v>0</v>
      </c>
      <c r="W15" s="224"/>
      <c r="X15" s="224" t="s">
        <v>531</v>
      </c>
      <c r="Y15" s="224" t="s">
        <v>513</v>
      </c>
      <c r="Z15" s="213"/>
      <c r="AA15" s="213"/>
      <c r="AB15" s="213"/>
      <c r="AC15" s="213"/>
      <c r="AD15" s="213"/>
      <c r="AE15" s="213"/>
      <c r="AF15" s="213"/>
      <c r="AG15" s="213" t="s">
        <v>532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5"/>
      <c r="D16" s="251"/>
      <c r="E16" s="251"/>
      <c r="F16" s="251"/>
      <c r="G16" s="251"/>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515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x14ac:dyDescent="0.2">
      <c r="A17" s="232" t="s">
        <v>506</v>
      </c>
      <c r="B17" s="233" t="s">
        <v>248</v>
      </c>
      <c r="C17" s="253" t="s">
        <v>252</v>
      </c>
      <c r="D17" s="234"/>
      <c r="E17" s="235"/>
      <c r="F17" s="236"/>
      <c r="G17" s="236">
        <f>SUMIF(AG18:AG33,"&lt;&gt;NOR",G18:G33)</f>
        <v>0</v>
      </c>
      <c r="H17" s="236"/>
      <c r="I17" s="236">
        <f>SUM(I18:I33)</f>
        <v>0</v>
      </c>
      <c r="J17" s="236"/>
      <c r="K17" s="236">
        <f>SUM(K18:K33)</f>
        <v>0</v>
      </c>
      <c r="L17" s="236"/>
      <c r="M17" s="236">
        <f>SUM(M18:M33)</f>
        <v>0</v>
      </c>
      <c r="N17" s="235"/>
      <c r="O17" s="235">
        <f>SUM(O18:O33)</f>
        <v>0</v>
      </c>
      <c r="P17" s="235"/>
      <c r="Q17" s="235">
        <f>SUM(Q18:Q33)</f>
        <v>0</v>
      </c>
      <c r="R17" s="236"/>
      <c r="S17" s="236"/>
      <c r="T17" s="237"/>
      <c r="U17" s="231"/>
      <c r="V17" s="231">
        <f>SUM(V18:V33)</f>
        <v>0</v>
      </c>
      <c r="W17" s="231"/>
      <c r="X17" s="231"/>
      <c r="Y17" s="231"/>
      <c r="AG17" t="s">
        <v>507</v>
      </c>
    </row>
    <row r="18" spans="1:60" outlineLevel="1" x14ac:dyDescent="0.2">
      <c r="A18" s="242">
        <v>3</v>
      </c>
      <c r="B18" s="243" t="s">
        <v>321</v>
      </c>
      <c r="C18" s="254" t="s">
        <v>6099</v>
      </c>
      <c r="D18" s="244" t="s">
        <v>974</v>
      </c>
      <c r="E18" s="245">
        <v>41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531</v>
      </c>
      <c r="Y18" s="224" t="s">
        <v>513</v>
      </c>
      <c r="Z18" s="213"/>
      <c r="AA18" s="213"/>
      <c r="AB18" s="213"/>
      <c r="AC18" s="213"/>
      <c r="AD18" s="213"/>
      <c r="AE18" s="213"/>
      <c r="AF18" s="213"/>
      <c r="AG18" s="213" t="s">
        <v>532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8" t="s">
        <v>6100</v>
      </c>
      <c r="D19" s="229"/>
      <c r="E19" s="230"/>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573</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58" t="s">
        <v>6101</v>
      </c>
      <c r="D20" s="229"/>
      <c r="E20" s="230"/>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573</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58" t="s">
        <v>6102</v>
      </c>
      <c r="D21" s="229"/>
      <c r="E21" s="230"/>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573</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58" t="s">
        <v>6103</v>
      </c>
      <c r="D22" s="229"/>
      <c r="E22" s="230"/>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573</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3" x14ac:dyDescent="0.2">
      <c r="A23" s="220"/>
      <c r="B23" s="221"/>
      <c r="C23" s="258" t="s">
        <v>6104</v>
      </c>
      <c r="D23" s="229"/>
      <c r="E23" s="230"/>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573</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8" t="s">
        <v>6105</v>
      </c>
      <c r="D24" s="229"/>
      <c r="E24" s="230"/>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573</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58" t="s">
        <v>6106</v>
      </c>
      <c r="D25" s="229"/>
      <c r="E25" s="230">
        <v>41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573</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7"/>
      <c r="D26" s="250"/>
      <c r="E26" s="250"/>
      <c r="F26" s="250"/>
      <c r="G26" s="250"/>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2">
        <v>4</v>
      </c>
      <c r="B27" s="243" t="s">
        <v>323</v>
      </c>
      <c r="C27" s="254" t="s">
        <v>6107</v>
      </c>
      <c r="D27" s="244" t="s">
        <v>974</v>
      </c>
      <c r="E27" s="245">
        <v>0.36</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527</v>
      </c>
      <c r="T27" s="248" t="s">
        <v>512</v>
      </c>
      <c r="U27" s="224">
        <v>0</v>
      </c>
      <c r="V27" s="224">
        <f>ROUND(E27*U27,2)</f>
        <v>0</v>
      </c>
      <c r="W27" s="224"/>
      <c r="X27" s="224" t="s">
        <v>531</v>
      </c>
      <c r="Y27" s="224" t="s">
        <v>513</v>
      </c>
      <c r="Z27" s="213"/>
      <c r="AA27" s="213"/>
      <c r="AB27" s="213"/>
      <c r="AC27" s="213"/>
      <c r="AD27" s="213"/>
      <c r="AE27" s="213"/>
      <c r="AF27" s="213"/>
      <c r="AG27" s="213" t="s">
        <v>532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58" t="s">
        <v>6108</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573</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3" x14ac:dyDescent="0.2">
      <c r="A29" s="220"/>
      <c r="B29" s="221"/>
      <c r="C29" s="258" t="s">
        <v>6109</v>
      </c>
      <c r="D29" s="229"/>
      <c r="E29" s="230"/>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573</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8" t="s">
        <v>6110</v>
      </c>
      <c r="D30" s="229"/>
      <c r="E30" s="230">
        <v>0.36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573</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7"/>
      <c r="D31" s="250"/>
      <c r="E31" s="250"/>
      <c r="F31" s="250"/>
      <c r="G31" s="250"/>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515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2">
        <v>5</v>
      </c>
      <c r="B32" s="243" t="s">
        <v>325</v>
      </c>
      <c r="C32" s="254" t="s">
        <v>6111</v>
      </c>
      <c r="D32" s="244" t="s">
        <v>1356</v>
      </c>
      <c r="E32" s="245">
        <v>8.4</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527</v>
      </c>
      <c r="T32" s="248" t="s">
        <v>512</v>
      </c>
      <c r="U32" s="224">
        <v>0</v>
      </c>
      <c r="V32" s="224">
        <f>ROUND(E32*U32,2)</f>
        <v>0</v>
      </c>
      <c r="W32" s="224"/>
      <c r="X32" s="224" t="s">
        <v>531</v>
      </c>
      <c r="Y32" s="224" t="s">
        <v>513</v>
      </c>
      <c r="Z32" s="213"/>
      <c r="AA32" s="213"/>
      <c r="AB32" s="213"/>
      <c r="AC32" s="213"/>
      <c r="AD32" s="213"/>
      <c r="AE32" s="213"/>
      <c r="AF32" s="213"/>
      <c r="AG32" s="213" t="s">
        <v>532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5"/>
      <c r="D33" s="251"/>
      <c r="E33" s="251"/>
      <c r="F33" s="251"/>
      <c r="G33" s="251"/>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515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x14ac:dyDescent="0.2">
      <c r="A34" s="232" t="s">
        <v>506</v>
      </c>
      <c r="B34" s="233" t="s">
        <v>279</v>
      </c>
      <c r="C34" s="253" t="s">
        <v>283</v>
      </c>
      <c r="D34" s="234"/>
      <c r="E34" s="235"/>
      <c r="F34" s="236"/>
      <c r="G34" s="236">
        <f>SUMIF(AG35:AG42,"&lt;&gt;NOR",G35:G42)</f>
        <v>0</v>
      </c>
      <c r="H34" s="236"/>
      <c r="I34" s="236">
        <f>SUM(I35:I42)</f>
        <v>0</v>
      </c>
      <c r="J34" s="236"/>
      <c r="K34" s="236">
        <f>SUM(K35:K42)</f>
        <v>0</v>
      </c>
      <c r="L34" s="236"/>
      <c r="M34" s="236">
        <f>SUM(M35:M42)</f>
        <v>0</v>
      </c>
      <c r="N34" s="235"/>
      <c r="O34" s="235">
        <f>SUM(O35:O42)</f>
        <v>0.03</v>
      </c>
      <c r="P34" s="235"/>
      <c r="Q34" s="235">
        <f>SUM(Q35:Q42)</f>
        <v>0</v>
      </c>
      <c r="R34" s="236"/>
      <c r="S34" s="236"/>
      <c r="T34" s="237"/>
      <c r="U34" s="231"/>
      <c r="V34" s="231">
        <f>SUM(V35:V42)</f>
        <v>5.01</v>
      </c>
      <c r="W34" s="231"/>
      <c r="X34" s="231"/>
      <c r="Y34" s="231"/>
      <c r="AG34" t="s">
        <v>507</v>
      </c>
    </row>
    <row r="35" spans="1:60" outlineLevel="1" x14ac:dyDescent="0.2">
      <c r="A35" s="242">
        <v>6</v>
      </c>
      <c r="B35" s="243" t="s">
        <v>585</v>
      </c>
      <c r="C35" s="254" t="s">
        <v>6112</v>
      </c>
      <c r="D35" s="244" t="s">
        <v>974</v>
      </c>
      <c r="E35" s="245">
        <v>17.600000000000001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531</v>
      </c>
      <c r="Y35" s="224" t="s">
        <v>513</v>
      </c>
      <c r="Z35" s="213"/>
      <c r="AA35" s="213"/>
      <c r="AB35" s="213"/>
      <c r="AC35" s="213"/>
      <c r="AD35" s="213"/>
      <c r="AE35" s="213"/>
      <c r="AF35" s="213"/>
      <c r="AG35" s="213" t="s">
        <v>532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2">
        <v>7</v>
      </c>
      <c r="B37" s="243" t="s">
        <v>5737</v>
      </c>
      <c r="C37" s="254" t="s">
        <v>6113</v>
      </c>
      <c r="D37" s="244" t="s">
        <v>974</v>
      </c>
      <c r="E37" s="245">
        <v>35.700000000000003</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527</v>
      </c>
      <c r="T37" s="248" t="s">
        <v>512</v>
      </c>
      <c r="U37" s="224">
        <v>0</v>
      </c>
      <c r="V37" s="224">
        <f>ROUND(E37*U37,2)</f>
        <v>0</v>
      </c>
      <c r="W37" s="224"/>
      <c r="X37" s="224" t="s">
        <v>531</v>
      </c>
      <c r="Y37" s="224" t="s">
        <v>513</v>
      </c>
      <c r="Z37" s="213"/>
      <c r="AA37" s="213"/>
      <c r="AB37" s="213"/>
      <c r="AC37" s="213"/>
      <c r="AD37" s="213"/>
      <c r="AE37" s="213"/>
      <c r="AF37" s="213"/>
      <c r="AG37" s="213" t="s">
        <v>532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5"/>
      <c r="D38" s="251"/>
      <c r="E38" s="251"/>
      <c r="F38" s="251"/>
      <c r="G38" s="251"/>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8</v>
      </c>
      <c r="B39" s="243" t="s">
        <v>336</v>
      </c>
      <c r="C39" s="254" t="s">
        <v>6114</v>
      </c>
      <c r="D39" s="244" t="s">
        <v>3523</v>
      </c>
      <c r="E39" s="245">
        <v>90</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531</v>
      </c>
      <c r="Y39" s="224" t="s">
        <v>513</v>
      </c>
      <c r="Z39" s="213"/>
      <c r="AA39" s="213"/>
      <c r="AB39" s="213"/>
      <c r="AC39" s="213"/>
      <c r="AD39" s="213"/>
      <c r="AE39" s="213"/>
      <c r="AF39" s="213"/>
      <c r="AG39" s="213" t="s">
        <v>532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5"/>
      <c r="D40" s="251"/>
      <c r="E40" s="251"/>
      <c r="F40" s="251"/>
      <c r="G40" s="251"/>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515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2">
        <v>9</v>
      </c>
      <c r="B41" s="243" t="s">
        <v>6115</v>
      </c>
      <c r="C41" s="254" t="s">
        <v>6116</v>
      </c>
      <c r="D41" s="244" t="s">
        <v>974</v>
      </c>
      <c r="E41" s="245">
        <v>53.3</v>
      </c>
      <c r="F41" s="246"/>
      <c r="G41" s="247">
        <f>ROUND(E41*F41,2)</f>
        <v>0</v>
      </c>
      <c r="H41" s="246"/>
      <c r="I41" s="247">
        <f>ROUND(E41*H41,2)</f>
        <v>0</v>
      </c>
      <c r="J41" s="246"/>
      <c r="K41" s="247">
        <f>ROUND(E41*J41,2)</f>
        <v>0</v>
      </c>
      <c r="L41" s="247">
        <v>21</v>
      </c>
      <c r="M41" s="247">
        <f>G41*(1+L41/100)</f>
        <v>0</v>
      </c>
      <c r="N41" s="245">
        <v>5.0000000000000001E-4</v>
      </c>
      <c r="O41" s="245">
        <f>ROUND(E41*N41,2)</f>
        <v>0.03</v>
      </c>
      <c r="P41" s="245">
        <v>0</v>
      </c>
      <c r="Q41" s="245">
        <f>ROUND(E41*P41,2)</f>
        <v>0</v>
      </c>
      <c r="R41" s="247"/>
      <c r="S41" s="247" t="s">
        <v>527</v>
      </c>
      <c r="T41" s="248" t="s">
        <v>511</v>
      </c>
      <c r="U41" s="224">
        <v>9.4E-2</v>
      </c>
      <c r="V41" s="224">
        <f>ROUND(E41*U41,2)</f>
        <v>5.01</v>
      </c>
      <c r="W41" s="224"/>
      <c r="X41" s="224" t="s">
        <v>557</v>
      </c>
      <c r="Y41" s="224" t="s">
        <v>513</v>
      </c>
      <c r="Z41" s="213"/>
      <c r="AA41" s="213"/>
      <c r="AB41" s="213"/>
      <c r="AC41" s="213"/>
      <c r="AD41" s="213"/>
      <c r="AE41" s="213"/>
      <c r="AF41" s="213"/>
      <c r="AG41" s="213" t="s">
        <v>571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55"/>
      <c r="D42" s="251"/>
      <c r="E42" s="251"/>
      <c r="F42" s="251"/>
      <c r="G42" s="251"/>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515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x14ac:dyDescent="0.2">
      <c r="A43" s="3"/>
      <c r="B43" s="4"/>
      <c r="C43" s="259"/>
      <c r="D43" s="6"/>
      <c r="E43" s="3"/>
      <c r="F43" s="3"/>
      <c r="G43" s="3"/>
      <c r="H43" s="3"/>
      <c r="I43" s="3"/>
      <c r="J43" s="3"/>
      <c r="K43" s="3"/>
      <c r="L43" s="3"/>
      <c r="M43" s="3"/>
      <c r="N43" s="3"/>
      <c r="O43" s="3"/>
      <c r="P43" s="3"/>
      <c r="Q43" s="3"/>
      <c r="R43" s="3"/>
      <c r="S43" s="3"/>
      <c r="T43" s="3"/>
      <c r="U43" s="3"/>
      <c r="V43" s="3"/>
      <c r="W43" s="3"/>
      <c r="X43" s="3"/>
      <c r="Y43" s="3"/>
      <c r="AE43">
        <v>12</v>
      </c>
      <c r="AF43">
        <v>21</v>
      </c>
      <c r="AG43" t="s">
        <v>492</v>
      </c>
    </row>
    <row r="44" spans="1:60" x14ac:dyDescent="0.2">
      <c r="A44" s="216"/>
      <c r="B44" s="217" t="s">
        <v>29</v>
      </c>
      <c r="C44" s="260"/>
      <c r="D44" s="218"/>
      <c r="E44" s="219"/>
      <c r="F44" s="219"/>
      <c r="G44" s="241">
        <f>G8+G17+G34</f>
        <v>0</v>
      </c>
      <c r="H44" s="3"/>
      <c r="I44" s="3"/>
      <c r="J44" s="3"/>
      <c r="K44" s="3"/>
      <c r="L44" s="3"/>
      <c r="M44" s="3"/>
      <c r="N44" s="3"/>
      <c r="O44" s="3"/>
      <c r="P44" s="3"/>
      <c r="Q44" s="3"/>
      <c r="R44" s="3"/>
      <c r="S44" s="3"/>
      <c r="T44" s="3"/>
      <c r="U44" s="3"/>
      <c r="V44" s="3"/>
      <c r="W44" s="3"/>
      <c r="X44" s="3"/>
      <c r="Y44" s="3"/>
      <c r="AE44">
        <f>SUMIF(L7:L42,AE43,G7:G42)</f>
        <v>0</v>
      </c>
      <c r="AF44">
        <f>SUMIF(L7:L42,AF43,G7:G42)</f>
        <v>0</v>
      </c>
      <c r="AG44" t="s">
        <v>576</v>
      </c>
    </row>
    <row r="45" spans="1:60" x14ac:dyDescent="0.2">
      <c r="C45" s="261"/>
      <c r="D45" s="10"/>
      <c r="AG45" t="s">
        <v>577</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u1xu3JG625dACqMmNVvfxWOMZ7spVjUrhS/k2HJoa6Tk6RyQRY4CY5pBxWLFfCh9CdgDt6DuPiv6UP6isDIhw==" saltValue="7NjX2XLmhGxhv/zNYEjYpw==" spinCount="100000" sheet="1" formatRows="0"/>
  <mergeCells count="13">
    <mergeCell ref="C42:G42"/>
    <mergeCell ref="C26:G26"/>
    <mergeCell ref="C31:G31"/>
    <mergeCell ref="C33:G33"/>
    <mergeCell ref="C36:G36"/>
    <mergeCell ref="C38:G38"/>
    <mergeCell ref="C40:G40"/>
    <mergeCell ref="A1:G1"/>
    <mergeCell ref="C2:G2"/>
    <mergeCell ref="C3:G3"/>
    <mergeCell ref="C4:G4"/>
    <mergeCell ref="C14:G14"/>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95</v>
      </c>
      <c r="C4" s="205" t="s">
        <v>96</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208</v>
      </c>
      <c r="C8" s="253" t="s">
        <v>215</v>
      </c>
      <c r="D8" s="234"/>
      <c r="E8" s="235"/>
      <c r="F8" s="236"/>
      <c r="G8" s="236">
        <f>SUMIF(AG9:AG36,"&lt;&gt;NOR",G9:G36)</f>
        <v>0</v>
      </c>
      <c r="H8" s="236"/>
      <c r="I8" s="236">
        <f>SUM(I9:I36)</f>
        <v>0</v>
      </c>
      <c r="J8" s="236"/>
      <c r="K8" s="236">
        <f>SUM(K9:K36)</f>
        <v>0</v>
      </c>
      <c r="L8" s="236"/>
      <c r="M8" s="236">
        <f>SUM(M9:M36)</f>
        <v>0</v>
      </c>
      <c r="N8" s="235"/>
      <c r="O8" s="235">
        <f>SUM(O9:O36)</f>
        <v>0</v>
      </c>
      <c r="P8" s="235"/>
      <c r="Q8" s="235">
        <f>SUM(Q9:Q36)</f>
        <v>0</v>
      </c>
      <c r="R8" s="236"/>
      <c r="S8" s="236"/>
      <c r="T8" s="237"/>
      <c r="U8" s="231"/>
      <c r="V8" s="231">
        <f>SUM(V9:V36)</f>
        <v>11.83</v>
      </c>
      <c r="W8" s="231"/>
      <c r="X8" s="231"/>
      <c r="Y8" s="231"/>
      <c r="AG8" t="s">
        <v>507</v>
      </c>
    </row>
    <row r="9" spans="1:60" outlineLevel="1" x14ac:dyDescent="0.2">
      <c r="A9" s="242">
        <v>1</v>
      </c>
      <c r="B9" s="243" t="s">
        <v>6117</v>
      </c>
      <c r="C9" s="254" t="s">
        <v>6118</v>
      </c>
      <c r="D9" s="244" t="s">
        <v>6119</v>
      </c>
      <c r="E9" s="245">
        <v>1.306E-2</v>
      </c>
      <c r="F9" s="246"/>
      <c r="G9" s="247">
        <f>ROUND(E9*F9,2)</f>
        <v>0</v>
      </c>
      <c r="H9" s="246"/>
      <c r="I9" s="247">
        <f>ROUND(E9*H9,2)</f>
        <v>0</v>
      </c>
      <c r="J9" s="246"/>
      <c r="K9" s="247">
        <f>ROUND(E9*J9,2)</f>
        <v>0</v>
      </c>
      <c r="L9" s="247">
        <v>21</v>
      </c>
      <c r="M9" s="247">
        <f>G9*(1+L9/100)</f>
        <v>0</v>
      </c>
      <c r="N9" s="245">
        <v>0</v>
      </c>
      <c r="O9" s="245">
        <f>ROUND(E9*N9,2)</f>
        <v>0</v>
      </c>
      <c r="P9" s="245">
        <v>0</v>
      </c>
      <c r="Q9" s="245">
        <f>ROUND(E9*P9,2)</f>
        <v>0</v>
      </c>
      <c r="R9" s="247" t="s">
        <v>919</v>
      </c>
      <c r="S9" s="247" t="s">
        <v>511</v>
      </c>
      <c r="T9" s="248" t="s">
        <v>512</v>
      </c>
      <c r="U9" s="224">
        <v>111</v>
      </c>
      <c r="V9" s="224">
        <f>ROUND(E9*U9,2)</f>
        <v>1.45</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4" t="s">
        <v>6120</v>
      </c>
      <c r="D10" s="272"/>
      <c r="E10" s="272"/>
      <c r="F10" s="272"/>
      <c r="G10" s="27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921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2">
        <v>2</v>
      </c>
      <c r="B12" s="243" t="s">
        <v>5909</v>
      </c>
      <c r="C12" s="254" t="s">
        <v>5922</v>
      </c>
      <c r="D12" s="244" t="s">
        <v>918</v>
      </c>
      <c r="E12" s="245">
        <v>0.5</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527</v>
      </c>
      <c r="T12" s="248" t="s">
        <v>512</v>
      </c>
      <c r="U12" s="224">
        <v>0</v>
      </c>
      <c r="V12" s="224">
        <f>ROUND(E12*U12,2)</f>
        <v>0</v>
      </c>
      <c r="W12" s="224"/>
      <c r="X12" s="224" t="s">
        <v>557</v>
      </c>
      <c r="Y12" s="224" t="s">
        <v>513</v>
      </c>
      <c r="Z12" s="213"/>
      <c r="AA12" s="213"/>
      <c r="AB12" s="213"/>
      <c r="AC12" s="213"/>
      <c r="AD12" s="213"/>
      <c r="AE12" s="213"/>
      <c r="AF12" s="213"/>
      <c r="AG12" s="213" t="s">
        <v>558</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5"/>
      <c r="D13" s="251"/>
      <c r="E13" s="251"/>
      <c r="F13" s="251"/>
      <c r="G13" s="251"/>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515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2">
        <v>3</v>
      </c>
      <c r="B14" s="243" t="s">
        <v>5909</v>
      </c>
      <c r="C14" s="254" t="s">
        <v>5923</v>
      </c>
      <c r="D14" s="244" t="s">
        <v>969</v>
      </c>
      <c r="E14" s="245">
        <v>0.5</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527</v>
      </c>
      <c r="T14" s="248" t="s">
        <v>512</v>
      </c>
      <c r="U14" s="224">
        <v>0</v>
      </c>
      <c r="V14" s="224">
        <f>ROUND(E14*U14,2)</f>
        <v>0</v>
      </c>
      <c r="W14" s="224"/>
      <c r="X14" s="224" t="s">
        <v>3472</v>
      </c>
      <c r="Y14" s="224" t="s">
        <v>513</v>
      </c>
      <c r="Z14" s="213"/>
      <c r="AA14" s="213"/>
      <c r="AB14" s="213"/>
      <c r="AC14" s="213"/>
      <c r="AD14" s="213"/>
      <c r="AE14" s="213"/>
      <c r="AF14" s="213"/>
      <c r="AG14" s="213" t="s">
        <v>3473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5"/>
      <c r="D15" s="251"/>
      <c r="E15" s="251"/>
      <c r="F15" s="251"/>
      <c r="G15" s="251"/>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515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2">
        <v>4</v>
      </c>
      <c r="B16" s="243" t="s">
        <v>6121</v>
      </c>
      <c r="C16" s="254" t="s">
        <v>6122</v>
      </c>
      <c r="D16" s="244" t="s">
        <v>918</v>
      </c>
      <c r="E16" s="245">
        <v>130.6</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t="s">
        <v>919</v>
      </c>
      <c r="S16" s="247" t="s">
        <v>511</v>
      </c>
      <c r="T16" s="248" t="s">
        <v>512</v>
      </c>
      <c r="U16" s="224">
        <v>1.34E-2</v>
      </c>
      <c r="V16" s="224">
        <f>ROUND(E16*U16,2)</f>
        <v>1.75</v>
      </c>
      <c r="W16" s="224"/>
      <c r="X16" s="224" t="s">
        <v>557</v>
      </c>
      <c r="Y16" s="224" t="s">
        <v>513</v>
      </c>
      <c r="Z16" s="213"/>
      <c r="AA16" s="213"/>
      <c r="AB16" s="213"/>
      <c r="AC16" s="213"/>
      <c r="AD16" s="213"/>
      <c r="AE16" s="213"/>
      <c r="AF16" s="213"/>
      <c r="AG16" s="213" t="s">
        <v>558</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4" t="s">
        <v>6123</v>
      </c>
      <c r="D17" s="272"/>
      <c r="E17" s="272"/>
      <c r="F17" s="272"/>
      <c r="G17" s="272"/>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921</v>
      </c>
      <c r="AH17" s="213"/>
      <c r="AI17" s="213"/>
      <c r="AJ17" s="213"/>
      <c r="AK17" s="213"/>
      <c r="AL17" s="213"/>
      <c r="AM17" s="213"/>
      <c r="AN17" s="213"/>
      <c r="AO17" s="213"/>
      <c r="AP17" s="213"/>
      <c r="AQ17" s="213"/>
      <c r="AR17" s="213"/>
      <c r="AS17" s="213"/>
      <c r="AT17" s="213"/>
      <c r="AU17" s="213"/>
      <c r="AV17" s="213"/>
      <c r="AW17" s="213"/>
      <c r="AX17" s="213"/>
      <c r="AY17" s="213"/>
      <c r="AZ17" s="213"/>
      <c r="BA17" s="262" t="str">
        <f>C17</f>
        <v>nebo lesní půdy, s vodorovným přemístěním na hromady v místě upotřebení nebo na dočasné či trvalé skládky se složením</v>
      </c>
      <c r="BB17" s="213"/>
      <c r="BC17" s="213"/>
      <c r="BD17" s="213"/>
      <c r="BE17" s="213"/>
      <c r="BF17" s="213"/>
      <c r="BG17" s="213"/>
      <c r="BH17" s="213"/>
    </row>
    <row r="18" spans="1:60" outlineLevel="2" x14ac:dyDescent="0.2">
      <c r="A18" s="220"/>
      <c r="B18" s="221"/>
      <c r="C18" s="257"/>
      <c r="D18" s="250"/>
      <c r="E18" s="250"/>
      <c r="F18" s="250"/>
      <c r="G18" s="250"/>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515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2">
        <v>5</v>
      </c>
      <c r="B19" s="243" t="s">
        <v>6124</v>
      </c>
      <c r="C19" s="254" t="s">
        <v>6125</v>
      </c>
      <c r="D19" s="244" t="s">
        <v>918</v>
      </c>
      <c r="E19" s="245">
        <v>54.6</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527</v>
      </c>
      <c r="T19" s="248" t="s">
        <v>512</v>
      </c>
      <c r="U19" s="224">
        <v>0</v>
      </c>
      <c r="V19" s="224">
        <f>ROUND(E19*U19,2)</f>
        <v>0</v>
      </c>
      <c r="W19" s="224"/>
      <c r="X19" s="224" t="s">
        <v>557</v>
      </c>
      <c r="Y19" s="224" t="s">
        <v>513</v>
      </c>
      <c r="Z19" s="213"/>
      <c r="AA19" s="213"/>
      <c r="AB19" s="213"/>
      <c r="AC19" s="213"/>
      <c r="AD19" s="213"/>
      <c r="AE19" s="213"/>
      <c r="AF19" s="213"/>
      <c r="AG19" s="213" t="s">
        <v>558</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5"/>
      <c r="D20" s="251"/>
      <c r="E20" s="251"/>
      <c r="F20" s="251"/>
      <c r="G20" s="251"/>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2">
        <v>6</v>
      </c>
      <c r="B21" s="243" t="s">
        <v>936</v>
      </c>
      <c r="C21" s="254" t="s">
        <v>937</v>
      </c>
      <c r="D21" s="244" t="s">
        <v>918</v>
      </c>
      <c r="E21" s="245">
        <v>54.6</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t="s">
        <v>919</v>
      </c>
      <c r="S21" s="247" t="s">
        <v>511</v>
      </c>
      <c r="T21" s="248" t="s">
        <v>512</v>
      </c>
      <c r="U21" s="224">
        <v>7.3999999999999996E-2</v>
      </c>
      <c r="V21" s="224">
        <f>ROUND(E21*U21,2)</f>
        <v>4.04</v>
      </c>
      <c r="W21" s="224"/>
      <c r="X21" s="224" t="s">
        <v>557</v>
      </c>
      <c r="Y21" s="224" t="s">
        <v>513</v>
      </c>
      <c r="Z21" s="213"/>
      <c r="AA21" s="213"/>
      <c r="AB21" s="213"/>
      <c r="AC21" s="213"/>
      <c r="AD21" s="213"/>
      <c r="AE21" s="213"/>
      <c r="AF21" s="213"/>
      <c r="AG21" s="213" t="s">
        <v>558</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4" t="s">
        <v>938</v>
      </c>
      <c r="D22" s="272"/>
      <c r="E22" s="272"/>
      <c r="F22" s="272"/>
      <c r="G22" s="272"/>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921</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7"/>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2">
        <v>7</v>
      </c>
      <c r="B24" s="243" t="s">
        <v>6126</v>
      </c>
      <c r="C24" s="254" t="s">
        <v>6127</v>
      </c>
      <c r="D24" s="244" t="s">
        <v>918</v>
      </c>
      <c r="E24" s="245">
        <v>54.6</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t="s">
        <v>919</v>
      </c>
      <c r="S24" s="247" t="s">
        <v>511</v>
      </c>
      <c r="T24" s="248" t="s">
        <v>512</v>
      </c>
      <c r="U24" s="224">
        <v>5.2999999999999999E-2</v>
      </c>
      <c r="V24" s="224">
        <f>ROUND(E24*U24,2)</f>
        <v>2.89</v>
      </c>
      <c r="W24" s="224"/>
      <c r="X24" s="224" t="s">
        <v>557</v>
      </c>
      <c r="Y24" s="224" t="s">
        <v>513</v>
      </c>
      <c r="Z24" s="213"/>
      <c r="AA24" s="213"/>
      <c r="AB24" s="213"/>
      <c r="AC24" s="213"/>
      <c r="AD24" s="213"/>
      <c r="AE24" s="213"/>
      <c r="AF24" s="213"/>
      <c r="AG24" s="213" t="s">
        <v>558</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5"/>
      <c r="D25" s="251"/>
      <c r="E25" s="251"/>
      <c r="F25" s="251"/>
      <c r="G25" s="251"/>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515</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2">
        <v>8</v>
      </c>
      <c r="B26" s="243" t="s">
        <v>6128</v>
      </c>
      <c r="C26" s="254" t="s">
        <v>6129</v>
      </c>
      <c r="D26" s="244" t="s">
        <v>918</v>
      </c>
      <c r="E26" s="245">
        <v>54.6</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527</v>
      </c>
      <c r="T26" s="248" t="s">
        <v>512</v>
      </c>
      <c r="U26" s="224">
        <v>0</v>
      </c>
      <c r="V26" s="224">
        <f>ROUND(E26*U26,2)</f>
        <v>0</v>
      </c>
      <c r="W26" s="224"/>
      <c r="X26" s="224" t="s">
        <v>557</v>
      </c>
      <c r="Y26" s="224" t="s">
        <v>513</v>
      </c>
      <c r="Z26" s="213"/>
      <c r="AA26" s="213"/>
      <c r="AB26" s="213"/>
      <c r="AC26" s="213"/>
      <c r="AD26" s="213"/>
      <c r="AE26" s="213"/>
      <c r="AF26" s="213"/>
      <c r="AG26" s="213" t="s">
        <v>558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5"/>
      <c r="D27" s="251"/>
      <c r="E27" s="251"/>
      <c r="F27" s="251"/>
      <c r="G27" s="251"/>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515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2">
        <v>9</v>
      </c>
      <c r="B28" s="243" t="s">
        <v>6130</v>
      </c>
      <c r="C28" s="254" t="s">
        <v>6131</v>
      </c>
      <c r="D28" s="244" t="s">
        <v>974</v>
      </c>
      <c r="E28" s="245">
        <v>130.6</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t="s">
        <v>919</v>
      </c>
      <c r="S28" s="247" t="s">
        <v>511</v>
      </c>
      <c r="T28" s="248" t="s">
        <v>512</v>
      </c>
      <c r="U28" s="224">
        <v>1.2999999999999999E-2</v>
      </c>
      <c r="V28" s="224">
        <f>ROUND(E28*U28,2)</f>
        <v>1.7</v>
      </c>
      <c r="W28" s="224"/>
      <c r="X28" s="224" t="s">
        <v>557</v>
      </c>
      <c r="Y28" s="224" t="s">
        <v>513</v>
      </c>
      <c r="Z28" s="213"/>
      <c r="AA28" s="213"/>
      <c r="AB28" s="213"/>
      <c r="AC28" s="213"/>
      <c r="AD28" s="213"/>
      <c r="AE28" s="213"/>
      <c r="AF28" s="213"/>
      <c r="AG28" s="213" t="s">
        <v>558</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4" t="s">
        <v>5268</v>
      </c>
      <c r="D29" s="272"/>
      <c r="E29" s="272"/>
      <c r="F29" s="272"/>
      <c r="G29" s="272"/>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921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7"/>
      <c r="D30" s="250"/>
      <c r="E30" s="250"/>
      <c r="F30" s="250"/>
      <c r="G30" s="250"/>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515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x14ac:dyDescent="0.2">
      <c r="A31" s="242">
        <v>10</v>
      </c>
      <c r="B31" s="243" t="s">
        <v>6132</v>
      </c>
      <c r="C31" s="254" t="s">
        <v>6133</v>
      </c>
      <c r="D31" s="244" t="s">
        <v>974</v>
      </c>
      <c r="E31" s="245">
        <v>12</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527</v>
      </c>
      <c r="T31" s="248" t="s">
        <v>512</v>
      </c>
      <c r="U31" s="224">
        <v>0</v>
      </c>
      <c r="V31" s="224">
        <f>ROUND(E31*U31,2)</f>
        <v>0</v>
      </c>
      <c r="W31" s="224"/>
      <c r="X31" s="224" t="s">
        <v>557</v>
      </c>
      <c r="Y31" s="224" t="s">
        <v>513</v>
      </c>
      <c r="Z31" s="213"/>
      <c r="AA31" s="213"/>
      <c r="AB31" s="213"/>
      <c r="AC31" s="213"/>
      <c r="AD31" s="213"/>
      <c r="AE31" s="213"/>
      <c r="AF31" s="213"/>
      <c r="AG31" s="213" t="s">
        <v>558</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x14ac:dyDescent="0.2">
      <c r="A33" s="242">
        <v>11</v>
      </c>
      <c r="B33" s="243" t="s">
        <v>6134</v>
      </c>
      <c r="C33" s="254" t="s">
        <v>6135</v>
      </c>
      <c r="D33" s="244" t="s">
        <v>974</v>
      </c>
      <c r="E33" s="245">
        <v>77.599999999999994</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557</v>
      </c>
      <c r="Y33" s="224" t="s">
        <v>513</v>
      </c>
      <c r="Z33" s="213"/>
      <c r="AA33" s="213"/>
      <c r="AB33" s="213"/>
      <c r="AC33" s="213"/>
      <c r="AD33" s="213"/>
      <c r="AE33" s="213"/>
      <c r="AF33" s="213"/>
      <c r="AG33" s="213" t="s">
        <v>558</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42">
        <v>12</v>
      </c>
      <c r="B35" s="243" t="s">
        <v>6136</v>
      </c>
      <c r="C35" s="254" t="s">
        <v>6137</v>
      </c>
      <c r="D35" s="244" t="s">
        <v>974</v>
      </c>
      <c r="E35" s="245">
        <v>12</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527</v>
      </c>
      <c r="T35" s="248" t="s">
        <v>512</v>
      </c>
      <c r="U35" s="224">
        <v>0</v>
      </c>
      <c r="V35" s="224">
        <f>ROUND(E35*U35,2)</f>
        <v>0</v>
      </c>
      <c r="W35" s="224"/>
      <c r="X35" s="224" t="s">
        <v>557</v>
      </c>
      <c r="Y35" s="224" t="s">
        <v>513</v>
      </c>
      <c r="Z35" s="213"/>
      <c r="AA35" s="213"/>
      <c r="AB35" s="213"/>
      <c r="AC35" s="213"/>
      <c r="AD35" s="213"/>
      <c r="AE35" s="213"/>
      <c r="AF35" s="213"/>
      <c r="AG35" s="213" t="s">
        <v>558</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x14ac:dyDescent="0.2">
      <c r="A37" s="3"/>
      <c r="B37" s="4"/>
      <c r="C37" s="259"/>
      <c r="D37" s="6"/>
      <c r="E37" s="3"/>
      <c r="F37" s="3"/>
      <c r="G37" s="3"/>
      <c r="H37" s="3"/>
      <c r="I37" s="3"/>
      <c r="J37" s="3"/>
      <c r="K37" s="3"/>
      <c r="L37" s="3"/>
      <c r="M37" s="3"/>
      <c r="N37" s="3"/>
      <c r="O37" s="3"/>
      <c r="P37" s="3"/>
      <c r="Q37" s="3"/>
      <c r="R37" s="3"/>
      <c r="S37" s="3"/>
      <c r="T37" s="3"/>
      <c r="U37" s="3"/>
      <c r="V37" s="3"/>
      <c r="W37" s="3"/>
      <c r="X37" s="3"/>
      <c r="Y37" s="3"/>
      <c r="AE37">
        <v>12</v>
      </c>
      <c r="AF37">
        <v>21</v>
      </c>
      <c r="AG37" t="s">
        <v>492</v>
      </c>
    </row>
    <row r="38" spans="1:60" x14ac:dyDescent="0.2">
      <c r="A38" s="216"/>
      <c r="B38" s="217" t="s">
        <v>29</v>
      </c>
      <c r="C38" s="260"/>
      <c r="D38" s="218"/>
      <c r="E38" s="219"/>
      <c r="F38" s="219"/>
      <c r="G38" s="241">
        <f>G8</f>
        <v>0</v>
      </c>
      <c r="H38" s="3"/>
      <c r="I38" s="3"/>
      <c r="J38" s="3"/>
      <c r="K38" s="3"/>
      <c r="L38" s="3"/>
      <c r="M38" s="3"/>
      <c r="N38" s="3"/>
      <c r="O38" s="3"/>
      <c r="P38" s="3"/>
      <c r="Q38" s="3"/>
      <c r="R38" s="3"/>
      <c r="S38" s="3"/>
      <c r="T38" s="3"/>
      <c r="U38" s="3"/>
      <c r="V38" s="3"/>
      <c r="W38" s="3"/>
      <c r="X38" s="3"/>
      <c r="Y38" s="3"/>
      <c r="AE38">
        <f>SUMIF(L7:L36,AE37,G7:G36)</f>
        <v>0</v>
      </c>
      <c r="AF38">
        <f>SUMIF(L7:L36,AF37,G7:G36)</f>
        <v>0</v>
      </c>
      <c r="AG38" t="s">
        <v>576</v>
      </c>
    </row>
    <row r="39" spans="1:60" x14ac:dyDescent="0.2">
      <c r="C39" s="261"/>
      <c r="D39" s="10"/>
      <c r="AG39" t="s">
        <v>577</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0UsfBOh7/n4dmcha/0Bw4aZk537lmZQ4bJIvgfz07BEDe4XsZDT7/ttZJY4OJmx9T363YYkC29vkdGjnR8Bpw==" saltValue="8mvvK/sw3PAQ86Nm5hYcrQ==" spinCount="100000" sheet="1" formatRows="0"/>
  <mergeCells count="20">
    <mergeCell ref="C34:G34"/>
    <mergeCell ref="C36:G36"/>
    <mergeCell ref="C23:G23"/>
    <mergeCell ref="C25:G25"/>
    <mergeCell ref="C27:G27"/>
    <mergeCell ref="C29:G29"/>
    <mergeCell ref="C30:G30"/>
    <mergeCell ref="C32:G32"/>
    <mergeCell ref="C13:G13"/>
    <mergeCell ref="C15:G15"/>
    <mergeCell ref="C17:G17"/>
    <mergeCell ref="C18:G18"/>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82</v>
      </c>
      <c r="C3" s="202" t="s">
        <v>83</v>
      </c>
      <c r="D3" s="200"/>
      <c r="E3" s="200"/>
      <c r="F3" s="200"/>
      <c r="G3" s="201"/>
      <c r="AC3" s="177" t="s">
        <v>479</v>
      </c>
      <c r="AG3" t="s">
        <v>482</v>
      </c>
    </row>
    <row r="4" spans="1:60" ht="24.95" customHeight="1" x14ac:dyDescent="0.2">
      <c r="A4" s="203" t="s">
        <v>9</v>
      </c>
      <c r="B4" s="204" t="s">
        <v>97</v>
      </c>
      <c r="C4" s="205" t="s">
        <v>98</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208</v>
      </c>
      <c r="C8" s="253" t="s">
        <v>217</v>
      </c>
      <c r="D8" s="234"/>
      <c r="E8" s="235"/>
      <c r="F8" s="236"/>
      <c r="G8" s="236">
        <f>SUMIF(AG9:AG47,"&lt;&gt;NOR",G9:G47)</f>
        <v>0</v>
      </c>
      <c r="H8" s="236"/>
      <c r="I8" s="236">
        <f>SUM(I9:I47)</f>
        <v>0</v>
      </c>
      <c r="J8" s="236"/>
      <c r="K8" s="236">
        <f>SUM(K9:K47)</f>
        <v>0</v>
      </c>
      <c r="L8" s="236"/>
      <c r="M8" s="236">
        <f>SUM(M9:M47)</f>
        <v>0</v>
      </c>
      <c r="N8" s="235"/>
      <c r="O8" s="235">
        <f>SUM(O9:O47)</f>
        <v>0</v>
      </c>
      <c r="P8" s="235"/>
      <c r="Q8" s="235">
        <f>SUM(Q9:Q47)</f>
        <v>0</v>
      </c>
      <c r="R8" s="236"/>
      <c r="S8" s="236"/>
      <c r="T8" s="237"/>
      <c r="U8" s="231"/>
      <c r="V8" s="231">
        <f>SUM(V9:V47)</f>
        <v>0</v>
      </c>
      <c r="W8" s="231"/>
      <c r="X8" s="231"/>
      <c r="Y8" s="231"/>
      <c r="AG8" t="s">
        <v>507</v>
      </c>
    </row>
    <row r="9" spans="1:60" outlineLevel="1" x14ac:dyDescent="0.2">
      <c r="A9" s="242">
        <v>1</v>
      </c>
      <c r="B9" s="243" t="s">
        <v>317</v>
      </c>
      <c r="C9" s="254" t="s">
        <v>6138</v>
      </c>
      <c r="D9" s="244" t="s">
        <v>530</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527</v>
      </c>
      <c r="T9" s="248" t="s">
        <v>512</v>
      </c>
      <c r="U9" s="224">
        <v>0</v>
      </c>
      <c r="V9" s="224">
        <f>ROUND(E9*U9,2)</f>
        <v>0</v>
      </c>
      <c r="W9" s="224"/>
      <c r="X9" s="224" t="s">
        <v>531</v>
      </c>
      <c r="Y9" s="224" t="s">
        <v>513</v>
      </c>
      <c r="Z9" s="213"/>
      <c r="AA9" s="213"/>
      <c r="AB9" s="213"/>
      <c r="AC9" s="213"/>
      <c r="AD9" s="213"/>
      <c r="AE9" s="213"/>
      <c r="AF9" s="213"/>
      <c r="AG9" s="213" t="s">
        <v>532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6" t="s">
        <v>6139</v>
      </c>
      <c r="D10" s="252"/>
      <c r="E10" s="252"/>
      <c r="F10" s="252"/>
      <c r="G10" s="252"/>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7"/>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515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2">
        <v>2</v>
      </c>
      <c r="B12" s="243" t="s">
        <v>4128</v>
      </c>
      <c r="C12" s="254" t="s">
        <v>6140</v>
      </c>
      <c r="D12" s="244" t="s">
        <v>530</v>
      </c>
      <c r="E12" s="245">
        <v>4</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527</v>
      </c>
      <c r="T12" s="248" t="s">
        <v>512</v>
      </c>
      <c r="U12" s="224">
        <v>0</v>
      </c>
      <c r="V12" s="224">
        <f>ROUND(E12*U12,2)</f>
        <v>0</v>
      </c>
      <c r="W12" s="224"/>
      <c r="X12" s="224" t="s">
        <v>531</v>
      </c>
      <c r="Y12" s="224" t="s">
        <v>513</v>
      </c>
      <c r="Z12" s="213"/>
      <c r="AA12" s="213"/>
      <c r="AB12" s="213"/>
      <c r="AC12" s="213"/>
      <c r="AD12" s="213"/>
      <c r="AE12" s="213"/>
      <c r="AF12" s="213"/>
      <c r="AG12" s="213" t="s">
        <v>532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6" t="s">
        <v>6141</v>
      </c>
      <c r="D13" s="252"/>
      <c r="E13" s="252"/>
      <c r="F13" s="252"/>
      <c r="G13" s="252"/>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553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7"/>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2">
        <v>3</v>
      </c>
      <c r="B15" s="243" t="s">
        <v>5742</v>
      </c>
      <c r="C15" s="254" t="s">
        <v>6142</v>
      </c>
      <c r="D15" s="244" t="s">
        <v>1356</v>
      </c>
      <c r="E15" s="245">
        <v>3240</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527</v>
      </c>
      <c r="T15" s="248" t="s">
        <v>512</v>
      </c>
      <c r="U15" s="224">
        <v>0</v>
      </c>
      <c r="V15" s="224">
        <f>ROUND(E15*U15,2)</f>
        <v>0</v>
      </c>
      <c r="W15" s="224"/>
      <c r="X15" s="224" t="s">
        <v>531</v>
      </c>
      <c r="Y15" s="224" t="s">
        <v>513</v>
      </c>
      <c r="Z15" s="213"/>
      <c r="AA15" s="213"/>
      <c r="AB15" s="213"/>
      <c r="AC15" s="213"/>
      <c r="AD15" s="213"/>
      <c r="AE15" s="213"/>
      <c r="AF15" s="213"/>
      <c r="AG15" s="213" t="s">
        <v>532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6" t="s">
        <v>6143</v>
      </c>
      <c r="D16" s="252"/>
      <c r="E16" s="252"/>
      <c r="F16" s="252"/>
      <c r="G16" s="252"/>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553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7"/>
      <c r="D17" s="250"/>
      <c r="E17" s="250"/>
      <c r="F17" s="250"/>
      <c r="G17" s="250"/>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2">
        <v>4</v>
      </c>
      <c r="B18" s="243" t="s">
        <v>892</v>
      </c>
      <c r="C18" s="254" t="s">
        <v>6144</v>
      </c>
      <c r="D18" s="244" t="s">
        <v>5209</v>
      </c>
      <c r="E18" s="245">
        <v>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527</v>
      </c>
      <c r="T18" s="248" t="s">
        <v>512</v>
      </c>
      <c r="U18" s="224">
        <v>0</v>
      </c>
      <c r="V18" s="224">
        <f>ROUND(E18*U18,2)</f>
        <v>0</v>
      </c>
      <c r="W18" s="224"/>
      <c r="X18" s="224" t="s">
        <v>531</v>
      </c>
      <c r="Y18" s="224" t="s">
        <v>513</v>
      </c>
      <c r="Z18" s="213"/>
      <c r="AA18" s="213"/>
      <c r="AB18" s="213"/>
      <c r="AC18" s="213"/>
      <c r="AD18" s="213"/>
      <c r="AE18" s="213"/>
      <c r="AF18" s="213"/>
      <c r="AG18" s="213" t="s">
        <v>532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6" t="s">
        <v>6145</v>
      </c>
      <c r="D19" s="252"/>
      <c r="E19" s="252"/>
      <c r="F19" s="252"/>
      <c r="G19" s="252"/>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553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7"/>
      <c r="D20" s="250"/>
      <c r="E20" s="250"/>
      <c r="F20" s="250"/>
      <c r="G20" s="250"/>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2">
        <v>5</v>
      </c>
      <c r="B21" s="243" t="s">
        <v>6146</v>
      </c>
      <c r="C21" s="254" t="s">
        <v>6147</v>
      </c>
      <c r="D21" s="244" t="s">
        <v>530</v>
      </c>
      <c r="E21" s="245">
        <v>3</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527</v>
      </c>
      <c r="T21" s="248" t="s">
        <v>512</v>
      </c>
      <c r="U21" s="224">
        <v>0</v>
      </c>
      <c r="V21" s="224">
        <f>ROUND(E21*U21,2)</f>
        <v>0</v>
      </c>
      <c r="W21" s="224"/>
      <c r="X21" s="224" t="s">
        <v>531</v>
      </c>
      <c r="Y21" s="224" t="s">
        <v>513</v>
      </c>
      <c r="Z21" s="213"/>
      <c r="AA21" s="213"/>
      <c r="AB21" s="213"/>
      <c r="AC21" s="213"/>
      <c r="AD21" s="213"/>
      <c r="AE21" s="213"/>
      <c r="AF21" s="213"/>
      <c r="AG21" s="213" t="s">
        <v>541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6" t="s">
        <v>6148</v>
      </c>
      <c r="D22" s="252"/>
      <c r="E22" s="252"/>
      <c r="F22" s="252"/>
      <c r="G22" s="252"/>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553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7"/>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2">
        <v>6</v>
      </c>
      <c r="B24" s="243" t="s">
        <v>319</v>
      </c>
      <c r="C24" s="254" t="s">
        <v>6149</v>
      </c>
      <c r="D24" s="244" t="s">
        <v>530</v>
      </c>
      <c r="E24" s="245">
        <v>5</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c r="S24" s="247" t="s">
        <v>527</v>
      </c>
      <c r="T24" s="248" t="s">
        <v>512</v>
      </c>
      <c r="U24" s="224">
        <v>0</v>
      </c>
      <c r="V24" s="224">
        <f>ROUND(E24*U24,2)</f>
        <v>0</v>
      </c>
      <c r="W24" s="224"/>
      <c r="X24" s="224" t="s">
        <v>531</v>
      </c>
      <c r="Y24" s="224" t="s">
        <v>513</v>
      </c>
      <c r="Z24" s="213"/>
      <c r="AA24" s="213"/>
      <c r="AB24" s="213"/>
      <c r="AC24" s="213"/>
      <c r="AD24" s="213"/>
      <c r="AE24" s="213"/>
      <c r="AF24" s="213"/>
      <c r="AG24" s="213" t="s">
        <v>532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6" t="s">
        <v>6150</v>
      </c>
      <c r="D25" s="252"/>
      <c r="E25" s="252"/>
      <c r="F25" s="252"/>
      <c r="G25" s="252"/>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553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7"/>
      <c r="D26" s="250"/>
      <c r="E26" s="250"/>
      <c r="F26" s="250"/>
      <c r="G26" s="250"/>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2">
        <v>7</v>
      </c>
      <c r="B27" s="243" t="s">
        <v>321</v>
      </c>
      <c r="C27" s="254" t="s">
        <v>6151</v>
      </c>
      <c r="D27" s="244" t="s">
        <v>530</v>
      </c>
      <c r="E27" s="245">
        <v>4</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527</v>
      </c>
      <c r="T27" s="248" t="s">
        <v>512</v>
      </c>
      <c r="U27" s="224">
        <v>0</v>
      </c>
      <c r="V27" s="224">
        <f>ROUND(E27*U27,2)</f>
        <v>0</v>
      </c>
      <c r="W27" s="224"/>
      <c r="X27" s="224" t="s">
        <v>531</v>
      </c>
      <c r="Y27" s="224" t="s">
        <v>513</v>
      </c>
      <c r="Z27" s="213"/>
      <c r="AA27" s="213"/>
      <c r="AB27" s="213"/>
      <c r="AC27" s="213"/>
      <c r="AD27" s="213"/>
      <c r="AE27" s="213"/>
      <c r="AF27" s="213"/>
      <c r="AG27" s="213" t="s">
        <v>532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6" t="s">
        <v>6152</v>
      </c>
      <c r="D28" s="252"/>
      <c r="E28" s="252"/>
      <c r="F28" s="252"/>
      <c r="G28" s="252"/>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553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7"/>
      <c r="D29" s="250"/>
      <c r="E29" s="250"/>
      <c r="F29" s="250"/>
      <c r="G29" s="250"/>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515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2">
        <v>8</v>
      </c>
      <c r="B30" s="243" t="s">
        <v>323</v>
      </c>
      <c r="C30" s="254" t="s">
        <v>6153</v>
      </c>
      <c r="D30" s="244" t="s">
        <v>530</v>
      </c>
      <c r="E30" s="245">
        <v>10</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527</v>
      </c>
      <c r="T30" s="248" t="s">
        <v>512</v>
      </c>
      <c r="U30" s="224">
        <v>0</v>
      </c>
      <c r="V30" s="224">
        <f>ROUND(E30*U30,2)</f>
        <v>0</v>
      </c>
      <c r="W30" s="224"/>
      <c r="X30" s="224" t="s">
        <v>531</v>
      </c>
      <c r="Y30" s="224" t="s">
        <v>513</v>
      </c>
      <c r="Z30" s="213"/>
      <c r="AA30" s="213"/>
      <c r="AB30" s="213"/>
      <c r="AC30" s="213"/>
      <c r="AD30" s="213"/>
      <c r="AE30" s="213"/>
      <c r="AF30" s="213"/>
      <c r="AG30" s="213" t="s">
        <v>532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6" t="s">
        <v>6154</v>
      </c>
      <c r="D31" s="252"/>
      <c r="E31" s="252"/>
      <c r="F31" s="252"/>
      <c r="G31" s="252"/>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553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7"/>
      <c r="D32" s="250"/>
      <c r="E32" s="250"/>
      <c r="F32" s="250"/>
      <c r="G32" s="250"/>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2">
        <v>9</v>
      </c>
      <c r="B33" s="243" t="s">
        <v>325</v>
      </c>
      <c r="C33" s="254" t="s">
        <v>6155</v>
      </c>
      <c r="D33" s="244" t="s">
        <v>530</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531</v>
      </c>
      <c r="Y33" s="224" t="s">
        <v>513</v>
      </c>
      <c r="Z33" s="213"/>
      <c r="AA33" s="213"/>
      <c r="AB33" s="213"/>
      <c r="AC33" s="213"/>
      <c r="AD33" s="213"/>
      <c r="AE33" s="213"/>
      <c r="AF33" s="213"/>
      <c r="AG33" s="213" t="s">
        <v>532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6" t="s">
        <v>6156</v>
      </c>
      <c r="D34" s="252"/>
      <c r="E34" s="252"/>
      <c r="F34" s="252"/>
      <c r="G34" s="252"/>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553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57"/>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515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2">
        <v>10</v>
      </c>
      <c r="B36" s="243" t="s">
        <v>585</v>
      </c>
      <c r="C36" s="254" t="s">
        <v>6157</v>
      </c>
      <c r="D36" s="244" t="s">
        <v>530</v>
      </c>
      <c r="E36" s="245">
        <v>1</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527</v>
      </c>
      <c r="T36" s="248" t="s">
        <v>512</v>
      </c>
      <c r="U36" s="224">
        <v>0</v>
      </c>
      <c r="V36" s="224">
        <f>ROUND(E36*U36,2)</f>
        <v>0</v>
      </c>
      <c r="W36" s="224"/>
      <c r="X36" s="224" t="s">
        <v>531</v>
      </c>
      <c r="Y36" s="224" t="s">
        <v>513</v>
      </c>
      <c r="Z36" s="213"/>
      <c r="AA36" s="213"/>
      <c r="AB36" s="213"/>
      <c r="AC36" s="213"/>
      <c r="AD36" s="213"/>
      <c r="AE36" s="213"/>
      <c r="AF36" s="213"/>
      <c r="AG36" s="213" t="s">
        <v>532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56" t="s">
        <v>6158</v>
      </c>
      <c r="D37" s="252"/>
      <c r="E37" s="252"/>
      <c r="F37" s="252"/>
      <c r="G37" s="252"/>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553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7"/>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515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2">
        <v>11</v>
      </c>
      <c r="B39" s="243" t="s">
        <v>5737</v>
      </c>
      <c r="C39" s="254" t="s">
        <v>6159</v>
      </c>
      <c r="D39" s="244" t="s">
        <v>530</v>
      </c>
      <c r="E39" s="245">
        <v>1</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527</v>
      </c>
      <c r="T39" s="248" t="s">
        <v>512</v>
      </c>
      <c r="U39" s="224">
        <v>0</v>
      </c>
      <c r="V39" s="224">
        <f>ROUND(E39*U39,2)</f>
        <v>0</v>
      </c>
      <c r="W39" s="224"/>
      <c r="X39" s="224" t="s">
        <v>531</v>
      </c>
      <c r="Y39" s="224" t="s">
        <v>513</v>
      </c>
      <c r="Z39" s="213"/>
      <c r="AA39" s="213"/>
      <c r="AB39" s="213"/>
      <c r="AC39" s="213"/>
      <c r="AD39" s="213"/>
      <c r="AE39" s="213"/>
      <c r="AF39" s="213"/>
      <c r="AG39" s="213" t="s">
        <v>532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6" t="s">
        <v>6160</v>
      </c>
      <c r="D40" s="252"/>
      <c r="E40" s="252"/>
      <c r="F40" s="252"/>
      <c r="G40" s="252"/>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553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7"/>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515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2">
        <v>12</v>
      </c>
      <c r="B42" s="243" t="s">
        <v>336</v>
      </c>
      <c r="C42" s="254" t="s">
        <v>6161</v>
      </c>
      <c r="D42" s="244" t="s">
        <v>530</v>
      </c>
      <c r="E42" s="245">
        <v>1</v>
      </c>
      <c r="F42" s="246"/>
      <c r="G42" s="247">
        <f>ROUND(E42*F42,2)</f>
        <v>0</v>
      </c>
      <c r="H42" s="246"/>
      <c r="I42" s="247">
        <f>ROUND(E42*H42,2)</f>
        <v>0</v>
      </c>
      <c r="J42" s="246"/>
      <c r="K42" s="247">
        <f>ROUND(E42*J42,2)</f>
        <v>0</v>
      </c>
      <c r="L42" s="247">
        <v>21</v>
      </c>
      <c r="M42" s="247">
        <f>G42*(1+L42/100)</f>
        <v>0</v>
      </c>
      <c r="N42" s="245">
        <v>0</v>
      </c>
      <c r="O42" s="245">
        <f>ROUND(E42*N42,2)</f>
        <v>0</v>
      </c>
      <c r="P42" s="245">
        <v>0</v>
      </c>
      <c r="Q42" s="245">
        <f>ROUND(E42*P42,2)</f>
        <v>0</v>
      </c>
      <c r="R42" s="247"/>
      <c r="S42" s="247" t="s">
        <v>527</v>
      </c>
      <c r="T42" s="248" t="s">
        <v>512</v>
      </c>
      <c r="U42" s="224">
        <v>0</v>
      </c>
      <c r="V42" s="224">
        <f>ROUND(E42*U42,2)</f>
        <v>0</v>
      </c>
      <c r="W42" s="224"/>
      <c r="X42" s="224" t="s">
        <v>531</v>
      </c>
      <c r="Y42" s="224" t="s">
        <v>513</v>
      </c>
      <c r="Z42" s="213"/>
      <c r="AA42" s="213"/>
      <c r="AB42" s="213"/>
      <c r="AC42" s="213"/>
      <c r="AD42" s="213"/>
      <c r="AE42" s="213"/>
      <c r="AF42" s="213"/>
      <c r="AG42" s="213" t="s">
        <v>532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6" t="s">
        <v>6162</v>
      </c>
      <c r="D43" s="252"/>
      <c r="E43" s="252"/>
      <c r="F43" s="252"/>
      <c r="G43" s="252"/>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553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7"/>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515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42">
        <v>13</v>
      </c>
      <c r="B45" s="243" t="s">
        <v>338</v>
      </c>
      <c r="C45" s="254" t="s">
        <v>6163</v>
      </c>
      <c r="D45" s="244" t="s">
        <v>530</v>
      </c>
      <c r="E45" s="245">
        <v>2</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527</v>
      </c>
      <c r="T45" s="248" t="s">
        <v>512</v>
      </c>
      <c r="U45" s="224">
        <v>0</v>
      </c>
      <c r="V45" s="224">
        <f>ROUND(E45*U45,2)</f>
        <v>0</v>
      </c>
      <c r="W45" s="224"/>
      <c r="X45" s="224" t="s">
        <v>531</v>
      </c>
      <c r="Y45" s="224" t="s">
        <v>513</v>
      </c>
      <c r="Z45" s="213"/>
      <c r="AA45" s="213"/>
      <c r="AB45" s="213"/>
      <c r="AC45" s="213"/>
      <c r="AD45" s="213"/>
      <c r="AE45" s="213"/>
      <c r="AF45" s="213"/>
      <c r="AG45" s="213" t="s">
        <v>532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6" t="s">
        <v>6164</v>
      </c>
      <c r="D46" s="252"/>
      <c r="E46" s="252"/>
      <c r="F46" s="252"/>
      <c r="G46" s="252"/>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553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7"/>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515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x14ac:dyDescent="0.2">
      <c r="A48" s="232" t="s">
        <v>506</v>
      </c>
      <c r="B48" s="233" t="s">
        <v>248</v>
      </c>
      <c r="C48" s="253" t="s">
        <v>255</v>
      </c>
      <c r="D48" s="234"/>
      <c r="E48" s="235"/>
      <c r="F48" s="236"/>
      <c r="G48" s="236">
        <f>SUMIF(AG49:AG54,"&lt;&gt;NOR",G49:G54)</f>
        <v>0</v>
      </c>
      <c r="H48" s="236"/>
      <c r="I48" s="236">
        <f>SUM(I49:I54)</f>
        <v>0</v>
      </c>
      <c r="J48" s="236"/>
      <c r="K48" s="236">
        <f>SUM(K49:K54)</f>
        <v>0</v>
      </c>
      <c r="L48" s="236"/>
      <c r="M48" s="236">
        <f>SUM(M49:M54)</f>
        <v>0</v>
      </c>
      <c r="N48" s="235"/>
      <c r="O48" s="235">
        <f>SUM(O49:O54)</f>
        <v>0</v>
      </c>
      <c r="P48" s="235"/>
      <c r="Q48" s="235">
        <f>SUM(Q49:Q54)</f>
        <v>0</v>
      </c>
      <c r="R48" s="236"/>
      <c r="S48" s="236"/>
      <c r="T48" s="237"/>
      <c r="U48" s="231"/>
      <c r="V48" s="231">
        <f>SUM(V49:V54)</f>
        <v>0</v>
      </c>
      <c r="W48" s="231"/>
      <c r="X48" s="231"/>
      <c r="Y48" s="231"/>
      <c r="AG48" t="s">
        <v>507</v>
      </c>
    </row>
    <row r="49" spans="1:60" outlineLevel="1" x14ac:dyDescent="0.2">
      <c r="A49" s="242">
        <v>14</v>
      </c>
      <c r="B49" s="243" t="s">
        <v>6018</v>
      </c>
      <c r="C49" s="254" t="s">
        <v>6165</v>
      </c>
      <c r="D49" s="244" t="s">
        <v>1356</v>
      </c>
      <c r="E49" s="245">
        <v>400</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527</v>
      </c>
      <c r="T49" s="248" t="s">
        <v>512</v>
      </c>
      <c r="U49" s="224">
        <v>0</v>
      </c>
      <c r="V49" s="224">
        <f>ROUND(E49*U49,2)</f>
        <v>0</v>
      </c>
      <c r="W49" s="224"/>
      <c r="X49" s="224" t="s">
        <v>531</v>
      </c>
      <c r="Y49" s="224" t="s">
        <v>513</v>
      </c>
      <c r="Z49" s="213"/>
      <c r="AA49" s="213"/>
      <c r="AB49" s="213"/>
      <c r="AC49" s="213"/>
      <c r="AD49" s="213"/>
      <c r="AE49" s="213"/>
      <c r="AF49" s="213"/>
      <c r="AG49" s="213" t="s">
        <v>532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6166</v>
      </c>
      <c r="D50" s="252"/>
      <c r="E50" s="252"/>
      <c r="F50" s="252"/>
      <c r="G50" s="252"/>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553</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7"/>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515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2">
        <v>15</v>
      </c>
      <c r="B52" s="243" t="s">
        <v>5987</v>
      </c>
      <c r="C52" s="254" t="s">
        <v>6167</v>
      </c>
      <c r="D52" s="244" t="s">
        <v>1356</v>
      </c>
      <c r="E52" s="245">
        <v>30</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527</v>
      </c>
      <c r="T52" s="248" t="s">
        <v>512</v>
      </c>
      <c r="U52" s="224">
        <v>0</v>
      </c>
      <c r="V52" s="224">
        <f>ROUND(E52*U52,2)</f>
        <v>0</v>
      </c>
      <c r="W52" s="224"/>
      <c r="X52" s="224" t="s">
        <v>531</v>
      </c>
      <c r="Y52" s="224" t="s">
        <v>513</v>
      </c>
      <c r="Z52" s="213"/>
      <c r="AA52" s="213"/>
      <c r="AB52" s="213"/>
      <c r="AC52" s="213"/>
      <c r="AD52" s="213"/>
      <c r="AE52" s="213"/>
      <c r="AF52" s="213"/>
      <c r="AG52" s="213" t="s">
        <v>532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6" t="s">
        <v>6168</v>
      </c>
      <c r="D53" s="252"/>
      <c r="E53" s="252"/>
      <c r="F53" s="252"/>
      <c r="G53" s="252"/>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553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7"/>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515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x14ac:dyDescent="0.2">
      <c r="A55" s="232" t="s">
        <v>506</v>
      </c>
      <c r="B55" s="233" t="s">
        <v>279</v>
      </c>
      <c r="C55" s="253" t="s">
        <v>284</v>
      </c>
      <c r="D55" s="234"/>
      <c r="E55" s="235"/>
      <c r="F55" s="236"/>
      <c r="G55" s="236">
        <f>SUMIF(AG56:AG61,"&lt;&gt;NOR",G56:G61)</f>
        <v>0</v>
      </c>
      <c r="H55" s="236"/>
      <c r="I55" s="236">
        <f>SUM(I56:I61)</f>
        <v>0</v>
      </c>
      <c r="J55" s="236"/>
      <c r="K55" s="236">
        <f>SUM(K56:K61)</f>
        <v>0</v>
      </c>
      <c r="L55" s="236"/>
      <c r="M55" s="236">
        <f>SUM(M56:M61)</f>
        <v>0</v>
      </c>
      <c r="N55" s="235"/>
      <c r="O55" s="235">
        <f>SUM(O56:O61)</f>
        <v>0</v>
      </c>
      <c r="P55" s="235"/>
      <c r="Q55" s="235">
        <f>SUM(Q56:Q61)</f>
        <v>0</v>
      </c>
      <c r="R55" s="236"/>
      <c r="S55" s="236"/>
      <c r="T55" s="237"/>
      <c r="U55" s="231"/>
      <c r="V55" s="231">
        <f>SUM(V56:V61)</f>
        <v>0</v>
      </c>
      <c r="W55" s="231"/>
      <c r="X55" s="231"/>
      <c r="Y55" s="231"/>
      <c r="AG55" t="s">
        <v>507</v>
      </c>
    </row>
    <row r="56" spans="1:60" outlineLevel="1" x14ac:dyDescent="0.2">
      <c r="A56" s="242">
        <v>16</v>
      </c>
      <c r="B56" s="243" t="s">
        <v>6015</v>
      </c>
      <c r="C56" s="254" t="s">
        <v>6169</v>
      </c>
      <c r="D56" s="244" t="s">
        <v>530</v>
      </c>
      <c r="E56" s="245">
        <v>4</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527</v>
      </c>
      <c r="T56" s="248" t="s">
        <v>512</v>
      </c>
      <c r="U56" s="224">
        <v>0</v>
      </c>
      <c r="V56" s="224">
        <f>ROUND(E56*U56,2)</f>
        <v>0</v>
      </c>
      <c r="W56" s="224"/>
      <c r="X56" s="224" t="s">
        <v>531</v>
      </c>
      <c r="Y56" s="224" t="s">
        <v>513</v>
      </c>
      <c r="Z56" s="213"/>
      <c r="AA56" s="213"/>
      <c r="AB56" s="213"/>
      <c r="AC56" s="213"/>
      <c r="AD56" s="213"/>
      <c r="AE56" s="213"/>
      <c r="AF56" s="213"/>
      <c r="AG56" s="213" t="s">
        <v>532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6" t="s">
        <v>6170</v>
      </c>
      <c r="D57" s="252"/>
      <c r="E57" s="252"/>
      <c r="F57" s="252"/>
      <c r="G57" s="252"/>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553</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7"/>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515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42">
        <v>17</v>
      </c>
      <c r="B59" s="243" t="s">
        <v>6171</v>
      </c>
      <c r="C59" s="254" t="s">
        <v>6172</v>
      </c>
      <c r="D59" s="244" t="s">
        <v>6173</v>
      </c>
      <c r="E59" s="245">
        <v>1</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527</v>
      </c>
      <c r="T59" s="248" t="s">
        <v>512</v>
      </c>
      <c r="U59" s="224">
        <v>0</v>
      </c>
      <c r="V59" s="224">
        <f>ROUND(E59*U59,2)</f>
        <v>0</v>
      </c>
      <c r="W59" s="224"/>
      <c r="X59" s="224" t="s">
        <v>531</v>
      </c>
      <c r="Y59" s="224" t="s">
        <v>513</v>
      </c>
      <c r="Z59" s="213"/>
      <c r="AA59" s="213"/>
      <c r="AB59" s="213"/>
      <c r="AC59" s="213"/>
      <c r="AD59" s="213"/>
      <c r="AE59" s="213"/>
      <c r="AF59" s="213"/>
      <c r="AG59" s="213" t="s">
        <v>532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6" t="s">
        <v>6174</v>
      </c>
      <c r="D60" s="252"/>
      <c r="E60" s="252"/>
      <c r="F60" s="252"/>
      <c r="G60" s="252"/>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553</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7"/>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515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x14ac:dyDescent="0.2">
      <c r="A62" s="232" t="s">
        <v>506</v>
      </c>
      <c r="B62" s="233" t="s">
        <v>291</v>
      </c>
      <c r="C62" s="253" t="s">
        <v>293</v>
      </c>
      <c r="D62" s="234"/>
      <c r="E62" s="235"/>
      <c r="F62" s="236"/>
      <c r="G62" s="236">
        <f>SUMIF(AG63:AG68,"&lt;&gt;NOR",G63:G68)</f>
        <v>0</v>
      </c>
      <c r="H62" s="236"/>
      <c r="I62" s="236">
        <f>SUM(I63:I68)</f>
        <v>0</v>
      </c>
      <c r="J62" s="236"/>
      <c r="K62" s="236">
        <f>SUM(K63:K68)</f>
        <v>0</v>
      </c>
      <c r="L62" s="236"/>
      <c r="M62" s="236">
        <f>SUM(M63:M68)</f>
        <v>0</v>
      </c>
      <c r="N62" s="235"/>
      <c r="O62" s="235">
        <f>SUM(O63:O68)</f>
        <v>0</v>
      </c>
      <c r="P62" s="235"/>
      <c r="Q62" s="235">
        <f>SUM(Q63:Q68)</f>
        <v>0</v>
      </c>
      <c r="R62" s="236"/>
      <c r="S62" s="236"/>
      <c r="T62" s="237"/>
      <c r="U62" s="231"/>
      <c r="V62" s="231">
        <f>SUM(V63:V68)</f>
        <v>0</v>
      </c>
      <c r="W62" s="231"/>
      <c r="X62" s="231"/>
      <c r="Y62" s="231"/>
      <c r="AG62" t="s">
        <v>507</v>
      </c>
    </row>
    <row r="63" spans="1:60" outlineLevel="1" x14ac:dyDescent="0.2">
      <c r="A63" s="242">
        <v>18</v>
      </c>
      <c r="B63" s="243" t="s">
        <v>5636</v>
      </c>
      <c r="C63" s="254" t="s">
        <v>6175</v>
      </c>
      <c r="D63" s="244" t="s">
        <v>1356</v>
      </c>
      <c r="E63" s="245">
        <v>20</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527</v>
      </c>
      <c r="T63" s="248" t="s">
        <v>512</v>
      </c>
      <c r="U63" s="224">
        <v>0</v>
      </c>
      <c r="V63" s="224">
        <f>ROUND(E63*U63,2)</f>
        <v>0</v>
      </c>
      <c r="W63" s="224"/>
      <c r="X63" s="224" t="s">
        <v>531</v>
      </c>
      <c r="Y63" s="224" t="s">
        <v>513</v>
      </c>
      <c r="Z63" s="213"/>
      <c r="AA63" s="213"/>
      <c r="AB63" s="213"/>
      <c r="AC63" s="213"/>
      <c r="AD63" s="213"/>
      <c r="AE63" s="213"/>
      <c r="AF63" s="213"/>
      <c r="AG63" s="213" t="s">
        <v>532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6" t="s">
        <v>6176</v>
      </c>
      <c r="D64" s="252"/>
      <c r="E64" s="252"/>
      <c r="F64" s="252"/>
      <c r="G64" s="252"/>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553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7"/>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19</v>
      </c>
      <c r="B66" s="243" t="s">
        <v>5621</v>
      </c>
      <c r="C66" s="254" t="s">
        <v>6177</v>
      </c>
      <c r="D66" s="244" t="s">
        <v>1356</v>
      </c>
      <c r="E66" s="245">
        <v>100</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527</v>
      </c>
      <c r="T66" s="248" t="s">
        <v>512</v>
      </c>
      <c r="U66" s="224">
        <v>0</v>
      </c>
      <c r="V66" s="224">
        <f>ROUND(E66*U66,2)</f>
        <v>0</v>
      </c>
      <c r="W66" s="224"/>
      <c r="X66" s="224" t="s">
        <v>531</v>
      </c>
      <c r="Y66" s="224" t="s">
        <v>513</v>
      </c>
      <c r="Z66" s="213"/>
      <c r="AA66" s="213"/>
      <c r="AB66" s="213"/>
      <c r="AC66" s="213"/>
      <c r="AD66" s="213"/>
      <c r="AE66" s="213"/>
      <c r="AF66" s="213"/>
      <c r="AG66" s="213" t="s">
        <v>532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6" t="s">
        <v>6178</v>
      </c>
      <c r="D67" s="252"/>
      <c r="E67" s="252"/>
      <c r="F67" s="252"/>
      <c r="G67" s="252"/>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553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7"/>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515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x14ac:dyDescent="0.2">
      <c r="A69" s="232" t="s">
        <v>506</v>
      </c>
      <c r="B69" s="233" t="s">
        <v>298</v>
      </c>
      <c r="C69" s="253" t="s">
        <v>300</v>
      </c>
      <c r="D69" s="234"/>
      <c r="E69" s="235"/>
      <c r="F69" s="236"/>
      <c r="G69" s="236">
        <f>SUMIF(AG70:AG90,"&lt;&gt;NOR",G70:G90)</f>
        <v>0</v>
      </c>
      <c r="H69" s="236"/>
      <c r="I69" s="236">
        <f>SUM(I70:I90)</f>
        <v>0</v>
      </c>
      <c r="J69" s="236"/>
      <c r="K69" s="236">
        <f>SUM(K70:K90)</f>
        <v>0</v>
      </c>
      <c r="L69" s="236"/>
      <c r="M69" s="236">
        <f>SUM(M70:M90)</f>
        <v>0</v>
      </c>
      <c r="N69" s="235"/>
      <c r="O69" s="235">
        <f>SUM(O70:O90)</f>
        <v>0</v>
      </c>
      <c r="P69" s="235"/>
      <c r="Q69" s="235">
        <f>SUM(Q70:Q90)</f>
        <v>0</v>
      </c>
      <c r="R69" s="236"/>
      <c r="S69" s="236"/>
      <c r="T69" s="237"/>
      <c r="U69" s="231"/>
      <c r="V69" s="231">
        <f>SUM(V70:V90)</f>
        <v>0</v>
      </c>
      <c r="W69" s="231"/>
      <c r="X69" s="231"/>
      <c r="Y69" s="231"/>
      <c r="AG69" t="s">
        <v>507</v>
      </c>
    </row>
    <row r="70" spans="1:60" outlineLevel="1" x14ac:dyDescent="0.2">
      <c r="A70" s="242">
        <v>20</v>
      </c>
      <c r="B70" s="243" t="s">
        <v>4072</v>
      </c>
      <c r="C70" s="254" t="s">
        <v>6179</v>
      </c>
      <c r="D70" s="244" t="s">
        <v>530</v>
      </c>
      <c r="E70" s="245">
        <v>1</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527</v>
      </c>
      <c r="T70" s="248" t="s">
        <v>512</v>
      </c>
      <c r="U70" s="224">
        <v>0</v>
      </c>
      <c r="V70" s="224">
        <f>ROUND(E70*U70,2)</f>
        <v>0</v>
      </c>
      <c r="W70" s="224"/>
      <c r="X70" s="224" t="s">
        <v>531</v>
      </c>
      <c r="Y70" s="224" t="s">
        <v>513</v>
      </c>
      <c r="Z70" s="213"/>
      <c r="AA70" s="213"/>
      <c r="AB70" s="213"/>
      <c r="AC70" s="213"/>
      <c r="AD70" s="213"/>
      <c r="AE70" s="213"/>
      <c r="AF70" s="213"/>
      <c r="AG70" s="213" t="s">
        <v>532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6" t="s">
        <v>6180</v>
      </c>
      <c r="D71" s="252"/>
      <c r="E71" s="252"/>
      <c r="F71" s="252"/>
      <c r="G71" s="252"/>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553</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7"/>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515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2">
        <v>21</v>
      </c>
      <c r="B73" s="243" t="s">
        <v>6181</v>
      </c>
      <c r="C73" s="254" t="s">
        <v>6182</v>
      </c>
      <c r="D73" s="244" t="s">
        <v>530</v>
      </c>
      <c r="E73" s="245">
        <v>1</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527</v>
      </c>
      <c r="T73" s="248" t="s">
        <v>512</v>
      </c>
      <c r="U73" s="224">
        <v>0</v>
      </c>
      <c r="V73" s="224">
        <f>ROUND(E73*U73,2)</f>
        <v>0</v>
      </c>
      <c r="W73" s="224"/>
      <c r="X73" s="224" t="s">
        <v>531</v>
      </c>
      <c r="Y73" s="224" t="s">
        <v>513</v>
      </c>
      <c r="Z73" s="213"/>
      <c r="AA73" s="213"/>
      <c r="AB73" s="213"/>
      <c r="AC73" s="213"/>
      <c r="AD73" s="213"/>
      <c r="AE73" s="213"/>
      <c r="AF73" s="213"/>
      <c r="AG73" s="213" t="s">
        <v>532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6" t="s">
        <v>6183</v>
      </c>
      <c r="D74" s="252"/>
      <c r="E74" s="252"/>
      <c r="F74" s="252"/>
      <c r="G74" s="252"/>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553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57"/>
      <c r="D75" s="250"/>
      <c r="E75" s="250"/>
      <c r="F75" s="250"/>
      <c r="G75" s="250"/>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515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42">
        <v>22</v>
      </c>
      <c r="B76" s="243" t="s">
        <v>6184</v>
      </c>
      <c r="C76" s="254" t="s">
        <v>6185</v>
      </c>
      <c r="D76" s="244" t="s">
        <v>530</v>
      </c>
      <c r="E76" s="245">
        <v>2</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527</v>
      </c>
      <c r="T76" s="248" t="s">
        <v>512</v>
      </c>
      <c r="U76" s="224">
        <v>0</v>
      </c>
      <c r="V76" s="224">
        <f>ROUND(E76*U76,2)</f>
        <v>0</v>
      </c>
      <c r="W76" s="224"/>
      <c r="X76" s="224" t="s">
        <v>531</v>
      </c>
      <c r="Y76" s="224" t="s">
        <v>513</v>
      </c>
      <c r="Z76" s="213"/>
      <c r="AA76" s="213"/>
      <c r="AB76" s="213"/>
      <c r="AC76" s="213"/>
      <c r="AD76" s="213"/>
      <c r="AE76" s="213"/>
      <c r="AF76" s="213"/>
      <c r="AG76" s="213" t="s">
        <v>532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6" t="s">
        <v>6186</v>
      </c>
      <c r="D77" s="252"/>
      <c r="E77" s="252"/>
      <c r="F77" s="252"/>
      <c r="G77" s="252"/>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553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57"/>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515</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2">
        <v>23</v>
      </c>
      <c r="B79" s="243" t="s">
        <v>6187</v>
      </c>
      <c r="C79" s="254" t="s">
        <v>6188</v>
      </c>
      <c r="D79" s="244" t="s">
        <v>530</v>
      </c>
      <c r="E79" s="245">
        <v>2</v>
      </c>
      <c r="F79" s="246"/>
      <c r="G79" s="247">
        <f>ROUND(E79*F79,2)</f>
        <v>0</v>
      </c>
      <c r="H79" s="246"/>
      <c r="I79" s="247">
        <f>ROUND(E79*H79,2)</f>
        <v>0</v>
      </c>
      <c r="J79" s="246"/>
      <c r="K79" s="247">
        <f>ROUND(E79*J79,2)</f>
        <v>0</v>
      </c>
      <c r="L79" s="247">
        <v>21</v>
      </c>
      <c r="M79" s="247">
        <f>G79*(1+L79/100)</f>
        <v>0</v>
      </c>
      <c r="N79" s="245">
        <v>0</v>
      </c>
      <c r="O79" s="245">
        <f>ROUND(E79*N79,2)</f>
        <v>0</v>
      </c>
      <c r="P79" s="245">
        <v>0</v>
      </c>
      <c r="Q79" s="245">
        <f>ROUND(E79*P79,2)</f>
        <v>0</v>
      </c>
      <c r="R79" s="247"/>
      <c r="S79" s="247" t="s">
        <v>527</v>
      </c>
      <c r="T79" s="248" t="s">
        <v>512</v>
      </c>
      <c r="U79" s="224">
        <v>0</v>
      </c>
      <c r="V79" s="224">
        <f>ROUND(E79*U79,2)</f>
        <v>0</v>
      </c>
      <c r="W79" s="224"/>
      <c r="X79" s="224" t="s">
        <v>531</v>
      </c>
      <c r="Y79" s="224" t="s">
        <v>513</v>
      </c>
      <c r="Z79" s="213"/>
      <c r="AA79" s="213"/>
      <c r="AB79" s="213"/>
      <c r="AC79" s="213"/>
      <c r="AD79" s="213"/>
      <c r="AE79" s="213"/>
      <c r="AF79" s="213"/>
      <c r="AG79" s="213" t="s">
        <v>541</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6" t="s">
        <v>6189</v>
      </c>
      <c r="D80" s="252"/>
      <c r="E80" s="252"/>
      <c r="F80" s="252"/>
      <c r="G80" s="252"/>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553</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7"/>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2">
        <v>24</v>
      </c>
      <c r="B82" s="243" t="s">
        <v>5642</v>
      </c>
      <c r="C82" s="254" t="s">
        <v>6190</v>
      </c>
      <c r="D82" s="244" t="s">
        <v>530</v>
      </c>
      <c r="E82" s="245">
        <v>2</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527</v>
      </c>
      <c r="T82" s="248" t="s">
        <v>512</v>
      </c>
      <c r="U82" s="224">
        <v>0</v>
      </c>
      <c r="V82" s="224">
        <f>ROUND(E82*U82,2)</f>
        <v>0</v>
      </c>
      <c r="W82" s="224"/>
      <c r="X82" s="224" t="s">
        <v>531</v>
      </c>
      <c r="Y82" s="224" t="s">
        <v>513</v>
      </c>
      <c r="Z82" s="213"/>
      <c r="AA82" s="213"/>
      <c r="AB82" s="213"/>
      <c r="AC82" s="213"/>
      <c r="AD82" s="213"/>
      <c r="AE82" s="213"/>
      <c r="AF82" s="213"/>
      <c r="AG82" s="213" t="s">
        <v>532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6" t="s">
        <v>6191</v>
      </c>
      <c r="D83" s="252"/>
      <c r="E83" s="252"/>
      <c r="F83" s="252"/>
      <c r="G83" s="252"/>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553</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7"/>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515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2">
        <v>25</v>
      </c>
      <c r="B85" s="243" t="s">
        <v>6192</v>
      </c>
      <c r="C85" s="254" t="s">
        <v>6193</v>
      </c>
      <c r="D85" s="244" t="s">
        <v>530</v>
      </c>
      <c r="E85" s="245">
        <v>3</v>
      </c>
      <c r="F85" s="246"/>
      <c r="G85" s="247">
        <f>ROUND(E85*F85,2)</f>
        <v>0</v>
      </c>
      <c r="H85" s="246"/>
      <c r="I85" s="247">
        <f>ROUND(E85*H85,2)</f>
        <v>0</v>
      </c>
      <c r="J85" s="246"/>
      <c r="K85" s="247">
        <f>ROUND(E85*J85,2)</f>
        <v>0</v>
      </c>
      <c r="L85" s="247">
        <v>21</v>
      </c>
      <c r="M85" s="247">
        <f>G85*(1+L85/100)</f>
        <v>0</v>
      </c>
      <c r="N85" s="245">
        <v>0</v>
      </c>
      <c r="O85" s="245">
        <f>ROUND(E85*N85,2)</f>
        <v>0</v>
      </c>
      <c r="P85" s="245">
        <v>0</v>
      </c>
      <c r="Q85" s="245">
        <f>ROUND(E85*P85,2)</f>
        <v>0</v>
      </c>
      <c r="R85" s="247"/>
      <c r="S85" s="247" t="s">
        <v>527</v>
      </c>
      <c r="T85" s="248" t="s">
        <v>512</v>
      </c>
      <c r="U85" s="224">
        <v>0</v>
      </c>
      <c r="V85" s="224">
        <f>ROUND(E85*U85,2)</f>
        <v>0</v>
      </c>
      <c r="W85" s="224"/>
      <c r="X85" s="224" t="s">
        <v>531</v>
      </c>
      <c r="Y85" s="224" t="s">
        <v>513</v>
      </c>
      <c r="Z85" s="213"/>
      <c r="AA85" s="213"/>
      <c r="AB85" s="213"/>
      <c r="AC85" s="213"/>
      <c r="AD85" s="213"/>
      <c r="AE85" s="213"/>
      <c r="AF85" s="213"/>
      <c r="AG85" s="213" t="s">
        <v>532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6" t="s">
        <v>6193</v>
      </c>
      <c r="D86" s="252"/>
      <c r="E86" s="252"/>
      <c r="F86" s="252"/>
      <c r="G86" s="252"/>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553</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7"/>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515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42">
        <v>26</v>
      </c>
      <c r="B88" s="243" t="s">
        <v>6194</v>
      </c>
      <c r="C88" s="254" t="s">
        <v>6195</v>
      </c>
      <c r="D88" s="244" t="s">
        <v>530</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527</v>
      </c>
      <c r="T88" s="248" t="s">
        <v>512</v>
      </c>
      <c r="U88" s="224">
        <v>0</v>
      </c>
      <c r="V88" s="224">
        <f>ROUND(E88*U88,2)</f>
        <v>0</v>
      </c>
      <c r="W88" s="224"/>
      <c r="X88" s="224" t="s">
        <v>531</v>
      </c>
      <c r="Y88" s="224" t="s">
        <v>513</v>
      </c>
      <c r="Z88" s="213"/>
      <c r="AA88" s="213"/>
      <c r="AB88" s="213"/>
      <c r="AC88" s="213"/>
      <c r="AD88" s="213"/>
      <c r="AE88" s="213"/>
      <c r="AF88" s="213"/>
      <c r="AG88" s="213" t="s">
        <v>532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6" t="s">
        <v>6196</v>
      </c>
      <c r="D89" s="252"/>
      <c r="E89" s="252"/>
      <c r="F89" s="252"/>
      <c r="G89" s="252"/>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553</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7"/>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515</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x14ac:dyDescent="0.2">
      <c r="A91" s="232" t="s">
        <v>506</v>
      </c>
      <c r="B91" s="233" t="s">
        <v>305</v>
      </c>
      <c r="C91" s="253" t="s">
        <v>311</v>
      </c>
      <c r="D91" s="234"/>
      <c r="E91" s="235"/>
      <c r="F91" s="236"/>
      <c r="G91" s="236">
        <f>SUMIF(AG92:AG142,"&lt;&gt;NOR",G92:G142)</f>
        <v>0</v>
      </c>
      <c r="H91" s="236"/>
      <c r="I91" s="236">
        <f>SUM(I92:I142)</f>
        <v>0</v>
      </c>
      <c r="J91" s="236"/>
      <c r="K91" s="236">
        <f>SUM(K92:K142)</f>
        <v>0</v>
      </c>
      <c r="L91" s="236"/>
      <c r="M91" s="236">
        <f>SUM(M92:M142)</f>
        <v>0</v>
      </c>
      <c r="N91" s="235"/>
      <c r="O91" s="235">
        <f>SUM(O92:O142)</f>
        <v>0</v>
      </c>
      <c r="P91" s="235"/>
      <c r="Q91" s="235">
        <f>SUM(Q92:Q142)</f>
        <v>0</v>
      </c>
      <c r="R91" s="236"/>
      <c r="S91" s="236"/>
      <c r="T91" s="237"/>
      <c r="U91" s="231"/>
      <c r="V91" s="231">
        <f>SUM(V92:V142)</f>
        <v>0</v>
      </c>
      <c r="W91" s="231"/>
      <c r="X91" s="231"/>
      <c r="Y91" s="231"/>
      <c r="AG91" t="s">
        <v>507</v>
      </c>
    </row>
    <row r="92" spans="1:60" outlineLevel="1" x14ac:dyDescent="0.2">
      <c r="A92" s="242">
        <v>27</v>
      </c>
      <c r="B92" s="243" t="s">
        <v>6197</v>
      </c>
      <c r="C92" s="254" t="s">
        <v>6198</v>
      </c>
      <c r="D92" s="244" t="s">
        <v>1356</v>
      </c>
      <c r="E92" s="245">
        <v>230</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527</v>
      </c>
      <c r="T92" s="248" t="s">
        <v>512</v>
      </c>
      <c r="U92" s="224">
        <v>0</v>
      </c>
      <c r="V92" s="224">
        <f>ROUND(E92*U92,2)</f>
        <v>0</v>
      </c>
      <c r="W92" s="224"/>
      <c r="X92" s="224" t="s">
        <v>557</v>
      </c>
      <c r="Y92" s="224" t="s">
        <v>513</v>
      </c>
      <c r="Z92" s="213"/>
      <c r="AA92" s="213"/>
      <c r="AB92" s="213"/>
      <c r="AC92" s="213"/>
      <c r="AD92" s="213"/>
      <c r="AE92" s="213"/>
      <c r="AF92" s="213"/>
      <c r="AG92" s="213" t="s">
        <v>571</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6" t="s">
        <v>6199</v>
      </c>
      <c r="D93" s="252"/>
      <c r="E93" s="252"/>
      <c r="F93" s="252"/>
      <c r="G93" s="252"/>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553</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7"/>
      <c r="D94" s="250"/>
      <c r="E94" s="250"/>
      <c r="F94" s="250"/>
      <c r="G94" s="250"/>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515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
      <c r="A95" s="242">
        <v>28</v>
      </c>
      <c r="B95" s="243" t="s">
        <v>6200</v>
      </c>
      <c r="C95" s="254" t="s">
        <v>6201</v>
      </c>
      <c r="D95" s="244" t="s">
        <v>1356</v>
      </c>
      <c r="E95" s="245">
        <v>230</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527</v>
      </c>
      <c r="T95" s="248" t="s">
        <v>512</v>
      </c>
      <c r="U95" s="224">
        <v>0</v>
      </c>
      <c r="V95" s="224">
        <f>ROUND(E95*U95,2)</f>
        <v>0</v>
      </c>
      <c r="W95" s="224"/>
      <c r="X95" s="224" t="s">
        <v>557</v>
      </c>
      <c r="Y95" s="224" t="s">
        <v>513</v>
      </c>
      <c r="Z95" s="213"/>
      <c r="AA95" s="213"/>
      <c r="AB95" s="213"/>
      <c r="AC95" s="213"/>
      <c r="AD95" s="213"/>
      <c r="AE95" s="213"/>
      <c r="AF95" s="213"/>
      <c r="AG95" s="213" t="s">
        <v>571</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6" t="s">
        <v>6202</v>
      </c>
      <c r="D96" s="252"/>
      <c r="E96" s="252"/>
      <c r="F96" s="252"/>
      <c r="G96" s="252"/>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553</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57"/>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515</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2">
        <v>29</v>
      </c>
      <c r="B98" s="243" t="s">
        <v>6203</v>
      </c>
      <c r="C98" s="254" t="s">
        <v>6204</v>
      </c>
      <c r="D98" s="244" t="s">
        <v>1356</v>
      </c>
      <c r="E98" s="245">
        <v>400</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c r="S98" s="247" t="s">
        <v>527</v>
      </c>
      <c r="T98" s="248" t="s">
        <v>512</v>
      </c>
      <c r="U98" s="224">
        <v>0</v>
      </c>
      <c r="V98" s="224">
        <f>ROUND(E98*U98,2)</f>
        <v>0</v>
      </c>
      <c r="W98" s="224"/>
      <c r="X98" s="224" t="s">
        <v>557</v>
      </c>
      <c r="Y98" s="224" t="s">
        <v>513</v>
      </c>
      <c r="Z98" s="213"/>
      <c r="AA98" s="213"/>
      <c r="AB98" s="213"/>
      <c r="AC98" s="213"/>
      <c r="AD98" s="213"/>
      <c r="AE98" s="213"/>
      <c r="AF98" s="213"/>
      <c r="AG98" s="213" t="s">
        <v>571</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6" t="s">
        <v>6205</v>
      </c>
      <c r="D99" s="252"/>
      <c r="E99" s="252"/>
      <c r="F99" s="252"/>
      <c r="G99" s="252"/>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553</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7"/>
      <c r="D100" s="250"/>
      <c r="E100" s="250"/>
      <c r="F100" s="250"/>
      <c r="G100" s="250"/>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515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2">
        <v>30</v>
      </c>
      <c r="B101" s="243" t="s">
        <v>4024</v>
      </c>
      <c r="C101" s="254" t="s">
        <v>6206</v>
      </c>
      <c r="D101" s="244" t="s">
        <v>530</v>
      </c>
      <c r="E101" s="245">
        <v>3</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527</v>
      </c>
      <c r="T101" s="248" t="s">
        <v>512</v>
      </c>
      <c r="U101" s="224">
        <v>0</v>
      </c>
      <c r="V101" s="224">
        <f>ROUND(E101*U101,2)</f>
        <v>0</v>
      </c>
      <c r="W101" s="224"/>
      <c r="X101" s="224" t="s">
        <v>557</v>
      </c>
      <c r="Y101" s="224" t="s">
        <v>513</v>
      </c>
      <c r="Z101" s="213"/>
      <c r="AA101" s="213"/>
      <c r="AB101" s="213"/>
      <c r="AC101" s="213"/>
      <c r="AD101" s="213"/>
      <c r="AE101" s="213"/>
      <c r="AF101" s="213"/>
      <c r="AG101" s="213" t="s">
        <v>571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6" t="s">
        <v>6207</v>
      </c>
      <c r="D102" s="252"/>
      <c r="E102" s="252"/>
      <c r="F102" s="252"/>
      <c r="G102" s="252"/>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553</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7"/>
      <c r="D103" s="250"/>
      <c r="E103" s="250"/>
      <c r="F103" s="250"/>
      <c r="G103" s="250"/>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515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2">
        <v>31</v>
      </c>
      <c r="B104" s="243" t="s">
        <v>5416</v>
      </c>
      <c r="C104" s="254" t="s">
        <v>6208</v>
      </c>
      <c r="D104" s="244" t="s">
        <v>530</v>
      </c>
      <c r="E104" s="245">
        <v>3</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527</v>
      </c>
      <c r="T104" s="248" t="s">
        <v>512</v>
      </c>
      <c r="U104" s="224">
        <v>0</v>
      </c>
      <c r="V104" s="224">
        <f>ROUND(E104*U104,2)</f>
        <v>0</v>
      </c>
      <c r="W104" s="224"/>
      <c r="X104" s="224" t="s">
        <v>557</v>
      </c>
      <c r="Y104" s="224" t="s">
        <v>513</v>
      </c>
      <c r="Z104" s="213"/>
      <c r="AA104" s="213"/>
      <c r="AB104" s="213"/>
      <c r="AC104" s="213"/>
      <c r="AD104" s="213"/>
      <c r="AE104" s="213"/>
      <c r="AF104" s="213"/>
      <c r="AG104" s="213" t="s">
        <v>571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6" t="s">
        <v>6209</v>
      </c>
      <c r="D105" s="252"/>
      <c r="E105" s="252"/>
      <c r="F105" s="252"/>
      <c r="G105" s="252"/>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553</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7"/>
      <c r="D106" s="250"/>
      <c r="E106" s="250"/>
      <c r="F106" s="250"/>
      <c r="G106" s="250"/>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2">
        <v>32</v>
      </c>
      <c r="B107" s="243" t="s">
        <v>6210</v>
      </c>
      <c r="C107" s="254" t="s">
        <v>6211</v>
      </c>
      <c r="D107" s="244" t="s">
        <v>530</v>
      </c>
      <c r="E107" s="245">
        <v>225</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c r="S107" s="247" t="s">
        <v>527</v>
      </c>
      <c r="T107" s="248" t="s">
        <v>512</v>
      </c>
      <c r="U107" s="224">
        <v>0</v>
      </c>
      <c r="V107" s="224">
        <f>ROUND(E107*U107,2)</f>
        <v>0</v>
      </c>
      <c r="W107" s="224"/>
      <c r="X107" s="224" t="s">
        <v>557</v>
      </c>
      <c r="Y107" s="224" t="s">
        <v>513</v>
      </c>
      <c r="Z107" s="213"/>
      <c r="AA107" s="213"/>
      <c r="AB107" s="213"/>
      <c r="AC107" s="213"/>
      <c r="AD107" s="213"/>
      <c r="AE107" s="213"/>
      <c r="AF107" s="213"/>
      <c r="AG107" s="213" t="s">
        <v>558</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6" t="s">
        <v>6212</v>
      </c>
      <c r="D108" s="252"/>
      <c r="E108" s="252"/>
      <c r="F108" s="252"/>
      <c r="G108" s="252"/>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553</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57"/>
      <c r="D109" s="250"/>
      <c r="E109" s="250"/>
      <c r="F109" s="250"/>
      <c r="G109" s="250"/>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515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42">
        <v>33</v>
      </c>
      <c r="B110" s="243" t="s">
        <v>6213</v>
      </c>
      <c r="C110" s="254" t="s">
        <v>6214</v>
      </c>
      <c r="D110" s="244" t="s">
        <v>530</v>
      </c>
      <c r="E110" s="245">
        <v>7</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527</v>
      </c>
      <c r="T110" s="248" t="s">
        <v>512</v>
      </c>
      <c r="U110" s="224">
        <v>0</v>
      </c>
      <c r="V110" s="224">
        <f>ROUND(E110*U110,2)</f>
        <v>0</v>
      </c>
      <c r="W110" s="224"/>
      <c r="X110" s="224" t="s">
        <v>557</v>
      </c>
      <c r="Y110" s="224" t="s">
        <v>513</v>
      </c>
      <c r="Z110" s="213"/>
      <c r="AA110" s="213"/>
      <c r="AB110" s="213"/>
      <c r="AC110" s="213"/>
      <c r="AD110" s="213"/>
      <c r="AE110" s="213"/>
      <c r="AF110" s="213"/>
      <c r="AG110" s="213" t="s">
        <v>558</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6" t="s">
        <v>6214</v>
      </c>
      <c r="D111" s="252"/>
      <c r="E111" s="252"/>
      <c r="F111" s="252"/>
      <c r="G111" s="252"/>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553</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57"/>
      <c r="D112" s="250"/>
      <c r="E112" s="250"/>
      <c r="F112" s="250"/>
      <c r="G112" s="250"/>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515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2">
        <v>34</v>
      </c>
      <c r="B113" s="243" t="s">
        <v>6215</v>
      </c>
      <c r="C113" s="254" t="s">
        <v>6216</v>
      </c>
      <c r="D113" s="244" t="s">
        <v>530</v>
      </c>
      <c r="E113" s="245">
        <v>3</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527</v>
      </c>
      <c r="T113" s="248" t="s">
        <v>512</v>
      </c>
      <c r="U113" s="224">
        <v>0</v>
      </c>
      <c r="V113" s="224">
        <f>ROUND(E113*U113,2)</f>
        <v>0</v>
      </c>
      <c r="W113" s="224"/>
      <c r="X113" s="224" t="s">
        <v>557</v>
      </c>
      <c r="Y113" s="224" t="s">
        <v>513</v>
      </c>
      <c r="Z113" s="213"/>
      <c r="AA113" s="213"/>
      <c r="AB113" s="213"/>
      <c r="AC113" s="213"/>
      <c r="AD113" s="213"/>
      <c r="AE113" s="213"/>
      <c r="AF113" s="213"/>
      <c r="AG113" s="213" t="s">
        <v>558</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56" t="s">
        <v>6216</v>
      </c>
      <c r="D114" s="252"/>
      <c r="E114" s="252"/>
      <c r="F114" s="252"/>
      <c r="G114" s="252"/>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553</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7"/>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515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2">
        <v>35</v>
      </c>
      <c r="B116" s="243" t="s">
        <v>6217</v>
      </c>
      <c r="C116" s="254" t="s">
        <v>6218</v>
      </c>
      <c r="D116" s="244" t="s">
        <v>1356</v>
      </c>
      <c r="E116" s="245">
        <v>100</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527</v>
      </c>
      <c r="T116" s="248" t="s">
        <v>512</v>
      </c>
      <c r="U116" s="224">
        <v>0</v>
      </c>
      <c r="V116" s="224">
        <f>ROUND(E116*U116,2)</f>
        <v>0</v>
      </c>
      <c r="W116" s="224"/>
      <c r="X116" s="224" t="s">
        <v>557</v>
      </c>
      <c r="Y116" s="224" t="s">
        <v>513</v>
      </c>
      <c r="Z116" s="213"/>
      <c r="AA116" s="213"/>
      <c r="AB116" s="213"/>
      <c r="AC116" s="213"/>
      <c r="AD116" s="213"/>
      <c r="AE116" s="213"/>
      <c r="AF116" s="213"/>
      <c r="AG116" s="213" t="s">
        <v>571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56" t="s">
        <v>6219</v>
      </c>
      <c r="D117" s="252"/>
      <c r="E117" s="252"/>
      <c r="F117" s="252"/>
      <c r="G117" s="252"/>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553</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7"/>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515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2">
        <v>36</v>
      </c>
      <c r="B119" s="243" t="s">
        <v>6220</v>
      </c>
      <c r="C119" s="254" t="s">
        <v>6221</v>
      </c>
      <c r="D119" s="244" t="s">
        <v>530</v>
      </c>
      <c r="E119" s="245">
        <v>1</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527</v>
      </c>
      <c r="T119" s="248" t="s">
        <v>512</v>
      </c>
      <c r="U119" s="224">
        <v>0</v>
      </c>
      <c r="V119" s="224">
        <f>ROUND(E119*U119,2)</f>
        <v>0</v>
      </c>
      <c r="W119" s="224"/>
      <c r="X119" s="224" t="s">
        <v>557</v>
      </c>
      <c r="Y119" s="224" t="s">
        <v>513</v>
      </c>
      <c r="Z119" s="213"/>
      <c r="AA119" s="213"/>
      <c r="AB119" s="213"/>
      <c r="AC119" s="213"/>
      <c r="AD119" s="213"/>
      <c r="AE119" s="213"/>
      <c r="AF119" s="213"/>
      <c r="AG119" s="213" t="s">
        <v>558</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6" t="s">
        <v>6222</v>
      </c>
      <c r="D120" s="252"/>
      <c r="E120" s="252"/>
      <c r="F120" s="252"/>
      <c r="G120" s="252"/>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553</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7"/>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515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42">
        <v>37</v>
      </c>
      <c r="B122" s="243" t="s">
        <v>5995</v>
      </c>
      <c r="C122" s="254" t="s">
        <v>6223</v>
      </c>
      <c r="D122" s="244" t="s">
        <v>530</v>
      </c>
      <c r="E122" s="245">
        <v>1</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527</v>
      </c>
      <c r="T122" s="248" t="s">
        <v>512</v>
      </c>
      <c r="U122" s="224">
        <v>0</v>
      </c>
      <c r="V122" s="224">
        <f>ROUND(E122*U122,2)</f>
        <v>0</v>
      </c>
      <c r="W122" s="224"/>
      <c r="X122" s="224" t="s">
        <v>557</v>
      </c>
      <c r="Y122" s="224" t="s">
        <v>513</v>
      </c>
      <c r="Z122" s="213"/>
      <c r="AA122" s="213"/>
      <c r="AB122" s="213"/>
      <c r="AC122" s="213"/>
      <c r="AD122" s="213"/>
      <c r="AE122" s="213"/>
      <c r="AF122" s="213"/>
      <c r="AG122" s="213" t="s">
        <v>571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6" t="s">
        <v>6224</v>
      </c>
      <c r="D123" s="252"/>
      <c r="E123" s="252"/>
      <c r="F123" s="252"/>
      <c r="G123" s="252"/>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553</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2" x14ac:dyDescent="0.2">
      <c r="A124" s="220"/>
      <c r="B124" s="221"/>
      <c r="C124" s="257"/>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515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2">
        <v>38</v>
      </c>
      <c r="B125" s="243" t="s">
        <v>4029</v>
      </c>
      <c r="C125" s="254" t="s">
        <v>6225</v>
      </c>
      <c r="D125" s="244" t="s">
        <v>530</v>
      </c>
      <c r="E125" s="245">
        <v>11</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527</v>
      </c>
      <c r="T125" s="248" t="s">
        <v>512</v>
      </c>
      <c r="U125" s="224">
        <v>0</v>
      </c>
      <c r="V125" s="224">
        <f>ROUND(E125*U125,2)</f>
        <v>0</v>
      </c>
      <c r="W125" s="224"/>
      <c r="X125" s="224" t="s">
        <v>557</v>
      </c>
      <c r="Y125" s="224" t="s">
        <v>513</v>
      </c>
      <c r="Z125" s="213"/>
      <c r="AA125" s="213"/>
      <c r="AB125" s="213"/>
      <c r="AC125" s="213"/>
      <c r="AD125" s="213"/>
      <c r="AE125" s="213"/>
      <c r="AF125" s="213"/>
      <c r="AG125" s="213" t="s">
        <v>558</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6" t="s">
        <v>6226</v>
      </c>
      <c r="D126" s="252"/>
      <c r="E126" s="252"/>
      <c r="F126" s="252"/>
      <c r="G126" s="252"/>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553</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7"/>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515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42">
        <v>39</v>
      </c>
      <c r="B128" s="243" t="s">
        <v>6227</v>
      </c>
      <c r="C128" s="254" t="s">
        <v>6228</v>
      </c>
      <c r="D128" s="244" t="s">
        <v>530</v>
      </c>
      <c r="E128" s="245">
        <v>3</v>
      </c>
      <c r="F128" s="246"/>
      <c r="G128" s="247">
        <f>ROUND(E128*F128,2)</f>
        <v>0</v>
      </c>
      <c r="H128" s="246"/>
      <c r="I128" s="247">
        <f>ROUND(E128*H128,2)</f>
        <v>0</v>
      </c>
      <c r="J128" s="246"/>
      <c r="K128" s="247">
        <f>ROUND(E128*J128,2)</f>
        <v>0</v>
      </c>
      <c r="L128" s="247">
        <v>21</v>
      </c>
      <c r="M128" s="247">
        <f>G128*(1+L128/100)</f>
        <v>0</v>
      </c>
      <c r="N128" s="245">
        <v>0</v>
      </c>
      <c r="O128" s="245">
        <f>ROUND(E128*N128,2)</f>
        <v>0</v>
      </c>
      <c r="P128" s="245">
        <v>0</v>
      </c>
      <c r="Q128" s="245">
        <f>ROUND(E128*P128,2)</f>
        <v>0</v>
      </c>
      <c r="R128" s="247"/>
      <c r="S128" s="247" t="s">
        <v>527</v>
      </c>
      <c r="T128" s="248" t="s">
        <v>512</v>
      </c>
      <c r="U128" s="224">
        <v>0</v>
      </c>
      <c r="V128" s="224">
        <f>ROUND(E128*U128,2)</f>
        <v>0</v>
      </c>
      <c r="W128" s="224"/>
      <c r="X128" s="224" t="s">
        <v>557</v>
      </c>
      <c r="Y128" s="224" t="s">
        <v>513</v>
      </c>
      <c r="Z128" s="213"/>
      <c r="AA128" s="213"/>
      <c r="AB128" s="213"/>
      <c r="AC128" s="213"/>
      <c r="AD128" s="213"/>
      <c r="AE128" s="213"/>
      <c r="AF128" s="213"/>
      <c r="AG128" s="213" t="s">
        <v>558</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6" t="s">
        <v>6229</v>
      </c>
      <c r="D129" s="252"/>
      <c r="E129" s="252"/>
      <c r="F129" s="252"/>
      <c r="G129" s="252"/>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553</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57"/>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515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2">
        <v>40</v>
      </c>
      <c r="B131" s="243" t="s">
        <v>5649</v>
      </c>
      <c r="C131" s="254" t="s">
        <v>6230</v>
      </c>
      <c r="D131" s="244" t="s">
        <v>530</v>
      </c>
      <c r="E131" s="245">
        <v>1</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527</v>
      </c>
      <c r="T131" s="248" t="s">
        <v>512</v>
      </c>
      <c r="U131" s="224">
        <v>0</v>
      </c>
      <c r="V131" s="224">
        <f>ROUND(E131*U131,2)</f>
        <v>0</v>
      </c>
      <c r="W131" s="224"/>
      <c r="X131" s="224" t="s">
        <v>557</v>
      </c>
      <c r="Y131" s="224" t="s">
        <v>513</v>
      </c>
      <c r="Z131" s="213"/>
      <c r="AA131" s="213"/>
      <c r="AB131" s="213"/>
      <c r="AC131" s="213"/>
      <c r="AD131" s="213"/>
      <c r="AE131" s="213"/>
      <c r="AF131" s="213"/>
      <c r="AG131" s="213" t="s">
        <v>558</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2" x14ac:dyDescent="0.2">
      <c r="A132" s="220"/>
      <c r="B132" s="221"/>
      <c r="C132" s="256" t="s">
        <v>6231</v>
      </c>
      <c r="D132" s="252"/>
      <c r="E132" s="252"/>
      <c r="F132" s="252"/>
      <c r="G132" s="252"/>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553</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7"/>
      <c r="D133" s="250"/>
      <c r="E133" s="250"/>
      <c r="F133" s="250"/>
      <c r="G133" s="250"/>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515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
      <c r="A134" s="242">
        <v>41</v>
      </c>
      <c r="B134" s="243" t="s">
        <v>6232</v>
      </c>
      <c r="C134" s="254" t="s">
        <v>6233</v>
      </c>
      <c r="D134" s="244" t="s">
        <v>1356</v>
      </c>
      <c r="E134" s="245">
        <v>28</v>
      </c>
      <c r="F134" s="246"/>
      <c r="G134" s="247">
        <f>ROUND(E134*F134,2)</f>
        <v>0</v>
      </c>
      <c r="H134" s="246"/>
      <c r="I134" s="247">
        <f>ROUND(E134*H134,2)</f>
        <v>0</v>
      </c>
      <c r="J134" s="246"/>
      <c r="K134" s="247">
        <f>ROUND(E134*J134,2)</f>
        <v>0</v>
      </c>
      <c r="L134" s="247">
        <v>21</v>
      </c>
      <c r="M134" s="247">
        <f>G134*(1+L134/100)</f>
        <v>0</v>
      </c>
      <c r="N134" s="245">
        <v>0</v>
      </c>
      <c r="O134" s="245">
        <f>ROUND(E134*N134,2)</f>
        <v>0</v>
      </c>
      <c r="P134" s="245">
        <v>0</v>
      </c>
      <c r="Q134" s="245">
        <f>ROUND(E134*P134,2)</f>
        <v>0</v>
      </c>
      <c r="R134" s="247"/>
      <c r="S134" s="247" t="s">
        <v>527</v>
      </c>
      <c r="T134" s="248" t="s">
        <v>512</v>
      </c>
      <c r="U134" s="224">
        <v>0</v>
      </c>
      <c r="V134" s="224">
        <f>ROUND(E134*U134,2)</f>
        <v>0</v>
      </c>
      <c r="W134" s="224"/>
      <c r="X134" s="224" t="s">
        <v>557</v>
      </c>
      <c r="Y134" s="224" t="s">
        <v>513</v>
      </c>
      <c r="Z134" s="213"/>
      <c r="AA134" s="213"/>
      <c r="AB134" s="213"/>
      <c r="AC134" s="213"/>
      <c r="AD134" s="213"/>
      <c r="AE134" s="213"/>
      <c r="AF134" s="213"/>
      <c r="AG134" s="213" t="s">
        <v>571</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6" t="s">
        <v>6234</v>
      </c>
      <c r="D135" s="252"/>
      <c r="E135" s="252"/>
      <c r="F135" s="252"/>
      <c r="G135" s="252"/>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553</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2" x14ac:dyDescent="0.2">
      <c r="A136" s="220"/>
      <c r="B136" s="221"/>
      <c r="C136" s="257"/>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515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42">
        <v>42</v>
      </c>
      <c r="B137" s="243" t="s">
        <v>6235</v>
      </c>
      <c r="C137" s="254" t="s">
        <v>6236</v>
      </c>
      <c r="D137" s="244" t="s">
        <v>3510</v>
      </c>
      <c r="E137" s="245">
        <v>4</v>
      </c>
      <c r="F137" s="246"/>
      <c r="G137" s="247">
        <f>ROUND(E137*F137,2)</f>
        <v>0</v>
      </c>
      <c r="H137" s="246"/>
      <c r="I137" s="247">
        <f>ROUND(E137*H137,2)</f>
        <v>0</v>
      </c>
      <c r="J137" s="246"/>
      <c r="K137" s="247">
        <f>ROUND(E137*J137,2)</f>
        <v>0</v>
      </c>
      <c r="L137" s="247">
        <v>21</v>
      </c>
      <c r="M137" s="247">
        <f>G137*(1+L137/100)</f>
        <v>0</v>
      </c>
      <c r="N137" s="245">
        <v>0</v>
      </c>
      <c r="O137" s="245">
        <f>ROUND(E137*N137,2)</f>
        <v>0</v>
      </c>
      <c r="P137" s="245">
        <v>0</v>
      </c>
      <c r="Q137" s="245">
        <f>ROUND(E137*P137,2)</f>
        <v>0</v>
      </c>
      <c r="R137" s="247"/>
      <c r="S137" s="247" t="s">
        <v>527</v>
      </c>
      <c r="T137" s="248" t="s">
        <v>512</v>
      </c>
      <c r="U137" s="224">
        <v>0</v>
      </c>
      <c r="V137" s="224">
        <f>ROUND(E137*U137,2)</f>
        <v>0</v>
      </c>
      <c r="W137" s="224"/>
      <c r="X137" s="224" t="s">
        <v>557</v>
      </c>
      <c r="Y137" s="224" t="s">
        <v>513</v>
      </c>
      <c r="Z137" s="213"/>
      <c r="AA137" s="213"/>
      <c r="AB137" s="213"/>
      <c r="AC137" s="213"/>
      <c r="AD137" s="213"/>
      <c r="AE137" s="213"/>
      <c r="AF137" s="213"/>
      <c r="AG137" s="213" t="s">
        <v>558</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56" t="s">
        <v>4912</v>
      </c>
      <c r="D138" s="252"/>
      <c r="E138" s="252"/>
      <c r="F138" s="252"/>
      <c r="G138" s="252"/>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553</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7"/>
      <c r="D139" s="250"/>
      <c r="E139" s="250"/>
      <c r="F139" s="250"/>
      <c r="G139" s="250"/>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515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2">
        <v>43</v>
      </c>
      <c r="B140" s="243" t="s">
        <v>6237</v>
      </c>
      <c r="C140" s="254" t="s">
        <v>6238</v>
      </c>
      <c r="D140" s="244" t="s">
        <v>5209</v>
      </c>
      <c r="E140" s="245">
        <v>1</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527</v>
      </c>
      <c r="T140" s="248" t="s">
        <v>512</v>
      </c>
      <c r="U140" s="224">
        <v>0</v>
      </c>
      <c r="V140" s="224">
        <f>ROUND(E140*U140,2)</f>
        <v>0</v>
      </c>
      <c r="W140" s="224"/>
      <c r="X140" s="224" t="s">
        <v>557</v>
      </c>
      <c r="Y140" s="224" t="s">
        <v>513</v>
      </c>
      <c r="Z140" s="213"/>
      <c r="AA140" s="213"/>
      <c r="AB140" s="213"/>
      <c r="AC140" s="213"/>
      <c r="AD140" s="213"/>
      <c r="AE140" s="213"/>
      <c r="AF140" s="213"/>
      <c r="AG140" s="213" t="s">
        <v>558</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6" t="s">
        <v>6239</v>
      </c>
      <c r="D141" s="252"/>
      <c r="E141" s="252"/>
      <c r="F141" s="252"/>
      <c r="G141" s="252"/>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553</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57"/>
      <c r="D142" s="250"/>
      <c r="E142" s="250"/>
      <c r="F142" s="250"/>
      <c r="G142" s="250"/>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515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x14ac:dyDescent="0.2">
      <c r="A143" s="3"/>
      <c r="B143" s="4"/>
      <c r="C143" s="259"/>
      <c r="D143" s="6"/>
      <c r="E143" s="3"/>
      <c r="F143" s="3"/>
      <c r="G143" s="3"/>
      <c r="H143" s="3"/>
      <c r="I143" s="3"/>
      <c r="J143" s="3"/>
      <c r="K143" s="3"/>
      <c r="L143" s="3"/>
      <c r="M143" s="3"/>
      <c r="N143" s="3"/>
      <c r="O143" s="3"/>
      <c r="P143" s="3"/>
      <c r="Q143" s="3"/>
      <c r="R143" s="3"/>
      <c r="S143" s="3"/>
      <c r="T143" s="3"/>
      <c r="U143" s="3"/>
      <c r="V143" s="3"/>
      <c r="W143" s="3"/>
      <c r="X143" s="3"/>
      <c r="Y143" s="3"/>
      <c r="AE143">
        <v>12</v>
      </c>
      <c r="AF143">
        <v>21</v>
      </c>
      <c r="AG143" t="s">
        <v>492</v>
      </c>
    </row>
    <row r="144" spans="1:60" x14ac:dyDescent="0.2">
      <c r="A144" s="216"/>
      <c r="B144" s="217" t="s">
        <v>29</v>
      </c>
      <c r="C144" s="260"/>
      <c r="D144" s="218"/>
      <c r="E144" s="219"/>
      <c r="F144" s="219"/>
      <c r="G144" s="241">
        <f>G8+G48+G55+G62+G69+G91</f>
        <v>0</v>
      </c>
      <c r="H144" s="3"/>
      <c r="I144" s="3"/>
      <c r="J144" s="3"/>
      <c r="K144" s="3"/>
      <c r="L144" s="3"/>
      <c r="M144" s="3"/>
      <c r="N144" s="3"/>
      <c r="O144" s="3"/>
      <c r="P144" s="3"/>
      <c r="Q144" s="3"/>
      <c r="R144" s="3"/>
      <c r="S144" s="3"/>
      <c r="T144" s="3"/>
      <c r="U144" s="3"/>
      <c r="V144" s="3"/>
      <c r="W144" s="3"/>
      <c r="X144" s="3"/>
      <c r="Y144" s="3"/>
      <c r="AE144">
        <f>SUMIF(L7:L142,AE143,G7:G142)</f>
        <v>0</v>
      </c>
      <c r="AF144">
        <f>SUMIF(L7:L142,AF143,G7:G142)</f>
        <v>0</v>
      </c>
      <c r="AG144" t="s">
        <v>576</v>
      </c>
    </row>
    <row r="145" spans="3:33" x14ac:dyDescent="0.2">
      <c r="C145" s="261"/>
      <c r="D145" s="10"/>
      <c r="AG145" t="s">
        <v>577</v>
      </c>
    </row>
    <row r="146" spans="3:33" x14ac:dyDescent="0.2">
      <c r="D146" s="10"/>
    </row>
    <row r="147" spans="3:33" x14ac:dyDescent="0.2">
      <c r="D147" s="10"/>
    </row>
    <row r="148" spans="3:33" x14ac:dyDescent="0.2">
      <c r="D148" s="10"/>
    </row>
    <row r="149" spans="3:33" x14ac:dyDescent="0.2">
      <c r="D149" s="10"/>
    </row>
    <row r="150" spans="3:33" x14ac:dyDescent="0.2">
      <c r="D150" s="10"/>
    </row>
    <row r="151" spans="3:33" x14ac:dyDescent="0.2">
      <c r="D151" s="10"/>
    </row>
    <row r="152" spans="3:33" x14ac:dyDescent="0.2">
      <c r="D152" s="10"/>
    </row>
    <row r="153" spans="3:33" x14ac:dyDescent="0.2">
      <c r="D153" s="10"/>
    </row>
    <row r="154" spans="3:33" x14ac:dyDescent="0.2">
      <c r="D154" s="10"/>
    </row>
    <row r="155" spans="3:33" x14ac:dyDescent="0.2">
      <c r="D155" s="10"/>
    </row>
    <row r="156" spans="3:33" x14ac:dyDescent="0.2">
      <c r="D156" s="10"/>
    </row>
    <row r="157" spans="3:33" x14ac:dyDescent="0.2">
      <c r="D157" s="10"/>
    </row>
    <row r="158" spans="3:33" x14ac:dyDescent="0.2">
      <c r="D158" s="10"/>
    </row>
    <row r="159" spans="3:33" x14ac:dyDescent="0.2">
      <c r="D159" s="10"/>
    </row>
    <row r="160" spans="3: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xemtoC+J5Bh+ybIeG/BVOMCF7C6anwFS4eUzAOk+7NTAjJfbqd6a1Lez8HFBB870188gJ7akZWasvS7HW/fUg==" saltValue="qZe88AwR1e/s79xS/KoMcA==" spinCount="100000" sheet="1" formatRows="0"/>
  <mergeCells count="90">
    <mergeCell ref="C135:G135"/>
    <mergeCell ref="C136:G136"/>
    <mergeCell ref="C138:G138"/>
    <mergeCell ref="C139:G139"/>
    <mergeCell ref="C141:G141"/>
    <mergeCell ref="C142:G142"/>
    <mergeCell ref="C126:G126"/>
    <mergeCell ref="C127:G127"/>
    <mergeCell ref="C129:G129"/>
    <mergeCell ref="C130:G130"/>
    <mergeCell ref="C132:G132"/>
    <mergeCell ref="C133:G133"/>
    <mergeCell ref="C117:G117"/>
    <mergeCell ref="C118:G118"/>
    <mergeCell ref="C120:G120"/>
    <mergeCell ref="C121:G121"/>
    <mergeCell ref="C123:G123"/>
    <mergeCell ref="C124:G124"/>
    <mergeCell ref="C108:G108"/>
    <mergeCell ref="C109:G109"/>
    <mergeCell ref="C111:G111"/>
    <mergeCell ref="C112:G112"/>
    <mergeCell ref="C114:G114"/>
    <mergeCell ref="C115:G115"/>
    <mergeCell ref="C99:G99"/>
    <mergeCell ref="C100:G100"/>
    <mergeCell ref="C102:G102"/>
    <mergeCell ref="C103:G103"/>
    <mergeCell ref="C105:G105"/>
    <mergeCell ref="C106:G106"/>
    <mergeCell ref="C89:G89"/>
    <mergeCell ref="C90:G90"/>
    <mergeCell ref="C93:G93"/>
    <mergeCell ref="C94:G94"/>
    <mergeCell ref="C96:G96"/>
    <mergeCell ref="C97:G97"/>
    <mergeCell ref="C80:G80"/>
    <mergeCell ref="C81:G81"/>
    <mergeCell ref="C83:G83"/>
    <mergeCell ref="C84:G84"/>
    <mergeCell ref="C86:G86"/>
    <mergeCell ref="C87:G87"/>
    <mergeCell ref="C71:G71"/>
    <mergeCell ref="C72:G72"/>
    <mergeCell ref="C74:G74"/>
    <mergeCell ref="C75:G75"/>
    <mergeCell ref="C77:G77"/>
    <mergeCell ref="C78:G78"/>
    <mergeCell ref="C60:G60"/>
    <mergeCell ref="C61:G61"/>
    <mergeCell ref="C64:G64"/>
    <mergeCell ref="C65:G65"/>
    <mergeCell ref="C67:G67"/>
    <mergeCell ref="C68:G68"/>
    <mergeCell ref="C50:G50"/>
    <mergeCell ref="C51:G51"/>
    <mergeCell ref="C53:G53"/>
    <mergeCell ref="C54:G54"/>
    <mergeCell ref="C57:G57"/>
    <mergeCell ref="C58:G58"/>
    <mergeCell ref="C40:G40"/>
    <mergeCell ref="C41:G41"/>
    <mergeCell ref="C43:G43"/>
    <mergeCell ref="C44:G44"/>
    <mergeCell ref="C46:G46"/>
    <mergeCell ref="C47:G47"/>
    <mergeCell ref="C31:G31"/>
    <mergeCell ref="C32:G32"/>
    <mergeCell ref="C34:G34"/>
    <mergeCell ref="C35:G35"/>
    <mergeCell ref="C37:G37"/>
    <mergeCell ref="C38:G38"/>
    <mergeCell ref="C22:G22"/>
    <mergeCell ref="C23:G23"/>
    <mergeCell ref="C25:G25"/>
    <mergeCell ref="C26:G26"/>
    <mergeCell ref="C28:G28"/>
    <mergeCell ref="C29:G29"/>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578</v>
      </c>
      <c r="B1" s="198"/>
      <c r="C1" s="198"/>
      <c r="D1" s="198"/>
      <c r="E1" s="198"/>
      <c r="F1" s="198"/>
      <c r="G1" s="198"/>
      <c r="AG1" t="s">
        <v>478</v>
      </c>
    </row>
    <row r="2" spans="1:60" ht="24.95" customHeight="1" x14ac:dyDescent="0.2">
      <c r="A2" s="199" t="s">
        <v>7</v>
      </c>
      <c r="B2" s="49" t="s">
        <v>43</v>
      </c>
      <c r="C2" s="202" t="s">
        <v>44</v>
      </c>
      <c r="D2" s="200"/>
      <c r="E2" s="200"/>
      <c r="F2" s="200"/>
      <c r="G2" s="201"/>
      <c r="AG2" t="s">
        <v>479</v>
      </c>
    </row>
    <row r="3" spans="1:60" ht="24.95" customHeight="1" x14ac:dyDescent="0.2">
      <c r="A3" s="199" t="s">
        <v>8</v>
      </c>
      <c r="B3" s="49" t="s">
        <v>99</v>
      </c>
      <c r="C3" s="202" t="s">
        <v>100</v>
      </c>
      <c r="D3" s="200"/>
      <c r="E3" s="200"/>
      <c r="F3" s="200"/>
      <c r="G3" s="201"/>
      <c r="AC3" s="177" t="s">
        <v>479</v>
      </c>
      <c r="AG3" t="s">
        <v>482</v>
      </c>
    </row>
    <row r="4" spans="1:60" ht="24.95" customHeight="1" x14ac:dyDescent="0.2">
      <c r="A4" s="203" t="s">
        <v>9</v>
      </c>
      <c r="B4" s="204" t="s">
        <v>99</v>
      </c>
      <c r="C4" s="205" t="s">
        <v>101</v>
      </c>
      <c r="D4" s="206"/>
      <c r="E4" s="206"/>
      <c r="F4" s="206"/>
      <c r="G4" s="207"/>
      <c r="AG4" t="s">
        <v>483</v>
      </c>
    </row>
    <row r="5" spans="1:60" x14ac:dyDescent="0.2">
      <c r="D5" s="10"/>
    </row>
    <row r="6" spans="1:60" ht="38.25" x14ac:dyDescent="0.2">
      <c r="A6" s="209" t="s">
        <v>484</v>
      </c>
      <c r="B6" s="211" t="s">
        <v>485</v>
      </c>
      <c r="C6" s="211" t="s">
        <v>486</v>
      </c>
      <c r="D6" s="210" t="s">
        <v>487</v>
      </c>
      <c r="E6" s="209" t="s">
        <v>488</v>
      </c>
      <c r="F6" s="208" t="s">
        <v>489</v>
      </c>
      <c r="G6" s="209" t="s">
        <v>29</v>
      </c>
      <c r="H6" s="212" t="s">
        <v>30</v>
      </c>
      <c r="I6" s="212" t="s">
        <v>490</v>
      </c>
      <c r="J6" s="212" t="s">
        <v>31</v>
      </c>
      <c r="K6" s="212" t="s">
        <v>491</v>
      </c>
      <c r="L6" s="212" t="s">
        <v>492</v>
      </c>
      <c r="M6" s="212" t="s">
        <v>493</v>
      </c>
      <c r="N6" s="212" t="s">
        <v>494</v>
      </c>
      <c r="O6" s="212" t="s">
        <v>495</v>
      </c>
      <c r="P6" s="212" t="s">
        <v>496</v>
      </c>
      <c r="Q6" s="212" t="s">
        <v>497</v>
      </c>
      <c r="R6" s="212" t="s">
        <v>498</v>
      </c>
      <c r="S6" s="212" t="s">
        <v>499</v>
      </c>
      <c r="T6" s="212" t="s">
        <v>500</v>
      </c>
      <c r="U6" s="212" t="s">
        <v>501</v>
      </c>
      <c r="V6" s="212" t="s">
        <v>502</v>
      </c>
      <c r="W6" s="212" t="s">
        <v>503</v>
      </c>
      <c r="X6" s="212" t="s">
        <v>504</v>
      </c>
      <c r="Y6" s="212" t="s">
        <v>505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506</v>
      </c>
      <c r="B8" s="233" t="s">
        <v>317</v>
      </c>
      <c r="C8" s="253" t="s">
        <v>318</v>
      </c>
      <c r="D8" s="234"/>
      <c r="E8" s="235"/>
      <c r="F8" s="236"/>
      <c r="G8" s="236">
        <f>SUMIF(AG9:AG36,"&lt;&gt;NOR",G9:G36)</f>
        <v>0</v>
      </c>
      <c r="H8" s="236"/>
      <c r="I8" s="236">
        <f>SUM(I9:I36)</f>
        <v>0</v>
      </c>
      <c r="J8" s="236"/>
      <c r="K8" s="236">
        <f>SUM(K9:K36)</f>
        <v>0</v>
      </c>
      <c r="L8" s="236"/>
      <c r="M8" s="236">
        <f>SUM(M9:M36)</f>
        <v>0</v>
      </c>
      <c r="N8" s="235"/>
      <c r="O8" s="235">
        <f>SUM(O9:O36)</f>
        <v>32.549999999999997</v>
      </c>
      <c r="P8" s="235"/>
      <c r="Q8" s="235">
        <f>SUM(Q9:Q36)</f>
        <v>4.45</v>
      </c>
      <c r="R8" s="236"/>
      <c r="S8" s="236"/>
      <c r="T8" s="237"/>
      <c r="U8" s="231"/>
      <c r="V8" s="231">
        <f>SUM(V9:V36)</f>
        <v>86.67</v>
      </c>
      <c r="W8" s="231"/>
      <c r="X8" s="231"/>
      <c r="Y8" s="231"/>
      <c r="AG8" t="s">
        <v>507</v>
      </c>
    </row>
    <row r="9" spans="1:60" ht="22.5" outlineLevel="1" x14ac:dyDescent="0.2">
      <c r="A9" s="242">
        <v>1</v>
      </c>
      <c r="B9" s="243" t="s">
        <v>6240</v>
      </c>
      <c r="C9" s="254" t="s">
        <v>6241</v>
      </c>
      <c r="D9" s="244" t="s">
        <v>974</v>
      </c>
      <c r="E9" s="245">
        <v>5</v>
      </c>
      <c r="F9" s="246"/>
      <c r="G9" s="247">
        <f>ROUND(E9*F9,2)</f>
        <v>0</v>
      </c>
      <c r="H9" s="246"/>
      <c r="I9" s="247">
        <f>ROUND(E9*H9,2)</f>
        <v>0</v>
      </c>
      <c r="J9" s="246"/>
      <c r="K9" s="247">
        <f>ROUND(E9*J9,2)</f>
        <v>0</v>
      </c>
      <c r="L9" s="247">
        <v>21</v>
      </c>
      <c r="M9" s="247">
        <f>G9*(1+L9/100)</f>
        <v>0</v>
      </c>
      <c r="N9" s="245">
        <v>0</v>
      </c>
      <c r="O9" s="245">
        <f>ROUND(E9*N9,2)</f>
        <v>0</v>
      </c>
      <c r="P9" s="245">
        <v>0.44</v>
      </c>
      <c r="Q9" s="245">
        <f>ROUND(E9*P9,2)</f>
        <v>2.2000000000000002</v>
      </c>
      <c r="R9" s="247" t="s">
        <v>5212</v>
      </c>
      <c r="S9" s="247" t="s">
        <v>511</v>
      </c>
      <c r="T9" s="248" t="s">
        <v>512</v>
      </c>
      <c r="U9" s="224">
        <v>5.7000000000000002E-2</v>
      </c>
      <c r="V9" s="224">
        <f>ROUND(E9*U9,2)</f>
        <v>0.28999999999999998</v>
      </c>
      <c r="W9" s="224"/>
      <c r="X9" s="224" t="s">
        <v>557</v>
      </c>
      <c r="Y9" s="224" t="s">
        <v>513</v>
      </c>
      <c r="Z9" s="213"/>
      <c r="AA9" s="213"/>
      <c r="AB9" s="213"/>
      <c r="AC9" s="213"/>
      <c r="AD9" s="213"/>
      <c r="AE9" s="213"/>
      <c r="AF9" s="213"/>
      <c r="AG9" s="213" t="s">
        <v>558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5"/>
      <c r="D10" s="251"/>
      <c r="E10" s="251"/>
      <c r="F10" s="251"/>
      <c r="G10" s="251"/>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515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2">
        <v>2</v>
      </c>
      <c r="B11" s="243" t="s">
        <v>6242</v>
      </c>
      <c r="C11" s="254" t="s">
        <v>6243</v>
      </c>
      <c r="D11" s="244" t="s">
        <v>974</v>
      </c>
      <c r="E11" s="245">
        <v>5</v>
      </c>
      <c r="F11" s="246"/>
      <c r="G11" s="247">
        <f>ROUND(E11*F11,2)</f>
        <v>0</v>
      </c>
      <c r="H11" s="246"/>
      <c r="I11" s="247">
        <f>ROUND(E11*H11,2)</f>
        <v>0</v>
      </c>
      <c r="J11" s="246"/>
      <c r="K11" s="247">
        <f>ROUND(E11*J11,2)</f>
        <v>0</v>
      </c>
      <c r="L11" s="247">
        <v>21</v>
      </c>
      <c r="M11" s="247">
        <f>G11*(1+L11/100)</f>
        <v>0</v>
      </c>
      <c r="N11" s="245">
        <v>0</v>
      </c>
      <c r="O11" s="245">
        <f>ROUND(E11*N11,2)</f>
        <v>0</v>
      </c>
      <c r="P11" s="245">
        <v>0.45</v>
      </c>
      <c r="Q11" s="245">
        <f>ROUND(E11*P11,2)</f>
        <v>2.25</v>
      </c>
      <c r="R11" s="247"/>
      <c r="S11" s="247" t="s">
        <v>527</v>
      </c>
      <c r="T11" s="248" t="s">
        <v>512</v>
      </c>
      <c r="U11" s="224">
        <v>0</v>
      </c>
      <c r="V11" s="224">
        <f>ROUND(E11*U11,2)</f>
        <v>0</v>
      </c>
      <c r="W11" s="224"/>
      <c r="X11" s="224" t="s">
        <v>557</v>
      </c>
      <c r="Y11" s="224" t="s">
        <v>513</v>
      </c>
      <c r="Z11" s="213"/>
      <c r="AA11" s="213"/>
      <c r="AB11" s="213"/>
      <c r="AC11" s="213"/>
      <c r="AD11" s="213"/>
      <c r="AE11" s="213"/>
      <c r="AF11" s="213"/>
      <c r="AG11" s="213" t="s">
        <v>558</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5"/>
      <c r="D12" s="251"/>
      <c r="E12" s="251"/>
      <c r="F12" s="251"/>
      <c r="G12" s="251"/>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515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42">
        <v>3</v>
      </c>
      <c r="B13" s="243" t="s">
        <v>6244</v>
      </c>
      <c r="C13" s="254" t="s">
        <v>6245</v>
      </c>
      <c r="D13" s="244" t="s">
        <v>918</v>
      </c>
      <c r="E13" s="245">
        <v>86.4</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527</v>
      </c>
      <c r="T13" s="248" t="s">
        <v>512</v>
      </c>
      <c r="U13" s="224">
        <v>0</v>
      </c>
      <c r="V13" s="224">
        <f>ROUND(E13*U13,2)</f>
        <v>0</v>
      </c>
      <c r="W13" s="224"/>
      <c r="X13" s="224" t="s">
        <v>557</v>
      </c>
      <c r="Y13" s="224" t="s">
        <v>513</v>
      </c>
      <c r="Z13" s="213"/>
      <c r="AA13" s="213"/>
      <c r="AB13" s="213"/>
      <c r="AC13" s="213"/>
      <c r="AD13" s="213"/>
      <c r="AE13" s="213"/>
      <c r="AF13" s="213"/>
      <c r="AG13" s="213" t="s">
        <v>558</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5"/>
      <c r="D14" s="251"/>
      <c r="E14" s="251"/>
      <c r="F14" s="251"/>
      <c r="G14" s="251"/>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515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2">
        <v>4</v>
      </c>
      <c r="B15" s="243" t="s">
        <v>6246</v>
      </c>
      <c r="C15" s="254" t="s">
        <v>6247</v>
      </c>
      <c r="D15" s="244" t="s">
        <v>974</v>
      </c>
      <c r="E15" s="245">
        <v>172.8</v>
      </c>
      <c r="F15" s="246"/>
      <c r="G15" s="247">
        <f>ROUND(E15*F15,2)</f>
        <v>0</v>
      </c>
      <c r="H15" s="246"/>
      <c r="I15" s="247">
        <f>ROUND(E15*H15,2)</f>
        <v>0</v>
      </c>
      <c r="J15" s="246"/>
      <c r="K15" s="247">
        <f>ROUND(E15*J15,2)</f>
        <v>0</v>
      </c>
      <c r="L15" s="247">
        <v>21</v>
      </c>
      <c r="M15" s="247">
        <f>G15*(1+L15/100)</f>
        <v>0</v>
      </c>
      <c r="N15" s="245">
        <v>8.4000000000000003E-4</v>
      </c>
      <c r="O15" s="245">
        <f>ROUND(E15*N15,2)</f>
        <v>0.15</v>
      </c>
      <c r="P15" s="245">
        <v>0</v>
      </c>
      <c r="Q15" s="245">
        <f>ROUND(E15*P15,2)</f>
        <v>0</v>
      </c>
      <c r="R15" s="247" t="s">
        <v>919</v>
      </c>
      <c r="S15" s="247" t="s">
        <v>511</v>
      </c>
      <c r="T15" s="248" t="s">
        <v>512</v>
      </c>
      <c r="U15" s="224">
        <v>0.23599999999999999</v>
      </c>
      <c r="V15" s="224">
        <f>ROUND(E15*U15,2)</f>
        <v>40.78</v>
      </c>
      <c r="W15" s="224"/>
      <c r="X15" s="224" t="s">
        <v>557</v>
      </c>
      <c r="Y15" s="224" t="s">
        <v>513</v>
      </c>
      <c r="Z15" s="213"/>
      <c r="AA15" s="213"/>
      <c r="AB15" s="213"/>
      <c r="AC15" s="213"/>
      <c r="AD15" s="213"/>
      <c r="AE15" s="213"/>
      <c r="AF15" s="213"/>
      <c r="AG15" s="213" t="s">
        <v>558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4" t="s">
        <v>6248</v>
      </c>
      <c r="D16" s="272"/>
      <c r="E16" s="272"/>
      <c r="F16" s="272"/>
      <c r="G16" s="272"/>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921</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7"/>
      <c r="D17" s="250"/>
      <c r="E17" s="250"/>
      <c r="F17" s="250"/>
      <c r="G17" s="250"/>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515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2">
        <v>5</v>
      </c>
      <c r="B18" s="243" t="s">
        <v>6249</v>
      </c>
      <c r="C18" s="254" t="s">
        <v>6250</v>
      </c>
      <c r="D18" s="244" t="s">
        <v>974</v>
      </c>
      <c r="E18" s="245">
        <v>172.8</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t="s">
        <v>919</v>
      </c>
      <c r="S18" s="247" t="s">
        <v>511</v>
      </c>
      <c r="T18" s="248" t="s">
        <v>512</v>
      </c>
      <c r="U18" s="224">
        <v>7.0000000000000007E-2</v>
      </c>
      <c r="V18" s="224">
        <f>ROUND(E18*U18,2)</f>
        <v>12.1</v>
      </c>
      <c r="W18" s="224"/>
      <c r="X18" s="224" t="s">
        <v>557</v>
      </c>
      <c r="Y18" s="224" t="s">
        <v>513</v>
      </c>
      <c r="Z18" s="213"/>
      <c r="AA18" s="213"/>
      <c r="AB18" s="213"/>
      <c r="AC18" s="213"/>
      <c r="AD18" s="213"/>
      <c r="AE18" s="213"/>
      <c r="AF18" s="213"/>
      <c r="AG18" s="213" t="s">
        <v>558</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4" t="s">
        <v>6251</v>
      </c>
      <c r="D19" s="272"/>
      <c r="E19" s="272"/>
      <c r="F19" s="272"/>
      <c r="G19" s="272"/>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921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7"/>
      <c r="D20" s="250"/>
      <c r="E20" s="250"/>
      <c r="F20" s="250"/>
      <c r="G20" s="250"/>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515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2">
        <v>6</v>
      </c>
      <c r="B21" s="243" t="s">
        <v>3663</v>
      </c>
      <c r="C21" s="254" t="s">
        <v>3664</v>
      </c>
      <c r="D21" s="244" t="s">
        <v>918</v>
      </c>
      <c r="E21" s="245">
        <v>96.4</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t="s">
        <v>919</v>
      </c>
      <c r="S21" s="247" t="s">
        <v>511</v>
      </c>
      <c r="T21" s="248" t="s">
        <v>512</v>
      </c>
      <c r="U21" s="224">
        <v>0.34499999999999997</v>
      </c>
      <c r="V21" s="224">
        <f>ROUND(E21*U21,2)</f>
        <v>33.26</v>
      </c>
      <c r="W21" s="224"/>
      <c r="X21" s="224" t="s">
        <v>557</v>
      </c>
      <c r="Y21" s="224" t="s">
        <v>513</v>
      </c>
      <c r="Z21" s="213"/>
      <c r="AA21" s="213"/>
      <c r="AB21" s="213"/>
      <c r="AC21" s="213"/>
      <c r="AD21" s="213"/>
      <c r="AE21" s="213"/>
      <c r="AF21" s="213"/>
      <c r="AG21" s="213" t="s">
        <v>558</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4" t="s">
        <v>3665</v>
      </c>
      <c r="D22" s="272"/>
      <c r="E22" s="272"/>
      <c r="F22" s="272"/>
      <c r="G22" s="272"/>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921</v>
      </c>
      <c r="AH22" s="213"/>
      <c r="AI22" s="213"/>
      <c r="AJ22" s="213"/>
      <c r="AK22" s="213"/>
      <c r="AL22" s="213"/>
      <c r="AM22" s="213"/>
      <c r="AN22" s="213"/>
      <c r="AO22" s="213"/>
      <c r="AP22" s="213"/>
      <c r="AQ22" s="213"/>
      <c r="AR22" s="213"/>
      <c r="AS22" s="213"/>
      <c r="AT22" s="213"/>
      <c r="AU22" s="213"/>
      <c r="AV22" s="213"/>
      <c r="AW22" s="213"/>
      <c r="AX22" s="213"/>
      <c r="AY22" s="213"/>
      <c r="AZ22" s="213"/>
      <c r="BA22" s="262" t="str">
        <f>C22</f>
        <v>bez naložení do dopravní nádoby, ale s vyprázdněním dopravní nádoby na hromadu nebo na dopravní prostředek,</v>
      </c>
      <c r="BB22" s="213"/>
      <c r="BC22" s="213"/>
      <c r="BD22" s="213"/>
      <c r="BE22" s="213"/>
      <c r="BF22" s="213"/>
      <c r="BG22" s="213"/>
      <c r="BH22" s="213"/>
    </row>
    <row r="23" spans="1:60" outlineLevel="2" x14ac:dyDescent="0.2">
      <c r="A23" s="220"/>
      <c r="B23" s="221"/>
      <c r="C23" s="257"/>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515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2">
        <v>7</v>
      </c>
      <c r="B24" s="243" t="s">
        <v>941</v>
      </c>
      <c r="C24" s="254" t="s">
        <v>3666</v>
      </c>
      <c r="D24" s="244" t="s">
        <v>918</v>
      </c>
      <c r="E24" s="245">
        <v>21.6</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t="s">
        <v>919</v>
      </c>
      <c r="S24" s="247" t="s">
        <v>511</v>
      </c>
      <c r="T24" s="248" t="s">
        <v>512</v>
      </c>
      <c r="U24" s="224">
        <v>1.0999999999999999E-2</v>
      </c>
      <c r="V24" s="224">
        <f>ROUND(E24*U24,2)</f>
        <v>0.24</v>
      </c>
      <c r="W24" s="224"/>
      <c r="X24" s="224" t="s">
        <v>557</v>
      </c>
      <c r="Y24" s="224" t="s">
        <v>513</v>
      </c>
      <c r="Z24" s="213"/>
      <c r="AA24" s="213"/>
      <c r="AB24" s="213"/>
      <c r="AC24" s="213"/>
      <c r="AD24" s="213"/>
      <c r="AE24" s="213"/>
      <c r="AF24" s="213"/>
      <c r="AG24" s="213" t="s">
        <v>558</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4" t="s">
        <v>938</v>
      </c>
      <c r="D25" s="272"/>
      <c r="E25" s="272"/>
      <c r="F25" s="272"/>
      <c r="G25" s="272"/>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921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7"/>
      <c r="D26" s="250"/>
      <c r="E26" s="250"/>
      <c r="F26" s="250"/>
      <c r="G26" s="250"/>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515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2">
        <v>8</v>
      </c>
      <c r="B27" s="243" t="s">
        <v>3674</v>
      </c>
      <c r="C27" s="254" t="s">
        <v>3675</v>
      </c>
      <c r="D27" s="244" t="s">
        <v>969</v>
      </c>
      <c r="E27" s="245">
        <v>64.8</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527</v>
      </c>
      <c r="T27" s="248" t="s">
        <v>512</v>
      </c>
      <c r="U27" s="224">
        <v>0</v>
      </c>
      <c r="V27" s="224">
        <f>ROUND(E27*U27,2)</f>
        <v>0</v>
      </c>
      <c r="W27" s="224"/>
      <c r="X27" s="224" t="s">
        <v>557</v>
      </c>
      <c r="Y27" s="224" t="s">
        <v>513</v>
      </c>
      <c r="Z27" s="213"/>
      <c r="AA27" s="213"/>
      <c r="AB27" s="213"/>
      <c r="AC27" s="213"/>
      <c r="AD27" s="213"/>
      <c r="AE27" s="213"/>
      <c r="AF27" s="213"/>
      <c r="AG27" s="213" t="s">
        <v>558</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5"/>
      <c r="D28" s="251"/>
      <c r="E28" s="251"/>
      <c r="F28" s="251"/>
      <c r="G28" s="251"/>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515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2">
        <v>9</v>
      </c>
      <c r="B29" s="243" t="s">
        <v>5056</v>
      </c>
      <c r="C29" s="254" t="s">
        <v>5057</v>
      </c>
      <c r="D29" s="244" t="s">
        <v>918</v>
      </c>
      <c r="E29" s="245">
        <v>21.6</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527</v>
      </c>
      <c r="T29" s="248" t="s">
        <v>512</v>
      </c>
      <c r="U29" s="224">
        <v>0</v>
      </c>
      <c r="V29" s="224">
        <f>ROUND(E29*U29,2)</f>
        <v>0</v>
      </c>
      <c r="W29" s="224"/>
      <c r="X29" s="224" t="s">
        <v>557</v>
      </c>
      <c r="Y29" s="224" t="s">
        <v>513</v>
      </c>
      <c r="Z29" s="213"/>
      <c r="AA29" s="213"/>
      <c r="AB29" s="213"/>
      <c r="AC29" s="213"/>
      <c r="AD29" s="213"/>
      <c r="AE29" s="213"/>
      <c r="AF29" s="213"/>
      <c r="AG29" s="213" t="s">
        <v>558</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5"/>
      <c r="D30" s="251"/>
      <c r="E30" s="251"/>
      <c r="F30" s="251"/>
      <c r="G30" s="251"/>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515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2">
        <v>10</v>
      </c>
      <c r="B31" s="243" t="s">
        <v>5058</v>
      </c>
      <c r="C31" s="254" t="s">
        <v>5059</v>
      </c>
      <c r="D31" s="244" t="s">
        <v>918</v>
      </c>
      <c r="E31" s="245">
        <v>64.8</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527</v>
      </c>
      <c r="T31" s="248" t="s">
        <v>512</v>
      </c>
      <c r="U31" s="224">
        <v>0</v>
      </c>
      <c r="V31" s="224">
        <f>ROUND(E31*U31,2)</f>
        <v>0</v>
      </c>
      <c r="W31" s="224"/>
      <c r="X31" s="224" t="s">
        <v>557</v>
      </c>
      <c r="Y31" s="224" t="s">
        <v>513</v>
      </c>
      <c r="Z31" s="213"/>
      <c r="AA31" s="213"/>
      <c r="AB31" s="213"/>
      <c r="AC31" s="213"/>
      <c r="AD31" s="213"/>
      <c r="AE31" s="213"/>
      <c r="AF31" s="213"/>
      <c r="AG31" s="213" t="s">
        <v>558</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5"/>
      <c r="D32" s="251"/>
      <c r="E32" s="251"/>
      <c r="F32" s="251"/>
      <c r="G32" s="251"/>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515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2">
        <v>11</v>
      </c>
      <c r="B33" s="243" t="s">
        <v>5060</v>
      </c>
      <c r="C33" s="254" t="s">
        <v>5061</v>
      </c>
      <c r="D33" s="244" t="s">
        <v>918</v>
      </c>
      <c r="E33" s="245">
        <v>16.2</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527</v>
      </c>
      <c r="T33" s="248" t="s">
        <v>512</v>
      </c>
      <c r="U33" s="224">
        <v>0</v>
      </c>
      <c r="V33" s="224">
        <f>ROUND(E33*U33,2)</f>
        <v>0</v>
      </c>
      <c r="W33" s="224"/>
      <c r="X33" s="224" t="s">
        <v>557</v>
      </c>
      <c r="Y33" s="224" t="s">
        <v>513</v>
      </c>
      <c r="Z33" s="213"/>
      <c r="AA33" s="213"/>
      <c r="AB33" s="213"/>
      <c r="AC33" s="213"/>
      <c r="AD33" s="213"/>
      <c r="AE33" s="213"/>
      <c r="AF33" s="213"/>
      <c r="AG33" s="213" t="s">
        <v>558</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5"/>
      <c r="D34" s="251"/>
      <c r="E34" s="251"/>
      <c r="F34" s="251"/>
      <c r="G34" s="251"/>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515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2">
        <v>12</v>
      </c>
      <c r="B35" s="243" t="s">
        <v>5062</v>
      </c>
      <c r="C35" s="254" t="s">
        <v>5063</v>
      </c>
      <c r="D35" s="244" t="s">
        <v>969</v>
      </c>
      <c r="E35" s="245">
        <v>32.4</v>
      </c>
      <c r="F35" s="246"/>
      <c r="G35" s="247">
        <f>ROUND(E35*F35,2)</f>
        <v>0</v>
      </c>
      <c r="H35" s="246"/>
      <c r="I35" s="247">
        <f>ROUND(E35*H35,2)</f>
        <v>0</v>
      </c>
      <c r="J35" s="246"/>
      <c r="K35" s="247">
        <f>ROUND(E35*J35,2)</f>
        <v>0</v>
      </c>
      <c r="L35" s="247">
        <v>21</v>
      </c>
      <c r="M35" s="247">
        <f>G35*(1+L35/100)</f>
        <v>0</v>
      </c>
      <c r="N35" s="245">
        <v>1</v>
      </c>
      <c r="O35" s="245">
        <f>ROUND(E35*N35,2)</f>
        <v>32.4</v>
      </c>
      <c r="P35" s="245">
        <v>0</v>
      </c>
      <c r="Q35" s="245">
        <f>ROUND(E35*P35,2)</f>
        <v>0</v>
      </c>
      <c r="R35" s="247"/>
      <c r="S35" s="247" t="s">
        <v>527</v>
      </c>
      <c r="T35" s="248" t="s">
        <v>512</v>
      </c>
      <c r="U35" s="224">
        <v>0</v>
      </c>
      <c r="V35" s="224">
        <f>ROUND(E35*U35,2)</f>
        <v>0</v>
      </c>
      <c r="W35" s="224"/>
      <c r="X35" s="224" t="s">
        <v>531</v>
      </c>
      <c r="Y35" s="224" t="s">
        <v>513</v>
      </c>
      <c r="Z35" s="213"/>
      <c r="AA35" s="213"/>
      <c r="AB35" s="213"/>
      <c r="AC35" s="213"/>
      <c r="AD35" s="213"/>
      <c r="AE35" s="213"/>
      <c r="AF35" s="213"/>
      <c r="AG35" s="213" t="s">
        <v>532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5"/>
      <c r="D36" s="251"/>
      <c r="E36" s="251"/>
      <c r="F36" s="251"/>
      <c r="G36" s="251"/>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515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x14ac:dyDescent="0.2">
      <c r="A37" s="232" t="s">
        <v>506</v>
      </c>
      <c r="B37" s="233" t="s">
        <v>321</v>
      </c>
      <c r="C37" s="253" t="s">
        <v>322</v>
      </c>
      <c r="D37" s="234"/>
      <c r="E37" s="235"/>
      <c r="F37" s="236"/>
      <c r="G37" s="236">
        <f>SUMIF(AG38:AG41,"&lt;&gt;NOR",G38:G41)</f>
        <v>0</v>
      </c>
      <c r="H37" s="236"/>
      <c r="I37" s="236">
        <f>SUM(I38:I41)</f>
        <v>0</v>
      </c>
      <c r="J37" s="236"/>
      <c r="K37" s="236">
        <f>SUM(K38:K41)</f>
        <v>0</v>
      </c>
      <c r="L37" s="236"/>
      <c r="M37" s="236">
        <f>SUM(M38:M41)</f>
        <v>0</v>
      </c>
      <c r="N37" s="235"/>
      <c r="O37" s="235">
        <f>SUM(O38:O41)</f>
        <v>0</v>
      </c>
      <c r="P37" s="235"/>
      <c r="Q37" s="235">
        <f>SUM(Q38:Q41)</f>
        <v>4.8</v>
      </c>
      <c r="R37" s="236"/>
      <c r="S37" s="236"/>
      <c r="T37" s="237"/>
      <c r="U37" s="231"/>
      <c r="V37" s="231">
        <f>SUM(V38:V41)</f>
        <v>0</v>
      </c>
      <c r="W37" s="231"/>
      <c r="X37" s="231"/>
      <c r="Y37" s="231"/>
      <c r="AG37" t="s">
        <v>507</v>
      </c>
    </row>
    <row r="38" spans="1:60" outlineLevel="1" x14ac:dyDescent="0.2">
      <c r="A38" s="242">
        <v>13</v>
      </c>
      <c r="B38" s="243" t="s">
        <v>6252</v>
      </c>
      <c r="C38" s="254" t="s">
        <v>6253</v>
      </c>
      <c r="D38" s="244" t="s">
        <v>530</v>
      </c>
      <c r="E38" s="245">
        <v>1</v>
      </c>
      <c r="F38" s="246"/>
      <c r="G38" s="247">
        <f>ROUND(E38*F38,2)</f>
        <v>0</v>
      </c>
      <c r="H38" s="246"/>
      <c r="I38" s="247">
        <f>ROUND(E38*H38,2)</f>
        <v>0</v>
      </c>
      <c r="J38" s="246"/>
      <c r="K38" s="247">
        <f>ROUND(E38*J38,2)</f>
        <v>0</v>
      </c>
      <c r="L38" s="247">
        <v>21</v>
      </c>
      <c r="M38" s="247">
        <f>G38*(1+L38/100)</f>
        <v>0</v>
      </c>
      <c r="N38" s="245">
        <v>0</v>
      </c>
      <c r="O38" s="245">
        <f>ROUND(E38*N38,2)</f>
        <v>0</v>
      </c>
      <c r="P38" s="245">
        <v>2.4</v>
      </c>
      <c r="Q38" s="245">
        <f>ROUND(E38*P38,2)</f>
        <v>2.4</v>
      </c>
      <c r="R38" s="247"/>
      <c r="S38" s="247" t="s">
        <v>527</v>
      </c>
      <c r="T38" s="248" t="s">
        <v>512</v>
      </c>
      <c r="U38" s="224">
        <v>0</v>
      </c>
      <c r="V38" s="224">
        <f>ROUND(E38*U38,2)</f>
        <v>0</v>
      </c>
      <c r="W38" s="224"/>
      <c r="X38" s="224" t="s">
        <v>557</v>
      </c>
      <c r="Y38" s="224" t="s">
        <v>513</v>
      </c>
      <c r="Z38" s="213"/>
      <c r="AA38" s="213"/>
      <c r="AB38" s="213"/>
      <c r="AC38" s="213"/>
      <c r="AD38" s="213"/>
      <c r="AE38" s="213"/>
      <c r="AF38" s="213"/>
      <c r="AG38" s="213" t="s">
        <v>558</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5"/>
      <c r="D39" s="251"/>
      <c r="E39" s="251"/>
      <c r="F39" s="251"/>
      <c r="G39" s="251"/>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515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2">
        <v>14</v>
      </c>
      <c r="B40" s="243" t="s">
        <v>6254</v>
      </c>
      <c r="C40" s="254" t="s">
        <v>6255</v>
      </c>
      <c r="D40" s="244" t="s">
        <v>530</v>
      </c>
      <c r="E40" s="245">
        <v>1</v>
      </c>
      <c r="F40" s="246"/>
      <c r="G40" s="247">
        <f>ROUND(E40*F40,2)</f>
        <v>0</v>
      </c>
      <c r="H40" s="246"/>
      <c r="I40" s="247">
        <f>ROUND(E40*H40,2)</f>
        <v>0</v>
      </c>
      <c r="J40" s="246"/>
      <c r="K40" s="247">
        <f>ROUND(E40*J40,2)</f>
        <v>0</v>
      </c>
      <c r="L40" s="247">
        <v>21</v>
      </c>
      <c r="M40" s="247">
        <f>G40*(1+L40/100)</f>
        <v>0</v>
      </c>
      <c r="N40" s="245">
        <v>0</v>
      </c>
      <c r="O40" s="245">
        <f>ROUND(E40*N40,2)</f>
        <v>0</v>
      </c>
      <c r="P40" s="245">
        <v>2.4</v>
      </c>
      <c r="Q40" s="245">
        <f>ROUND(E40*P40,2)</f>
        <v>2.4</v>
      </c>
      <c r="R40" s="247"/>
      <c r="S40" s="247" t="s">
        <v>527</v>
      </c>
      <c r="T40" s="248" t="s">
        <v>512</v>
      </c>
      <c r="U40" s="224">
        <v>0</v>
      </c>
      <c r="V40" s="224">
        <f>ROUND(E40*U40,2)</f>
        <v>0</v>
      </c>
      <c r="W40" s="224"/>
      <c r="X40" s="224" t="s">
        <v>557</v>
      </c>
      <c r="Y40" s="224" t="s">
        <v>513</v>
      </c>
      <c r="Z40" s="213"/>
      <c r="AA40" s="213"/>
      <c r="AB40" s="213"/>
      <c r="AC40" s="213"/>
      <c r="AD40" s="213"/>
      <c r="AE40" s="213"/>
      <c r="AF40" s="213"/>
      <c r="AG40" s="213" t="s">
        <v>558</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5"/>
      <c r="D41" s="251"/>
      <c r="E41" s="251"/>
      <c r="F41" s="251"/>
      <c r="G41" s="251"/>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515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x14ac:dyDescent="0.2">
      <c r="A42" s="232" t="s">
        <v>506</v>
      </c>
      <c r="B42" s="233" t="s">
        <v>323</v>
      </c>
      <c r="C42" s="253" t="s">
        <v>324</v>
      </c>
      <c r="D42" s="234"/>
      <c r="E42" s="235"/>
      <c r="F42" s="236"/>
      <c r="G42" s="236">
        <f>SUMIF(AG43:AG45,"&lt;&gt;NOR",G43:G45)</f>
        <v>0</v>
      </c>
      <c r="H42" s="236"/>
      <c r="I42" s="236">
        <f>SUM(I43:I45)</f>
        <v>0</v>
      </c>
      <c r="J42" s="236"/>
      <c r="K42" s="236">
        <f>SUM(K43:K45)</f>
        <v>0</v>
      </c>
      <c r="L42" s="236"/>
      <c r="M42" s="236">
        <f>SUM(M43:M45)</f>
        <v>0</v>
      </c>
      <c r="N42" s="235"/>
      <c r="O42" s="235">
        <f>SUM(O43:O45)</f>
        <v>0</v>
      </c>
      <c r="P42" s="235"/>
      <c r="Q42" s="235">
        <f>SUM(Q43:Q45)</f>
        <v>0</v>
      </c>
      <c r="R42" s="236"/>
      <c r="S42" s="236"/>
      <c r="T42" s="237"/>
      <c r="U42" s="231"/>
      <c r="V42" s="231">
        <f>SUM(V43:V45)</f>
        <v>7.11</v>
      </c>
      <c r="W42" s="231"/>
      <c r="X42" s="231"/>
      <c r="Y42" s="231"/>
      <c r="AG42" t="s">
        <v>507</v>
      </c>
    </row>
    <row r="43" spans="1:60" ht="22.5" outlineLevel="1" x14ac:dyDescent="0.2">
      <c r="A43" s="242">
        <v>15</v>
      </c>
      <c r="B43" s="243" t="s">
        <v>3683</v>
      </c>
      <c r="C43" s="254" t="s">
        <v>3684</v>
      </c>
      <c r="D43" s="244" t="s">
        <v>918</v>
      </c>
      <c r="E43" s="245">
        <v>5.4</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t="s">
        <v>1497</v>
      </c>
      <c r="S43" s="247" t="s">
        <v>511</v>
      </c>
      <c r="T43" s="248" t="s">
        <v>512</v>
      </c>
      <c r="U43" s="224">
        <v>1.3169999999999999</v>
      </c>
      <c r="V43" s="224">
        <f>ROUND(E43*U43,2)</f>
        <v>7.11</v>
      </c>
      <c r="W43" s="224"/>
      <c r="X43" s="224" t="s">
        <v>557</v>
      </c>
      <c r="Y43" s="224" t="s">
        <v>513</v>
      </c>
      <c r="Z43" s="213"/>
      <c r="AA43" s="213"/>
      <c r="AB43" s="213"/>
      <c r="AC43" s="213"/>
      <c r="AD43" s="213"/>
      <c r="AE43" s="213"/>
      <c r="AF43" s="213"/>
      <c r="AG43" s="213" t="s">
        <v>558</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4" t="s">
        <v>3682</v>
      </c>
      <c r="D44" s="272"/>
      <c r="E44" s="272"/>
      <c r="F44" s="272"/>
      <c r="G44" s="272"/>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921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57"/>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515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x14ac:dyDescent="0.2">
      <c r="A46" s="232" t="s">
        <v>506</v>
      </c>
      <c r="B46" s="233" t="s">
        <v>325</v>
      </c>
      <c r="C46" s="253" t="s">
        <v>327</v>
      </c>
      <c r="D46" s="234"/>
      <c r="E46" s="235"/>
      <c r="F46" s="236"/>
      <c r="G46" s="236">
        <f>SUMIF(AG47:AG50,"&lt;&gt;NOR",G47:G50)</f>
        <v>0</v>
      </c>
      <c r="H46" s="236"/>
      <c r="I46" s="236">
        <f>SUM(I47:I50)</f>
        <v>0</v>
      </c>
      <c r="J46" s="236"/>
      <c r="K46" s="236">
        <f>SUM(K47:K50)</f>
        <v>0</v>
      </c>
      <c r="L46" s="236"/>
      <c r="M46" s="236">
        <f>SUM(M47:M50)</f>
        <v>0</v>
      </c>
      <c r="N46" s="235"/>
      <c r="O46" s="235">
        <f>SUM(O47:O50)</f>
        <v>3.88</v>
      </c>
      <c r="P46" s="235"/>
      <c r="Q46" s="235">
        <f>SUM(Q47:Q50)</f>
        <v>0</v>
      </c>
      <c r="R46" s="236"/>
      <c r="S46" s="236"/>
      <c r="T46" s="237"/>
      <c r="U46" s="231"/>
      <c r="V46" s="231">
        <f>SUM(V47:V50)</f>
        <v>0</v>
      </c>
      <c r="W46" s="231"/>
      <c r="X46" s="231"/>
      <c r="Y46" s="231"/>
      <c r="AG46" t="s">
        <v>507</v>
      </c>
    </row>
    <row r="47" spans="1:60" ht="22.5" outlineLevel="1" x14ac:dyDescent="0.2">
      <c r="A47" s="242">
        <v>16</v>
      </c>
      <c r="B47" s="243" t="s">
        <v>6256</v>
      </c>
      <c r="C47" s="254" t="s">
        <v>6257</v>
      </c>
      <c r="D47" s="244" t="s">
        <v>974</v>
      </c>
      <c r="E47" s="245">
        <v>5</v>
      </c>
      <c r="F47" s="246"/>
      <c r="G47" s="247">
        <f>ROUND(E47*F47,2)</f>
        <v>0</v>
      </c>
      <c r="H47" s="246"/>
      <c r="I47" s="247">
        <f>ROUND(E47*H47,2)</f>
        <v>0</v>
      </c>
      <c r="J47" s="246"/>
      <c r="K47" s="247">
        <f>ROUND(E47*J47,2)</f>
        <v>0</v>
      </c>
      <c r="L47" s="247">
        <v>21</v>
      </c>
      <c r="M47" s="247">
        <f>G47*(1+L47/100)</f>
        <v>0</v>
      </c>
      <c r="N47" s="245">
        <v>0.38</v>
      </c>
      <c r="O47" s="245">
        <f>ROUND(E47*N47,2)</f>
        <v>1.9</v>
      </c>
      <c r="P47" s="245">
        <v>0</v>
      </c>
      <c r="Q47" s="245">
        <f>ROUND(E47*P47,2)</f>
        <v>0</v>
      </c>
      <c r="R47" s="247"/>
      <c r="S47" s="247" t="s">
        <v>527</v>
      </c>
      <c r="T47" s="248" t="s">
        <v>512</v>
      </c>
      <c r="U47" s="224">
        <v>0</v>
      </c>
      <c r="V47" s="224">
        <f>ROUND(E47*U47,2)</f>
        <v>0</v>
      </c>
      <c r="W47" s="224"/>
      <c r="X47" s="224" t="s">
        <v>557</v>
      </c>
      <c r="Y47" s="224" t="s">
        <v>513</v>
      </c>
      <c r="Z47" s="213"/>
      <c r="AA47" s="213"/>
      <c r="AB47" s="213"/>
      <c r="AC47" s="213"/>
      <c r="AD47" s="213"/>
      <c r="AE47" s="213"/>
      <c r="AF47" s="213"/>
      <c r="AG47" s="213" t="s">
        <v>558</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5"/>
      <c r="D48" s="251"/>
      <c r="E48" s="251"/>
      <c r="F48" s="251"/>
      <c r="G48" s="251"/>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515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x14ac:dyDescent="0.2">
      <c r="A49" s="242">
        <v>17</v>
      </c>
      <c r="B49" s="243" t="s">
        <v>6258</v>
      </c>
      <c r="C49" s="254" t="s">
        <v>6259</v>
      </c>
      <c r="D49" s="244" t="s">
        <v>974</v>
      </c>
      <c r="E49" s="245">
        <v>5</v>
      </c>
      <c r="F49" s="246"/>
      <c r="G49" s="247">
        <f>ROUND(E49*F49,2)</f>
        <v>0</v>
      </c>
      <c r="H49" s="246"/>
      <c r="I49" s="247">
        <f>ROUND(E49*H49,2)</f>
        <v>0</v>
      </c>
      <c r="J49" s="246"/>
      <c r="K49" s="247">
        <f>ROUND(E49*J49,2)</f>
        <v>0</v>
      </c>
      <c r="L49" s="247">
        <v>21</v>
      </c>
      <c r="M49" s="247">
        <f>G49*(1+L49/100)</f>
        <v>0</v>
      </c>
      <c r="N49" s="245">
        <v>0.39561000000000002</v>
      </c>
      <c r="O49" s="245">
        <f>ROUND(E49*N49,2)</f>
        <v>1.98</v>
      </c>
      <c r="P49" s="245">
        <v>0</v>
      </c>
      <c r="Q49" s="245">
        <f>ROUND(E49*P49,2)</f>
        <v>0</v>
      </c>
      <c r="R49" s="247"/>
      <c r="S49" s="247" t="s">
        <v>527</v>
      </c>
      <c r="T49" s="248" t="s">
        <v>512</v>
      </c>
      <c r="U49" s="224">
        <v>0</v>
      </c>
      <c r="V49" s="224">
        <f>ROUND(E49*U49,2)</f>
        <v>0</v>
      </c>
      <c r="W49" s="224"/>
      <c r="X49" s="224" t="s">
        <v>557</v>
      </c>
      <c r="Y49" s="224" t="s">
        <v>513</v>
      </c>
      <c r="Z49" s="213"/>
      <c r="AA49" s="213"/>
      <c r="AB49" s="213"/>
      <c r="AC49" s="213"/>
      <c r="AD49" s="213"/>
      <c r="AE49" s="213"/>
      <c r="AF49" s="213"/>
      <c r="AG49" s="213" t="s">
        <v>558</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5"/>
      <c r="D50" s="251"/>
      <c r="E50" s="251"/>
      <c r="F50" s="251"/>
      <c r="G50" s="251"/>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515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x14ac:dyDescent="0.2">
      <c r="A51" s="232" t="s">
        <v>506</v>
      </c>
      <c r="B51" s="233" t="s">
        <v>336</v>
      </c>
      <c r="C51" s="253" t="s">
        <v>337</v>
      </c>
      <c r="D51" s="234"/>
      <c r="E51" s="235"/>
      <c r="F51" s="236"/>
      <c r="G51" s="236">
        <f>SUMIF(AG52:AG87,"&lt;&gt;NOR",G52:G87)</f>
        <v>0</v>
      </c>
      <c r="H51" s="236"/>
      <c r="I51" s="236">
        <f>SUM(I52:I87)</f>
        <v>0</v>
      </c>
      <c r="J51" s="236"/>
      <c r="K51" s="236">
        <f>SUM(K52:K87)</f>
        <v>0</v>
      </c>
      <c r="L51" s="236"/>
      <c r="M51" s="236">
        <f>SUM(M52:M87)</f>
        <v>0</v>
      </c>
      <c r="N51" s="235"/>
      <c r="O51" s="235">
        <f>SUM(O52:O87)</f>
        <v>0.09</v>
      </c>
      <c r="P51" s="235"/>
      <c r="Q51" s="235">
        <f>SUM(Q52:Q87)</f>
        <v>0</v>
      </c>
      <c r="R51" s="236"/>
      <c r="S51" s="236"/>
      <c r="T51" s="237"/>
      <c r="U51" s="231"/>
      <c r="V51" s="231">
        <f>SUM(V52:V87)</f>
        <v>4.91</v>
      </c>
      <c r="W51" s="231"/>
      <c r="X51" s="231"/>
      <c r="Y51" s="231"/>
      <c r="AG51" t="s">
        <v>507</v>
      </c>
    </row>
    <row r="52" spans="1:60" ht="22.5" outlineLevel="1" x14ac:dyDescent="0.2">
      <c r="A52" s="242">
        <v>18</v>
      </c>
      <c r="B52" s="243" t="s">
        <v>6260</v>
      </c>
      <c r="C52" s="254" t="s">
        <v>6261</v>
      </c>
      <c r="D52" s="244" t="s">
        <v>1356</v>
      </c>
      <c r="E52" s="245">
        <v>45</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527</v>
      </c>
      <c r="T52" s="248" t="s">
        <v>512</v>
      </c>
      <c r="U52" s="224">
        <v>0</v>
      </c>
      <c r="V52" s="224">
        <f>ROUND(E52*U52,2)</f>
        <v>0</v>
      </c>
      <c r="W52" s="224"/>
      <c r="X52" s="224" t="s">
        <v>557</v>
      </c>
      <c r="Y52" s="224" t="s">
        <v>513</v>
      </c>
      <c r="Z52" s="213"/>
      <c r="AA52" s="213"/>
      <c r="AB52" s="213"/>
      <c r="AC52" s="213"/>
      <c r="AD52" s="213"/>
      <c r="AE52" s="213"/>
      <c r="AF52" s="213"/>
      <c r="AG52" s="213" t="s">
        <v>558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5"/>
      <c r="D53" s="251"/>
      <c r="E53" s="251"/>
      <c r="F53" s="251"/>
      <c r="G53" s="251"/>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515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2">
        <v>19</v>
      </c>
      <c r="B54" s="243" t="s">
        <v>3720</v>
      </c>
      <c r="C54" s="254" t="s">
        <v>3721</v>
      </c>
      <c r="D54" s="244" t="s">
        <v>1356</v>
      </c>
      <c r="E54" s="245">
        <v>45.674999999999997</v>
      </c>
      <c r="F54" s="246"/>
      <c r="G54" s="247">
        <f>ROUND(E54*F54,2)</f>
        <v>0</v>
      </c>
      <c r="H54" s="246"/>
      <c r="I54" s="247">
        <f>ROUND(E54*H54,2)</f>
        <v>0</v>
      </c>
      <c r="J54" s="246"/>
      <c r="K54" s="247">
        <f>ROUND(E54*J54,2)</f>
        <v>0</v>
      </c>
      <c r="L54" s="247">
        <v>21</v>
      </c>
      <c r="M54" s="247">
        <f>G54*(1+L54/100)</f>
        <v>0</v>
      </c>
      <c r="N54" s="245">
        <v>2.7999999999999998E-4</v>
      </c>
      <c r="O54" s="245">
        <f>ROUND(E54*N54,2)</f>
        <v>0.01</v>
      </c>
      <c r="P54" s="245">
        <v>0</v>
      </c>
      <c r="Q54" s="245">
        <f>ROUND(E54*P54,2)</f>
        <v>0</v>
      </c>
      <c r="R54" s="247"/>
      <c r="S54" s="247" t="s">
        <v>527</v>
      </c>
      <c r="T54" s="248" t="s">
        <v>512</v>
      </c>
      <c r="U54" s="224">
        <v>0</v>
      </c>
      <c r="V54" s="224">
        <f>ROUND(E54*U54,2)</f>
        <v>0</v>
      </c>
      <c r="W54" s="224"/>
      <c r="X54" s="224" t="s">
        <v>531</v>
      </c>
      <c r="Y54" s="224" t="s">
        <v>513</v>
      </c>
      <c r="Z54" s="213"/>
      <c r="AA54" s="213"/>
      <c r="AB54" s="213"/>
      <c r="AC54" s="213"/>
      <c r="AD54" s="213"/>
      <c r="AE54" s="213"/>
      <c r="AF54" s="213"/>
      <c r="AG54" s="213" t="s">
        <v>532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5"/>
      <c r="D55" s="251"/>
      <c r="E55" s="251"/>
      <c r="F55" s="251"/>
      <c r="G55" s="251"/>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515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x14ac:dyDescent="0.2">
      <c r="A56" s="242">
        <v>20</v>
      </c>
      <c r="B56" s="243" t="s">
        <v>6262</v>
      </c>
      <c r="C56" s="254" t="s">
        <v>6263</v>
      </c>
      <c r="D56" s="244" t="s">
        <v>1356</v>
      </c>
      <c r="E56" s="245">
        <v>9</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527</v>
      </c>
      <c r="T56" s="248" t="s">
        <v>512</v>
      </c>
      <c r="U56" s="224">
        <v>0</v>
      </c>
      <c r="V56" s="224">
        <f>ROUND(E56*U56,2)</f>
        <v>0</v>
      </c>
      <c r="W56" s="224"/>
      <c r="X56" s="224" t="s">
        <v>557</v>
      </c>
      <c r="Y56" s="224" t="s">
        <v>513</v>
      </c>
      <c r="Z56" s="213"/>
      <c r="AA56" s="213"/>
      <c r="AB56" s="213"/>
      <c r="AC56" s="213"/>
      <c r="AD56" s="213"/>
      <c r="AE56" s="213"/>
      <c r="AF56" s="213"/>
      <c r="AG56" s="213" t="s">
        <v>558</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5"/>
      <c r="D57" s="251"/>
      <c r="E57" s="251"/>
      <c r="F57" s="251"/>
      <c r="G57" s="251"/>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515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2">
        <v>21</v>
      </c>
      <c r="B58" s="243" t="s">
        <v>3722</v>
      </c>
      <c r="C58" s="254" t="s">
        <v>3723</v>
      </c>
      <c r="D58" s="244" t="s">
        <v>1356</v>
      </c>
      <c r="E58" s="245">
        <v>9.1349999999999998</v>
      </c>
      <c r="F58" s="246"/>
      <c r="G58" s="247">
        <f>ROUND(E58*F58,2)</f>
        <v>0</v>
      </c>
      <c r="H58" s="246"/>
      <c r="I58" s="247">
        <f>ROUND(E58*H58,2)</f>
        <v>0</v>
      </c>
      <c r="J58" s="246"/>
      <c r="K58" s="247">
        <f>ROUND(E58*J58,2)</f>
        <v>0</v>
      </c>
      <c r="L58" s="247">
        <v>21</v>
      </c>
      <c r="M58" s="247">
        <f>G58*(1+L58/100)</f>
        <v>0</v>
      </c>
      <c r="N58" s="245">
        <v>6.7000000000000002E-4</v>
      </c>
      <c r="O58" s="245">
        <f>ROUND(E58*N58,2)</f>
        <v>0.01</v>
      </c>
      <c r="P58" s="245">
        <v>0</v>
      </c>
      <c r="Q58" s="245">
        <f>ROUND(E58*P58,2)</f>
        <v>0</v>
      </c>
      <c r="R58" s="247"/>
      <c r="S58" s="247" t="s">
        <v>527</v>
      </c>
      <c r="T58" s="248" t="s">
        <v>512</v>
      </c>
      <c r="U58" s="224">
        <v>0</v>
      </c>
      <c r="V58" s="224">
        <f>ROUND(E58*U58,2)</f>
        <v>0</v>
      </c>
      <c r="W58" s="224"/>
      <c r="X58" s="224" t="s">
        <v>531</v>
      </c>
      <c r="Y58" s="224" t="s">
        <v>513</v>
      </c>
      <c r="Z58" s="213"/>
      <c r="AA58" s="213"/>
      <c r="AB58" s="213"/>
      <c r="AC58" s="213"/>
      <c r="AD58" s="213"/>
      <c r="AE58" s="213"/>
      <c r="AF58" s="213"/>
      <c r="AG58" s="213" t="s">
        <v>532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55"/>
      <c r="D59" s="251"/>
      <c r="E59" s="251"/>
      <c r="F59" s="251"/>
      <c r="G59" s="251"/>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515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42">
        <v>22</v>
      </c>
      <c r="B60" s="243" t="s">
        <v>6264</v>
      </c>
      <c r="C60" s="254" t="s">
        <v>6265</v>
      </c>
      <c r="D60" s="244" t="s">
        <v>1356</v>
      </c>
      <c r="E60" s="245">
        <v>9</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527</v>
      </c>
      <c r="T60" s="248" t="s">
        <v>512</v>
      </c>
      <c r="U60" s="224">
        <v>0</v>
      </c>
      <c r="V60" s="224">
        <f>ROUND(E60*U60,2)</f>
        <v>0</v>
      </c>
      <c r="W60" s="224"/>
      <c r="X60" s="224" t="s">
        <v>531</v>
      </c>
      <c r="Y60" s="224" t="s">
        <v>513</v>
      </c>
      <c r="Z60" s="213"/>
      <c r="AA60" s="213"/>
      <c r="AB60" s="213"/>
      <c r="AC60" s="213"/>
      <c r="AD60" s="213"/>
      <c r="AE60" s="213"/>
      <c r="AF60" s="213"/>
      <c r="AG60" s="213" t="s">
        <v>532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5"/>
      <c r="D61" s="251"/>
      <c r="E61" s="251"/>
      <c r="F61" s="251"/>
      <c r="G61" s="251"/>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515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2">
        <v>23</v>
      </c>
      <c r="B62" s="243" t="s">
        <v>6266</v>
      </c>
      <c r="C62" s="254" t="s">
        <v>6267</v>
      </c>
      <c r="D62" s="244" t="s">
        <v>582</v>
      </c>
      <c r="E62" s="245">
        <v>1</v>
      </c>
      <c r="F62" s="246"/>
      <c r="G62" s="247">
        <f>ROUND(E62*F62,2)</f>
        <v>0</v>
      </c>
      <c r="H62" s="246"/>
      <c r="I62" s="247">
        <f>ROUND(E62*H62,2)</f>
        <v>0</v>
      </c>
      <c r="J62" s="246"/>
      <c r="K62" s="247">
        <f>ROUND(E62*J62,2)</f>
        <v>0</v>
      </c>
      <c r="L62" s="247">
        <v>21</v>
      </c>
      <c r="M62" s="247">
        <f>G62*(1+L62/100)</f>
        <v>0</v>
      </c>
      <c r="N62" s="245">
        <v>2.4000000000000001E-4</v>
      </c>
      <c r="O62" s="245">
        <f>ROUND(E62*N62,2)</f>
        <v>0</v>
      </c>
      <c r="P62" s="245">
        <v>2.4000000000000001E-4</v>
      </c>
      <c r="Q62" s="245">
        <f>ROUND(E62*P62,2)</f>
        <v>0</v>
      </c>
      <c r="R62" s="247"/>
      <c r="S62" s="247" t="s">
        <v>527</v>
      </c>
      <c r="T62" s="248" t="s">
        <v>512</v>
      </c>
      <c r="U62" s="224">
        <v>0</v>
      </c>
      <c r="V62" s="224">
        <f>ROUND(E62*U62,2)</f>
        <v>0</v>
      </c>
      <c r="W62" s="224"/>
      <c r="X62" s="224" t="s">
        <v>557</v>
      </c>
      <c r="Y62" s="224" t="s">
        <v>513</v>
      </c>
      <c r="Z62" s="213"/>
      <c r="AA62" s="213"/>
      <c r="AB62" s="213"/>
      <c r="AC62" s="213"/>
      <c r="AD62" s="213"/>
      <c r="AE62" s="213"/>
      <c r="AF62" s="213"/>
      <c r="AG62" s="213" t="s">
        <v>558</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5"/>
      <c r="D63" s="251"/>
      <c r="E63" s="251"/>
      <c r="F63" s="251"/>
      <c r="G63" s="251"/>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515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2">
        <v>24</v>
      </c>
      <c r="B64" s="243" t="s">
        <v>6268</v>
      </c>
      <c r="C64" s="254" t="s">
        <v>6269</v>
      </c>
      <c r="D64" s="244" t="s">
        <v>582</v>
      </c>
      <c r="E64" s="245">
        <v>1</v>
      </c>
      <c r="F64" s="246"/>
      <c r="G64" s="247">
        <f>ROUND(E64*F64,2)</f>
        <v>0</v>
      </c>
      <c r="H64" s="246"/>
      <c r="I64" s="247">
        <f>ROUND(E64*H64,2)</f>
        <v>0</v>
      </c>
      <c r="J64" s="246"/>
      <c r="K64" s="247">
        <f>ROUND(E64*J64,2)</f>
        <v>0</v>
      </c>
      <c r="L64" s="247">
        <v>21</v>
      </c>
      <c r="M64" s="247">
        <f>G64*(1+L64/100)</f>
        <v>0</v>
      </c>
      <c r="N64" s="245">
        <v>6.7000000000000002E-4</v>
      </c>
      <c r="O64" s="245">
        <f>ROUND(E64*N64,2)</f>
        <v>0</v>
      </c>
      <c r="P64" s="245">
        <v>0</v>
      </c>
      <c r="Q64" s="245">
        <f>ROUND(E64*P64,2)</f>
        <v>0</v>
      </c>
      <c r="R64" s="247"/>
      <c r="S64" s="247" t="s">
        <v>527</v>
      </c>
      <c r="T64" s="248" t="s">
        <v>512</v>
      </c>
      <c r="U64" s="224">
        <v>0</v>
      </c>
      <c r="V64" s="224">
        <f>ROUND(E64*U64,2)</f>
        <v>0</v>
      </c>
      <c r="W64" s="224"/>
      <c r="X64" s="224" t="s">
        <v>557</v>
      </c>
      <c r="Y64" s="224" t="s">
        <v>513</v>
      </c>
      <c r="Z64" s="213"/>
      <c r="AA64" s="213"/>
      <c r="AB64" s="213"/>
      <c r="AC64" s="213"/>
      <c r="AD64" s="213"/>
      <c r="AE64" s="213"/>
      <c r="AF64" s="213"/>
      <c r="AG64" s="213" t="s">
        <v>558</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5"/>
      <c r="D65" s="251"/>
      <c r="E65" s="251"/>
      <c r="F65" s="251"/>
      <c r="G65" s="251"/>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515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2">
        <v>25</v>
      </c>
      <c r="B66" s="243" t="s">
        <v>6270</v>
      </c>
      <c r="C66" s="254" t="s">
        <v>6271</v>
      </c>
      <c r="D66" s="244" t="s">
        <v>582</v>
      </c>
      <c r="E66" s="245">
        <v>1</v>
      </c>
      <c r="F66" s="246"/>
      <c r="G66" s="247">
        <f>ROUND(E66*F66,2)</f>
        <v>0</v>
      </c>
      <c r="H66" s="246"/>
      <c r="I66" s="247">
        <f>ROUND(E66*H66,2)</f>
        <v>0</v>
      </c>
      <c r="J66" s="246"/>
      <c r="K66" s="247">
        <f>ROUND(E66*J66,2)</f>
        <v>0</v>
      </c>
      <c r="L66" s="247">
        <v>21</v>
      </c>
      <c r="M66" s="247">
        <f>G66*(1+L66/100)</f>
        <v>0</v>
      </c>
      <c r="N66" s="245">
        <v>1.9E-3</v>
      </c>
      <c r="O66" s="245">
        <f>ROUND(E66*N66,2)</f>
        <v>0</v>
      </c>
      <c r="P66" s="245">
        <v>0</v>
      </c>
      <c r="Q66" s="245">
        <f>ROUND(E66*P66,2)</f>
        <v>0</v>
      </c>
      <c r="R66" s="247"/>
      <c r="S66" s="247" t="s">
        <v>527</v>
      </c>
      <c r="T66" s="248" t="s">
        <v>512</v>
      </c>
      <c r="U66" s="224">
        <v>0</v>
      </c>
      <c r="V66" s="224">
        <f>ROUND(E66*U66,2)</f>
        <v>0</v>
      </c>
      <c r="W66" s="224"/>
      <c r="X66" s="224" t="s">
        <v>531</v>
      </c>
      <c r="Y66" s="224" t="s">
        <v>513</v>
      </c>
      <c r="Z66" s="213"/>
      <c r="AA66" s="213"/>
      <c r="AB66" s="213"/>
      <c r="AC66" s="213"/>
      <c r="AD66" s="213"/>
      <c r="AE66" s="213"/>
      <c r="AF66" s="213"/>
      <c r="AG66" s="213" t="s">
        <v>532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55"/>
      <c r="D67" s="251"/>
      <c r="E67" s="251"/>
      <c r="F67" s="251"/>
      <c r="G67" s="251"/>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515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x14ac:dyDescent="0.2">
      <c r="A68" s="242">
        <v>26</v>
      </c>
      <c r="B68" s="243" t="s">
        <v>6272</v>
      </c>
      <c r="C68" s="254" t="s">
        <v>6273</v>
      </c>
      <c r="D68" s="244" t="s">
        <v>582</v>
      </c>
      <c r="E68" s="245">
        <v>1</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t="s">
        <v>1497</v>
      </c>
      <c r="S68" s="247" t="s">
        <v>511</v>
      </c>
      <c r="T68" s="248" t="s">
        <v>512</v>
      </c>
      <c r="U68" s="224">
        <v>3.51</v>
      </c>
      <c r="V68" s="224">
        <f>ROUND(E68*U68,2)</f>
        <v>3.51</v>
      </c>
      <c r="W68" s="224"/>
      <c r="X68" s="224" t="s">
        <v>557</v>
      </c>
      <c r="Y68" s="224" t="s">
        <v>513</v>
      </c>
      <c r="Z68" s="213"/>
      <c r="AA68" s="213"/>
      <c r="AB68" s="213"/>
      <c r="AC68" s="213"/>
      <c r="AD68" s="213"/>
      <c r="AE68" s="213"/>
      <c r="AF68" s="213"/>
      <c r="AG68" s="213" t="s">
        <v>558</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5"/>
      <c r="D69" s="251"/>
      <c r="E69" s="251"/>
      <c r="F69" s="251"/>
      <c r="G69" s="251"/>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515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2">
        <v>27</v>
      </c>
      <c r="B70" s="243" t="s">
        <v>6274</v>
      </c>
      <c r="C70" s="254" t="s">
        <v>6275</v>
      </c>
      <c r="D70" s="244" t="s">
        <v>1356</v>
      </c>
      <c r="E70" s="245">
        <v>9</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527</v>
      </c>
      <c r="T70" s="248" t="s">
        <v>512</v>
      </c>
      <c r="U70" s="224">
        <v>0</v>
      </c>
      <c r="V70" s="224">
        <f>ROUND(E70*U70,2)</f>
        <v>0</v>
      </c>
      <c r="W70" s="224"/>
      <c r="X70" s="224" t="s">
        <v>557</v>
      </c>
      <c r="Y70" s="224" t="s">
        <v>513</v>
      </c>
      <c r="Z70" s="213"/>
      <c r="AA70" s="213"/>
      <c r="AB70" s="213"/>
      <c r="AC70" s="213"/>
      <c r="AD70" s="213"/>
      <c r="AE70" s="213"/>
      <c r="AF70" s="213"/>
      <c r="AG70" s="213" t="s">
        <v>558</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5"/>
      <c r="D71" s="251"/>
      <c r="E71" s="251"/>
      <c r="F71" s="251"/>
      <c r="G71" s="251"/>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515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42">
        <v>28</v>
      </c>
      <c r="B72" s="243" t="s">
        <v>6276</v>
      </c>
      <c r="C72" s="254" t="s">
        <v>6277</v>
      </c>
      <c r="D72" s="244" t="s">
        <v>1356</v>
      </c>
      <c r="E72" s="245">
        <v>9</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t="s">
        <v>1497</v>
      </c>
      <c r="S72" s="247" t="s">
        <v>511</v>
      </c>
      <c r="T72" s="248" t="s">
        <v>512</v>
      </c>
      <c r="U72" s="224">
        <v>4.3999999999999997E-2</v>
      </c>
      <c r="V72" s="224">
        <f>ROUND(E72*U72,2)</f>
        <v>0.4</v>
      </c>
      <c r="W72" s="224"/>
      <c r="X72" s="224" t="s">
        <v>557</v>
      </c>
      <c r="Y72" s="224" t="s">
        <v>513</v>
      </c>
      <c r="Z72" s="213"/>
      <c r="AA72" s="213"/>
      <c r="AB72" s="213"/>
      <c r="AC72" s="213"/>
      <c r="AD72" s="213"/>
      <c r="AE72" s="213"/>
      <c r="AF72" s="213"/>
      <c r="AG72" s="213" t="s">
        <v>558</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74" t="s">
        <v>6278</v>
      </c>
      <c r="D73" s="272"/>
      <c r="E73" s="272"/>
      <c r="F73" s="272"/>
      <c r="G73" s="272"/>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921</v>
      </c>
      <c r="AH73" s="213"/>
      <c r="AI73" s="213"/>
      <c r="AJ73" s="213"/>
      <c r="AK73" s="213"/>
      <c r="AL73" s="213"/>
      <c r="AM73" s="213"/>
      <c r="AN73" s="213"/>
      <c r="AO73" s="213"/>
      <c r="AP73" s="213"/>
      <c r="AQ73" s="213"/>
      <c r="AR73" s="213"/>
      <c r="AS73" s="213"/>
      <c r="AT73" s="213"/>
      <c r="AU73" s="213"/>
      <c r="AV73" s="213"/>
      <c r="AW73" s="213"/>
      <c r="AX73" s="213"/>
      <c r="AY73" s="213"/>
      <c r="AZ73" s="213"/>
      <c r="BA73" s="262" t="str">
        <f>C73</f>
        <v>přísun, montáže, demontáže a odsunu zkoušecího čerpadla, napuštění tlakovou vodou a dodání vody pro tlakovou zkoušku,</v>
      </c>
      <c r="BB73" s="213"/>
      <c r="BC73" s="213"/>
      <c r="BD73" s="213"/>
      <c r="BE73" s="213"/>
      <c r="BF73" s="213"/>
      <c r="BG73" s="213"/>
      <c r="BH73" s="213"/>
    </row>
    <row r="74" spans="1:60" outlineLevel="2" x14ac:dyDescent="0.2">
      <c r="A74" s="220"/>
      <c r="B74" s="221"/>
      <c r="C74" s="257"/>
      <c r="D74" s="250"/>
      <c r="E74" s="250"/>
      <c r="F74" s="250"/>
      <c r="G74" s="250"/>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515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2">
        <v>29</v>
      </c>
      <c r="B75" s="243" t="s">
        <v>3687</v>
      </c>
      <c r="C75" s="254" t="s">
        <v>3688</v>
      </c>
      <c r="D75" s="244" t="s">
        <v>582</v>
      </c>
      <c r="E75" s="245">
        <v>1</v>
      </c>
      <c r="F75" s="246"/>
      <c r="G75" s="247">
        <f>ROUND(E75*F75,2)</f>
        <v>0</v>
      </c>
      <c r="H75" s="246"/>
      <c r="I75" s="247">
        <f>ROUND(E75*H75,2)</f>
        <v>0</v>
      </c>
      <c r="J75" s="246"/>
      <c r="K75" s="247">
        <f>ROUND(E75*J75,2)</f>
        <v>0</v>
      </c>
      <c r="L75" s="247">
        <v>21</v>
      </c>
      <c r="M75" s="247">
        <f>G75*(1+L75/100)</f>
        <v>0</v>
      </c>
      <c r="N75" s="245">
        <v>6.3829999999999998E-2</v>
      </c>
      <c r="O75" s="245">
        <f>ROUND(E75*N75,2)</f>
        <v>0.06</v>
      </c>
      <c r="P75" s="245">
        <v>0</v>
      </c>
      <c r="Q75" s="245">
        <f>ROUND(E75*P75,2)</f>
        <v>0</v>
      </c>
      <c r="R75" s="247" t="s">
        <v>1497</v>
      </c>
      <c r="S75" s="247" t="s">
        <v>511</v>
      </c>
      <c r="T75" s="248" t="s">
        <v>512</v>
      </c>
      <c r="U75" s="224">
        <v>0.77200000000000002</v>
      </c>
      <c r="V75" s="224">
        <f>ROUND(E75*U75,2)</f>
        <v>0.77</v>
      </c>
      <c r="W75" s="224"/>
      <c r="X75" s="224" t="s">
        <v>557</v>
      </c>
      <c r="Y75" s="224" t="s">
        <v>513</v>
      </c>
      <c r="Z75" s="213"/>
      <c r="AA75" s="213"/>
      <c r="AB75" s="213"/>
      <c r="AC75" s="213"/>
      <c r="AD75" s="213"/>
      <c r="AE75" s="213"/>
      <c r="AF75" s="213"/>
      <c r="AG75" s="213" t="s">
        <v>558</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74" t="s">
        <v>3689</v>
      </c>
      <c r="D76" s="272"/>
      <c r="E76" s="272"/>
      <c r="F76" s="272"/>
      <c r="G76" s="272"/>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921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7"/>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515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2">
        <v>30</v>
      </c>
      <c r="B78" s="243" t="s">
        <v>3724</v>
      </c>
      <c r="C78" s="254" t="s">
        <v>3725</v>
      </c>
      <c r="D78" s="244" t="s">
        <v>582</v>
      </c>
      <c r="E78" s="245">
        <v>1</v>
      </c>
      <c r="F78" s="246"/>
      <c r="G78" s="247">
        <f>ROUND(E78*F78,2)</f>
        <v>0</v>
      </c>
      <c r="H78" s="246"/>
      <c r="I78" s="247">
        <f>ROUND(E78*H78,2)</f>
        <v>0</v>
      </c>
      <c r="J78" s="246"/>
      <c r="K78" s="247">
        <f>ROUND(E78*J78,2)</f>
        <v>0</v>
      </c>
      <c r="L78" s="247">
        <v>21</v>
      </c>
      <c r="M78" s="247">
        <f>G78*(1+L78/100)</f>
        <v>0</v>
      </c>
      <c r="N78" s="245">
        <v>7.3000000000000001E-3</v>
      </c>
      <c r="O78" s="245">
        <f>ROUND(E78*N78,2)</f>
        <v>0.01</v>
      </c>
      <c r="P78" s="245">
        <v>0</v>
      </c>
      <c r="Q78" s="245">
        <f>ROUND(E78*P78,2)</f>
        <v>0</v>
      </c>
      <c r="R78" s="247"/>
      <c r="S78" s="247" t="s">
        <v>527</v>
      </c>
      <c r="T78" s="248" t="s">
        <v>512</v>
      </c>
      <c r="U78" s="224">
        <v>0</v>
      </c>
      <c r="V78" s="224">
        <f>ROUND(E78*U78,2)</f>
        <v>0</v>
      </c>
      <c r="W78" s="224"/>
      <c r="X78" s="224" t="s">
        <v>531</v>
      </c>
      <c r="Y78" s="224" t="s">
        <v>513</v>
      </c>
      <c r="Z78" s="213"/>
      <c r="AA78" s="213"/>
      <c r="AB78" s="213"/>
      <c r="AC78" s="213"/>
      <c r="AD78" s="213"/>
      <c r="AE78" s="213"/>
      <c r="AF78" s="213"/>
      <c r="AG78" s="213" t="s">
        <v>532</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5"/>
      <c r="D79" s="251"/>
      <c r="E79" s="251"/>
      <c r="F79" s="251"/>
      <c r="G79" s="251"/>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515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2">
        <v>31</v>
      </c>
      <c r="B80" s="243" t="s">
        <v>3728</v>
      </c>
      <c r="C80" s="254" t="s">
        <v>6279</v>
      </c>
      <c r="D80" s="244" t="s">
        <v>582</v>
      </c>
      <c r="E80" s="245">
        <v>1</v>
      </c>
      <c r="F80" s="246"/>
      <c r="G80" s="247">
        <f>ROUND(E80*F80,2)</f>
        <v>0</v>
      </c>
      <c r="H80" s="246"/>
      <c r="I80" s="247">
        <f>ROUND(E80*H80,2)</f>
        <v>0</v>
      </c>
      <c r="J80" s="246"/>
      <c r="K80" s="247">
        <f>ROUND(E80*J80,2)</f>
        <v>0</v>
      </c>
      <c r="L80" s="247">
        <v>21</v>
      </c>
      <c r="M80" s="247">
        <f>G80*(1+L80/100)</f>
        <v>0</v>
      </c>
      <c r="N80" s="245">
        <v>3.5000000000000001E-3</v>
      </c>
      <c r="O80" s="245">
        <f>ROUND(E80*N80,2)</f>
        <v>0</v>
      </c>
      <c r="P80" s="245">
        <v>0</v>
      </c>
      <c r="Q80" s="245">
        <f>ROUND(E80*P80,2)</f>
        <v>0</v>
      </c>
      <c r="R80" s="247"/>
      <c r="S80" s="247" t="s">
        <v>527</v>
      </c>
      <c r="T80" s="248" t="s">
        <v>512</v>
      </c>
      <c r="U80" s="224">
        <v>0</v>
      </c>
      <c r="V80" s="224">
        <f>ROUND(E80*U80,2)</f>
        <v>0</v>
      </c>
      <c r="W80" s="224"/>
      <c r="X80" s="224" t="s">
        <v>531</v>
      </c>
      <c r="Y80" s="224" t="s">
        <v>513</v>
      </c>
      <c r="Z80" s="213"/>
      <c r="AA80" s="213"/>
      <c r="AB80" s="213"/>
      <c r="AC80" s="213"/>
      <c r="AD80" s="213"/>
      <c r="AE80" s="213"/>
      <c r="AF80" s="213"/>
      <c r="AG80" s="213" t="s">
        <v>532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5"/>
      <c r="D81" s="251"/>
      <c r="E81" s="251"/>
      <c r="F81" s="251"/>
      <c r="G81" s="251"/>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515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2">
        <v>32</v>
      </c>
      <c r="B82" s="243" t="s">
        <v>3690</v>
      </c>
      <c r="C82" s="254" t="s">
        <v>3691</v>
      </c>
      <c r="D82" s="244" t="s">
        <v>1356</v>
      </c>
      <c r="E82" s="245">
        <v>9</v>
      </c>
      <c r="F82" s="246"/>
      <c r="G82" s="247">
        <f>ROUND(E82*F82,2)</f>
        <v>0</v>
      </c>
      <c r="H82" s="246"/>
      <c r="I82" s="247">
        <f>ROUND(E82*H82,2)</f>
        <v>0</v>
      </c>
      <c r="J82" s="246"/>
      <c r="K82" s="247">
        <f>ROUND(E82*J82,2)</f>
        <v>0</v>
      </c>
      <c r="L82" s="247">
        <v>21</v>
      </c>
      <c r="M82" s="247">
        <f>G82*(1+L82/100)</f>
        <v>0</v>
      </c>
      <c r="N82" s="245">
        <v>1.9000000000000001E-4</v>
      </c>
      <c r="O82" s="245">
        <f>ROUND(E82*N82,2)</f>
        <v>0</v>
      </c>
      <c r="P82" s="245">
        <v>0</v>
      </c>
      <c r="Q82" s="245">
        <f>ROUND(E82*P82,2)</f>
        <v>0</v>
      </c>
      <c r="R82" s="247" t="s">
        <v>1497</v>
      </c>
      <c r="S82" s="247" t="s">
        <v>511</v>
      </c>
      <c r="T82" s="248" t="s">
        <v>512</v>
      </c>
      <c r="U82" s="224">
        <v>2.5999999999999999E-2</v>
      </c>
      <c r="V82" s="224">
        <f>ROUND(E82*U82,2)</f>
        <v>0.23</v>
      </c>
      <c r="W82" s="224"/>
      <c r="X82" s="224" t="s">
        <v>557</v>
      </c>
      <c r="Y82" s="224" t="s">
        <v>513</v>
      </c>
      <c r="Z82" s="213"/>
      <c r="AA82" s="213"/>
      <c r="AB82" s="213"/>
      <c r="AC82" s="213"/>
      <c r="AD82" s="213"/>
      <c r="AE82" s="213"/>
      <c r="AF82" s="213"/>
      <c r="AG82" s="213" t="s">
        <v>558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55"/>
      <c r="D83" s="251"/>
      <c r="E83" s="251"/>
      <c r="F83" s="251"/>
      <c r="G83" s="251"/>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515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2">
        <v>33</v>
      </c>
      <c r="B84" s="243" t="s">
        <v>3718</v>
      </c>
      <c r="C84" s="254" t="s">
        <v>3719</v>
      </c>
      <c r="D84" s="244" t="s">
        <v>1356</v>
      </c>
      <c r="E84" s="245">
        <v>9</v>
      </c>
      <c r="F84" s="246"/>
      <c r="G84" s="247">
        <f>ROUND(E84*F84,2)</f>
        <v>0</v>
      </c>
      <c r="H84" s="246"/>
      <c r="I84" s="247">
        <f>ROUND(E84*H84,2)</f>
        <v>0</v>
      </c>
      <c r="J84" s="246"/>
      <c r="K84" s="247">
        <f>ROUND(E84*J84,2)</f>
        <v>0</v>
      </c>
      <c r="L84" s="247">
        <v>21</v>
      </c>
      <c r="M84" s="247">
        <f>G84*(1+L84/100)</f>
        <v>0</v>
      </c>
      <c r="N84" s="245">
        <v>9.0000000000000006E-5</v>
      </c>
      <c r="O84" s="245">
        <f>ROUND(E84*N84,2)</f>
        <v>0</v>
      </c>
      <c r="P84" s="245">
        <v>0</v>
      </c>
      <c r="Q84" s="245">
        <f>ROUND(E84*P84,2)</f>
        <v>0</v>
      </c>
      <c r="R84" s="247"/>
      <c r="S84" s="247" t="s">
        <v>527</v>
      </c>
      <c r="T84" s="248" t="s">
        <v>512</v>
      </c>
      <c r="U84" s="224">
        <v>0</v>
      </c>
      <c r="V84" s="224">
        <f>ROUND(E84*U84,2)</f>
        <v>0</v>
      </c>
      <c r="W84" s="224"/>
      <c r="X84" s="224" t="s">
        <v>557</v>
      </c>
      <c r="Y84" s="224" t="s">
        <v>513</v>
      </c>
      <c r="Z84" s="213"/>
      <c r="AA84" s="213"/>
      <c r="AB84" s="213"/>
      <c r="AC84" s="213"/>
      <c r="AD84" s="213"/>
      <c r="AE84" s="213"/>
      <c r="AF84" s="213"/>
      <c r="AG84" s="213" t="s">
        <v>558</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55"/>
      <c r="D85" s="251"/>
      <c r="E85" s="251"/>
      <c r="F85" s="251"/>
      <c r="G85" s="251"/>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515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2">
        <v>34</v>
      </c>
      <c r="B86" s="243" t="s">
        <v>6280</v>
      </c>
      <c r="C86" s="254" t="s">
        <v>6281</v>
      </c>
      <c r="D86" s="244" t="s">
        <v>582</v>
      </c>
      <c r="E86" s="245">
        <v>2</v>
      </c>
      <c r="F86" s="246"/>
      <c r="G86" s="247">
        <f>ROUND(E86*F86,2)</f>
        <v>0</v>
      </c>
      <c r="H86" s="246"/>
      <c r="I86" s="247">
        <f>ROUND(E86*H86,2)</f>
        <v>0</v>
      </c>
      <c r="J86" s="246"/>
      <c r="K86" s="247">
        <f>ROUND(E86*J86,2)</f>
        <v>0</v>
      </c>
      <c r="L86" s="247">
        <v>21</v>
      </c>
      <c r="M86" s="247">
        <f>G86*(1+L86/100)</f>
        <v>0</v>
      </c>
      <c r="N86" s="245">
        <v>1.3999999999999999E-4</v>
      </c>
      <c r="O86" s="245">
        <f>ROUND(E86*N86,2)</f>
        <v>0</v>
      </c>
      <c r="P86" s="245">
        <v>0</v>
      </c>
      <c r="Q86" s="245">
        <f>ROUND(E86*P86,2)</f>
        <v>0</v>
      </c>
      <c r="R86" s="247"/>
      <c r="S86" s="247" t="s">
        <v>527</v>
      </c>
      <c r="T86" s="248" t="s">
        <v>512</v>
      </c>
      <c r="U86" s="224">
        <v>0</v>
      </c>
      <c r="V86" s="224">
        <f>ROUND(E86*U86,2)</f>
        <v>0</v>
      </c>
      <c r="W86" s="224"/>
      <c r="X86" s="224" t="s">
        <v>557</v>
      </c>
      <c r="Y86" s="224" t="s">
        <v>513</v>
      </c>
      <c r="Z86" s="213"/>
      <c r="AA86" s="213"/>
      <c r="AB86" s="213"/>
      <c r="AC86" s="213"/>
      <c r="AD86" s="213"/>
      <c r="AE86" s="213"/>
      <c r="AF86" s="213"/>
      <c r="AG86" s="213" t="s">
        <v>558</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5"/>
      <c r="D87" s="251"/>
      <c r="E87" s="251"/>
      <c r="F87" s="251"/>
      <c r="G87" s="251"/>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515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32" t="s">
        <v>506</v>
      </c>
      <c r="B88" s="233" t="s">
        <v>350</v>
      </c>
      <c r="C88" s="253" t="s">
        <v>351</v>
      </c>
      <c r="D88" s="234"/>
      <c r="E88" s="235"/>
      <c r="F88" s="236"/>
      <c r="G88" s="236">
        <f>SUMIF(AG89:AG97,"&lt;&gt;NOR",G89:G97)</f>
        <v>0</v>
      </c>
      <c r="H88" s="236"/>
      <c r="I88" s="236">
        <f>SUM(I89:I97)</f>
        <v>0</v>
      </c>
      <c r="J88" s="236"/>
      <c r="K88" s="236">
        <f>SUM(K89:K97)</f>
        <v>0</v>
      </c>
      <c r="L88" s="236"/>
      <c r="M88" s="236">
        <f>SUM(M89:M97)</f>
        <v>0</v>
      </c>
      <c r="N88" s="235"/>
      <c r="O88" s="235">
        <f>SUM(O89:O97)</f>
        <v>0</v>
      </c>
      <c r="P88" s="235"/>
      <c r="Q88" s="235">
        <f>SUM(Q89:Q97)</f>
        <v>0</v>
      </c>
      <c r="R88" s="236"/>
      <c r="S88" s="236"/>
      <c r="T88" s="237"/>
      <c r="U88" s="231"/>
      <c r="V88" s="231">
        <f>SUM(V89:V97)</f>
        <v>0.69</v>
      </c>
      <c r="W88" s="231"/>
      <c r="X88" s="231"/>
      <c r="Y88" s="231"/>
      <c r="AG88" t="s">
        <v>507</v>
      </c>
    </row>
    <row r="89" spans="1:60" ht="22.5" outlineLevel="1" x14ac:dyDescent="0.2">
      <c r="A89" s="242">
        <v>35</v>
      </c>
      <c r="B89" s="243" t="s">
        <v>6282</v>
      </c>
      <c r="C89" s="254" t="s">
        <v>6283</v>
      </c>
      <c r="D89" s="244" t="s">
        <v>969</v>
      </c>
      <c r="E89" s="245">
        <v>4.45</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t="s">
        <v>6284</v>
      </c>
      <c r="S89" s="247" t="s">
        <v>511</v>
      </c>
      <c r="T89" s="248" t="s">
        <v>512</v>
      </c>
      <c r="U89" s="224">
        <v>0.155</v>
      </c>
      <c r="V89" s="224">
        <f>ROUND(E89*U89,2)</f>
        <v>0.69</v>
      </c>
      <c r="W89" s="224"/>
      <c r="X89" s="224" t="s">
        <v>557</v>
      </c>
      <c r="Y89" s="224" t="s">
        <v>513</v>
      </c>
      <c r="Z89" s="213"/>
      <c r="AA89" s="213"/>
      <c r="AB89" s="213"/>
      <c r="AC89" s="213"/>
      <c r="AD89" s="213"/>
      <c r="AE89" s="213"/>
      <c r="AF89" s="213"/>
      <c r="AG89" s="213" t="s">
        <v>558</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2" x14ac:dyDescent="0.2">
      <c r="A90" s="220"/>
      <c r="B90" s="221"/>
      <c r="C90" s="274" t="s">
        <v>6285</v>
      </c>
      <c r="D90" s="272"/>
      <c r="E90" s="272"/>
      <c r="F90" s="272"/>
      <c r="G90" s="272"/>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921</v>
      </c>
      <c r="AH90" s="213"/>
      <c r="AI90" s="213"/>
      <c r="AJ90" s="213"/>
      <c r="AK90" s="213"/>
      <c r="AL90" s="213"/>
      <c r="AM90" s="213"/>
      <c r="AN90" s="213"/>
      <c r="AO90" s="213"/>
      <c r="AP90" s="213"/>
      <c r="AQ90" s="213"/>
      <c r="AR90" s="213"/>
      <c r="AS90" s="213"/>
      <c r="AT90" s="213"/>
      <c r="AU90" s="213"/>
      <c r="AV90" s="213"/>
      <c r="AW90" s="213"/>
      <c r="AX90" s="213"/>
      <c r="AY90" s="213"/>
      <c r="AZ90" s="213"/>
      <c r="BA90" s="262" t="str">
        <f>C90</f>
        <v>vybouraných hmot se složením a hrubým urovnáním nebo přeložením na jiný dopravní prostředek, nebo nakládání na dopravní prostředek pro vodorovnou dopravu,</v>
      </c>
      <c r="BB90" s="213"/>
      <c r="BC90" s="213"/>
      <c r="BD90" s="213"/>
      <c r="BE90" s="213"/>
      <c r="BF90" s="213"/>
      <c r="BG90" s="213"/>
      <c r="BH90" s="213"/>
    </row>
    <row r="91" spans="1:60" outlineLevel="2" x14ac:dyDescent="0.2">
      <c r="A91" s="220"/>
      <c r="B91" s="221"/>
      <c r="C91" s="257"/>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515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2">
        <v>36</v>
      </c>
      <c r="B92" s="243" t="s">
        <v>6286</v>
      </c>
      <c r="C92" s="254" t="s">
        <v>6287</v>
      </c>
      <c r="D92" s="244" t="s">
        <v>969</v>
      </c>
      <c r="E92" s="245">
        <v>4.45</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527</v>
      </c>
      <c r="T92" s="248" t="s">
        <v>512</v>
      </c>
      <c r="U92" s="224">
        <v>0</v>
      </c>
      <c r="V92" s="224">
        <f>ROUND(E92*U92,2)</f>
        <v>0</v>
      </c>
      <c r="W92" s="224"/>
      <c r="X92" s="224" t="s">
        <v>557</v>
      </c>
      <c r="Y92" s="224" t="s">
        <v>513</v>
      </c>
      <c r="Z92" s="213"/>
      <c r="AA92" s="213"/>
      <c r="AB92" s="213"/>
      <c r="AC92" s="213"/>
      <c r="AD92" s="213"/>
      <c r="AE92" s="213"/>
      <c r="AF92" s="213"/>
      <c r="AG92" s="213" t="s">
        <v>558</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5"/>
      <c r="D93" s="251"/>
      <c r="E93" s="251"/>
      <c r="F93" s="251"/>
      <c r="G93" s="251"/>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515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2">
        <v>37</v>
      </c>
      <c r="B94" s="243" t="s">
        <v>6288</v>
      </c>
      <c r="C94" s="254" t="s">
        <v>6289</v>
      </c>
      <c r="D94" s="244" t="s">
        <v>969</v>
      </c>
      <c r="E94" s="245">
        <v>2.25</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527</v>
      </c>
      <c r="T94" s="248" t="s">
        <v>512</v>
      </c>
      <c r="U94" s="224">
        <v>0</v>
      </c>
      <c r="V94" s="224">
        <f>ROUND(E94*U94,2)</f>
        <v>0</v>
      </c>
      <c r="W94" s="224"/>
      <c r="X94" s="224" t="s">
        <v>557</v>
      </c>
      <c r="Y94" s="224" t="s">
        <v>513</v>
      </c>
      <c r="Z94" s="213"/>
      <c r="AA94" s="213"/>
      <c r="AB94" s="213"/>
      <c r="AC94" s="213"/>
      <c r="AD94" s="213"/>
      <c r="AE94" s="213"/>
      <c r="AF94" s="213"/>
      <c r="AG94" s="213" t="s">
        <v>558</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5"/>
      <c r="D95" s="251"/>
      <c r="E95" s="251"/>
      <c r="F95" s="251"/>
      <c r="G95" s="251"/>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515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2">
        <v>38</v>
      </c>
      <c r="B96" s="243" t="s">
        <v>6290</v>
      </c>
      <c r="C96" s="254" t="s">
        <v>3675</v>
      </c>
      <c r="D96" s="244" t="s">
        <v>969</v>
      </c>
      <c r="E96" s="245">
        <v>2.2000000000000002</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527</v>
      </c>
      <c r="T96" s="248" t="s">
        <v>512</v>
      </c>
      <c r="U96" s="224">
        <v>0</v>
      </c>
      <c r="V96" s="224">
        <f>ROUND(E96*U96,2)</f>
        <v>0</v>
      </c>
      <c r="W96" s="224"/>
      <c r="X96" s="224" t="s">
        <v>557</v>
      </c>
      <c r="Y96" s="224" t="s">
        <v>513</v>
      </c>
      <c r="Z96" s="213"/>
      <c r="AA96" s="213"/>
      <c r="AB96" s="213"/>
      <c r="AC96" s="213"/>
      <c r="AD96" s="213"/>
      <c r="AE96" s="213"/>
      <c r="AF96" s="213"/>
      <c r="AG96" s="213" t="s">
        <v>558</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55"/>
      <c r="D97" s="251"/>
      <c r="E97" s="251"/>
      <c r="F97" s="251"/>
      <c r="G97" s="251"/>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515</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x14ac:dyDescent="0.2">
      <c r="A98" s="232" t="s">
        <v>506</v>
      </c>
      <c r="B98" s="233" t="s">
        <v>352</v>
      </c>
      <c r="C98" s="253" t="s">
        <v>353</v>
      </c>
      <c r="D98" s="234"/>
      <c r="E98" s="235"/>
      <c r="F98" s="236"/>
      <c r="G98" s="236">
        <f>SUMIF(AG99:AG101,"&lt;&gt;NOR",G99:G101)</f>
        <v>0</v>
      </c>
      <c r="H98" s="236"/>
      <c r="I98" s="236">
        <f>SUM(I99:I101)</f>
        <v>0</v>
      </c>
      <c r="J98" s="236"/>
      <c r="K98" s="236">
        <f>SUM(K99:K101)</f>
        <v>0</v>
      </c>
      <c r="L98" s="236"/>
      <c r="M98" s="236">
        <f>SUM(M99:M101)</f>
        <v>0</v>
      </c>
      <c r="N98" s="235"/>
      <c r="O98" s="235">
        <f>SUM(O99:O101)</f>
        <v>0</v>
      </c>
      <c r="P98" s="235"/>
      <c r="Q98" s="235">
        <f>SUM(Q99:Q101)</f>
        <v>0</v>
      </c>
      <c r="R98" s="236"/>
      <c r="S98" s="236"/>
      <c r="T98" s="237"/>
      <c r="U98" s="231"/>
      <c r="V98" s="231">
        <f>SUM(V99:V101)</f>
        <v>1.99</v>
      </c>
      <c r="W98" s="231"/>
      <c r="X98" s="231"/>
      <c r="Y98" s="231"/>
      <c r="AG98" t="s">
        <v>507</v>
      </c>
    </row>
    <row r="99" spans="1:60" ht="22.5" outlineLevel="1" x14ac:dyDescent="0.2">
      <c r="A99" s="242">
        <v>39</v>
      </c>
      <c r="B99" s="243" t="s">
        <v>3730</v>
      </c>
      <c r="C99" s="254" t="s">
        <v>3731</v>
      </c>
      <c r="D99" s="244" t="s">
        <v>969</v>
      </c>
      <c r="E99" s="245">
        <v>9.3889999999999993</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t="s">
        <v>1497</v>
      </c>
      <c r="S99" s="247" t="s">
        <v>511</v>
      </c>
      <c r="T99" s="248" t="s">
        <v>512</v>
      </c>
      <c r="U99" s="224">
        <v>0.21149999999999999</v>
      </c>
      <c r="V99" s="224">
        <f>ROUND(E99*U99,2)</f>
        <v>1.99</v>
      </c>
      <c r="W99" s="224"/>
      <c r="X99" s="224" t="s">
        <v>557</v>
      </c>
      <c r="Y99" s="224" t="s">
        <v>513</v>
      </c>
      <c r="Z99" s="213"/>
      <c r="AA99" s="213"/>
      <c r="AB99" s="213"/>
      <c r="AC99" s="213"/>
      <c r="AD99" s="213"/>
      <c r="AE99" s="213"/>
      <c r="AF99" s="213"/>
      <c r="AG99" s="213" t="s">
        <v>558</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74" t="s">
        <v>3732</v>
      </c>
      <c r="D100" s="272"/>
      <c r="E100" s="272"/>
      <c r="F100" s="272"/>
      <c r="G100" s="272"/>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921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57"/>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515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32" t="s">
        <v>506</v>
      </c>
      <c r="B102" s="233" t="s">
        <v>365</v>
      </c>
      <c r="C102" s="253" t="s">
        <v>366</v>
      </c>
      <c r="D102" s="234"/>
      <c r="E102" s="235"/>
      <c r="F102" s="236"/>
      <c r="G102" s="236">
        <f>SUMIF(AG103:AG109,"&lt;&gt;NOR",G103:G109)</f>
        <v>0</v>
      </c>
      <c r="H102" s="236"/>
      <c r="I102" s="236">
        <f>SUM(I103:I109)</f>
        <v>0</v>
      </c>
      <c r="J102" s="236"/>
      <c r="K102" s="236">
        <f>SUM(K103:K109)</f>
        <v>0</v>
      </c>
      <c r="L102" s="236"/>
      <c r="M102" s="236">
        <f>SUM(M103:M109)</f>
        <v>0</v>
      </c>
      <c r="N102" s="235"/>
      <c r="O102" s="235">
        <f>SUM(O103:O109)</f>
        <v>0.01</v>
      </c>
      <c r="P102" s="235"/>
      <c r="Q102" s="235">
        <f>SUM(Q103:Q109)</f>
        <v>0</v>
      </c>
      <c r="R102" s="236"/>
      <c r="S102" s="236"/>
      <c r="T102" s="237"/>
      <c r="U102" s="231"/>
      <c r="V102" s="231">
        <f>SUM(V103:V109)</f>
        <v>0.01</v>
      </c>
      <c r="W102" s="231"/>
      <c r="X102" s="231"/>
      <c r="Y102" s="231"/>
      <c r="AG102" t="s">
        <v>507</v>
      </c>
    </row>
    <row r="103" spans="1:60" outlineLevel="1" x14ac:dyDescent="0.2">
      <c r="A103" s="242">
        <v>40</v>
      </c>
      <c r="B103" s="243" t="s">
        <v>3846</v>
      </c>
      <c r="C103" s="254" t="s">
        <v>3847</v>
      </c>
      <c r="D103" s="244" t="s">
        <v>582</v>
      </c>
      <c r="E103" s="245">
        <v>2</v>
      </c>
      <c r="F103" s="246"/>
      <c r="G103" s="247">
        <f>ROUND(E103*F103,2)</f>
        <v>0</v>
      </c>
      <c r="H103" s="246"/>
      <c r="I103" s="247">
        <f>ROUND(E103*H103,2)</f>
        <v>0</v>
      </c>
      <c r="J103" s="246"/>
      <c r="K103" s="247">
        <f>ROUND(E103*J103,2)</f>
        <v>0</v>
      </c>
      <c r="L103" s="247">
        <v>21</v>
      </c>
      <c r="M103" s="247">
        <f>G103*(1+L103/100)</f>
        <v>0</v>
      </c>
      <c r="N103" s="245">
        <v>5.0000000000000001E-4</v>
      </c>
      <c r="O103" s="245">
        <f>ROUND(E103*N103,2)</f>
        <v>0</v>
      </c>
      <c r="P103" s="245">
        <v>0</v>
      </c>
      <c r="Q103" s="245">
        <f>ROUND(E103*P103,2)</f>
        <v>0</v>
      </c>
      <c r="R103" s="247"/>
      <c r="S103" s="247" t="s">
        <v>527</v>
      </c>
      <c r="T103" s="248" t="s">
        <v>512</v>
      </c>
      <c r="U103" s="224">
        <v>0</v>
      </c>
      <c r="V103" s="224">
        <f>ROUND(E103*U103,2)</f>
        <v>0</v>
      </c>
      <c r="W103" s="224"/>
      <c r="X103" s="224" t="s">
        <v>557</v>
      </c>
      <c r="Y103" s="224" t="s">
        <v>513</v>
      </c>
      <c r="Z103" s="213"/>
      <c r="AA103" s="213"/>
      <c r="AB103" s="213"/>
      <c r="AC103" s="213"/>
      <c r="AD103" s="213"/>
      <c r="AE103" s="213"/>
      <c r="AF103" s="213"/>
      <c r="AG103" s="213" t="s">
        <v>3478</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5"/>
      <c r="D104" s="251"/>
      <c r="E104" s="251"/>
      <c r="F104" s="251"/>
      <c r="G104" s="251"/>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515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2">
        <v>41</v>
      </c>
      <c r="B105" s="243" t="s">
        <v>6291</v>
      </c>
      <c r="C105" s="254" t="s">
        <v>6292</v>
      </c>
      <c r="D105" s="244" t="s">
        <v>3499</v>
      </c>
      <c r="E105" s="245">
        <v>1</v>
      </c>
      <c r="F105" s="246"/>
      <c r="G105" s="247">
        <f>ROUND(E105*F105,2)</f>
        <v>0</v>
      </c>
      <c r="H105" s="246"/>
      <c r="I105" s="247">
        <f>ROUND(E105*H105,2)</f>
        <v>0</v>
      </c>
      <c r="J105" s="246"/>
      <c r="K105" s="247">
        <f>ROUND(E105*J105,2)</f>
        <v>0</v>
      </c>
      <c r="L105" s="247">
        <v>21</v>
      </c>
      <c r="M105" s="247">
        <f>G105*(1+L105/100)</f>
        <v>0</v>
      </c>
      <c r="N105" s="245">
        <v>7.8799999999999999E-3</v>
      </c>
      <c r="O105" s="245">
        <f>ROUND(E105*N105,2)</f>
        <v>0.01</v>
      </c>
      <c r="P105" s="245">
        <v>0</v>
      </c>
      <c r="Q105" s="245">
        <f>ROUND(E105*P105,2)</f>
        <v>0</v>
      </c>
      <c r="R105" s="247"/>
      <c r="S105" s="247" t="s">
        <v>527</v>
      </c>
      <c r="T105" s="248" t="s">
        <v>512</v>
      </c>
      <c r="U105" s="224">
        <v>0</v>
      </c>
      <c r="V105" s="224">
        <f>ROUND(E105*U105,2)</f>
        <v>0</v>
      </c>
      <c r="W105" s="224"/>
      <c r="X105" s="224" t="s">
        <v>557</v>
      </c>
      <c r="Y105" s="224" t="s">
        <v>513</v>
      </c>
      <c r="Z105" s="213"/>
      <c r="AA105" s="213"/>
      <c r="AB105" s="213"/>
      <c r="AC105" s="213"/>
      <c r="AD105" s="213"/>
      <c r="AE105" s="213"/>
      <c r="AF105" s="213"/>
      <c r="AG105" s="213" t="s">
        <v>3478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5"/>
      <c r="D106" s="251"/>
      <c r="E106" s="251"/>
      <c r="F106" s="251"/>
      <c r="G106" s="251"/>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515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x14ac:dyDescent="0.2">
      <c r="A107" s="242">
        <v>42</v>
      </c>
      <c r="B107" s="243" t="s">
        <v>3818</v>
      </c>
      <c r="C107" s="254" t="s">
        <v>6293</v>
      </c>
      <c r="D107" s="244" t="s">
        <v>969</v>
      </c>
      <c r="E107" s="245">
        <v>8.9999999999999993E-3</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t="s">
        <v>3735</v>
      </c>
      <c r="S107" s="247" t="s">
        <v>511</v>
      </c>
      <c r="T107" s="248" t="s">
        <v>512</v>
      </c>
      <c r="U107" s="224">
        <v>1.3740000000000001</v>
      </c>
      <c r="V107" s="224">
        <f>ROUND(E107*U107,2)</f>
        <v>0.01</v>
      </c>
      <c r="W107" s="224"/>
      <c r="X107" s="224" t="s">
        <v>557</v>
      </c>
      <c r="Y107" s="224" t="s">
        <v>513</v>
      </c>
      <c r="Z107" s="213"/>
      <c r="AA107" s="213"/>
      <c r="AB107" s="213"/>
      <c r="AC107" s="213"/>
      <c r="AD107" s="213"/>
      <c r="AE107" s="213"/>
      <c r="AF107" s="213"/>
      <c r="AG107" s="213" t="s">
        <v>3478</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4" t="s">
        <v>2675</v>
      </c>
      <c r="D108" s="272"/>
      <c r="E108" s="272"/>
      <c r="F108" s="272"/>
      <c r="G108" s="272"/>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921</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57"/>
      <c r="D109" s="250"/>
      <c r="E109" s="250"/>
      <c r="F109" s="250"/>
      <c r="G109" s="250"/>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515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3"/>
      <c r="B110" s="4"/>
      <c r="C110" s="259"/>
      <c r="D110" s="6"/>
      <c r="E110" s="3"/>
      <c r="F110" s="3"/>
      <c r="G110" s="3"/>
      <c r="H110" s="3"/>
      <c r="I110" s="3"/>
      <c r="J110" s="3"/>
      <c r="K110" s="3"/>
      <c r="L110" s="3"/>
      <c r="M110" s="3"/>
      <c r="N110" s="3"/>
      <c r="O110" s="3"/>
      <c r="P110" s="3"/>
      <c r="Q110" s="3"/>
      <c r="R110" s="3"/>
      <c r="S110" s="3"/>
      <c r="T110" s="3"/>
      <c r="U110" s="3"/>
      <c r="V110" s="3"/>
      <c r="W110" s="3"/>
      <c r="X110" s="3"/>
      <c r="Y110" s="3"/>
      <c r="AE110">
        <v>12</v>
      </c>
      <c r="AF110">
        <v>21</v>
      </c>
      <c r="AG110" t="s">
        <v>492</v>
      </c>
    </row>
    <row r="111" spans="1:60" x14ac:dyDescent="0.2">
      <c r="A111" s="216"/>
      <c r="B111" s="217" t="s">
        <v>29</v>
      </c>
      <c r="C111" s="260"/>
      <c r="D111" s="218"/>
      <c r="E111" s="219"/>
      <c r="F111" s="219"/>
      <c r="G111" s="241">
        <f>G8+G37+G42+G46+G51+G88+G98+G102</f>
        <v>0</v>
      </c>
      <c r="H111" s="3"/>
      <c r="I111" s="3"/>
      <c r="J111" s="3"/>
      <c r="K111" s="3"/>
      <c r="L111" s="3"/>
      <c r="M111" s="3"/>
      <c r="N111" s="3"/>
      <c r="O111" s="3"/>
      <c r="P111" s="3"/>
      <c r="Q111" s="3"/>
      <c r="R111" s="3"/>
      <c r="S111" s="3"/>
      <c r="T111" s="3"/>
      <c r="U111" s="3"/>
      <c r="V111" s="3"/>
      <c r="W111" s="3"/>
      <c r="X111" s="3"/>
      <c r="Y111" s="3"/>
      <c r="AE111">
        <f>SUMIF(L7:L109,AE110,G7:G109)</f>
        <v>0</v>
      </c>
      <c r="AF111">
        <f>SUMIF(L7:L109,AF110,G7:G109)</f>
        <v>0</v>
      </c>
      <c r="AG111" t="s">
        <v>576</v>
      </c>
    </row>
    <row r="112" spans="1:60" x14ac:dyDescent="0.2">
      <c r="C112" s="261"/>
      <c r="D112" s="10"/>
      <c r="AG112" t="s">
        <v>577</v>
      </c>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P9IHFJ2GIU5qF+beJn28hsdcN+gobCPGFGzfXqFsvvMwlQuLTifUnxomlQsASLZyZlnEPzEprdYNidZaopXyg==" saltValue="8H64snqlfdXqGawDRuuIwQ==" spinCount="100000" sheet="1" formatRows="0"/>
  <mergeCells count="56">
    <mergeCell ref="C108:G108"/>
    <mergeCell ref="C109:G109"/>
    <mergeCell ref="C95:G95"/>
    <mergeCell ref="C97:G97"/>
    <mergeCell ref="C100:G100"/>
    <mergeCell ref="C101:G101"/>
    <mergeCell ref="C104:G104"/>
    <mergeCell ref="C106:G106"/>
    <mergeCell ref="C83:G83"/>
    <mergeCell ref="C85:G85"/>
    <mergeCell ref="C87:G87"/>
    <mergeCell ref="C90:G90"/>
    <mergeCell ref="C91:G91"/>
    <mergeCell ref="C93:G93"/>
    <mergeCell ref="C73:G73"/>
    <mergeCell ref="C74:G74"/>
    <mergeCell ref="C76:G76"/>
    <mergeCell ref="C77:G77"/>
    <mergeCell ref="C79:G79"/>
    <mergeCell ref="C81:G81"/>
    <mergeCell ref="C61:G61"/>
    <mergeCell ref="C63:G63"/>
    <mergeCell ref="C65:G65"/>
    <mergeCell ref="C67:G67"/>
    <mergeCell ref="C69:G69"/>
    <mergeCell ref="C71:G71"/>
    <mergeCell ref="C48:G48"/>
    <mergeCell ref="C50:G50"/>
    <mergeCell ref="C53:G53"/>
    <mergeCell ref="C55:G55"/>
    <mergeCell ref="C57:G57"/>
    <mergeCell ref="C59:G59"/>
    <mergeCell ref="C34:G34"/>
    <mergeCell ref="C36:G36"/>
    <mergeCell ref="C39:G39"/>
    <mergeCell ref="C41:G41"/>
    <mergeCell ref="C44:G44"/>
    <mergeCell ref="C45:G45"/>
    <mergeCell ref="C23:G23"/>
    <mergeCell ref="C25:G25"/>
    <mergeCell ref="C26:G26"/>
    <mergeCell ref="C28:G28"/>
    <mergeCell ref="C30:G30"/>
    <mergeCell ref="C32:G32"/>
    <mergeCell ref="C14:G14"/>
    <mergeCell ref="C16:G16"/>
    <mergeCell ref="C17:G17"/>
    <mergeCell ref="C19:G19"/>
    <mergeCell ref="C20:G20"/>
    <mergeCell ref="C22:G2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86</vt:i4>
      </vt:variant>
    </vt:vector>
  </HeadingPairs>
  <TitlesOfParts>
    <vt:vector size="109" baseType="lpstr">
      <vt:lpstr>Pokyny pro vyplnění</vt:lpstr>
      <vt:lpstr>Stavba</vt:lpstr>
      <vt:lpstr>VzorPolozky</vt:lpstr>
      <vt:lpstr>00 00 Naklady</vt:lpstr>
      <vt:lpstr>D01 D01- 0 Pol</vt:lpstr>
      <vt:lpstr>D01 D01- 1 Pol</vt:lpstr>
      <vt:lpstr>D01 D01- 2 Pol</vt:lpstr>
      <vt:lpstr>D01 D01- 4 Pol</vt:lpstr>
      <vt:lpstr>D01 D01- 5 Pol</vt:lpstr>
      <vt:lpstr>D01 D01- 6 Pol</vt:lpstr>
      <vt:lpstr>D01 D01- 7 Pol</vt:lpstr>
      <vt:lpstr>D01 D01- 8 Pol</vt:lpstr>
      <vt:lpstr>D01 D01- 9 Pol</vt:lpstr>
      <vt:lpstr>D01 D01-10 Pol</vt:lpstr>
      <vt:lpstr>D02 D02-1 Pol</vt:lpstr>
      <vt:lpstr>D02 D02-1 P1</vt:lpstr>
      <vt:lpstr>D02 D02-2a Pol</vt:lpstr>
      <vt:lpstr>D02 D02-2b Pol</vt:lpstr>
      <vt:lpstr>D02 D02-3a Pol</vt:lpstr>
      <vt:lpstr>D02 D02-3b Pol</vt:lpstr>
      <vt:lpstr>D02 D02-3c Pol</vt:lpstr>
      <vt:lpstr>D02 D02-4 Pol</vt:lpstr>
      <vt:lpstr>D03 D03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'D01 D01- 0 Pol'!Názvy_tisku</vt:lpstr>
      <vt:lpstr>'D01 D01- 1 Pol'!Názvy_tisku</vt:lpstr>
      <vt:lpstr>'D01 D01- 2 Pol'!Názvy_tisku</vt:lpstr>
      <vt:lpstr>'D01 D01- 4 Pol'!Názvy_tisku</vt:lpstr>
      <vt:lpstr>'D01 D01- 5 Pol'!Názvy_tisku</vt:lpstr>
      <vt:lpstr>'D01 D01- 6 Pol'!Názvy_tisku</vt:lpstr>
      <vt:lpstr>'D01 D01- 7 Pol'!Názvy_tisku</vt:lpstr>
      <vt:lpstr>'D01 D01- 8 Pol'!Názvy_tisku</vt:lpstr>
      <vt:lpstr>'D01 D01- 9 Pol'!Názvy_tisku</vt:lpstr>
      <vt:lpstr>'D01 D01-10 Pol'!Názvy_tisku</vt:lpstr>
      <vt:lpstr>'D02 D02-1 P1'!Názvy_tisku</vt:lpstr>
      <vt:lpstr>'D02 D02-1 Pol'!Názvy_tisku</vt:lpstr>
      <vt:lpstr>'D02 D02-2a Pol'!Názvy_tisku</vt:lpstr>
      <vt:lpstr>'D02 D02-2b Pol'!Názvy_tisku</vt:lpstr>
      <vt:lpstr>'D02 D02-3a Pol'!Názvy_tisku</vt:lpstr>
      <vt:lpstr>'D02 D02-3b Pol'!Názvy_tisku</vt:lpstr>
      <vt:lpstr>'D02 D02-3c Pol'!Názvy_tisku</vt:lpstr>
      <vt:lpstr>'D02 D02-4 Pol'!Názvy_tisku</vt:lpstr>
      <vt:lpstr>'D03 D03 Pol'!Názvy_tisku</vt:lpstr>
      <vt:lpstr>oadresa</vt:lpstr>
      <vt:lpstr>Stavba!Objednatel</vt:lpstr>
      <vt:lpstr>Stavba!Objekt</vt:lpstr>
      <vt:lpstr>'00 00 Naklady'!Oblast_tisku</vt:lpstr>
      <vt:lpstr>'D01 D01- 0 Pol'!Oblast_tisku</vt:lpstr>
      <vt:lpstr>'D01 D01- 1 Pol'!Oblast_tisku</vt:lpstr>
      <vt:lpstr>'D01 D01- 2 Pol'!Oblast_tisku</vt:lpstr>
      <vt:lpstr>'D01 D01- 4 Pol'!Oblast_tisku</vt:lpstr>
      <vt:lpstr>'D01 D01- 5 Pol'!Oblast_tisku</vt:lpstr>
      <vt:lpstr>'D01 D01- 6 Pol'!Oblast_tisku</vt:lpstr>
      <vt:lpstr>'D01 D01- 7 Pol'!Oblast_tisku</vt:lpstr>
      <vt:lpstr>'D01 D01- 8 Pol'!Oblast_tisku</vt:lpstr>
      <vt:lpstr>'D01 D01- 9 Pol'!Oblast_tisku</vt:lpstr>
      <vt:lpstr>'D01 D01-10 Pol'!Oblast_tisku</vt:lpstr>
      <vt:lpstr>'D02 D02-1 P1'!Oblast_tisku</vt:lpstr>
      <vt:lpstr>'D02 D02-1 Pol'!Oblast_tisku</vt:lpstr>
      <vt:lpstr>'D02 D02-2a Pol'!Oblast_tisku</vt:lpstr>
      <vt:lpstr>'D02 D02-2b Pol'!Oblast_tisku</vt:lpstr>
      <vt:lpstr>'D02 D02-3a Pol'!Oblast_tisku</vt:lpstr>
      <vt:lpstr>'D02 D02-3b Pol'!Oblast_tisku</vt:lpstr>
      <vt:lpstr>'D02 D02-3c Pol'!Oblast_tisku</vt:lpstr>
      <vt:lpstr>'D02 D02-4 Pol'!Oblast_tisku</vt:lpstr>
      <vt:lpstr>'D03 D03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dc:creator>
  <cp:lastModifiedBy>Stanislav</cp:lastModifiedBy>
  <cp:lastPrinted>2019-03-19T12:27:02Z</cp:lastPrinted>
  <dcterms:created xsi:type="dcterms:W3CDTF">2009-04-08T07:15:50Z</dcterms:created>
  <dcterms:modified xsi:type="dcterms:W3CDTF">2024-06-04T08:42:21Z</dcterms:modified>
</cp:coreProperties>
</file>