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R:\Akce 2024\EFEKT\Obec Syrovice\podklady\"/>
    </mc:Choice>
  </mc:AlternateContent>
  <xr:revisionPtr revIDLastSave="0" documentId="13_ncr:1_{19BEC40E-C7BA-4A68-A285-4CB2B1C966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9.1" sheetId="1" r:id="rId1"/>
    <sheet name="9.2" sheetId="2" r:id="rId2"/>
  </sheets>
  <externalReferences>
    <externalReference r:id="rId3"/>
  </externalReferences>
  <definedNames>
    <definedName name="CenaCelkem">#REF!</definedName>
    <definedName name="CenaCelkemBezDPH">#REF!</definedName>
    <definedName name="cisloobjektu">#REF!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ádrže" localSheetId="0">'[1]Vzorcování PO'!$R$1:$AB$8</definedName>
    <definedName name="nádrže" localSheetId="1">'[1]Vzorcování PO'!$R$1:$AB$8</definedName>
    <definedName name="nádrže">#REF!</definedName>
    <definedName name="nazevobjektu">#REF!</definedName>
    <definedName name="NazevStavebnihoRozpoctu">#REF!</definedName>
    <definedName name="oadresa">#REF!</definedName>
    <definedName name="okresy" localSheetId="0">'[1]Vzorcování PO'!$A$1:$N$14</definedName>
    <definedName name="okresy" localSheetId="1">'[1]Vzorcování PO'!$A$1:$N$14</definedName>
    <definedName name="okresy">#REF!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extLst>
    <ext uri="GoogleSheetsCustomDataVersion2">
      <go:sheetsCustomData xmlns:go="http://customooxmlschemas.google.com/" r:id="rId8" roundtripDataChecksum="ujM4AUPKqgai/jelm0SKZvmdiMiFr/izFz/byQtV0pc="/>
    </ext>
  </extLst>
</workbook>
</file>

<file path=xl/calcChain.xml><?xml version="1.0" encoding="utf-8"?>
<calcChain xmlns="http://schemas.openxmlformats.org/spreadsheetml/2006/main">
  <c r="AD40" i="2" l="1"/>
  <c r="AL40" i="2" s="1"/>
  <c r="Z39" i="2"/>
  <c r="AH39" i="2" s="1"/>
  <c r="Z38" i="2"/>
  <c r="AH38" i="2" s="1"/>
  <c r="AD37" i="2"/>
  <c r="AL37" i="2" s="1"/>
  <c r="AH35" i="2"/>
  <c r="Z35" i="2"/>
  <c r="Z34" i="2"/>
  <c r="AH34" i="2" s="1"/>
  <c r="AD33" i="2"/>
  <c r="AL33" i="2" s="1"/>
  <c r="R33" i="2"/>
  <c r="AD31" i="2"/>
  <c r="AL31" i="2" s="1"/>
  <c r="Z28" i="2"/>
  <c r="AH28" i="2" s="1"/>
  <c r="AD26" i="2"/>
  <c r="AL26" i="2" s="1"/>
  <c r="AL21" i="2" s="1"/>
  <c r="Z25" i="2"/>
  <c r="AH25" i="2" s="1"/>
  <c r="R25" i="2"/>
  <c r="R24" i="2"/>
  <c r="R29" i="2" s="1"/>
  <c r="Z29" i="2" s="1"/>
  <c r="AH29" i="2" s="1"/>
  <c r="Z23" i="2"/>
  <c r="AH23" i="2" s="1"/>
  <c r="R23" i="2"/>
  <c r="AD21" i="2"/>
  <c r="R20" i="2"/>
  <c r="AD20" i="2" s="1"/>
  <c r="Z19" i="2"/>
  <c r="AH19" i="2" s="1"/>
  <c r="R18" i="2"/>
  <c r="Z18" i="2" s="1"/>
  <c r="Z17" i="2"/>
  <c r="AH17" i="2" s="1"/>
  <c r="Z16" i="2"/>
  <c r="AH16" i="2" s="1"/>
  <c r="Z15" i="2"/>
  <c r="AH15" i="2" s="1"/>
  <c r="AD14" i="2"/>
  <c r="AL14" i="2" s="1"/>
  <c r="Z13" i="2"/>
  <c r="AH13" i="2" s="1"/>
  <c r="Z12" i="2"/>
  <c r="AH12" i="2" s="1"/>
  <c r="AL11" i="2"/>
  <c r="AD11" i="2"/>
  <c r="Z10" i="2"/>
  <c r="AH10" i="2" s="1"/>
  <c r="Z9" i="2"/>
  <c r="AH9" i="2" s="1"/>
  <c r="Z8" i="2"/>
  <c r="AH8" i="2" s="1"/>
  <c r="Z7" i="2"/>
  <c r="AH7" i="2" s="1"/>
  <c r="Z6" i="2"/>
  <c r="AH6" i="2" s="1"/>
  <c r="M4" i="1"/>
  <c r="Z5" i="2" l="1"/>
  <c r="AH18" i="2"/>
  <c r="AD5" i="2"/>
  <c r="AL20" i="2"/>
  <c r="AL5" i="2" s="1"/>
  <c r="AH5" i="2"/>
  <c r="R22" i="2"/>
  <c r="R27" i="2"/>
  <c r="Z27" i="2" s="1"/>
  <c r="AH27" i="2" s="1"/>
  <c r="Z24" i="2"/>
  <c r="AH24" i="2" s="1"/>
  <c r="Z32" i="2" l="1"/>
  <c r="AD36" i="2"/>
  <c r="Z22" i="2"/>
  <c r="Z21" i="2" l="1"/>
  <c r="Q18" i="1" s="1"/>
  <c r="AH22" i="2"/>
  <c r="AH21" i="2" s="1"/>
  <c r="AL36" i="2"/>
  <c r="AL30" i="2" s="1"/>
  <c r="AL42" i="2" s="1"/>
  <c r="AK47" i="2" s="1"/>
  <c r="AD30" i="2"/>
  <c r="AD42" i="2" s="1"/>
  <c r="Z47" i="2" s="1"/>
  <c r="Z30" i="2"/>
  <c r="AH32" i="2"/>
  <c r="AH30" i="2" s="1"/>
  <c r="AH42" i="2" s="1"/>
  <c r="AG47" i="2" l="1"/>
  <c r="AK45" i="2"/>
  <c r="AK46" i="2"/>
  <c r="Q22" i="1"/>
  <c r="Q24" i="1" s="1"/>
  <c r="Q32" i="1" s="1"/>
  <c r="Z42" i="2"/>
  <c r="Q34" i="1" l="1"/>
  <c r="Q38" i="1" s="1"/>
  <c r="Z46" i="2"/>
  <c r="AG46" i="2" s="1"/>
  <c r="Z45" i="2"/>
  <c r="U46" i="2"/>
  <c r="U47" i="2" s="1"/>
  <c r="AG45" i="2"/>
</calcChain>
</file>

<file path=xl/sharedStrings.xml><?xml version="1.0" encoding="utf-8"?>
<sst xmlns="http://schemas.openxmlformats.org/spreadsheetml/2006/main" count="248" uniqueCount="125">
  <si>
    <t>POLOŽKOVÝ ROZPOČET STAVBY</t>
  </si>
  <si>
    <t>NÁZEV AKCE</t>
  </si>
  <si>
    <t>Objednatel</t>
  </si>
  <si>
    <t>Zhotovitel</t>
  </si>
  <si>
    <t>OBEC</t>
  </si>
  <si>
    <t>PSČ + OBEC</t>
  </si>
  <si>
    <t>ULICE + Č. P.</t>
  </si>
  <si>
    <t>IČ</t>
  </si>
  <si>
    <t>DIČ</t>
  </si>
  <si>
    <t>Rozpis ceny</t>
  </si>
  <si>
    <t>HSV</t>
  </si>
  <si>
    <t>Kč</t>
  </si>
  <si>
    <t>PSV</t>
  </si>
  <si>
    <t>MON</t>
  </si>
  <si>
    <t>Vedlejší náklady</t>
  </si>
  <si>
    <t>Ostatní náklady</t>
  </si>
  <si>
    <t>Celkem</t>
  </si>
  <si>
    <t>Rekapitulace daní</t>
  </si>
  <si>
    <t>Základ pro sníženou DPH</t>
  </si>
  <si>
    <t>15 %</t>
  </si>
  <si>
    <t>Snížená DPH</t>
  </si>
  <si>
    <t>Základ pro základní DPH</t>
  </si>
  <si>
    <t>21 %</t>
  </si>
  <si>
    <t>Základní DPH</t>
  </si>
  <si>
    <t>Zaokrouhlení</t>
  </si>
  <si>
    <t>Cena celkem s DPH</t>
  </si>
  <si>
    <t>V</t>
  </si>
  <si>
    <t>dne</t>
  </si>
  <si>
    <t>Za zhotovitele</t>
  </si>
  <si>
    <t>Za objednatele</t>
  </si>
  <si>
    <t>Číslo</t>
  </si>
  <si>
    <t>Položka</t>
  </si>
  <si>
    <t>Množství</t>
  </si>
  <si>
    <t>MJ</t>
  </si>
  <si>
    <t>Náklady v Kč bez DPH</t>
  </si>
  <si>
    <t>Náklady v Kč s DPH</t>
  </si>
  <si>
    <t>Kč/MJ</t>
  </si>
  <si>
    <t>Uznatelné</t>
  </si>
  <si>
    <t>Neuznatelné</t>
  </si>
  <si>
    <t>1.</t>
  </si>
  <si>
    <t>Materiál</t>
  </si>
  <si>
    <t>x</t>
  </si>
  <si>
    <t>1.1</t>
  </si>
  <si>
    <t>kus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</si>
  <si>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</si>
  <si>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</si>
  <si>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</si>
  <si>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</si>
  <si>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</si>
  <si>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</si>
  <si>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</si>
  <si>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</si>
  <si>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</si>
  <si>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</si>
  <si>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Výložník na betonový stožár UNI 300/60, sklon 0°</t>
  </si>
  <si>
    <t>1.12</t>
  </si>
  <si>
    <t>Výložník na dřevěný stožár UNI 300/60, sklon 0°</t>
  </si>
  <si>
    <t>1.13</t>
  </si>
  <si>
    <t>m</t>
  </si>
  <si>
    <t>1.14</t>
  </si>
  <si>
    <t>Hybridní stykač 20A pro rozvaděč</t>
  </si>
  <si>
    <t>1.15</t>
  </si>
  <si>
    <t>Podružný elektromateriál pro zapojení svítidel</t>
  </si>
  <si>
    <t>2.</t>
  </si>
  <si>
    <t>Montážní práce</t>
  </si>
  <si>
    <t>2.1</t>
  </si>
  <si>
    <t>Montáž svítidla veřejného osvětlení</t>
  </si>
  <si>
    <t>2.2</t>
  </si>
  <si>
    <t>Montáž výložníku - ocelový jednoramenný do 35 kg</t>
  </si>
  <si>
    <t>2.3</t>
  </si>
  <si>
    <t>Rekonstrukce RVO - přezbojení jističů a stykačů</t>
  </si>
  <si>
    <t>2.4</t>
  </si>
  <si>
    <t>2.5</t>
  </si>
  <si>
    <t>HZS, elektromontér v tarifní třídě 7</t>
  </si>
  <si>
    <t>h</t>
  </si>
  <si>
    <t>2.6</t>
  </si>
  <si>
    <t>Montážní plošina, montáž svítidel</t>
  </si>
  <si>
    <t>2.7</t>
  </si>
  <si>
    <t>Demontáž stávajících svítidel a výložníků</t>
  </si>
  <si>
    <t>2.8</t>
  </si>
  <si>
    <t>Demontáž stávající výzbroje RVO</t>
  </si>
  <si>
    <t>3.</t>
  </si>
  <si>
    <t>Ostatní</t>
  </si>
  <si>
    <t>3.1</t>
  </si>
  <si>
    <t>Vybudování zařízení staveniště</t>
  </si>
  <si>
    <t>kpl</t>
  </si>
  <si>
    <t>3.2</t>
  </si>
  <si>
    <t>Aktualizace pasportu VO</t>
  </si>
  <si>
    <t>3.3</t>
  </si>
  <si>
    <t>Ekologická likvidace svítidel a zdrojů</t>
  </si>
  <si>
    <t>3.4</t>
  </si>
  <si>
    <t>Vyhotovení protokolu o ověření osvětlenosti</t>
  </si>
  <si>
    <t>3.5</t>
  </si>
  <si>
    <t>Vyhotovení energetického posudku pro ZVA</t>
  </si>
  <si>
    <t>3.6</t>
  </si>
  <si>
    <t>Ubytování a doprava</t>
  </si>
  <si>
    <t>3.7</t>
  </si>
  <si>
    <t>DIO, lávky, zajištění stavby, vytyčení inženýrských sítí, zajištění dopravní bezpečnosti v místě montážních prací</t>
  </si>
  <si>
    <t>3.8</t>
  </si>
  <si>
    <t>3.9</t>
  </si>
  <si>
    <t>Zkoušky a revize elektroinstalace včetně vyhotovení revizní zprávy</t>
  </si>
  <si>
    <t>3.10</t>
  </si>
  <si>
    <t>Doprava a manipulace s materiálem</t>
  </si>
  <si>
    <t>Podíl</t>
  </si>
  <si>
    <t>Bez DPH</t>
  </si>
  <si>
    <t>DPH 21 %</t>
  </si>
  <si>
    <t>Včetně DPH</t>
  </si>
  <si>
    <t>Celkové výdaje</t>
  </si>
  <si>
    <t>100%</t>
  </si>
  <si>
    <t>Způsobilé výdaje</t>
  </si>
  <si>
    <t>Nezpůsobilé výdaje</t>
  </si>
  <si>
    <t>Svítidlo LED - úsek 101, 102, 201, 202 max. příkon 35 W, třída M5, náklon 0°</t>
  </si>
  <si>
    <t>Svítidlo LED - úsek 301, 302 max. příkon 8 W, třída P6, náklon 0°</t>
  </si>
  <si>
    <t>Svítidlo LED - úsek 401, 402 max. příkon 10 W, třída P5, náklon 0°</t>
  </si>
  <si>
    <t>Svítidlo LED - úsek 501, 502, 503 max. příkon 5 W, třída P5, náklon 0°</t>
  </si>
  <si>
    <t>Svítidlo LED - úsek 601, 602 max. příkon 8 W, třída P6, náklon 0°</t>
  </si>
  <si>
    <t>Svítidlo LED - úsek 1201, max. příkon 8 W, třída P5, náklon 0°</t>
  </si>
  <si>
    <t>Svítidlo LED - úsek 1101, max. příkon 8 W, třída P7, náklon 0°</t>
  </si>
  <si>
    <t>Svítidlo LED - úsek 901, max. příkon 5 W, třída P6, náklon 0°</t>
  </si>
  <si>
    <t>Svítidlo LED - úsek 701, max. příkon 15 W, třída P7, náklon 0°</t>
  </si>
  <si>
    <t>Svítidlo LED - úsek 801, max. příkon 76 W, přechod, náklon 0°</t>
  </si>
  <si>
    <t xml:space="preserve">Autorský dozor </t>
  </si>
  <si>
    <r>
      <t>Kabel silový 750 V CYKY 3 C x 1,5 mm</t>
    </r>
    <r>
      <rPr>
        <vertAlign val="superscript"/>
        <sz val="10"/>
        <color theme="1"/>
        <rFont val="Cambria"/>
        <family val="1"/>
        <charset val="238"/>
      </rPr>
      <t>2</t>
    </r>
  </si>
  <si>
    <r>
      <t>Montáž kabelu 750 V CYKY 3 C x 1,5 mm</t>
    </r>
    <r>
      <rPr>
        <vertAlign val="superscript"/>
        <sz val="10"/>
        <color theme="1"/>
        <rFont val="Cambria"/>
        <family val="1"/>
        <charset val="238"/>
      </rPr>
      <t>2</t>
    </r>
  </si>
  <si>
    <t>Obchodní název nabízeného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</si>
</sst>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70C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70C0"/>
      <name val="Calibri"/>
      <family val="2"/>
      <charset val="238"/>
    </font>
    <font>
      <b/>
      <sz val="12"/>
      <color rgb="FF8496B0"/>
      <name val="Calibri"/>
      <family val="2"/>
      <charset val="238"/>
    </font>
    <font>
      <sz val="12"/>
      <color rgb="FFFF0000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b/>
      <sz val="10"/>
      <color rgb="FFFF0000"/>
      <name val="Cambria"/>
      <family val="1"/>
      <charset val="238"/>
    </font>
    <font>
      <vertAlign val="superscript"/>
      <sz val="10"/>
      <color theme="1"/>
      <name val="Cambria"/>
      <family val="1"/>
      <charset val="238"/>
    </font>
    <font>
      <b/>
      <sz val="10"/>
      <color rgb="FF8496B0"/>
      <name val="Cambria"/>
      <family val="1"/>
      <charset val="238"/>
    </font>
    <font>
      <sz val="10"/>
      <color rgb="FFFF0000"/>
      <name val="Cambria"/>
      <family val="1"/>
      <charset val="238"/>
    </font>
    <font>
      <i/>
      <sz val="10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5B9BD5"/>
        <bgColor rgb="FF5B9BD5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2" xfId="0" applyFont="1" applyBorder="1" applyAlignment="1">
      <alignment horizontal="left" vertical="center"/>
    </xf>
    <xf numFmtId="0" fontId="6" fillId="0" borderId="2" xfId="0" applyFont="1" applyBorder="1"/>
    <xf numFmtId="4" fontId="1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0" fontId="6" fillId="0" borderId="6" xfId="0" applyFont="1" applyBorder="1"/>
    <xf numFmtId="0" fontId="1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7" xfId="0" applyFont="1" applyBorder="1"/>
    <xf numFmtId="0" fontId="1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6" fillId="0" borderId="8" xfId="0" applyFont="1" applyBorder="1"/>
    <xf numFmtId="0" fontId="0" fillId="0" borderId="0" xfId="0"/>
    <xf numFmtId="0" fontId="6" fillId="0" borderId="9" xfId="0" applyFont="1" applyBorder="1"/>
    <xf numFmtId="4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15" xfId="0" applyFont="1" applyBorder="1"/>
    <xf numFmtId="4" fontId="4" fillId="2" borderId="13" xfId="0" applyNumberFormat="1" applyFont="1" applyFill="1" applyBorder="1" applyAlignment="1">
      <alignment horizontal="right" vertical="center"/>
    </xf>
    <xf numFmtId="0" fontId="6" fillId="0" borderId="16" xfId="0" applyFont="1" applyBorder="1"/>
    <xf numFmtId="0" fontId="4" fillId="2" borderId="13" xfId="0" applyFont="1" applyFill="1" applyBorder="1" applyAlignment="1">
      <alignment horizontal="center" vertical="center"/>
    </xf>
    <xf numFmtId="0" fontId="6" fillId="0" borderId="14" xfId="0" applyFont="1" applyBorder="1"/>
    <xf numFmtId="49" fontId="1" fillId="0" borderId="4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49" fontId="11" fillId="0" borderId="3" xfId="0" applyNumberFormat="1" applyFont="1" applyBorder="1" applyAlignment="1">
      <alignment horizontal="center" vertical="center"/>
    </xf>
    <xf numFmtId="0" fontId="13" fillId="0" borderId="5" xfId="0" applyFont="1" applyBorder="1"/>
    <xf numFmtId="0" fontId="11" fillId="0" borderId="3" xfId="0" applyFont="1" applyBorder="1" applyAlignment="1">
      <alignment horizontal="center" vertical="center"/>
    </xf>
    <xf numFmtId="0" fontId="13" fillId="0" borderId="4" xfId="0" applyFont="1" applyBorder="1"/>
    <xf numFmtId="0" fontId="11" fillId="0" borderId="17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18" xfId="0" applyFont="1" applyBorder="1"/>
    <xf numFmtId="0" fontId="11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6" xfId="0" applyFont="1" applyBorder="1"/>
    <xf numFmtId="0" fontId="13" fillId="0" borderId="7" xfId="0" applyFont="1" applyBorder="1"/>
    <xf numFmtId="0" fontId="13" fillId="0" borderId="1" xfId="0" applyFont="1" applyBorder="1"/>
    <xf numFmtId="4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center" vertical="center"/>
    </xf>
    <xf numFmtId="4" fontId="11" fillId="3" borderId="17" xfId="0" applyNumberFormat="1" applyFont="1" applyFill="1" applyBorder="1" applyAlignment="1">
      <alignment horizontal="center" vertical="center"/>
    </xf>
    <xf numFmtId="4" fontId="11" fillId="3" borderId="17" xfId="0" applyNumberFormat="1" applyFont="1" applyFill="1" applyBorder="1" applyAlignment="1">
      <alignment horizontal="right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right" vertical="center"/>
    </xf>
    <xf numFmtId="4" fontId="12" fillId="0" borderId="17" xfId="0" applyNumberFormat="1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11" fillId="2" borderId="19" xfId="0" applyFont="1" applyFill="1" applyBorder="1" applyAlignment="1">
      <alignment horizontal="left" vertical="center"/>
    </xf>
    <xf numFmtId="0" fontId="13" fillId="0" borderId="20" xfId="0" applyFont="1" applyBorder="1"/>
    <xf numFmtId="0" fontId="13" fillId="0" borderId="21" xfId="0" applyFont="1" applyBorder="1"/>
    <xf numFmtId="4" fontId="11" fillId="2" borderId="22" xfId="0" applyNumberFormat="1" applyFont="1" applyFill="1" applyBorder="1" applyAlignment="1">
      <alignment horizontal="center" vertical="center"/>
    </xf>
    <xf numFmtId="0" fontId="13" fillId="0" borderId="23" xfId="0" applyFont="1" applyBorder="1"/>
    <xf numFmtId="2" fontId="12" fillId="0" borderId="0" xfId="0" applyNumberFormat="1" applyFont="1" applyAlignment="1">
      <alignment vertical="center"/>
    </xf>
    <xf numFmtId="49" fontId="12" fillId="0" borderId="17" xfId="0" applyNumberFormat="1" applyFont="1" applyBorder="1" applyAlignment="1">
      <alignment vertical="center"/>
    </xf>
    <xf numFmtId="49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" fontId="12" fillId="0" borderId="18" xfId="0" applyNumberFormat="1" applyFont="1" applyBorder="1" applyAlignment="1">
      <alignment vertical="center"/>
    </xf>
    <xf numFmtId="2" fontId="11" fillId="3" borderId="24" xfId="0" applyNumberFormat="1" applyFont="1" applyFill="1" applyBorder="1" applyAlignment="1">
      <alignment horizontal="center" vertical="center"/>
    </xf>
    <xf numFmtId="2" fontId="12" fillId="0" borderId="17" xfId="0" applyNumberFormat="1" applyFont="1" applyBorder="1" applyAlignment="1">
      <alignment vertical="center"/>
    </xf>
    <xf numFmtId="2" fontId="11" fillId="3" borderId="17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2" fontId="12" fillId="0" borderId="17" xfId="0" applyNumberFormat="1" applyFont="1" applyBorder="1" applyAlignment="1">
      <alignment horizontal="center" vertical="center"/>
    </xf>
    <xf numFmtId="9" fontId="12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13" fillId="0" borderId="24" xfId="0" applyFont="1" applyBorder="1"/>
    <xf numFmtId="0" fontId="11" fillId="4" borderId="2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b/>
        <color rgb="FFC55A11"/>
      </font>
      <fill>
        <patternFill patternType="solid">
          <fgColor rgb="FFF7CAAC"/>
          <bgColor rgb="FFF7CAAC"/>
        </patternFill>
      </fill>
    </dxf>
    <dxf>
      <font>
        <b/>
        <color rgb="FFC55A11"/>
      </font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vt\Downloads\2275_Divi&#353;\Vz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zorcování PO"/>
      <sheetName val="Vzorcování TP"/>
      <sheetName val="Doplň"/>
      <sheetName val="PřípravaTZ"/>
      <sheetName val="škrtacObjednávkaOP+ADMINISTRACE"/>
      <sheetName val="TZ"/>
      <sheetName val="Cenová nabídka"/>
      <sheetName val="OP Zálivka"/>
      <sheetName val="OP WC+Zálivka"/>
      <sheetName val="OP Šedé vody"/>
      <sheetName val="SoD_New"/>
      <sheetName val="Příloha k SoD"/>
      <sheetName val="Předávací protokol"/>
      <sheetName val="SoD"/>
      <sheetName val="List1"/>
    </sheetNames>
    <sheetDataSet>
      <sheetData sheetId="0">
        <row r="1">
          <cell r="A1" t="str">
            <v>Hlavní město Praha</v>
          </cell>
          <cell r="B1" t="str">
            <v>Jihočeský</v>
          </cell>
          <cell r="C1" t="str">
            <v>Jihomoravský</v>
          </cell>
          <cell r="D1" t="str">
            <v>Karlovarský</v>
          </cell>
          <cell r="E1" t="str">
            <v>Vysočina</v>
          </cell>
          <cell r="F1" t="str">
            <v>Královéhradecký</v>
          </cell>
          <cell r="G1" t="str">
            <v>Liberecký</v>
          </cell>
          <cell r="H1" t="str">
            <v>Moravskoslezský</v>
          </cell>
          <cell r="I1" t="str">
            <v>Olomoucký</v>
          </cell>
          <cell r="J1" t="str">
            <v>Pardubický</v>
          </cell>
          <cell r="K1" t="str">
            <v>Plzeňský</v>
          </cell>
          <cell r="L1" t="str">
            <v>Středočeský</v>
          </cell>
          <cell r="M1" t="str">
            <v>Ústecký</v>
          </cell>
          <cell r="N1" t="str">
            <v>Zlínský</v>
          </cell>
          <cell r="R1" t="str">
            <v>SINEKO s.r.o.</v>
          </cell>
          <cell r="S1" t="str">
            <v>IRRIGA s.ro.</v>
          </cell>
          <cell r="T1" t="str">
            <v>Gluc PBS s.r.o.</v>
          </cell>
          <cell r="U1" t="str">
            <v>Špaček plast s.r.o.</v>
          </cell>
          <cell r="V1" t="str">
            <v>ELKOPLAST CZ, s.r.o.</v>
          </cell>
          <cell r="W1" t="str">
            <v>Pagáč Plasty</v>
          </cell>
          <cell r="X1" t="str">
            <v>MRAVEC PLAST s.r.o.</v>
          </cell>
          <cell r="Y1" t="str">
            <v>NAŠE JÍMKY s.r.o.</v>
          </cell>
          <cell r="Z1" t="str">
            <v>Vybere žadatel</v>
          </cell>
        </row>
        <row r="2">
          <cell r="A2" t="str">
            <v>-</v>
          </cell>
          <cell r="B2" t="str">
            <v>České Budějovice</v>
          </cell>
          <cell r="C2" t="str">
            <v>Blansko</v>
          </cell>
          <cell r="D2" t="str">
            <v>Cheb</v>
          </cell>
          <cell r="E2" t="str">
            <v>Havlíčkův Brod</v>
          </cell>
          <cell r="F2" t="str">
            <v>Hradec Králové</v>
          </cell>
          <cell r="G2" t="str">
            <v>Česká Lípa</v>
          </cell>
          <cell r="H2" t="str">
            <v>Bruntál</v>
          </cell>
          <cell r="I2" t="str">
            <v>Jeseník</v>
          </cell>
          <cell r="J2" t="str">
            <v>Chrudim</v>
          </cell>
          <cell r="K2" t="str">
            <v>Domažlice</v>
          </cell>
          <cell r="L2" t="str">
            <v>Benešov</v>
          </cell>
          <cell r="M2" t="str">
            <v>Děčín</v>
          </cell>
          <cell r="N2" t="str">
            <v>Kroměříž</v>
          </cell>
          <cell r="R2" t="str">
            <v>1x akumulační nádrž NAUTILUS o celkovém objemu 3 m3</v>
          </cell>
          <cell r="S2" t="str">
            <v>dopsat ručně dle typu</v>
          </cell>
          <cell r="T2" t="str">
            <v>dopsat ručně dle typu</v>
          </cell>
          <cell r="U2" t="str">
            <v>dopsat ručně dle typu</v>
          </cell>
          <cell r="V2" t="str">
            <v>dopsat ručně dle typu</v>
          </cell>
          <cell r="W2" t="str">
            <v>dopsat ručně dle typu</v>
          </cell>
          <cell r="X2" t="str">
            <v>dopsat ručně dle typu</v>
          </cell>
          <cell r="Y2" t="str">
            <v>dopsat ručně dle typu</v>
          </cell>
          <cell r="Z2" t="str">
            <v>1x akumulační nádrž o minimálním objemu XYZ m3</v>
          </cell>
        </row>
        <row r="3">
          <cell r="B3" t="str">
            <v>Český Krumlov</v>
          </cell>
          <cell r="C3" t="str">
            <v>Brno-město</v>
          </cell>
          <cell r="D3" t="str">
            <v>Karlovy Vary</v>
          </cell>
          <cell r="E3" t="str">
            <v>Jihlava</v>
          </cell>
          <cell r="F3" t="str">
            <v>Jičín</v>
          </cell>
          <cell r="G3" t="str">
            <v>Jablonec nad Nisou</v>
          </cell>
          <cell r="H3" t="str">
            <v>Frýdek-Místek</v>
          </cell>
          <cell r="I3" t="str">
            <v>Olomouc</v>
          </cell>
          <cell r="J3" t="str">
            <v>Pardubice</v>
          </cell>
          <cell r="K3" t="str">
            <v>Klatovy</v>
          </cell>
          <cell r="L3" t="str">
            <v>Beroun</v>
          </cell>
          <cell r="M3" t="str">
            <v>Chomutov</v>
          </cell>
          <cell r="N3" t="str">
            <v>Uherské Hradiště</v>
          </cell>
          <cell r="R3" t="str">
            <v>1x akumulační nádrž NAUTILUS o celkovém objemu 5 m3</v>
          </cell>
        </row>
        <row r="4">
          <cell r="B4" t="str">
            <v>Jindřichův Hradec</v>
          </cell>
          <cell r="C4" t="str">
            <v>Brno-venkov</v>
          </cell>
          <cell r="D4" t="str">
            <v>Sokolov</v>
          </cell>
          <cell r="E4" t="str">
            <v>Pelhřimov</v>
          </cell>
          <cell r="F4" t="str">
            <v>Náchod</v>
          </cell>
          <cell r="G4" t="str">
            <v>Liberec</v>
          </cell>
          <cell r="H4" t="str">
            <v>Karviná</v>
          </cell>
          <cell r="I4" t="str">
            <v>Prostějov</v>
          </cell>
          <cell r="J4" t="str">
            <v>Svitavy</v>
          </cell>
          <cell r="K4" t="str">
            <v>Plzeň-jih</v>
          </cell>
          <cell r="L4" t="str">
            <v>Kladno</v>
          </cell>
          <cell r="M4" t="str">
            <v>Litoměřice</v>
          </cell>
          <cell r="N4" t="str">
            <v>Vsetín</v>
          </cell>
          <cell r="R4" t="str">
            <v>1x akumulační nádrž NAUTILUS o celkovém objemu 6 m3</v>
          </cell>
        </row>
        <row r="5">
          <cell r="B5" t="str">
            <v>Písek</v>
          </cell>
          <cell r="C5" t="str">
            <v>Břeclav</v>
          </cell>
          <cell r="E5" t="str">
            <v>Třebíč</v>
          </cell>
          <cell r="F5" t="str">
            <v>Rychnov nad Kněžnou</v>
          </cell>
          <cell r="G5" t="str">
            <v>Semily</v>
          </cell>
          <cell r="H5" t="str">
            <v>Nový Jičín</v>
          </cell>
          <cell r="I5" t="str">
            <v>Přerov</v>
          </cell>
          <cell r="J5" t="str">
            <v>Ústí nad Orlicí</v>
          </cell>
          <cell r="K5" t="str">
            <v>Plzeň-město</v>
          </cell>
          <cell r="L5" t="str">
            <v>Kolín</v>
          </cell>
          <cell r="M5" t="str">
            <v>Louny</v>
          </cell>
          <cell r="N5" t="str">
            <v>Zlín</v>
          </cell>
          <cell r="R5" t="str">
            <v>1x akumulační nádrž NAUTILUS o celkovém objemu 7 m3</v>
          </cell>
        </row>
        <row r="6">
          <cell r="B6" t="str">
            <v>Prachatice</v>
          </cell>
          <cell r="C6" t="str">
            <v>Hodonín</v>
          </cell>
          <cell r="E6" t="str">
            <v>Žďár nad Sázavou</v>
          </cell>
          <cell r="F6" t="str">
            <v>Trutnov</v>
          </cell>
          <cell r="H6" t="str">
            <v>Opava</v>
          </cell>
          <cell r="I6" t="str">
            <v>Šumperk</v>
          </cell>
          <cell r="K6" t="str">
            <v>Plzeň-sever</v>
          </cell>
          <cell r="L6" t="str">
            <v>Kutná Hora</v>
          </cell>
          <cell r="M6" t="str">
            <v>Most</v>
          </cell>
          <cell r="R6" t="str">
            <v>1x akumulační nádrž NAUTILUS o celkovém objemu 9 m3</v>
          </cell>
        </row>
        <row r="7">
          <cell r="B7" t="str">
            <v>Strakonice</v>
          </cell>
          <cell r="C7" t="str">
            <v>Vyškov</v>
          </cell>
          <cell r="H7" t="str">
            <v>Ostrava-město</v>
          </cell>
          <cell r="K7" t="str">
            <v>Rokycany</v>
          </cell>
          <cell r="L7" t="str">
            <v>Mělník</v>
          </cell>
          <cell r="M7" t="str">
            <v>Teplice</v>
          </cell>
          <cell r="R7" t="str">
            <v>1x akumulační nádrž NAUTILUS o celkovém objemu12 m3</v>
          </cell>
        </row>
        <row r="8">
          <cell r="B8" t="str">
            <v>Tábor</v>
          </cell>
          <cell r="C8" t="str">
            <v>Znojmo</v>
          </cell>
          <cell r="K8" t="str">
            <v>Tachov</v>
          </cell>
          <cell r="L8" t="str">
            <v>Mladá Boleslav</v>
          </cell>
          <cell r="M8" t="str">
            <v>Ústí nad Labem</v>
          </cell>
        </row>
        <row r="9">
          <cell r="L9" t="str">
            <v>Nymburk</v>
          </cell>
        </row>
        <row r="10">
          <cell r="L10" t="str">
            <v>Praha-východ</v>
          </cell>
        </row>
        <row r="11">
          <cell r="L11" t="str">
            <v>Praha-západ</v>
          </cell>
        </row>
        <row r="12">
          <cell r="L12" t="str">
            <v>Příbram</v>
          </cell>
        </row>
        <row r="13">
          <cell r="L13" t="str">
            <v>Rakovník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1000"/>
  <sheetViews>
    <sheetView topLeftCell="A16" workbookViewId="0"/>
  </sheetViews>
  <sheetFormatPr defaultColWidth="14.42578125" defaultRowHeight="15" customHeight="1" x14ac:dyDescent="0.25"/>
  <cols>
    <col min="1" max="25" width="3.42578125" customWidth="1"/>
    <col min="26" max="27" width="3.5703125" customWidth="1"/>
    <col min="28" max="28" width="9.7109375" customWidth="1"/>
  </cols>
  <sheetData>
    <row r="1" spans="1:28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 t="str">
        <f>C7</f>
        <v>OBEC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x14ac:dyDescent="0.25">
      <c r="A6" s="1"/>
      <c r="B6" s="1"/>
      <c r="C6" s="4" t="s">
        <v>2</v>
      </c>
      <c r="D6" s="5"/>
      <c r="E6" s="5"/>
      <c r="F6" s="5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6" t="s">
        <v>3</v>
      </c>
      <c r="S6" s="1"/>
      <c r="T6" s="1"/>
      <c r="U6" s="1"/>
      <c r="V6" s="1"/>
      <c r="W6" s="1"/>
      <c r="X6" s="1"/>
      <c r="Y6" s="1"/>
      <c r="Z6" s="1"/>
      <c r="AA6" s="1"/>
      <c r="AB6" s="7"/>
    </row>
    <row r="7" spans="1:28" ht="15.75" x14ac:dyDescent="0.25">
      <c r="A7" s="1"/>
      <c r="B7" s="1"/>
      <c r="C7" s="5" t="s">
        <v>4</v>
      </c>
      <c r="D7" s="5"/>
      <c r="E7" s="5"/>
      <c r="F7" s="5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25"/>
      <c r="S7" s="26"/>
      <c r="T7" s="26"/>
      <c r="U7" s="26"/>
      <c r="V7" s="26"/>
      <c r="W7" s="1"/>
      <c r="X7" s="1"/>
      <c r="Y7" s="1"/>
      <c r="Z7" s="1"/>
      <c r="AA7" s="1"/>
      <c r="AB7" s="7"/>
    </row>
    <row r="8" spans="1:28" ht="15.75" x14ac:dyDescent="0.25">
      <c r="A8" s="1"/>
      <c r="B8" s="1"/>
      <c r="C8" s="8" t="s">
        <v>5</v>
      </c>
      <c r="D8" s="8"/>
      <c r="E8" s="8"/>
      <c r="F8" s="8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27"/>
      <c r="S8" s="28"/>
      <c r="T8" s="28"/>
      <c r="U8" s="28"/>
      <c r="V8" s="28"/>
      <c r="W8" s="1"/>
      <c r="X8" s="1"/>
      <c r="Y8" s="1"/>
      <c r="Z8" s="1"/>
      <c r="AA8" s="1"/>
      <c r="AB8" s="1"/>
    </row>
    <row r="9" spans="1:28" ht="15.75" x14ac:dyDescent="0.25">
      <c r="A9" s="1"/>
      <c r="B9" s="1"/>
      <c r="C9" s="8" t="s">
        <v>6</v>
      </c>
      <c r="D9" s="8"/>
      <c r="E9" s="8"/>
      <c r="F9" s="8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27"/>
      <c r="S9" s="28"/>
      <c r="T9" s="28"/>
      <c r="U9" s="28"/>
      <c r="V9" s="28"/>
      <c r="W9" s="1"/>
      <c r="X9" s="1"/>
      <c r="Y9" s="1"/>
      <c r="Z9" s="1"/>
      <c r="AA9" s="1"/>
      <c r="AB9" s="7"/>
    </row>
    <row r="10" spans="1:28" ht="15.75" x14ac:dyDescent="0.25">
      <c r="A10" s="1"/>
      <c r="B10" s="1"/>
      <c r="C10" s="8" t="s">
        <v>7</v>
      </c>
      <c r="D10" s="8"/>
      <c r="E10" s="8"/>
      <c r="F10" s="8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27"/>
      <c r="S10" s="28"/>
      <c r="T10" s="28"/>
      <c r="U10" s="28"/>
      <c r="V10" s="28"/>
      <c r="W10" s="1"/>
      <c r="X10" s="1"/>
      <c r="Y10" s="1"/>
      <c r="Z10" s="1"/>
      <c r="AA10" s="1"/>
      <c r="AB10" s="1"/>
    </row>
    <row r="11" spans="1:28" ht="15.75" x14ac:dyDescent="0.25">
      <c r="A11" s="1"/>
      <c r="B11" s="1"/>
      <c r="C11" s="8" t="s">
        <v>8</v>
      </c>
      <c r="D11" s="8"/>
      <c r="E11" s="8"/>
      <c r="F11" s="8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27"/>
      <c r="S11" s="28"/>
      <c r="T11" s="28"/>
      <c r="U11" s="28"/>
      <c r="V11" s="28"/>
      <c r="W11" s="1"/>
      <c r="X11" s="1"/>
      <c r="Y11" s="1"/>
      <c r="Z11" s="1"/>
      <c r="AA11" s="1"/>
      <c r="AB11" s="9"/>
    </row>
    <row r="12" spans="1:28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x14ac:dyDescent="0.25">
      <c r="A13" s="1"/>
      <c r="B13" s="6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 x14ac:dyDescent="0.25">
      <c r="A14" s="1"/>
      <c r="B14" s="35" t="s">
        <v>10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3"/>
      <c r="Q14" s="29">
        <v>0</v>
      </c>
      <c r="R14" s="30"/>
      <c r="S14" s="30"/>
      <c r="T14" s="30"/>
      <c r="U14" s="30"/>
      <c r="V14" s="30"/>
      <c r="W14" s="32" t="s">
        <v>11</v>
      </c>
      <c r="X14" s="33"/>
      <c r="Y14" s="1"/>
      <c r="Z14" s="1"/>
      <c r="AA14" s="1"/>
      <c r="AB14" s="1"/>
    </row>
    <row r="15" spans="1:28" ht="15" customHeight="1" x14ac:dyDescent="0.25">
      <c r="A15" s="1"/>
      <c r="B15" s="31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34"/>
      <c r="Q15" s="31"/>
      <c r="R15" s="26"/>
      <c r="S15" s="26"/>
      <c r="T15" s="26"/>
      <c r="U15" s="26"/>
      <c r="V15" s="26"/>
      <c r="W15" s="26"/>
      <c r="X15" s="34"/>
      <c r="Y15" s="1"/>
      <c r="Z15" s="1"/>
      <c r="AA15" s="1"/>
      <c r="AB15" s="1"/>
    </row>
    <row r="16" spans="1:28" ht="15" customHeight="1" x14ac:dyDescent="0.25">
      <c r="A16" s="1"/>
      <c r="B16" s="35" t="s">
        <v>12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3"/>
      <c r="Q16" s="29">
        <v>0</v>
      </c>
      <c r="R16" s="30"/>
      <c r="S16" s="30"/>
      <c r="T16" s="30"/>
      <c r="U16" s="30"/>
      <c r="V16" s="30"/>
      <c r="W16" s="32" t="s">
        <v>11</v>
      </c>
      <c r="X16" s="33"/>
      <c r="Y16" s="1"/>
      <c r="Z16" s="1"/>
      <c r="AA16" s="1"/>
      <c r="AB16" s="1"/>
    </row>
    <row r="17" spans="1:28" ht="15" customHeight="1" x14ac:dyDescent="0.25">
      <c r="A17" s="1"/>
      <c r="B17" s="31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4"/>
      <c r="Q17" s="31"/>
      <c r="R17" s="26"/>
      <c r="S17" s="26"/>
      <c r="T17" s="26"/>
      <c r="U17" s="26"/>
      <c r="V17" s="26"/>
      <c r="W17" s="26"/>
      <c r="X17" s="34"/>
      <c r="Y17" s="1"/>
      <c r="Z17" s="1"/>
      <c r="AA17" s="1"/>
      <c r="AB17" s="1"/>
    </row>
    <row r="18" spans="1:28" ht="15" customHeight="1" x14ac:dyDescent="0.25">
      <c r="A18" s="1"/>
      <c r="B18" s="35" t="s">
        <v>13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3"/>
      <c r="Q18" s="29">
        <f>SUM('9.2'!Z5:AG5,'9.2'!Z21:AG21)</f>
        <v>0</v>
      </c>
      <c r="R18" s="30"/>
      <c r="S18" s="30"/>
      <c r="T18" s="30"/>
      <c r="U18" s="30"/>
      <c r="V18" s="30"/>
      <c r="W18" s="32" t="s">
        <v>11</v>
      </c>
      <c r="X18" s="33"/>
      <c r="Y18" s="1"/>
      <c r="Z18" s="1"/>
      <c r="AA18" s="1"/>
      <c r="AB18" s="1"/>
    </row>
    <row r="19" spans="1:28" ht="15" customHeight="1" x14ac:dyDescent="0.25">
      <c r="A19" s="1"/>
      <c r="B19" s="31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4"/>
      <c r="Q19" s="31"/>
      <c r="R19" s="26"/>
      <c r="S19" s="26"/>
      <c r="T19" s="26"/>
      <c r="U19" s="26"/>
      <c r="V19" s="26"/>
      <c r="W19" s="26"/>
      <c r="X19" s="34"/>
      <c r="Y19" s="1"/>
      <c r="Z19" s="1"/>
      <c r="AA19" s="1"/>
      <c r="AB19" s="1"/>
    </row>
    <row r="20" spans="1:28" ht="15" customHeight="1" x14ac:dyDescent="0.25">
      <c r="A20" s="1"/>
      <c r="B20" s="35" t="s">
        <v>14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3"/>
      <c r="Q20" s="29">
        <v>0</v>
      </c>
      <c r="R20" s="30"/>
      <c r="S20" s="30"/>
      <c r="T20" s="30"/>
      <c r="U20" s="30"/>
      <c r="V20" s="30"/>
      <c r="W20" s="32" t="s">
        <v>11</v>
      </c>
      <c r="X20" s="33"/>
      <c r="Y20" s="1"/>
      <c r="Z20" s="1"/>
      <c r="AA20" s="1"/>
      <c r="AB20" s="1"/>
    </row>
    <row r="21" spans="1:28" ht="15" customHeight="1" x14ac:dyDescent="0.25">
      <c r="A21" s="1"/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34"/>
      <c r="Q21" s="31"/>
      <c r="R21" s="26"/>
      <c r="S21" s="26"/>
      <c r="T21" s="26"/>
      <c r="U21" s="26"/>
      <c r="V21" s="26"/>
      <c r="W21" s="26"/>
      <c r="X21" s="34"/>
      <c r="Y21" s="1"/>
      <c r="Z21" s="1"/>
      <c r="AA21" s="1"/>
      <c r="AB21" s="7"/>
    </row>
    <row r="22" spans="1:28" ht="15" customHeight="1" x14ac:dyDescent="0.25">
      <c r="A22" s="1"/>
      <c r="B22" s="35" t="s">
        <v>15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3"/>
      <c r="Q22" s="29">
        <f>'9.2'!Z30+'9.2'!AD30</f>
        <v>0</v>
      </c>
      <c r="R22" s="30"/>
      <c r="S22" s="30"/>
      <c r="T22" s="30"/>
      <c r="U22" s="30"/>
      <c r="V22" s="30"/>
      <c r="W22" s="32" t="s">
        <v>11</v>
      </c>
      <c r="X22" s="33"/>
      <c r="Y22" s="1"/>
      <c r="Z22" s="1"/>
      <c r="AA22" s="1"/>
      <c r="AB22" s="7"/>
    </row>
    <row r="23" spans="1:28" ht="15" customHeight="1" x14ac:dyDescent="0.25">
      <c r="A23" s="1"/>
      <c r="B23" s="31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4"/>
      <c r="Q23" s="31"/>
      <c r="R23" s="26"/>
      <c r="S23" s="26"/>
      <c r="T23" s="26"/>
      <c r="U23" s="26"/>
      <c r="V23" s="26"/>
      <c r="W23" s="26"/>
      <c r="X23" s="34"/>
      <c r="Y23" s="1"/>
      <c r="Z23" s="1"/>
      <c r="AA23" s="1"/>
      <c r="AB23" s="1"/>
    </row>
    <row r="24" spans="1:28" ht="15" customHeight="1" x14ac:dyDescent="0.25">
      <c r="A24" s="1"/>
      <c r="B24" s="36" t="s">
        <v>16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3"/>
      <c r="Q24" s="41">
        <f>SUM(Q14:V23)</f>
        <v>0</v>
      </c>
      <c r="R24" s="30"/>
      <c r="S24" s="30"/>
      <c r="T24" s="30"/>
      <c r="U24" s="30"/>
      <c r="V24" s="30"/>
      <c r="W24" s="42" t="s">
        <v>11</v>
      </c>
      <c r="X24" s="33"/>
      <c r="Y24" s="1"/>
      <c r="Z24" s="1"/>
      <c r="AA24" s="1"/>
      <c r="AB24" s="1"/>
    </row>
    <row r="25" spans="1:28" ht="15" customHeight="1" x14ac:dyDescent="0.25">
      <c r="A25" s="1"/>
      <c r="B25" s="31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34"/>
      <c r="Q25" s="31"/>
      <c r="R25" s="26"/>
      <c r="S25" s="26"/>
      <c r="T25" s="26"/>
      <c r="U25" s="26"/>
      <c r="V25" s="26"/>
      <c r="W25" s="26"/>
      <c r="X25" s="34"/>
      <c r="Y25" s="1"/>
      <c r="Z25" s="1"/>
      <c r="AA25" s="1"/>
      <c r="AB25" s="1"/>
    </row>
    <row r="26" spans="1:28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"/>
      <c r="R26" s="10"/>
      <c r="S26" s="10"/>
      <c r="T26" s="10"/>
      <c r="U26" s="10"/>
      <c r="V26" s="10"/>
      <c r="W26" s="1"/>
      <c r="X26" s="1"/>
      <c r="Y26" s="1"/>
      <c r="Z26" s="1"/>
      <c r="AA26" s="1"/>
      <c r="AB26" s="1"/>
    </row>
    <row r="27" spans="1:28" ht="15.75" x14ac:dyDescent="0.25">
      <c r="A27" s="1"/>
      <c r="B27" s="6" t="s">
        <v>17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"/>
      <c r="R27" s="10"/>
      <c r="S27" s="10"/>
      <c r="T27" s="10"/>
      <c r="U27" s="10"/>
      <c r="V27" s="10"/>
      <c r="W27" s="1"/>
      <c r="X27" s="1"/>
      <c r="Y27" s="1"/>
      <c r="Z27" s="1"/>
      <c r="AA27" s="1"/>
      <c r="AB27" s="1"/>
    </row>
    <row r="28" spans="1:28" ht="15.75" x14ac:dyDescent="0.25">
      <c r="A28" s="1"/>
      <c r="B28" s="35" t="s">
        <v>18</v>
      </c>
      <c r="C28" s="30"/>
      <c r="D28" s="30"/>
      <c r="E28" s="30"/>
      <c r="F28" s="30"/>
      <c r="G28" s="30"/>
      <c r="H28" s="30"/>
      <c r="I28" s="30"/>
      <c r="J28" s="33"/>
      <c r="K28" s="37" t="s">
        <v>19</v>
      </c>
      <c r="L28" s="30"/>
      <c r="M28" s="30"/>
      <c r="N28" s="30"/>
      <c r="O28" s="30"/>
      <c r="P28" s="33"/>
      <c r="Q28" s="29">
        <v>0</v>
      </c>
      <c r="R28" s="30"/>
      <c r="S28" s="30"/>
      <c r="T28" s="30"/>
      <c r="U28" s="30"/>
      <c r="V28" s="30"/>
      <c r="W28" s="32" t="s">
        <v>11</v>
      </c>
      <c r="X28" s="33"/>
      <c r="Y28" s="1"/>
      <c r="Z28" s="1"/>
      <c r="AA28" s="1"/>
      <c r="AB28" s="1"/>
    </row>
    <row r="29" spans="1:28" ht="15.75" x14ac:dyDescent="0.25">
      <c r="A29" s="1"/>
      <c r="B29" s="31"/>
      <c r="C29" s="26"/>
      <c r="D29" s="26"/>
      <c r="E29" s="26"/>
      <c r="F29" s="26"/>
      <c r="G29" s="26"/>
      <c r="H29" s="26"/>
      <c r="I29" s="26"/>
      <c r="J29" s="34"/>
      <c r="K29" s="31"/>
      <c r="L29" s="26"/>
      <c r="M29" s="26"/>
      <c r="N29" s="26"/>
      <c r="O29" s="26"/>
      <c r="P29" s="34"/>
      <c r="Q29" s="31"/>
      <c r="R29" s="26"/>
      <c r="S29" s="26"/>
      <c r="T29" s="26"/>
      <c r="U29" s="26"/>
      <c r="V29" s="26"/>
      <c r="W29" s="26"/>
      <c r="X29" s="34"/>
      <c r="Y29" s="1"/>
      <c r="Z29" s="1"/>
      <c r="AA29" s="1"/>
      <c r="AB29" s="1"/>
    </row>
    <row r="30" spans="1:28" ht="15.75" x14ac:dyDescent="0.25">
      <c r="A30" s="1"/>
      <c r="B30" s="35" t="s">
        <v>20</v>
      </c>
      <c r="C30" s="30"/>
      <c r="D30" s="30"/>
      <c r="E30" s="30"/>
      <c r="F30" s="30"/>
      <c r="G30" s="30"/>
      <c r="H30" s="30"/>
      <c r="I30" s="30"/>
      <c r="J30" s="33"/>
      <c r="K30" s="37" t="s">
        <v>19</v>
      </c>
      <c r="L30" s="30"/>
      <c r="M30" s="30"/>
      <c r="N30" s="30"/>
      <c r="O30" s="30"/>
      <c r="P30" s="33"/>
      <c r="Q30" s="29">
        <v>0</v>
      </c>
      <c r="R30" s="30"/>
      <c r="S30" s="30"/>
      <c r="T30" s="30"/>
      <c r="U30" s="30"/>
      <c r="V30" s="30"/>
      <c r="W30" s="32" t="s">
        <v>11</v>
      </c>
      <c r="X30" s="33"/>
      <c r="Y30" s="1"/>
      <c r="Z30" s="1"/>
      <c r="AA30" s="1"/>
      <c r="AB30" s="1"/>
    </row>
    <row r="31" spans="1:28" ht="15.75" x14ac:dyDescent="0.25">
      <c r="A31" s="1"/>
      <c r="B31" s="31"/>
      <c r="C31" s="26"/>
      <c r="D31" s="26"/>
      <c r="E31" s="26"/>
      <c r="F31" s="26"/>
      <c r="G31" s="26"/>
      <c r="H31" s="26"/>
      <c r="I31" s="26"/>
      <c r="J31" s="34"/>
      <c r="K31" s="31"/>
      <c r="L31" s="26"/>
      <c r="M31" s="26"/>
      <c r="N31" s="26"/>
      <c r="O31" s="26"/>
      <c r="P31" s="34"/>
      <c r="Q31" s="31"/>
      <c r="R31" s="26"/>
      <c r="S31" s="26"/>
      <c r="T31" s="26"/>
      <c r="U31" s="26"/>
      <c r="V31" s="26"/>
      <c r="W31" s="26"/>
      <c r="X31" s="34"/>
      <c r="Y31" s="1"/>
      <c r="Z31" s="1"/>
      <c r="AA31" s="1"/>
      <c r="AB31" s="1"/>
    </row>
    <row r="32" spans="1:28" ht="15.75" x14ac:dyDescent="0.25">
      <c r="A32" s="1"/>
      <c r="B32" s="35" t="s">
        <v>21</v>
      </c>
      <c r="C32" s="30"/>
      <c r="D32" s="30"/>
      <c r="E32" s="30"/>
      <c r="F32" s="30"/>
      <c r="G32" s="30"/>
      <c r="H32" s="30"/>
      <c r="I32" s="30"/>
      <c r="J32" s="33"/>
      <c r="K32" s="37" t="s">
        <v>22</v>
      </c>
      <c r="L32" s="30"/>
      <c r="M32" s="30"/>
      <c r="N32" s="30"/>
      <c r="O32" s="30"/>
      <c r="P32" s="33"/>
      <c r="Q32" s="29">
        <f>Q24</f>
        <v>0</v>
      </c>
      <c r="R32" s="30"/>
      <c r="S32" s="30"/>
      <c r="T32" s="30"/>
      <c r="U32" s="30"/>
      <c r="V32" s="30"/>
      <c r="W32" s="32" t="s">
        <v>11</v>
      </c>
      <c r="X32" s="33"/>
      <c r="Y32" s="1"/>
      <c r="Z32" s="1"/>
      <c r="AA32" s="1"/>
      <c r="AB32" s="1"/>
    </row>
    <row r="33" spans="1:28" ht="15.75" x14ac:dyDescent="0.25">
      <c r="A33" s="1"/>
      <c r="B33" s="31"/>
      <c r="C33" s="26"/>
      <c r="D33" s="26"/>
      <c r="E33" s="26"/>
      <c r="F33" s="26"/>
      <c r="G33" s="26"/>
      <c r="H33" s="26"/>
      <c r="I33" s="26"/>
      <c r="J33" s="34"/>
      <c r="K33" s="31"/>
      <c r="L33" s="26"/>
      <c r="M33" s="26"/>
      <c r="N33" s="26"/>
      <c r="O33" s="26"/>
      <c r="P33" s="34"/>
      <c r="Q33" s="31"/>
      <c r="R33" s="26"/>
      <c r="S33" s="26"/>
      <c r="T33" s="26"/>
      <c r="U33" s="26"/>
      <c r="V33" s="26"/>
      <c r="W33" s="26"/>
      <c r="X33" s="34"/>
      <c r="Y33" s="1"/>
      <c r="Z33" s="1"/>
      <c r="AA33" s="1"/>
      <c r="AB33" s="1"/>
    </row>
    <row r="34" spans="1:28" ht="15.75" x14ac:dyDescent="0.25">
      <c r="A34" s="1"/>
      <c r="B34" s="35" t="s">
        <v>23</v>
      </c>
      <c r="C34" s="30"/>
      <c r="D34" s="30"/>
      <c r="E34" s="30"/>
      <c r="F34" s="30"/>
      <c r="G34" s="30"/>
      <c r="H34" s="30"/>
      <c r="I34" s="30"/>
      <c r="J34" s="33"/>
      <c r="K34" s="37" t="s">
        <v>22</v>
      </c>
      <c r="L34" s="30"/>
      <c r="M34" s="30"/>
      <c r="N34" s="30"/>
      <c r="O34" s="30"/>
      <c r="P34" s="33"/>
      <c r="Q34" s="29">
        <f>Q32*0.21</f>
        <v>0</v>
      </c>
      <c r="R34" s="30"/>
      <c r="S34" s="30"/>
      <c r="T34" s="30"/>
      <c r="U34" s="30"/>
      <c r="V34" s="30"/>
      <c r="W34" s="32" t="s">
        <v>11</v>
      </c>
      <c r="X34" s="33"/>
      <c r="Y34" s="1"/>
      <c r="Z34" s="1"/>
      <c r="AA34" s="1"/>
      <c r="AB34" s="1"/>
    </row>
    <row r="35" spans="1:28" ht="15.75" x14ac:dyDescent="0.25">
      <c r="A35" s="1"/>
      <c r="B35" s="31"/>
      <c r="C35" s="26"/>
      <c r="D35" s="26"/>
      <c r="E35" s="26"/>
      <c r="F35" s="26"/>
      <c r="G35" s="26"/>
      <c r="H35" s="26"/>
      <c r="I35" s="26"/>
      <c r="J35" s="34"/>
      <c r="K35" s="31"/>
      <c r="L35" s="26"/>
      <c r="M35" s="26"/>
      <c r="N35" s="26"/>
      <c r="O35" s="26"/>
      <c r="P35" s="34"/>
      <c r="Q35" s="38"/>
      <c r="R35" s="39"/>
      <c r="S35" s="39"/>
      <c r="T35" s="39"/>
      <c r="U35" s="39"/>
      <c r="V35" s="39"/>
      <c r="W35" s="39"/>
      <c r="X35" s="40"/>
      <c r="Y35" s="1"/>
      <c r="Z35" s="1"/>
      <c r="AA35" s="1"/>
      <c r="AB35" s="1"/>
    </row>
    <row r="36" spans="1:28" ht="15.75" x14ac:dyDescent="0.25">
      <c r="A36" s="1"/>
      <c r="B36" s="35" t="s">
        <v>24</v>
      </c>
      <c r="C36" s="30"/>
      <c r="D36" s="30"/>
      <c r="E36" s="30"/>
      <c r="F36" s="30"/>
      <c r="G36" s="30"/>
      <c r="H36" s="30"/>
      <c r="I36" s="30"/>
      <c r="J36" s="30"/>
      <c r="K36" s="52"/>
      <c r="L36" s="30"/>
      <c r="M36" s="30"/>
      <c r="N36" s="30"/>
      <c r="O36" s="30"/>
      <c r="P36" s="30"/>
      <c r="Q36" s="43">
        <v>0</v>
      </c>
      <c r="R36" s="30"/>
      <c r="S36" s="30"/>
      <c r="T36" s="30"/>
      <c r="U36" s="30"/>
      <c r="V36" s="30"/>
      <c r="W36" s="32" t="s">
        <v>11</v>
      </c>
      <c r="X36" s="33"/>
      <c r="Y36" s="1"/>
      <c r="Z36" s="1"/>
      <c r="AA36" s="1"/>
      <c r="AB36" s="1"/>
    </row>
    <row r="37" spans="1:28" ht="15.75" x14ac:dyDescent="0.25">
      <c r="A37" s="1"/>
      <c r="B37" s="31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34"/>
      <c r="Y37" s="1"/>
      <c r="Z37" s="1"/>
      <c r="AA37" s="1"/>
      <c r="AB37" s="1"/>
    </row>
    <row r="38" spans="1:28" ht="15.75" x14ac:dyDescent="0.25">
      <c r="A38" s="1"/>
      <c r="B38" s="44" t="s">
        <v>25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48">
        <f>Q32+Q34</f>
        <v>0</v>
      </c>
      <c r="R38" s="45"/>
      <c r="S38" s="45"/>
      <c r="T38" s="45"/>
      <c r="U38" s="45"/>
      <c r="V38" s="46"/>
      <c r="W38" s="50" t="s">
        <v>11</v>
      </c>
      <c r="X38" s="51"/>
      <c r="Y38" s="1"/>
      <c r="Z38" s="1"/>
      <c r="AA38" s="1"/>
      <c r="AB38" s="1"/>
    </row>
    <row r="39" spans="1:28" ht="15.75" x14ac:dyDescent="0.25">
      <c r="A39" s="1"/>
      <c r="B39" s="31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47"/>
      <c r="Q39" s="49"/>
      <c r="R39" s="26"/>
      <c r="S39" s="26"/>
      <c r="T39" s="26"/>
      <c r="U39" s="26"/>
      <c r="V39" s="47"/>
      <c r="W39" s="49"/>
      <c r="X39" s="34"/>
      <c r="Y39" s="1"/>
      <c r="Z39" s="1"/>
      <c r="AA39" s="1"/>
      <c r="AB39" s="1"/>
    </row>
    <row r="40" spans="1:28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x14ac:dyDescent="0.25">
      <c r="A41" s="1"/>
      <c r="B41" s="1" t="s">
        <v>26</v>
      </c>
      <c r="C41" s="5"/>
      <c r="D41" s="5"/>
      <c r="E41" s="5"/>
      <c r="F41" s="5"/>
      <c r="G41" s="5"/>
      <c r="H41" s="5"/>
      <c r="I41" s="1"/>
      <c r="J41" s="1" t="s">
        <v>27</v>
      </c>
      <c r="K41" s="1"/>
      <c r="L41" s="5"/>
      <c r="M41" s="5"/>
      <c r="N41" s="5"/>
      <c r="O41" s="5"/>
      <c r="P41" s="5"/>
      <c r="Q41" s="5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6"/>
      <c r="AA43" s="6"/>
      <c r="AB43" s="1"/>
    </row>
    <row r="44" spans="1:28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6"/>
      <c r="AA44" s="6"/>
      <c r="AB44" s="1"/>
    </row>
    <row r="45" spans="1:28" ht="15.75" x14ac:dyDescent="0.25">
      <c r="A45" s="1"/>
      <c r="B45" s="1"/>
      <c r="C45" s="1"/>
      <c r="D45" s="1"/>
      <c r="E45" s="11"/>
      <c r="F45" s="11" t="s">
        <v>28</v>
      </c>
      <c r="G45" s="11"/>
      <c r="H45" s="11"/>
      <c r="I45" s="11"/>
      <c r="J45" s="11"/>
      <c r="K45" s="1"/>
      <c r="L45" s="1"/>
      <c r="M45" s="1"/>
      <c r="N45" s="1"/>
      <c r="O45" s="1"/>
      <c r="P45" s="1"/>
      <c r="Q45" s="11"/>
      <c r="R45" s="11" t="s">
        <v>29</v>
      </c>
      <c r="S45" s="11"/>
      <c r="T45" s="11"/>
      <c r="U45" s="11"/>
      <c r="V45" s="1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6"/>
      <c r="AA46" s="6"/>
      <c r="AB46" s="6"/>
    </row>
    <row r="47" spans="1:28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6"/>
      <c r="AA47" s="6"/>
      <c r="AB47" s="6"/>
    </row>
    <row r="48" spans="1:28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6"/>
      <c r="AB48" s="1"/>
    </row>
    <row r="49" spans="1:28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6"/>
      <c r="AB49" s="1"/>
    </row>
    <row r="50" spans="1:28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6"/>
      <c r="AB50" s="6"/>
    </row>
    <row r="51" spans="1:28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6"/>
      <c r="AB51" s="6"/>
    </row>
    <row r="52" spans="1:28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6"/>
      <c r="AB52" s="1"/>
    </row>
    <row r="53" spans="1:28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6"/>
      <c r="AB53" s="1"/>
    </row>
    <row r="54" spans="1:28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6"/>
      <c r="AA54" s="6"/>
      <c r="AB54" s="1"/>
    </row>
    <row r="55" spans="1:28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6"/>
      <c r="AA55" s="6"/>
      <c r="AB55" s="1"/>
    </row>
    <row r="56" spans="1:28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2"/>
      <c r="AA56" s="13"/>
      <c r="AB56" s="1"/>
    </row>
    <row r="57" spans="1:28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6"/>
      <c r="AB57" s="1"/>
    </row>
    <row r="58" spans="1:28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6"/>
      <c r="AA58" s="6"/>
      <c r="AB58" s="1"/>
    </row>
    <row r="59" spans="1:28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6"/>
      <c r="AA59" s="6"/>
      <c r="AB59" s="1"/>
    </row>
    <row r="60" spans="1:28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2"/>
      <c r="AA60" s="13"/>
      <c r="AB60" s="1"/>
    </row>
    <row r="61" spans="1:28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2"/>
      <c r="AA61" s="13"/>
      <c r="AB61" s="1"/>
    </row>
    <row r="62" spans="1:28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6"/>
      <c r="AB62" s="1"/>
    </row>
    <row r="63" spans="1:28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6"/>
      <c r="AB63" s="7"/>
    </row>
    <row r="64" spans="1:28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6"/>
      <c r="AB64" s="1"/>
    </row>
    <row r="65" spans="1:28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6"/>
      <c r="AB65" s="1"/>
    </row>
    <row r="66" spans="1:28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6"/>
      <c r="AB66" s="1"/>
    </row>
    <row r="67" spans="1:28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6"/>
      <c r="AB67" s="1"/>
    </row>
    <row r="68" spans="1:28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6"/>
      <c r="AB68" s="1"/>
    </row>
    <row r="69" spans="1:28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6"/>
      <c r="AB69" s="1"/>
    </row>
    <row r="70" spans="1:28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6"/>
      <c r="AB70" s="1"/>
    </row>
    <row r="71" spans="1:28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6"/>
      <c r="AB71" s="1"/>
    </row>
    <row r="72" spans="1:28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6"/>
      <c r="AB72" s="1"/>
    </row>
    <row r="73" spans="1:28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6"/>
      <c r="AB73" s="1"/>
    </row>
    <row r="74" spans="1:28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6"/>
      <c r="AB74" s="1"/>
    </row>
    <row r="75" spans="1:28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6"/>
      <c r="AA97" s="6"/>
      <c r="AB97" s="1"/>
    </row>
    <row r="98" spans="1:28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4"/>
      <c r="AA99" s="14"/>
      <c r="AB99" s="15"/>
    </row>
    <row r="100" spans="1:28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4"/>
      <c r="AA100" s="14"/>
      <c r="AB100" s="1"/>
    </row>
    <row r="101" spans="1:28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6"/>
      <c r="AA101" s="16"/>
      <c r="AB101" s="1"/>
    </row>
    <row r="102" spans="1:28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4"/>
      <c r="AA102" s="14"/>
      <c r="AB102" s="1"/>
    </row>
    <row r="103" spans="1:28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4"/>
      <c r="AA103" s="14"/>
      <c r="AB103" s="1"/>
    </row>
    <row r="104" spans="1:28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4"/>
      <c r="AA104" s="14"/>
      <c r="AB104" s="1"/>
    </row>
    <row r="105" spans="1:28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6"/>
      <c r="AA106" s="6"/>
      <c r="AB106" s="1"/>
    </row>
    <row r="107" spans="1:28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6"/>
      <c r="AA118" s="6"/>
      <c r="AB118" s="1"/>
    </row>
    <row r="119" spans="1:28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5"/>
    </row>
    <row r="121" spans="1:28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7"/>
      <c r="AA121" s="17"/>
      <c r="AB121" s="1"/>
    </row>
    <row r="122" spans="1:28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7"/>
      <c r="AA123" s="17"/>
      <c r="AB123" s="1"/>
    </row>
    <row r="124" spans="1:28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7"/>
      <c r="AA125" s="17"/>
      <c r="AB125" s="1"/>
    </row>
    <row r="126" spans="1:28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6"/>
      <c r="AA126" s="6"/>
      <c r="AB126" s="1"/>
    </row>
    <row r="127" spans="1:28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7"/>
      <c r="AA129" s="17"/>
      <c r="AB129" s="1"/>
    </row>
    <row r="130" spans="1:28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7"/>
      <c r="AA131" s="17"/>
      <c r="AB131" s="1"/>
    </row>
    <row r="132" spans="1:28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7"/>
      <c r="AA133" s="17"/>
      <c r="AB133" s="1"/>
    </row>
    <row r="134" spans="1:28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7"/>
      <c r="AA135" s="17"/>
      <c r="AB135" s="1"/>
    </row>
    <row r="136" spans="1:28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7"/>
      <c r="AA139" s="17"/>
      <c r="AB139" s="1"/>
    </row>
    <row r="140" spans="1:28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7"/>
      <c r="AA141" s="17"/>
      <c r="AB141" s="1"/>
    </row>
    <row r="142" spans="1:28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7"/>
      <c r="AA142" s="17"/>
      <c r="AB142" s="1"/>
    </row>
    <row r="143" spans="1:28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7"/>
      <c r="AA143" s="17"/>
      <c r="AB143" s="1"/>
    </row>
    <row r="144" spans="1:28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7"/>
      <c r="AA144" s="17"/>
      <c r="AB144" s="1"/>
    </row>
    <row r="145" spans="1:28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7"/>
      <c r="AA145" s="17"/>
      <c r="AB145" s="1"/>
    </row>
    <row r="146" spans="1:28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7"/>
      <c r="AA146" s="17"/>
      <c r="AB146" s="1"/>
    </row>
    <row r="147" spans="1:28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7"/>
      <c r="AA147" s="17"/>
      <c r="AB147" s="1"/>
    </row>
    <row r="148" spans="1:28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7"/>
      <c r="AA148" s="17"/>
      <c r="AB148" s="1"/>
    </row>
    <row r="149" spans="1:28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7"/>
      <c r="AA149" s="17"/>
      <c r="AB149" s="1"/>
    </row>
    <row r="150" spans="1:28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6"/>
      <c r="AA151" s="6"/>
      <c r="AB151" s="1"/>
    </row>
    <row r="152" spans="1:28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4"/>
      <c r="AA153" s="14"/>
      <c r="AB153" s="15"/>
    </row>
    <row r="154" spans="1:28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4"/>
      <c r="AA154" s="14"/>
      <c r="AB154" s="15"/>
    </row>
    <row r="155" spans="1:28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4"/>
      <c r="AA155" s="14"/>
      <c r="AB155" s="1"/>
    </row>
    <row r="156" spans="1:28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4"/>
      <c r="AA156" s="14"/>
      <c r="AB156" s="1"/>
    </row>
    <row r="157" spans="1:28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6"/>
      <c r="AA158" s="6"/>
      <c r="AB158" s="1"/>
    </row>
    <row r="159" spans="1:28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2"/>
      <c r="AA166" s="12"/>
      <c r="AB166" s="1"/>
    </row>
    <row r="167" spans="1:28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2"/>
      <c r="AA167" s="12"/>
      <c r="AB167" s="1"/>
    </row>
    <row r="168" spans="1:28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6"/>
      <c r="AA168" s="1"/>
      <c r="AB168" s="1"/>
    </row>
    <row r="169" spans="1:28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2"/>
      <c r="AA171" s="12"/>
      <c r="AB171" s="1"/>
    </row>
    <row r="172" spans="1:28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2"/>
      <c r="AA172" s="12"/>
      <c r="AB172" s="1"/>
    </row>
    <row r="173" spans="1:28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6"/>
      <c r="AA175" s="6"/>
      <c r="AB175" s="1"/>
    </row>
    <row r="176" spans="1:28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4"/>
      <c r="AA177" s="14"/>
      <c r="AB177" s="7"/>
    </row>
    <row r="178" spans="1:28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4"/>
      <c r="AA178" s="14"/>
      <c r="AB178" s="7"/>
    </row>
    <row r="179" spans="1:28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4"/>
      <c r="AA179" s="14"/>
      <c r="AB179" s="1"/>
    </row>
    <row r="180" spans="1:28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4"/>
      <c r="AA180" s="14"/>
      <c r="AB180" s="1"/>
    </row>
    <row r="181" spans="1:28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6"/>
      <c r="AA182" s="6"/>
      <c r="AB182" s="1"/>
    </row>
    <row r="183" spans="1:28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6"/>
      <c r="AA183" s="6"/>
      <c r="AB183" s="1"/>
    </row>
    <row r="184" spans="1:28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4"/>
      <c r="AA184" s="14"/>
      <c r="AB184" s="7"/>
    </row>
    <row r="185" spans="1:28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4"/>
      <c r="AA185" s="14"/>
      <c r="AB185" s="7"/>
    </row>
    <row r="186" spans="1:28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4"/>
      <c r="AA186" s="14"/>
      <c r="AB186" s="1"/>
    </row>
    <row r="187" spans="1:28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6"/>
      <c r="AA187" s="16"/>
      <c r="AB187" s="1"/>
    </row>
    <row r="188" spans="1:28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3"/>
      <c r="AA189" s="13"/>
      <c r="AB189" s="1"/>
    </row>
    <row r="190" spans="1:28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3"/>
      <c r="AA190" s="13"/>
      <c r="AB190" s="1"/>
    </row>
    <row r="191" spans="1:28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4"/>
      <c r="AA191" s="14"/>
      <c r="AB191" s="7"/>
    </row>
    <row r="192" spans="1:28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4"/>
      <c r="AA192" s="14"/>
      <c r="AB192" s="1"/>
    </row>
    <row r="193" spans="1:28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4"/>
      <c r="AA193" s="14"/>
      <c r="AB193" s="1"/>
    </row>
    <row r="194" spans="1:28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4"/>
      <c r="AA194" s="14"/>
      <c r="AB194" s="1"/>
    </row>
    <row r="195" spans="1:28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4"/>
      <c r="AA195" s="14"/>
      <c r="AB195" s="1"/>
    </row>
    <row r="196" spans="1:28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4"/>
      <c r="AA196" s="14"/>
      <c r="AB196" s="7"/>
    </row>
    <row r="197" spans="1:28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4"/>
      <c r="AA197" s="14"/>
      <c r="AB197" s="7"/>
    </row>
    <row r="198" spans="1:28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6"/>
      <c r="AA198" s="16"/>
      <c r="AB198" s="7"/>
    </row>
    <row r="199" spans="1:28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3"/>
      <c r="AA199" s="13"/>
      <c r="AB199" s="7"/>
    </row>
    <row r="200" spans="1:28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8"/>
      <c r="AA200" s="18"/>
      <c r="AB200" s="7"/>
    </row>
    <row r="201" spans="1:28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2"/>
      <c r="AA201" s="12"/>
      <c r="AB201" s="7"/>
    </row>
    <row r="202" spans="1:28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6"/>
      <c r="AA202" s="16"/>
      <c r="AB202" s="7"/>
    </row>
    <row r="203" spans="1:28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9"/>
      <c r="AA203" s="19"/>
      <c r="AB203" s="7"/>
    </row>
    <row r="204" spans="1:28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9"/>
      <c r="AA204" s="19"/>
      <c r="AB204" s="7"/>
    </row>
    <row r="205" spans="1:28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6"/>
      <c r="AA205" s="16"/>
      <c r="AB205" s="7"/>
    </row>
    <row r="206" spans="1:28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0"/>
      <c r="AA206" s="20"/>
      <c r="AB206" s="15"/>
    </row>
    <row r="207" spans="1:28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0"/>
      <c r="AA207" s="20"/>
      <c r="AB207" s="1"/>
    </row>
    <row r="208" spans="1:28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8"/>
      <c r="AA208" s="18"/>
      <c r="AB208" s="1"/>
    </row>
    <row r="209" spans="1:28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1"/>
      <c r="AA209" s="21"/>
      <c r="AB209" s="7"/>
    </row>
    <row r="210" spans="1:28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2"/>
      <c r="AA210" s="22"/>
      <c r="AB210" s="1"/>
    </row>
    <row r="211" spans="1:28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3"/>
      <c r="AA211" s="23"/>
      <c r="AB211" s="1"/>
    </row>
    <row r="212" spans="1:28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2"/>
      <c r="AA212" s="22"/>
      <c r="AB212" s="12"/>
    </row>
    <row r="213" spans="1:28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2"/>
      <c r="AA213" s="22"/>
      <c r="AB213" s="12"/>
    </row>
    <row r="214" spans="1:28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2"/>
      <c r="AA214" s="22"/>
      <c r="AB214" s="12"/>
    </row>
    <row r="215" spans="1:28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2"/>
      <c r="AA215" s="22"/>
      <c r="AB215" s="1"/>
    </row>
    <row r="216" spans="1:28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2"/>
      <c r="AA216" s="22"/>
      <c r="AB216" s="1"/>
    </row>
    <row r="217" spans="1:28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3"/>
      <c r="AA217" s="23"/>
      <c r="AB217" s="1"/>
    </row>
    <row r="218" spans="1:28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2"/>
      <c r="AA218" s="22"/>
      <c r="AB218" s="1"/>
    </row>
    <row r="219" spans="1:28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6"/>
      <c r="AA219" s="16"/>
      <c r="AB219" s="1"/>
    </row>
    <row r="220" spans="1:28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4"/>
      <c r="AA220" s="14"/>
      <c r="AB220" s="7"/>
    </row>
    <row r="221" spans="1:28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4"/>
      <c r="AA221" s="14"/>
      <c r="AB221" s="1"/>
    </row>
    <row r="222" spans="1:28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4"/>
      <c r="AA222" s="14"/>
      <c r="AB222" s="1"/>
    </row>
    <row r="223" spans="1:28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4"/>
      <c r="AA223" s="14"/>
      <c r="AB223" s="1"/>
    </row>
    <row r="224" spans="1:28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4"/>
      <c r="AA224" s="14"/>
      <c r="AB224" s="1"/>
    </row>
    <row r="225" spans="1:28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4"/>
      <c r="AA225" s="14"/>
      <c r="AB225" s="1"/>
    </row>
    <row r="226" spans="1:28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6"/>
      <c r="AA226" s="16"/>
      <c r="AB226" s="1"/>
    </row>
    <row r="227" spans="1:28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4"/>
      <c r="AA227" s="24"/>
      <c r="AB227" s="1"/>
    </row>
    <row r="228" spans="1:28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4"/>
      <c r="AA228" s="24"/>
      <c r="AB228" s="1"/>
    </row>
    <row r="229" spans="1:28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7"/>
    </row>
    <row r="230" spans="1:28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1:28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46">
    <mergeCell ref="K32:P33"/>
    <mergeCell ref="B34:J35"/>
    <mergeCell ref="K34:P35"/>
    <mergeCell ref="B36:J37"/>
    <mergeCell ref="K36:P37"/>
    <mergeCell ref="Q36:V37"/>
    <mergeCell ref="W36:X37"/>
    <mergeCell ref="B38:P39"/>
    <mergeCell ref="Q38:V39"/>
    <mergeCell ref="W38:X39"/>
    <mergeCell ref="B24:P25"/>
    <mergeCell ref="K28:P29"/>
    <mergeCell ref="Q32:V33"/>
    <mergeCell ref="W32:X33"/>
    <mergeCell ref="Q34:V35"/>
    <mergeCell ref="W34:X35"/>
    <mergeCell ref="Q24:V25"/>
    <mergeCell ref="W24:X25"/>
    <mergeCell ref="Q28:V29"/>
    <mergeCell ref="W28:X29"/>
    <mergeCell ref="Q30:V31"/>
    <mergeCell ref="W30:X31"/>
    <mergeCell ref="B28:J29"/>
    <mergeCell ref="B30:J31"/>
    <mergeCell ref="K30:P31"/>
    <mergeCell ref="B32:J33"/>
    <mergeCell ref="Q20:V21"/>
    <mergeCell ref="W20:X21"/>
    <mergeCell ref="W22:X23"/>
    <mergeCell ref="B14:P15"/>
    <mergeCell ref="B16:P17"/>
    <mergeCell ref="B18:P19"/>
    <mergeCell ref="B20:P21"/>
    <mergeCell ref="B22:P23"/>
    <mergeCell ref="Q22:V23"/>
    <mergeCell ref="Q14:V15"/>
    <mergeCell ref="W14:X15"/>
    <mergeCell ref="Q16:V17"/>
    <mergeCell ref="W16:X17"/>
    <mergeCell ref="Q18:V19"/>
    <mergeCell ref="W18:X19"/>
    <mergeCell ref="R7:V7"/>
    <mergeCell ref="R8:V8"/>
    <mergeCell ref="R9:V9"/>
    <mergeCell ref="R10:V10"/>
    <mergeCell ref="R11:V11"/>
  </mergeCells>
  <conditionalFormatting sqref="A206">
    <cfRule type="containsText" dxfId="1" priority="1" operator="containsText" text="CHYBA. Doplň Buňku G15 v záložce Doplň">
      <formula>NOT(ISERROR(SEARCH(("CHYBA. Doplň Buňku G15 v záložce Doplň"),(A206))))</formula>
    </cfRule>
  </conditionalFormatting>
  <pageMargins left="0.78740157480314965" right="0.73958333333333337" top="0.98425196850393704" bottom="0.98425196850393704" header="0" footer="0"/>
  <pageSetup paperSize="9" orientation="portrait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Q1000"/>
  <sheetViews>
    <sheetView tabSelected="1" zoomScaleNormal="100" workbookViewId="0">
      <selection activeCell="AP7" sqref="AP7"/>
    </sheetView>
  </sheetViews>
  <sheetFormatPr defaultColWidth="14.42578125" defaultRowHeight="15" customHeight="1" x14ac:dyDescent="0.2"/>
  <cols>
    <col min="1" max="16" width="3.28515625" style="58" customWidth="1"/>
    <col min="17" max="17" width="15.28515625" style="58" customWidth="1"/>
    <col min="18" max="19" width="3.28515625" style="58" customWidth="1"/>
    <col min="20" max="20" width="2.42578125" style="58" customWidth="1"/>
    <col min="21" max="21" width="3.28515625" style="58" customWidth="1"/>
    <col min="22" max="22" width="2.28515625" style="58" customWidth="1"/>
    <col min="23" max="32" width="3.28515625" style="58" customWidth="1"/>
    <col min="33" max="33" width="2" style="58" customWidth="1"/>
    <col min="34" max="35" width="3.28515625" style="58" customWidth="1"/>
    <col min="36" max="36" width="3" style="58" customWidth="1"/>
    <col min="37" max="37" width="1.7109375" style="58" customWidth="1"/>
    <col min="38" max="40" width="3.28515625" style="58" customWidth="1"/>
    <col min="41" max="41" width="3.140625" style="58" customWidth="1"/>
    <col min="42" max="42" width="17.28515625" style="58" customWidth="1"/>
    <col min="43" max="43" width="3.28515625" style="58" customWidth="1"/>
    <col min="44" max="16384" width="14.42578125" style="58"/>
  </cols>
  <sheetData>
    <row r="1" spans="1:43" ht="14.25" customHeight="1" x14ac:dyDescent="0.2">
      <c r="A1" s="54"/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 t="s">
        <v>0</v>
      </c>
      <c r="V1" s="55"/>
      <c r="W1" s="55"/>
      <c r="X1" s="55"/>
      <c r="Y1" s="55"/>
      <c r="Z1" s="55"/>
      <c r="AA1" s="55"/>
      <c r="AB1" s="55"/>
      <c r="AC1" s="57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3" ht="14.25" customHeight="1" x14ac:dyDescent="0.2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</row>
    <row r="3" spans="1:43" ht="14.25" customHeight="1" x14ac:dyDescent="0.2">
      <c r="A3" s="59" t="s">
        <v>30</v>
      </c>
      <c r="B3" s="60"/>
      <c r="C3" s="61" t="s">
        <v>31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0"/>
      <c r="R3" s="61" t="s">
        <v>32</v>
      </c>
      <c r="S3" s="62"/>
      <c r="T3" s="60"/>
      <c r="U3" s="61" t="s">
        <v>33</v>
      </c>
      <c r="V3" s="60"/>
      <c r="W3" s="63" t="s">
        <v>34</v>
      </c>
      <c r="X3" s="64"/>
      <c r="Y3" s="64"/>
      <c r="Z3" s="64"/>
      <c r="AA3" s="64"/>
      <c r="AB3" s="64"/>
      <c r="AC3" s="64"/>
      <c r="AD3" s="64"/>
      <c r="AE3" s="64"/>
      <c r="AF3" s="64"/>
      <c r="AG3" s="65"/>
      <c r="AH3" s="66" t="s">
        <v>35</v>
      </c>
      <c r="AI3" s="64"/>
      <c r="AJ3" s="64"/>
      <c r="AK3" s="64"/>
      <c r="AL3" s="64"/>
      <c r="AM3" s="64"/>
      <c r="AN3" s="64"/>
      <c r="AO3" s="121"/>
      <c r="AP3" s="122" t="s">
        <v>124</v>
      </c>
      <c r="AQ3" s="67"/>
    </row>
    <row r="4" spans="1:43" ht="14.25" customHeight="1" x14ac:dyDescent="0.2">
      <c r="A4" s="68"/>
      <c r="B4" s="69"/>
      <c r="C4" s="68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69"/>
      <c r="R4" s="68"/>
      <c r="S4" s="70"/>
      <c r="T4" s="69"/>
      <c r="U4" s="68"/>
      <c r="V4" s="69"/>
      <c r="W4" s="53" t="s">
        <v>36</v>
      </c>
      <c r="X4" s="64"/>
      <c r="Y4" s="65"/>
      <c r="Z4" s="53" t="s">
        <v>37</v>
      </c>
      <c r="AA4" s="64"/>
      <c r="AB4" s="64"/>
      <c r="AC4" s="65"/>
      <c r="AD4" s="53" t="s">
        <v>38</v>
      </c>
      <c r="AE4" s="64"/>
      <c r="AF4" s="64"/>
      <c r="AG4" s="65"/>
      <c r="AH4" s="71" t="s">
        <v>37</v>
      </c>
      <c r="AI4" s="64"/>
      <c r="AJ4" s="64"/>
      <c r="AK4" s="65"/>
      <c r="AL4" s="53" t="s">
        <v>38</v>
      </c>
      <c r="AM4" s="64"/>
      <c r="AN4" s="64"/>
      <c r="AO4" s="121"/>
      <c r="AP4" s="122"/>
      <c r="AQ4" s="72"/>
    </row>
    <row r="5" spans="1:43" ht="14.25" customHeight="1" x14ac:dyDescent="0.2">
      <c r="A5" s="73" t="s">
        <v>39</v>
      </c>
      <c r="B5" s="65"/>
      <c r="C5" s="74" t="s">
        <v>40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75" t="s">
        <v>41</v>
      </c>
      <c r="S5" s="64"/>
      <c r="T5" s="65"/>
      <c r="U5" s="75" t="s">
        <v>41</v>
      </c>
      <c r="V5" s="65"/>
      <c r="W5" s="76" t="s">
        <v>41</v>
      </c>
      <c r="X5" s="64"/>
      <c r="Y5" s="65"/>
      <c r="Z5" s="77">
        <f>SUM(Z6:AC20)</f>
        <v>0</v>
      </c>
      <c r="AA5" s="64"/>
      <c r="AB5" s="64"/>
      <c r="AC5" s="65"/>
      <c r="AD5" s="77">
        <f>SUM(AD6:AG20)</f>
        <v>0</v>
      </c>
      <c r="AE5" s="64"/>
      <c r="AF5" s="64"/>
      <c r="AG5" s="65"/>
      <c r="AH5" s="77">
        <f>SUM(AH6:AK20)</f>
        <v>0</v>
      </c>
      <c r="AI5" s="64"/>
      <c r="AJ5" s="64"/>
      <c r="AK5" s="65"/>
      <c r="AL5" s="77">
        <f>SUM(AL6:AO20)</f>
        <v>0</v>
      </c>
      <c r="AM5" s="64"/>
      <c r="AN5" s="64"/>
      <c r="AO5" s="121"/>
      <c r="AP5" s="122"/>
      <c r="AQ5" s="55"/>
    </row>
    <row r="6" spans="1:43" ht="14.25" customHeight="1" x14ac:dyDescent="0.2">
      <c r="A6" s="78" t="s">
        <v>42</v>
      </c>
      <c r="B6" s="65"/>
      <c r="C6" s="79" t="s">
        <v>111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80">
        <v>79</v>
      </c>
      <c r="S6" s="64"/>
      <c r="T6" s="64"/>
      <c r="U6" s="80" t="s">
        <v>43</v>
      </c>
      <c r="V6" s="65"/>
      <c r="W6" s="81"/>
      <c r="X6" s="64"/>
      <c r="Y6" s="65"/>
      <c r="Z6" s="81">
        <f t="shared" ref="Z6:Z10" si="0">R6*W6</f>
        <v>0</v>
      </c>
      <c r="AA6" s="64"/>
      <c r="AB6" s="64"/>
      <c r="AC6" s="65"/>
      <c r="AD6" s="82" t="s">
        <v>41</v>
      </c>
      <c r="AE6" s="64"/>
      <c r="AF6" s="64"/>
      <c r="AG6" s="65"/>
      <c r="AH6" s="81">
        <f t="shared" ref="AH6:AH10" si="1">Z6*1.21</f>
        <v>0</v>
      </c>
      <c r="AI6" s="64"/>
      <c r="AJ6" s="64"/>
      <c r="AK6" s="65"/>
      <c r="AL6" s="82" t="s">
        <v>41</v>
      </c>
      <c r="AM6" s="64"/>
      <c r="AN6" s="64"/>
      <c r="AO6" s="65"/>
      <c r="AP6" s="55"/>
      <c r="AQ6" s="55"/>
    </row>
    <row r="7" spans="1:43" ht="14.25" customHeight="1" x14ac:dyDescent="0.2">
      <c r="A7" s="78" t="s">
        <v>44</v>
      </c>
      <c r="B7" s="65"/>
      <c r="C7" s="79" t="s">
        <v>112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80">
        <v>34</v>
      </c>
      <c r="S7" s="64"/>
      <c r="T7" s="64"/>
      <c r="U7" s="80" t="s">
        <v>43</v>
      </c>
      <c r="V7" s="65"/>
      <c r="W7" s="81"/>
      <c r="X7" s="64"/>
      <c r="Y7" s="65"/>
      <c r="Z7" s="81">
        <f t="shared" si="0"/>
        <v>0</v>
      </c>
      <c r="AA7" s="64"/>
      <c r="AB7" s="64"/>
      <c r="AC7" s="65"/>
      <c r="AD7" s="82" t="s">
        <v>41</v>
      </c>
      <c r="AE7" s="64"/>
      <c r="AF7" s="64"/>
      <c r="AG7" s="65"/>
      <c r="AH7" s="81">
        <f t="shared" si="1"/>
        <v>0</v>
      </c>
      <c r="AI7" s="64"/>
      <c r="AJ7" s="64"/>
      <c r="AK7" s="65"/>
      <c r="AL7" s="82" t="s">
        <v>41</v>
      </c>
      <c r="AM7" s="64"/>
      <c r="AN7" s="64"/>
      <c r="AO7" s="65"/>
      <c r="AP7" s="55"/>
      <c r="AQ7" s="55"/>
    </row>
    <row r="8" spans="1:43" ht="14.25" customHeight="1" x14ac:dyDescent="0.2">
      <c r="A8" s="78" t="s">
        <v>45</v>
      </c>
      <c r="B8" s="65"/>
      <c r="C8" s="79" t="s">
        <v>113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80">
        <v>42</v>
      </c>
      <c r="S8" s="64"/>
      <c r="T8" s="64"/>
      <c r="U8" s="80" t="s">
        <v>43</v>
      </c>
      <c r="V8" s="65"/>
      <c r="W8" s="81"/>
      <c r="X8" s="64"/>
      <c r="Y8" s="65"/>
      <c r="Z8" s="81">
        <f t="shared" si="0"/>
        <v>0</v>
      </c>
      <c r="AA8" s="64"/>
      <c r="AB8" s="64"/>
      <c r="AC8" s="65"/>
      <c r="AD8" s="82" t="s">
        <v>41</v>
      </c>
      <c r="AE8" s="64"/>
      <c r="AF8" s="64"/>
      <c r="AG8" s="65"/>
      <c r="AH8" s="81">
        <f t="shared" si="1"/>
        <v>0</v>
      </c>
      <c r="AI8" s="64"/>
      <c r="AJ8" s="64"/>
      <c r="AK8" s="65"/>
      <c r="AL8" s="82" t="s">
        <v>41</v>
      </c>
      <c r="AM8" s="64"/>
      <c r="AN8" s="64"/>
      <c r="AO8" s="65"/>
      <c r="AP8" s="55"/>
      <c r="AQ8" s="55"/>
    </row>
    <row r="9" spans="1:43" ht="14.25" customHeight="1" x14ac:dyDescent="0.2">
      <c r="A9" s="78" t="s">
        <v>46</v>
      </c>
      <c r="B9" s="65"/>
      <c r="C9" s="79" t="s">
        <v>114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80">
        <v>70</v>
      </c>
      <c r="S9" s="64"/>
      <c r="T9" s="64"/>
      <c r="U9" s="80" t="s">
        <v>43</v>
      </c>
      <c r="V9" s="65"/>
      <c r="W9" s="81"/>
      <c r="X9" s="64"/>
      <c r="Y9" s="65"/>
      <c r="Z9" s="81">
        <f t="shared" si="0"/>
        <v>0</v>
      </c>
      <c r="AA9" s="64"/>
      <c r="AB9" s="64"/>
      <c r="AC9" s="65"/>
      <c r="AD9" s="82" t="s">
        <v>41</v>
      </c>
      <c r="AE9" s="64"/>
      <c r="AF9" s="64"/>
      <c r="AG9" s="65"/>
      <c r="AH9" s="81">
        <f t="shared" si="1"/>
        <v>0</v>
      </c>
      <c r="AI9" s="64"/>
      <c r="AJ9" s="64"/>
      <c r="AK9" s="65"/>
      <c r="AL9" s="82" t="s">
        <v>41</v>
      </c>
      <c r="AM9" s="64"/>
      <c r="AN9" s="64"/>
      <c r="AO9" s="65"/>
      <c r="AP9" s="55"/>
      <c r="AQ9" s="55"/>
    </row>
    <row r="10" spans="1:43" ht="14.25" customHeight="1" x14ac:dyDescent="0.2">
      <c r="A10" s="78" t="s">
        <v>47</v>
      </c>
      <c r="B10" s="65"/>
      <c r="C10" s="79" t="s">
        <v>115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80">
        <v>33</v>
      </c>
      <c r="S10" s="64"/>
      <c r="T10" s="64"/>
      <c r="U10" s="80" t="s">
        <v>43</v>
      </c>
      <c r="V10" s="65"/>
      <c r="W10" s="81"/>
      <c r="X10" s="64"/>
      <c r="Y10" s="65"/>
      <c r="Z10" s="81">
        <f t="shared" si="0"/>
        <v>0</v>
      </c>
      <c r="AA10" s="64"/>
      <c r="AB10" s="64"/>
      <c r="AC10" s="65"/>
      <c r="AD10" s="82" t="s">
        <v>41</v>
      </c>
      <c r="AE10" s="64"/>
      <c r="AF10" s="64"/>
      <c r="AG10" s="65"/>
      <c r="AH10" s="81">
        <f t="shared" si="1"/>
        <v>0</v>
      </c>
      <c r="AI10" s="64"/>
      <c r="AJ10" s="64"/>
      <c r="AK10" s="65"/>
      <c r="AL10" s="82" t="s">
        <v>41</v>
      </c>
      <c r="AM10" s="64"/>
      <c r="AN10" s="64"/>
      <c r="AO10" s="65"/>
      <c r="AP10" s="55"/>
      <c r="AQ10" s="55"/>
    </row>
    <row r="11" spans="1:43" ht="14.25" customHeight="1" x14ac:dyDescent="0.2">
      <c r="A11" s="78" t="s">
        <v>48</v>
      </c>
      <c r="B11" s="65"/>
      <c r="C11" s="79" t="s">
        <v>119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80">
        <v>6</v>
      </c>
      <c r="S11" s="64"/>
      <c r="T11" s="64"/>
      <c r="U11" s="80" t="s">
        <v>43</v>
      </c>
      <c r="V11" s="65"/>
      <c r="W11" s="81"/>
      <c r="X11" s="64"/>
      <c r="Y11" s="65"/>
      <c r="Z11" s="82" t="s">
        <v>41</v>
      </c>
      <c r="AA11" s="64"/>
      <c r="AB11" s="64"/>
      <c r="AC11" s="65"/>
      <c r="AD11" s="81">
        <f>R11*W11</f>
        <v>0</v>
      </c>
      <c r="AE11" s="64"/>
      <c r="AF11" s="64"/>
      <c r="AG11" s="65"/>
      <c r="AH11" s="82" t="s">
        <v>41</v>
      </c>
      <c r="AI11" s="64"/>
      <c r="AJ11" s="64"/>
      <c r="AK11" s="65"/>
      <c r="AL11" s="81">
        <f>AD11*1.21</f>
        <v>0</v>
      </c>
      <c r="AM11" s="64"/>
      <c r="AN11" s="64"/>
      <c r="AO11" s="65"/>
      <c r="AP11" s="55"/>
      <c r="AQ11" s="55"/>
    </row>
    <row r="12" spans="1:43" ht="14.25" customHeight="1" x14ac:dyDescent="0.2">
      <c r="A12" s="78" t="s">
        <v>49</v>
      </c>
      <c r="B12" s="65"/>
      <c r="C12" s="79" t="s">
        <v>120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80">
        <v>4</v>
      </c>
      <c r="S12" s="64"/>
      <c r="T12" s="64"/>
      <c r="U12" s="80" t="s">
        <v>43</v>
      </c>
      <c r="V12" s="65"/>
      <c r="W12" s="81"/>
      <c r="X12" s="64"/>
      <c r="Y12" s="65"/>
      <c r="Z12" s="81">
        <f t="shared" ref="Z12:Z13" si="2">R12*W12</f>
        <v>0</v>
      </c>
      <c r="AA12" s="64"/>
      <c r="AB12" s="64"/>
      <c r="AC12" s="65"/>
      <c r="AD12" s="82" t="s">
        <v>41</v>
      </c>
      <c r="AE12" s="64"/>
      <c r="AF12" s="64"/>
      <c r="AG12" s="65"/>
      <c r="AH12" s="81">
        <f t="shared" ref="AH12:AH13" si="3">Z12*1.21</f>
        <v>0</v>
      </c>
      <c r="AI12" s="64"/>
      <c r="AJ12" s="64"/>
      <c r="AK12" s="65"/>
      <c r="AL12" s="82" t="s">
        <v>41</v>
      </c>
      <c r="AM12" s="64"/>
      <c r="AN12" s="64"/>
      <c r="AO12" s="65"/>
      <c r="AP12" s="55"/>
      <c r="AQ12" s="55"/>
    </row>
    <row r="13" spans="1:43" ht="14.25" customHeight="1" x14ac:dyDescent="0.2">
      <c r="A13" s="78" t="s">
        <v>50</v>
      </c>
      <c r="B13" s="65"/>
      <c r="C13" s="79" t="s">
        <v>118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80">
        <v>5</v>
      </c>
      <c r="S13" s="64"/>
      <c r="T13" s="64"/>
      <c r="U13" s="80" t="s">
        <v>43</v>
      </c>
      <c r="V13" s="65"/>
      <c r="W13" s="81"/>
      <c r="X13" s="64"/>
      <c r="Y13" s="65"/>
      <c r="Z13" s="81">
        <f t="shared" si="2"/>
        <v>0</v>
      </c>
      <c r="AA13" s="64"/>
      <c r="AB13" s="64"/>
      <c r="AC13" s="65"/>
      <c r="AD13" s="82" t="s">
        <v>41</v>
      </c>
      <c r="AE13" s="64"/>
      <c r="AF13" s="64"/>
      <c r="AG13" s="65"/>
      <c r="AH13" s="81">
        <f t="shared" si="3"/>
        <v>0</v>
      </c>
      <c r="AI13" s="64"/>
      <c r="AJ13" s="64"/>
      <c r="AK13" s="65"/>
      <c r="AL13" s="82" t="s">
        <v>41</v>
      </c>
      <c r="AM13" s="64"/>
      <c r="AN13" s="64"/>
      <c r="AO13" s="65"/>
      <c r="AP13" s="55"/>
      <c r="AQ13" s="55"/>
    </row>
    <row r="14" spans="1:43" ht="14.25" customHeight="1" x14ac:dyDescent="0.2">
      <c r="A14" s="78" t="s">
        <v>51</v>
      </c>
      <c r="B14" s="65"/>
      <c r="C14" s="79" t="s">
        <v>117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80">
        <v>10</v>
      </c>
      <c r="S14" s="64"/>
      <c r="T14" s="65"/>
      <c r="U14" s="80" t="s">
        <v>43</v>
      </c>
      <c r="V14" s="65"/>
      <c r="W14" s="81"/>
      <c r="X14" s="64"/>
      <c r="Y14" s="65"/>
      <c r="Z14" s="82" t="s">
        <v>41</v>
      </c>
      <c r="AA14" s="64"/>
      <c r="AB14" s="64"/>
      <c r="AC14" s="65"/>
      <c r="AD14" s="81">
        <f>R14*W14</f>
        <v>0</v>
      </c>
      <c r="AE14" s="64"/>
      <c r="AF14" s="64"/>
      <c r="AG14" s="65"/>
      <c r="AH14" s="82" t="s">
        <v>41</v>
      </c>
      <c r="AI14" s="64"/>
      <c r="AJ14" s="64"/>
      <c r="AK14" s="65"/>
      <c r="AL14" s="81">
        <f>AD14*1.21</f>
        <v>0</v>
      </c>
      <c r="AM14" s="64"/>
      <c r="AN14" s="64"/>
      <c r="AO14" s="65"/>
      <c r="AP14" s="55"/>
      <c r="AQ14" s="55"/>
    </row>
    <row r="15" spans="1:43" ht="14.25" customHeight="1" x14ac:dyDescent="0.2">
      <c r="A15" s="78" t="s">
        <v>52</v>
      </c>
      <c r="B15" s="65"/>
      <c r="C15" s="79" t="s">
        <v>116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80">
        <v>18</v>
      </c>
      <c r="S15" s="64"/>
      <c r="T15" s="64"/>
      <c r="U15" s="80" t="s">
        <v>43</v>
      </c>
      <c r="V15" s="65"/>
      <c r="W15" s="81"/>
      <c r="X15" s="64"/>
      <c r="Y15" s="65"/>
      <c r="Z15" s="81">
        <f t="shared" ref="Z15:Z19" si="4">R15*W15</f>
        <v>0</v>
      </c>
      <c r="AA15" s="64"/>
      <c r="AB15" s="64"/>
      <c r="AC15" s="65"/>
      <c r="AD15" s="82" t="s">
        <v>41</v>
      </c>
      <c r="AE15" s="64"/>
      <c r="AF15" s="64"/>
      <c r="AG15" s="65"/>
      <c r="AH15" s="81">
        <f t="shared" ref="AH15:AH19" si="5">Z15*1.21</f>
        <v>0</v>
      </c>
      <c r="AI15" s="64"/>
      <c r="AJ15" s="64"/>
      <c r="AK15" s="65"/>
      <c r="AL15" s="82" t="s">
        <v>41</v>
      </c>
      <c r="AM15" s="64"/>
      <c r="AN15" s="64"/>
      <c r="AO15" s="65"/>
      <c r="AP15" s="55"/>
      <c r="AQ15" s="55"/>
    </row>
    <row r="16" spans="1:43" ht="14.25" customHeight="1" x14ac:dyDescent="0.2">
      <c r="A16" s="78" t="s">
        <v>53</v>
      </c>
      <c r="B16" s="65"/>
      <c r="C16" s="79" t="s">
        <v>54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80">
        <v>119</v>
      </c>
      <c r="S16" s="64"/>
      <c r="T16" s="64"/>
      <c r="U16" s="80" t="s">
        <v>43</v>
      </c>
      <c r="V16" s="65"/>
      <c r="W16" s="81"/>
      <c r="X16" s="64"/>
      <c r="Y16" s="65"/>
      <c r="Z16" s="81">
        <f t="shared" si="4"/>
        <v>0</v>
      </c>
      <c r="AA16" s="64"/>
      <c r="AB16" s="64"/>
      <c r="AC16" s="65"/>
      <c r="AD16" s="82" t="s">
        <v>41</v>
      </c>
      <c r="AE16" s="64"/>
      <c r="AF16" s="64"/>
      <c r="AG16" s="65"/>
      <c r="AH16" s="81">
        <f t="shared" si="5"/>
        <v>0</v>
      </c>
      <c r="AI16" s="64"/>
      <c r="AJ16" s="64"/>
      <c r="AK16" s="65"/>
      <c r="AL16" s="82" t="s">
        <v>41</v>
      </c>
      <c r="AM16" s="64"/>
      <c r="AN16" s="64"/>
      <c r="AO16" s="65"/>
      <c r="AP16" s="55"/>
      <c r="AQ16" s="55"/>
    </row>
    <row r="17" spans="1:43" ht="14.25" customHeight="1" x14ac:dyDescent="0.2">
      <c r="A17" s="78" t="s">
        <v>55</v>
      </c>
      <c r="B17" s="65"/>
      <c r="C17" s="79" t="s">
        <v>56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  <c r="R17" s="80">
        <v>7</v>
      </c>
      <c r="S17" s="64"/>
      <c r="T17" s="64"/>
      <c r="U17" s="80" t="s">
        <v>43</v>
      </c>
      <c r="V17" s="65"/>
      <c r="W17" s="81"/>
      <c r="X17" s="64"/>
      <c r="Y17" s="65"/>
      <c r="Z17" s="81">
        <f t="shared" si="4"/>
        <v>0</v>
      </c>
      <c r="AA17" s="64"/>
      <c r="AB17" s="64"/>
      <c r="AC17" s="65"/>
      <c r="AD17" s="82" t="s">
        <v>41</v>
      </c>
      <c r="AE17" s="64"/>
      <c r="AF17" s="64"/>
      <c r="AG17" s="65"/>
      <c r="AH17" s="81">
        <f t="shared" si="5"/>
        <v>0</v>
      </c>
      <c r="AI17" s="64"/>
      <c r="AJ17" s="64"/>
      <c r="AK17" s="65"/>
      <c r="AL17" s="82" t="s">
        <v>41</v>
      </c>
      <c r="AM17" s="64"/>
      <c r="AN17" s="64"/>
      <c r="AO17" s="65"/>
      <c r="AP17" s="55"/>
      <c r="AQ17" s="55"/>
    </row>
    <row r="18" spans="1:43" ht="15" customHeight="1" x14ac:dyDescent="0.2">
      <c r="A18" s="78" t="s">
        <v>57</v>
      </c>
      <c r="B18" s="65"/>
      <c r="C18" s="79" t="s">
        <v>122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/>
      <c r="R18" s="80">
        <f>SUM(R6:T15)*10</f>
        <v>3010</v>
      </c>
      <c r="S18" s="64"/>
      <c r="T18" s="64"/>
      <c r="U18" s="80" t="s">
        <v>58</v>
      </c>
      <c r="V18" s="65"/>
      <c r="W18" s="81"/>
      <c r="X18" s="64"/>
      <c r="Y18" s="65"/>
      <c r="Z18" s="81">
        <f t="shared" si="4"/>
        <v>0</v>
      </c>
      <c r="AA18" s="64"/>
      <c r="AB18" s="64"/>
      <c r="AC18" s="65"/>
      <c r="AD18" s="82" t="s">
        <v>41</v>
      </c>
      <c r="AE18" s="64"/>
      <c r="AF18" s="64"/>
      <c r="AG18" s="65"/>
      <c r="AH18" s="81">
        <f t="shared" si="5"/>
        <v>0</v>
      </c>
      <c r="AI18" s="64"/>
      <c r="AJ18" s="64"/>
      <c r="AK18" s="65"/>
      <c r="AL18" s="82" t="s">
        <v>41</v>
      </c>
      <c r="AM18" s="64"/>
      <c r="AN18" s="64"/>
      <c r="AO18" s="65"/>
      <c r="AP18" s="55"/>
      <c r="AQ18" s="55"/>
    </row>
    <row r="19" spans="1:43" ht="14.25" customHeight="1" x14ac:dyDescent="0.2">
      <c r="A19" s="78" t="s">
        <v>59</v>
      </c>
      <c r="B19" s="65"/>
      <c r="C19" s="79" t="s">
        <v>60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/>
      <c r="R19" s="80">
        <v>21</v>
      </c>
      <c r="S19" s="64"/>
      <c r="T19" s="65"/>
      <c r="U19" s="80" t="s">
        <v>43</v>
      </c>
      <c r="V19" s="65"/>
      <c r="W19" s="81"/>
      <c r="X19" s="64"/>
      <c r="Y19" s="65"/>
      <c r="Z19" s="81">
        <f t="shared" si="4"/>
        <v>0</v>
      </c>
      <c r="AA19" s="64"/>
      <c r="AB19" s="64"/>
      <c r="AC19" s="65"/>
      <c r="AD19" s="82" t="s">
        <v>41</v>
      </c>
      <c r="AE19" s="64"/>
      <c r="AF19" s="64"/>
      <c r="AG19" s="65"/>
      <c r="AH19" s="81">
        <f t="shared" si="5"/>
        <v>0</v>
      </c>
      <c r="AI19" s="64"/>
      <c r="AJ19" s="64"/>
      <c r="AK19" s="65"/>
      <c r="AL19" s="82" t="s">
        <v>41</v>
      </c>
      <c r="AM19" s="64"/>
      <c r="AN19" s="64"/>
      <c r="AO19" s="65"/>
      <c r="AP19" s="55"/>
      <c r="AQ19" s="55"/>
    </row>
    <row r="20" spans="1:43" ht="14.25" customHeight="1" x14ac:dyDescent="0.2">
      <c r="A20" s="78" t="s">
        <v>61</v>
      </c>
      <c r="B20" s="65"/>
      <c r="C20" s="79" t="s">
        <v>62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80">
        <f>SUM(R6:T15)</f>
        <v>301</v>
      </c>
      <c r="S20" s="64"/>
      <c r="T20" s="65"/>
      <c r="U20" s="80" t="s">
        <v>43</v>
      </c>
      <c r="V20" s="65"/>
      <c r="W20" s="81"/>
      <c r="X20" s="64"/>
      <c r="Y20" s="65"/>
      <c r="Z20" s="82" t="s">
        <v>41</v>
      </c>
      <c r="AA20" s="64"/>
      <c r="AB20" s="64"/>
      <c r="AC20" s="65"/>
      <c r="AD20" s="81">
        <f>R20*W20</f>
        <v>0</v>
      </c>
      <c r="AE20" s="64"/>
      <c r="AF20" s="64"/>
      <c r="AG20" s="65"/>
      <c r="AH20" s="82" t="s">
        <v>41</v>
      </c>
      <c r="AI20" s="64"/>
      <c r="AJ20" s="64"/>
      <c r="AK20" s="65"/>
      <c r="AL20" s="81">
        <f>AD20*1.21</f>
        <v>0</v>
      </c>
      <c r="AM20" s="64"/>
      <c r="AN20" s="64"/>
      <c r="AO20" s="65"/>
      <c r="AP20" s="55"/>
      <c r="AQ20" s="55"/>
    </row>
    <row r="21" spans="1:43" ht="14.25" customHeight="1" x14ac:dyDescent="0.2">
      <c r="A21" s="73" t="s">
        <v>63</v>
      </c>
      <c r="B21" s="65"/>
      <c r="C21" s="74" t="s">
        <v>64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/>
      <c r="R21" s="75" t="s">
        <v>41</v>
      </c>
      <c r="S21" s="64"/>
      <c r="T21" s="65"/>
      <c r="U21" s="75" t="s">
        <v>41</v>
      </c>
      <c r="V21" s="65"/>
      <c r="W21" s="76" t="s">
        <v>41</v>
      </c>
      <c r="X21" s="64"/>
      <c r="Y21" s="65"/>
      <c r="Z21" s="77">
        <f>SUM(Z22:AC29)</f>
        <v>0</v>
      </c>
      <c r="AA21" s="64"/>
      <c r="AB21" s="64"/>
      <c r="AC21" s="65"/>
      <c r="AD21" s="77">
        <f>SUM(AD22:AG29)</f>
        <v>0</v>
      </c>
      <c r="AE21" s="64"/>
      <c r="AF21" s="64"/>
      <c r="AG21" s="65"/>
      <c r="AH21" s="77">
        <f>SUM(AH22:AK29)</f>
        <v>0</v>
      </c>
      <c r="AI21" s="64"/>
      <c r="AJ21" s="64"/>
      <c r="AK21" s="65"/>
      <c r="AL21" s="77">
        <f>SUM(AL22:AO29)</f>
        <v>0</v>
      </c>
      <c r="AM21" s="64"/>
      <c r="AN21" s="64"/>
      <c r="AO21" s="65"/>
      <c r="AP21" s="55"/>
      <c r="AQ21" s="55"/>
    </row>
    <row r="22" spans="1:43" ht="14.25" customHeight="1" x14ac:dyDescent="0.2">
      <c r="A22" s="78" t="s">
        <v>65</v>
      </c>
      <c r="B22" s="65"/>
      <c r="C22" s="79" t="s">
        <v>66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/>
      <c r="R22" s="80">
        <f>R20</f>
        <v>301</v>
      </c>
      <c r="S22" s="64"/>
      <c r="T22" s="65"/>
      <c r="U22" s="80" t="s">
        <v>43</v>
      </c>
      <c r="V22" s="65"/>
      <c r="W22" s="81"/>
      <c r="X22" s="64"/>
      <c r="Y22" s="65"/>
      <c r="Z22" s="81">
        <f t="shared" ref="Z22:Z25" si="6">R22*W22</f>
        <v>0</v>
      </c>
      <c r="AA22" s="64"/>
      <c r="AB22" s="64"/>
      <c r="AC22" s="65"/>
      <c r="AD22" s="82" t="s">
        <v>41</v>
      </c>
      <c r="AE22" s="64"/>
      <c r="AF22" s="64"/>
      <c r="AG22" s="65"/>
      <c r="AH22" s="81">
        <f t="shared" ref="AH22:AH25" si="7">Z22*1.21</f>
        <v>0</v>
      </c>
      <c r="AI22" s="64"/>
      <c r="AJ22" s="64"/>
      <c r="AK22" s="65"/>
      <c r="AL22" s="82" t="s">
        <v>41</v>
      </c>
      <c r="AM22" s="64"/>
      <c r="AN22" s="64"/>
      <c r="AO22" s="65"/>
      <c r="AP22" s="55"/>
      <c r="AQ22" s="55"/>
    </row>
    <row r="23" spans="1:43" ht="14.25" customHeight="1" x14ac:dyDescent="0.2">
      <c r="A23" s="78" t="s">
        <v>67</v>
      </c>
      <c r="B23" s="65"/>
      <c r="C23" s="79" t="s">
        <v>68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80">
        <f>SUM(R16:T17)</f>
        <v>126</v>
      </c>
      <c r="S23" s="64"/>
      <c r="T23" s="65"/>
      <c r="U23" s="80" t="s">
        <v>43</v>
      </c>
      <c r="V23" s="65"/>
      <c r="W23" s="81"/>
      <c r="X23" s="64"/>
      <c r="Y23" s="65"/>
      <c r="Z23" s="81">
        <f t="shared" si="6"/>
        <v>0</v>
      </c>
      <c r="AA23" s="64"/>
      <c r="AB23" s="64"/>
      <c r="AC23" s="65"/>
      <c r="AD23" s="82" t="s">
        <v>41</v>
      </c>
      <c r="AE23" s="64"/>
      <c r="AF23" s="64"/>
      <c r="AG23" s="65"/>
      <c r="AH23" s="81">
        <f t="shared" si="7"/>
        <v>0</v>
      </c>
      <c r="AI23" s="64"/>
      <c r="AJ23" s="64"/>
      <c r="AK23" s="65"/>
      <c r="AL23" s="82" t="s">
        <v>41</v>
      </c>
      <c r="AM23" s="64"/>
      <c r="AN23" s="64"/>
      <c r="AO23" s="65"/>
      <c r="AP23" s="55"/>
      <c r="AQ23" s="55"/>
    </row>
    <row r="24" spans="1:43" ht="14.25" customHeight="1" x14ac:dyDescent="0.2">
      <c r="A24" s="78" t="s">
        <v>69</v>
      </c>
      <c r="B24" s="65"/>
      <c r="C24" s="79" t="s">
        <v>70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/>
      <c r="R24" s="80">
        <f>R19/3</f>
        <v>7</v>
      </c>
      <c r="S24" s="64"/>
      <c r="T24" s="65"/>
      <c r="U24" s="80" t="s">
        <v>43</v>
      </c>
      <c r="V24" s="65"/>
      <c r="W24" s="81"/>
      <c r="X24" s="64"/>
      <c r="Y24" s="65"/>
      <c r="Z24" s="81">
        <f t="shared" si="6"/>
        <v>0</v>
      </c>
      <c r="AA24" s="64"/>
      <c r="AB24" s="64"/>
      <c r="AC24" s="65"/>
      <c r="AD24" s="82" t="s">
        <v>41</v>
      </c>
      <c r="AE24" s="64"/>
      <c r="AF24" s="64"/>
      <c r="AG24" s="65"/>
      <c r="AH24" s="81">
        <f t="shared" si="7"/>
        <v>0</v>
      </c>
      <c r="AI24" s="64"/>
      <c r="AJ24" s="64"/>
      <c r="AK24" s="65"/>
      <c r="AL24" s="82" t="s">
        <v>41</v>
      </c>
      <c r="AM24" s="64"/>
      <c r="AN24" s="64"/>
      <c r="AO24" s="65"/>
      <c r="AP24" s="55"/>
      <c r="AQ24" s="55"/>
    </row>
    <row r="25" spans="1:43" ht="15" customHeight="1" x14ac:dyDescent="0.2">
      <c r="A25" s="78" t="s">
        <v>71</v>
      </c>
      <c r="B25" s="65"/>
      <c r="C25" s="79" t="s">
        <v>123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  <c r="R25" s="80">
        <f>R18</f>
        <v>3010</v>
      </c>
      <c r="S25" s="64"/>
      <c r="T25" s="65"/>
      <c r="U25" s="80" t="s">
        <v>58</v>
      </c>
      <c r="V25" s="65"/>
      <c r="W25" s="81"/>
      <c r="X25" s="64"/>
      <c r="Y25" s="65"/>
      <c r="Z25" s="81">
        <f t="shared" si="6"/>
        <v>0</v>
      </c>
      <c r="AA25" s="64"/>
      <c r="AB25" s="64"/>
      <c r="AC25" s="65"/>
      <c r="AD25" s="82" t="s">
        <v>41</v>
      </c>
      <c r="AE25" s="64"/>
      <c r="AF25" s="64"/>
      <c r="AG25" s="65"/>
      <c r="AH25" s="81">
        <f t="shared" si="7"/>
        <v>0</v>
      </c>
      <c r="AI25" s="64"/>
      <c r="AJ25" s="64"/>
      <c r="AK25" s="65"/>
      <c r="AL25" s="82" t="s">
        <v>41</v>
      </c>
      <c r="AM25" s="64"/>
      <c r="AN25" s="64"/>
      <c r="AO25" s="65"/>
      <c r="AP25" s="55"/>
      <c r="AQ25" s="55"/>
    </row>
    <row r="26" spans="1:43" ht="14.25" customHeight="1" x14ac:dyDescent="0.2">
      <c r="A26" s="78" t="s">
        <v>72</v>
      </c>
      <c r="B26" s="65"/>
      <c r="C26" s="79" t="s">
        <v>73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/>
      <c r="R26" s="80">
        <v>15</v>
      </c>
      <c r="S26" s="64"/>
      <c r="T26" s="65"/>
      <c r="U26" s="80" t="s">
        <v>74</v>
      </c>
      <c r="V26" s="65"/>
      <c r="W26" s="81"/>
      <c r="X26" s="64"/>
      <c r="Y26" s="65"/>
      <c r="Z26" s="82" t="s">
        <v>41</v>
      </c>
      <c r="AA26" s="64"/>
      <c r="AB26" s="64"/>
      <c r="AC26" s="65"/>
      <c r="AD26" s="81">
        <f>R26*W26</f>
        <v>0</v>
      </c>
      <c r="AE26" s="64"/>
      <c r="AF26" s="64"/>
      <c r="AG26" s="65"/>
      <c r="AH26" s="82" t="s">
        <v>41</v>
      </c>
      <c r="AI26" s="64"/>
      <c r="AJ26" s="64"/>
      <c r="AK26" s="65"/>
      <c r="AL26" s="81">
        <f>AD26*1.21</f>
        <v>0</v>
      </c>
      <c r="AM26" s="64"/>
      <c r="AN26" s="64"/>
      <c r="AO26" s="65"/>
      <c r="AP26" s="55"/>
      <c r="AQ26" s="55"/>
    </row>
    <row r="27" spans="1:43" ht="14.25" customHeight="1" x14ac:dyDescent="0.2">
      <c r="A27" s="78" t="s">
        <v>75</v>
      </c>
      <c r="B27" s="65"/>
      <c r="C27" s="79" t="s">
        <v>76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/>
      <c r="R27" s="83">
        <f>R20*2/3</f>
        <v>200.66666666666666</v>
      </c>
      <c r="S27" s="64"/>
      <c r="T27" s="65"/>
      <c r="U27" s="80" t="s">
        <v>74</v>
      </c>
      <c r="V27" s="65"/>
      <c r="W27" s="81"/>
      <c r="X27" s="64"/>
      <c r="Y27" s="65"/>
      <c r="Z27" s="81">
        <f t="shared" ref="Z27:Z29" si="8">R27*W27</f>
        <v>0</v>
      </c>
      <c r="AA27" s="64"/>
      <c r="AB27" s="64"/>
      <c r="AC27" s="65"/>
      <c r="AD27" s="82" t="s">
        <v>41</v>
      </c>
      <c r="AE27" s="64"/>
      <c r="AF27" s="64"/>
      <c r="AG27" s="65"/>
      <c r="AH27" s="81">
        <f t="shared" ref="AH27:AH29" si="9">Z27*1.21</f>
        <v>0</v>
      </c>
      <c r="AI27" s="64"/>
      <c r="AJ27" s="64"/>
      <c r="AK27" s="65"/>
      <c r="AL27" s="82" t="s">
        <v>41</v>
      </c>
      <c r="AM27" s="64"/>
      <c r="AN27" s="64"/>
      <c r="AO27" s="65"/>
      <c r="AP27" s="55"/>
      <c r="AQ27" s="55"/>
    </row>
    <row r="28" spans="1:43" ht="14.25" customHeight="1" x14ac:dyDescent="0.2">
      <c r="A28" s="78" t="s">
        <v>77</v>
      </c>
      <c r="B28" s="65"/>
      <c r="C28" s="79" t="s">
        <v>78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80">
        <v>301</v>
      </c>
      <c r="S28" s="64"/>
      <c r="T28" s="65"/>
      <c r="U28" s="80" t="s">
        <v>43</v>
      </c>
      <c r="V28" s="65"/>
      <c r="W28" s="81"/>
      <c r="X28" s="64"/>
      <c r="Y28" s="65"/>
      <c r="Z28" s="81">
        <f t="shared" si="8"/>
        <v>0</v>
      </c>
      <c r="AA28" s="64"/>
      <c r="AB28" s="64"/>
      <c r="AC28" s="65"/>
      <c r="AD28" s="82" t="s">
        <v>41</v>
      </c>
      <c r="AE28" s="64"/>
      <c r="AF28" s="64"/>
      <c r="AG28" s="65"/>
      <c r="AH28" s="81">
        <f t="shared" si="9"/>
        <v>0</v>
      </c>
      <c r="AI28" s="64"/>
      <c r="AJ28" s="64"/>
      <c r="AK28" s="65"/>
      <c r="AL28" s="82" t="s">
        <v>41</v>
      </c>
      <c r="AM28" s="64"/>
      <c r="AN28" s="64"/>
      <c r="AO28" s="65"/>
      <c r="AP28" s="55"/>
      <c r="AQ28" s="55"/>
    </row>
    <row r="29" spans="1:43" ht="14.25" customHeight="1" x14ac:dyDescent="0.2">
      <c r="A29" s="78" t="s">
        <v>79</v>
      </c>
      <c r="B29" s="65"/>
      <c r="C29" s="79" t="s">
        <v>80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80">
        <f>R24*4</f>
        <v>28</v>
      </c>
      <c r="S29" s="64"/>
      <c r="T29" s="65"/>
      <c r="U29" s="80" t="s">
        <v>74</v>
      </c>
      <c r="V29" s="65"/>
      <c r="W29" s="81"/>
      <c r="X29" s="64"/>
      <c r="Y29" s="65"/>
      <c r="Z29" s="81">
        <f t="shared" si="8"/>
        <v>0</v>
      </c>
      <c r="AA29" s="64"/>
      <c r="AB29" s="64"/>
      <c r="AC29" s="65"/>
      <c r="AD29" s="82" t="s">
        <v>41</v>
      </c>
      <c r="AE29" s="64"/>
      <c r="AF29" s="64"/>
      <c r="AG29" s="65"/>
      <c r="AH29" s="81">
        <f t="shared" si="9"/>
        <v>0</v>
      </c>
      <c r="AI29" s="64"/>
      <c r="AJ29" s="64"/>
      <c r="AK29" s="65"/>
      <c r="AL29" s="82" t="s">
        <v>41</v>
      </c>
      <c r="AM29" s="64"/>
      <c r="AN29" s="64"/>
      <c r="AO29" s="65"/>
      <c r="AP29" s="55"/>
      <c r="AQ29" s="55"/>
    </row>
    <row r="30" spans="1:43" ht="14.25" customHeight="1" x14ac:dyDescent="0.2">
      <c r="A30" s="73" t="s">
        <v>81</v>
      </c>
      <c r="B30" s="65"/>
      <c r="C30" s="74" t="s">
        <v>82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  <c r="R30" s="75" t="s">
        <v>41</v>
      </c>
      <c r="S30" s="64"/>
      <c r="T30" s="65"/>
      <c r="U30" s="75" t="s">
        <v>41</v>
      </c>
      <c r="V30" s="65"/>
      <c r="W30" s="76" t="s">
        <v>41</v>
      </c>
      <c r="X30" s="64"/>
      <c r="Y30" s="65"/>
      <c r="Z30" s="77">
        <f>SUM(Z31:AC40)</f>
        <v>0</v>
      </c>
      <c r="AA30" s="64"/>
      <c r="AB30" s="64"/>
      <c r="AC30" s="65"/>
      <c r="AD30" s="77">
        <f>SUM(AD31:AG40)</f>
        <v>0</v>
      </c>
      <c r="AE30" s="64"/>
      <c r="AF30" s="64"/>
      <c r="AG30" s="65"/>
      <c r="AH30" s="77">
        <f>SUM(AH31:AK40)</f>
        <v>0</v>
      </c>
      <c r="AI30" s="64"/>
      <c r="AJ30" s="64"/>
      <c r="AK30" s="65"/>
      <c r="AL30" s="77">
        <f>SUM(AL31:AO40)</f>
        <v>0</v>
      </c>
      <c r="AM30" s="64"/>
      <c r="AN30" s="64"/>
      <c r="AO30" s="65"/>
      <c r="AP30" s="55"/>
      <c r="AQ30" s="55"/>
    </row>
    <row r="31" spans="1:43" ht="14.25" customHeight="1" x14ac:dyDescent="0.2">
      <c r="A31" s="78" t="s">
        <v>83</v>
      </c>
      <c r="B31" s="65"/>
      <c r="C31" s="79" t="s">
        <v>84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80">
        <v>1</v>
      </c>
      <c r="S31" s="64"/>
      <c r="T31" s="65"/>
      <c r="U31" s="80" t="s">
        <v>85</v>
      </c>
      <c r="V31" s="65"/>
      <c r="W31" s="81"/>
      <c r="X31" s="64"/>
      <c r="Y31" s="65"/>
      <c r="Z31" s="82" t="s">
        <v>41</v>
      </c>
      <c r="AA31" s="64"/>
      <c r="AB31" s="64"/>
      <c r="AC31" s="65"/>
      <c r="AD31" s="81">
        <f>R31*W31</f>
        <v>0</v>
      </c>
      <c r="AE31" s="64"/>
      <c r="AF31" s="64"/>
      <c r="AG31" s="65"/>
      <c r="AH31" s="81" t="s">
        <v>41</v>
      </c>
      <c r="AI31" s="64"/>
      <c r="AJ31" s="64"/>
      <c r="AK31" s="65"/>
      <c r="AL31" s="81">
        <f>AD31*1.21</f>
        <v>0</v>
      </c>
      <c r="AM31" s="64"/>
      <c r="AN31" s="64"/>
      <c r="AO31" s="65"/>
      <c r="AP31" s="55"/>
      <c r="AQ31" s="55"/>
    </row>
    <row r="32" spans="1:43" ht="14.25" customHeight="1" x14ac:dyDescent="0.2">
      <c r="A32" s="78" t="s">
        <v>86</v>
      </c>
      <c r="B32" s="65"/>
      <c r="C32" s="79" t="s">
        <v>87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  <c r="R32" s="80">
        <v>1</v>
      </c>
      <c r="S32" s="64"/>
      <c r="T32" s="65"/>
      <c r="U32" s="80" t="s">
        <v>85</v>
      </c>
      <c r="V32" s="65"/>
      <c r="W32" s="81"/>
      <c r="X32" s="64"/>
      <c r="Y32" s="65"/>
      <c r="Z32" s="81">
        <f>R32*W32</f>
        <v>0</v>
      </c>
      <c r="AA32" s="64"/>
      <c r="AB32" s="64"/>
      <c r="AC32" s="65"/>
      <c r="AD32" s="82" t="s">
        <v>41</v>
      </c>
      <c r="AE32" s="64"/>
      <c r="AF32" s="64"/>
      <c r="AG32" s="65"/>
      <c r="AH32" s="81">
        <f>Z32*1.21</f>
        <v>0</v>
      </c>
      <c r="AI32" s="64"/>
      <c r="AJ32" s="64"/>
      <c r="AK32" s="65"/>
      <c r="AL32" s="81" t="s">
        <v>41</v>
      </c>
      <c r="AM32" s="64"/>
      <c r="AN32" s="64"/>
      <c r="AO32" s="65"/>
      <c r="AP32" s="55"/>
      <c r="AQ32" s="55"/>
    </row>
    <row r="33" spans="1:43" ht="14.25" customHeight="1" x14ac:dyDescent="0.2">
      <c r="A33" s="78" t="s">
        <v>88</v>
      </c>
      <c r="B33" s="65"/>
      <c r="C33" s="79" t="s">
        <v>89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/>
      <c r="R33" s="80">
        <f>R28</f>
        <v>301</v>
      </c>
      <c r="S33" s="64"/>
      <c r="T33" s="65"/>
      <c r="U33" s="80" t="s">
        <v>43</v>
      </c>
      <c r="V33" s="65"/>
      <c r="W33" s="81"/>
      <c r="X33" s="64"/>
      <c r="Y33" s="65"/>
      <c r="Z33" s="82" t="s">
        <v>41</v>
      </c>
      <c r="AA33" s="64"/>
      <c r="AB33" s="64"/>
      <c r="AC33" s="65"/>
      <c r="AD33" s="81">
        <f>R33*W33</f>
        <v>0</v>
      </c>
      <c r="AE33" s="64"/>
      <c r="AF33" s="64"/>
      <c r="AG33" s="65"/>
      <c r="AH33" s="81" t="s">
        <v>41</v>
      </c>
      <c r="AI33" s="64"/>
      <c r="AJ33" s="64"/>
      <c r="AK33" s="65"/>
      <c r="AL33" s="81">
        <f>AD33*1.21</f>
        <v>0</v>
      </c>
      <c r="AM33" s="64"/>
      <c r="AN33" s="64"/>
      <c r="AO33" s="65"/>
      <c r="AP33" s="55"/>
      <c r="AQ33" s="55"/>
    </row>
    <row r="34" spans="1:43" ht="14.25" customHeight="1" x14ac:dyDescent="0.2">
      <c r="A34" s="78" t="s">
        <v>90</v>
      </c>
      <c r="B34" s="65"/>
      <c r="C34" s="79" t="s">
        <v>91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/>
      <c r="R34" s="80">
        <v>1</v>
      </c>
      <c r="S34" s="64"/>
      <c r="T34" s="65"/>
      <c r="U34" s="80" t="s">
        <v>85</v>
      </c>
      <c r="V34" s="65"/>
      <c r="W34" s="81"/>
      <c r="X34" s="64"/>
      <c r="Y34" s="65"/>
      <c r="Z34" s="81">
        <f t="shared" ref="Z34:Z35" si="10">R34*W34</f>
        <v>0</v>
      </c>
      <c r="AA34" s="64"/>
      <c r="AB34" s="64"/>
      <c r="AC34" s="65"/>
      <c r="AD34" s="82" t="s">
        <v>41</v>
      </c>
      <c r="AE34" s="64"/>
      <c r="AF34" s="64"/>
      <c r="AG34" s="65"/>
      <c r="AH34" s="81">
        <f t="shared" ref="AH34:AH35" si="11">Z34*1.21</f>
        <v>0</v>
      </c>
      <c r="AI34" s="64"/>
      <c r="AJ34" s="64"/>
      <c r="AK34" s="65"/>
      <c r="AL34" s="81" t="s">
        <v>41</v>
      </c>
      <c r="AM34" s="64"/>
      <c r="AN34" s="64"/>
      <c r="AO34" s="65"/>
      <c r="AP34" s="55"/>
      <c r="AQ34" s="55"/>
    </row>
    <row r="35" spans="1:43" ht="14.25" customHeight="1" x14ac:dyDescent="0.2">
      <c r="A35" s="78" t="s">
        <v>92</v>
      </c>
      <c r="B35" s="65"/>
      <c r="C35" s="79" t="s">
        <v>93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80">
        <v>1</v>
      </c>
      <c r="S35" s="64"/>
      <c r="T35" s="65"/>
      <c r="U35" s="80" t="s">
        <v>85</v>
      </c>
      <c r="V35" s="65"/>
      <c r="W35" s="81"/>
      <c r="X35" s="64"/>
      <c r="Y35" s="65"/>
      <c r="Z35" s="81">
        <f t="shared" si="10"/>
        <v>0</v>
      </c>
      <c r="AA35" s="64"/>
      <c r="AB35" s="64"/>
      <c r="AC35" s="65"/>
      <c r="AD35" s="82" t="s">
        <v>41</v>
      </c>
      <c r="AE35" s="64"/>
      <c r="AF35" s="64"/>
      <c r="AG35" s="65"/>
      <c r="AH35" s="81">
        <f t="shared" si="11"/>
        <v>0</v>
      </c>
      <c r="AI35" s="64"/>
      <c r="AJ35" s="64"/>
      <c r="AK35" s="65"/>
      <c r="AL35" s="81" t="s">
        <v>41</v>
      </c>
      <c r="AM35" s="64"/>
      <c r="AN35" s="64"/>
      <c r="AO35" s="65"/>
      <c r="AP35" s="55"/>
      <c r="AQ35" s="55"/>
    </row>
    <row r="36" spans="1:43" ht="14.25" customHeight="1" x14ac:dyDescent="0.2">
      <c r="A36" s="78" t="s">
        <v>94</v>
      </c>
      <c r="B36" s="65"/>
      <c r="C36" s="79" t="s">
        <v>95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  <c r="R36" s="80">
        <v>1</v>
      </c>
      <c r="S36" s="64"/>
      <c r="T36" s="65"/>
      <c r="U36" s="80" t="s">
        <v>85</v>
      </c>
      <c r="V36" s="65"/>
      <c r="W36" s="81"/>
      <c r="X36" s="64"/>
      <c r="Y36" s="65"/>
      <c r="Z36" s="82" t="s">
        <v>41</v>
      </c>
      <c r="AA36" s="64"/>
      <c r="AB36" s="64"/>
      <c r="AC36" s="65"/>
      <c r="AD36" s="81">
        <f t="shared" ref="AD36:AD37" si="12">R36*W36</f>
        <v>0</v>
      </c>
      <c r="AE36" s="64"/>
      <c r="AF36" s="64"/>
      <c r="AG36" s="65"/>
      <c r="AH36" s="81" t="s">
        <v>41</v>
      </c>
      <c r="AI36" s="64"/>
      <c r="AJ36" s="64"/>
      <c r="AK36" s="65"/>
      <c r="AL36" s="81">
        <f t="shared" ref="AL36:AL37" si="13">AD36*1.21</f>
        <v>0</v>
      </c>
      <c r="AM36" s="64"/>
      <c r="AN36" s="64"/>
      <c r="AO36" s="65"/>
      <c r="AP36" s="55"/>
      <c r="AQ36" s="55"/>
    </row>
    <row r="37" spans="1:43" ht="30" customHeight="1" x14ac:dyDescent="0.2">
      <c r="A37" s="78" t="s">
        <v>96</v>
      </c>
      <c r="B37" s="65"/>
      <c r="C37" s="84" t="s">
        <v>97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  <c r="R37" s="80">
        <v>1</v>
      </c>
      <c r="S37" s="64"/>
      <c r="T37" s="65"/>
      <c r="U37" s="80" t="s">
        <v>85</v>
      </c>
      <c r="V37" s="65"/>
      <c r="W37" s="81"/>
      <c r="X37" s="64"/>
      <c r="Y37" s="65"/>
      <c r="Z37" s="82" t="s">
        <v>41</v>
      </c>
      <c r="AA37" s="64"/>
      <c r="AB37" s="64"/>
      <c r="AC37" s="65"/>
      <c r="AD37" s="81">
        <f t="shared" si="12"/>
        <v>0</v>
      </c>
      <c r="AE37" s="64"/>
      <c r="AF37" s="64"/>
      <c r="AG37" s="65"/>
      <c r="AH37" s="81" t="s">
        <v>41</v>
      </c>
      <c r="AI37" s="64"/>
      <c r="AJ37" s="64"/>
      <c r="AK37" s="65"/>
      <c r="AL37" s="81">
        <f t="shared" si="13"/>
        <v>0</v>
      </c>
      <c r="AM37" s="64"/>
      <c r="AN37" s="64"/>
      <c r="AO37" s="65"/>
      <c r="AP37" s="55"/>
      <c r="AQ37" s="55"/>
    </row>
    <row r="38" spans="1:43" ht="14.25" customHeight="1" x14ac:dyDescent="0.2">
      <c r="A38" s="78" t="s">
        <v>98</v>
      </c>
      <c r="B38" s="65"/>
      <c r="C38" s="79" t="s">
        <v>121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  <c r="R38" s="80">
        <v>1</v>
      </c>
      <c r="S38" s="64"/>
      <c r="T38" s="65"/>
      <c r="U38" s="80" t="s">
        <v>85</v>
      </c>
      <c r="V38" s="65"/>
      <c r="W38" s="81"/>
      <c r="X38" s="64"/>
      <c r="Y38" s="65"/>
      <c r="Z38" s="81">
        <f t="shared" ref="Z38:Z39" si="14">R38*W38</f>
        <v>0</v>
      </c>
      <c r="AA38" s="64"/>
      <c r="AB38" s="64"/>
      <c r="AC38" s="65"/>
      <c r="AD38" s="82" t="s">
        <v>41</v>
      </c>
      <c r="AE38" s="64"/>
      <c r="AF38" s="64"/>
      <c r="AG38" s="65"/>
      <c r="AH38" s="81">
        <f t="shared" ref="AH38:AH39" si="15">Z38*1.21</f>
        <v>0</v>
      </c>
      <c r="AI38" s="64"/>
      <c r="AJ38" s="64"/>
      <c r="AK38" s="65"/>
      <c r="AL38" s="81" t="s">
        <v>41</v>
      </c>
      <c r="AM38" s="64"/>
      <c r="AN38" s="64"/>
      <c r="AO38" s="65"/>
      <c r="AP38" s="55"/>
      <c r="AQ38" s="55"/>
    </row>
    <row r="39" spans="1:43" ht="30" customHeight="1" x14ac:dyDescent="0.2">
      <c r="A39" s="78" t="s">
        <v>99</v>
      </c>
      <c r="B39" s="65"/>
      <c r="C39" s="85" t="s">
        <v>100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0"/>
      <c r="R39" s="86">
        <v>30</v>
      </c>
      <c r="S39" s="62"/>
      <c r="T39" s="60"/>
      <c r="U39" s="80" t="s">
        <v>74</v>
      </c>
      <c r="V39" s="65"/>
      <c r="W39" s="87"/>
      <c r="X39" s="62"/>
      <c r="Y39" s="60"/>
      <c r="Z39" s="81">
        <f t="shared" si="14"/>
        <v>0</v>
      </c>
      <c r="AA39" s="64"/>
      <c r="AB39" s="64"/>
      <c r="AC39" s="65"/>
      <c r="AD39" s="88" t="s">
        <v>41</v>
      </c>
      <c r="AE39" s="62"/>
      <c r="AF39" s="62"/>
      <c r="AG39" s="60"/>
      <c r="AH39" s="87">
        <f t="shared" si="15"/>
        <v>0</v>
      </c>
      <c r="AI39" s="62"/>
      <c r="AJ39" s="62"/>
      <c r="AK39" s="60"/>
      <c r="AL39" s="87" t="s">
        <v>41</v>
      </c>
      <c r="AM39" s="62"/>
      <c r="AN39" s="62"/>
      <c r="AO39" s="60"/>
      <c r="AP39" s="55"/>
      <c r="AQ39" s="55"/>
    </row>
    <row r="40" spans="1:43" ht="14.25" customHeight="1" x14ac:dyDescent="0.2">
      <c r="A40" s="78" t="s">
        <v>101</v>
      </c>
      <c r="B40" s="65"/>
      <c r="C40" s="79" t="s">
        <v>102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/>
      <c r="R40" s="80">
        <v>1</v>
      </c>
      <c r="S40" s="64"/>
      <c r="T40" s="65"/>
      <c r="U40" s="80" t="s">
        <v>85</v>
      </c>
      <c r="V40" s="65"/>
      <c r="W40" s="81"/>
      <c r="X40" s="64"/>
      <c r="Y40" s="65"/>
      <c r="Z40" s="82" t="s">
        <v>41</v>
      </c>
      <c r="AA40" s="64"/>
      <c r="AB40" s="64"/>
      <c r="AC40" s="65"/>
      <c r="AD40" s="81">
        <f>R40*W40</f>
        <v>0</v>
      </c>
      <c r="AE40" s="64"/>
      <c r="AF40" s="64"/>
      <c r="AG40" s="65"/>
      <c r="AH40" s="81" t="s">
        <v>41</v>
      </c>
      <c r="AI40" s="64"/>
      <c r="AJ40" s="64"/>
      <c r="AK40" s="65"/>
      <c r="AL40" s="81">
        <f>AD40*1.21</f>
        <v>0</v>
      </c>
      <c r="AM40" s="64"/>
      <c r="AN40" s="64"/>
      <c r="AO40" s="65"/>
      <c r="AP40" s="55"/>
      <c r="AQ40" s="55"/>
    </row>
    <row r="41" spans="1:43" ht="14.25" customHeight="1" x14ac:dyDescent="0.2">
      <c r="A41" s="89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56"/>
      <c r="S41" s="56"/>
      <c r="T41" s="56"/>
      <c r="U41" s="56"/>
      <c r="V41" s="56"/>
      <c r="W41" s="91"/>
      <c r="Z41" s="92"/>
      <c r="AA41" s="92"/>
      <c r="AB41" s="92"/>
      <c r="AC41" s="92"/>
      <c r="AD41" s="92"/>
      <c r="AE41" s="92"/>
      <c r="AF41" s="92"/>
      <c r="AG41" s="92"/>
      <c r="AH41" s="91"/>
      <c r="AI41" s="91"/>
      <c r="AJ41" s="91"/>
      <c r="AK41" s="91"/>
      <c r="AL41" s="91"/>
      <c r="AM41" s="91"/>
      <c r="AN41" s="91"/>
      <c r="AO41" s="91"/>
      <c r="AP41" s="55"/>
      <c r="AQ41" s="55"/>
    </row>
    <row r="42" spans="1:43" ht="14.25" customHeight="1" x14ac:dyDescent="0.2">
      <c r="A42" s="93" t="s">
        <v>16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5"/>
      <c r="Z42" s="96">
        <f>Z30+Z21+Z5</f>
        <v>0</v>
      </c>
      <c r="AA42" s="94"/>
      <c r="AB42" s="94"/>
      <c r="AC42" s="95"/>
      <c r="AD42" s="96">
        <f>AD30+AD21+AD5</f>
        <v>0</v>
      </c>
      <c r="AE42" s="94"/>
      <c r="AF42" s="94"/>
      <c r="AG42" s="95"/>
      <c r="AH42" s="96">
        <f>AH30+AH21+AH5</f>
        <v>0</v>
      </c>
      <c r="AI42" s="94"/>
      <c r="AJ42" s="94"/>
      <c r="AK42" s="95"/>
      <c r="AL42" s="96">
        <f>AL30+AL21+AL5</f>
        <v>0</v>
      </c>
      <c r="AM42" s="94"/>
      <c r="AN42" s="94"/>
      <c r="AO42" s="97"/>
      <c r="AP42" s="55"/>
      <c r="AQ42" s="55"/>
    </row>
    <row r="43" spans="1:43" ht="14.25" customHeight="1" x14ac:dyDescent="0.2">
      <c r="A43" s="54"/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55"/>
      <c r="AQ43" s="55"/>
    </row>
    <row r="44" spans="1:43" ht="14.25" customHeight="1" x14ac:dyDescent="0.2">
      <c r="A44" s="99"/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2"/>
      <c r="U44" s="103" t="s">
        <v>103</v>
      </c>
      <c r="V44" s="64"/>
      <c r="W44" s="65"/>
      <c r="X44" s="104"/>
      <c r="Y44" s="102"/>
      <c r="Z44" s="105" t="s">
        <v>104</v>
      </c>
      <c r="AA44" s="64"/>
      <c r="AB44" s="64"/>
      <c r="AC44" s="64"/>
      <c r="AD44" s="64"/>
      <c r="AE44" s="64"/>
      <c r="AF44" s="65"/>
      <c r="AG44" s="105" t="s">
        <v>105</v>
      </c>
      <c r="AH44" s="64"/>
      <c r="AI44" s="64"/>
      <c r="AJ44" s="65"/>
      <c r="AK44" s="105" t="s">
        <v>106</v>
      </c>
      <c r="AL44" s="64"/>
      <c r="AM44" s="64"/>
      <c r="AN44" s="64"/>
      <c r="AO44" s="65"/>
      <c r="AP44" s="55"/>
      <c r="AQ44" s="55"/>
    </row>
    <row r="45" spans="1:43" ht="14.25" customHeight="1" x14ac:dyDescent="0.2">
      <c r="A45" s="106" t="s">
        <v>107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69"/>
      <c r="U45" s="78" t="s">
        <v>108</v>
      </c>
      <c r="V45" s="64"/>
      <c r="W45" s="65"/>
      <c r="X45" s="107" t="s">
        <v>11</v>
      </c>
      <c r="Y45" s="65"/>
      <c r="Z45" s="82">
        <f>Z42+AD42</f>
        <v>0</v>
      </c>
      <c r="AA45" s="64"/>
      <c r="AB45" s="64"/>
      <c r="AC45" s="64"/>
      <c r="AD45" s="64"/>
      <c r="AE45" s="64"/>
      <c r="AF45" s="65"/>
      <c r="AG45" s="82">
        <f t="shared" ref="AG45:AG47" si="16">AK45-Z45</f>
        <v>0</v>
      </c>
      <c r="AH45" s="64"/>
      <c r="AI45" s="64"/>
      <c r="AJ45" s="65"/>
      <c r="AK45" s="82">
        <f>AH42+AL42</f>
        <v>0</v>
      </c>
      <c r="AL45" s="64"/>
      <c r="AM45" s="64"/>
      <c r="AN45" s="64"/>
      <c r="AO45" s="65"/>
      <c r="AP45" s="55"/>
      <c r="AQ45" s="55"/>
    </row>
    <row r="46" spans="1:43" ht="15" customHeight="1" x14ac:dyDescent="0.2">
      <c r="A46" s="79" t="s">
        <v>109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5"/>
      <c r="U46" s="108" t="e">
        <f>AK46/AK45</f>
        <v>#DIV/0!</v>
      </c>
      <c r="V46" s="64"/>
      <c r="W46" s="65"/>
      <c r="X46" s="107" t="s">
        <v>11</v>
      </c>
      <c r="Y46" s="65"/>
      <c r="Z46" s="82">
        <f>Z42</f>
        <v>0</v>
      </c>
      <c r="AA46" s="64"/>
      <c r="AB46" s="64"/>
      <c r="AC46" s="64"/>
      <c r="AD46" s="64"/>
      <c r="AE46" s="64"/>
      <c r="AF46" s="65"/>
      <c r="AG46" s="82">
        <f t="shared" si="16"/>
        <v>0</v>
      </c>
      <c r="AH46" s="64"/>
      <c r="AI46" s="64"/>
      <c r="AJ46" s="65"/>
      <c r="AK46" s="82">
        <f>AH42</f>
        <v>0</v>
      </c>
      <c r="AL46" s="64"/>
      <c r="AM46" s="64"/>
      <c r="AN46" s="64"/>
      <c r="AO46" s="65"/>
      <c r="AP46" s="55"/>
      <c r="AQ46" s="55"/>
    </row>
    <row r="47" spans="1:43" ht="14.25" customHeight="1" x14ac:dyDescent="0.2">
      <c r="A47" s="79" t="s">
        <v>110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5"/>
      <c r="U47" s="108" t="e">
        <f>U45-U46</f>
        <v>#DIV/0!</v>
      </c>
      <c r="V47" s="64"/>
      <c r="W47" s="65"/>
      <c r="X47" s="107" t="s">
        <v>11</v>
      </c>
      <c r="Y47" s="65"/>
      <c r="Z47" s="82">
        <f>AD42</f>
        <v>0</v>
      </c>
      <c r="AA47" s="64"/>
      <c r="AB47" s="64"/>
      <c r="AC47" s="64"/>
      <c r="AD47" s="64"/>
      <c r="AE47" s="64"/>
      <c r="AF47" s="65"/>
      <c r="AG47" s="82">
        <f t="shared" si="16"/>
        <v>0</v>
      </c>
      <c r="AH47" s="64"/>
      <c r="AI47" s="64"/>
      <c r="AJ47" s="65"/>
      <c r="AK47" s="82">
        <f>AL42</f>
        <v>0</v>
      </c>
      <c r="AL47" s="64"/>
      <c r="AM47" s="64"/>
      <c r="AN47" s="64"/>
      <c r="AO47" s="65"/>
      <c r="AP47" s="55"/>
      <c r="AQ47" s="55"/>
    </row>
    <row r="48" spans="1:43" ht="14.25" customHeight="1" x14ac:dyDescent="0.2">
      <c r="A48" s="54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55"/>
      <c r="AQ48" s="55"/>
    </row>
    <row r="49" spans="1:43" ht="14.25" customHeight="1" x14ac:dyDescent="0.2">
      <c r="A49" s="54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55"/>
      <c r="AQ49" s="55"/>
    </row>
    <row r="50" spans="1:43" ht="14.25" customHeight="1" x14ac:dyDescent="0.2">
      <c r="A50" s="54"/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55"/>
      <c r="AQ50" s="55"/>
    </row>
    <row r="51" spans="1:43" ht="14.25" customHeight="1" x14ac:dyDescent="0.2">
      <c r="A51" s="54"/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55"/>
      <c r="AQ51" s="55"/>
    </row>
    <row r="52" spans="1:43" ht="14.25" customHeight="1" x14ac:dyDescent="0.2">
      <c r="A52" s="54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55"/>
      <c r="AQ52" s="55"/>
    </row>
    <row r="53" spans="1:43" ht="14.25" customHeight="1" x14ac:dyDescent="0.2">
      <c r="A53" s="54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72"/>
      <c r="AD53" s="72"/>
      <c r="AE53" s="72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</row>
    <row r="54" spans="1:43" ht="14.25" customHeight="1" x14ac:dyDescent="0.2">
      <c r="A54" s="54"/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109"/>
      <c r="AD54" s="110"/>
      <c r="AE54" s="110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</row>
    <row r="55" spans="1:43" ht="14.25" customHeight="1" x14ac:dyDescent="0.2">
      <c r="A55" s="54"/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109"/>
      <c r="AD55" s="110"/>
      <c r="AE55" s="110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</row>
    <row r="56" spans="1:43" ht="14.25" customHeight="1" x14ac:dyDescent="0.2">
      <c r="A56" s="54"/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72"/>
      <c r="AE56" s="72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</row>
    <row r="57" spans="1:43" ht="14.25" customHeight="1" x14ac:dyDescent="0.2">
      <c r="A57" s="54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72"/>
      <c r="AE57" s="72"/>
      <c r="AF57" s="67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</row>
    <row r="58" spans="1:43" ht="14.25" customHeight="1" x14ac:dyDescent="0.2">
      <c r="A58" s="54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72"/>
      <c r="AE58" s="72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</row>
    <row r="59" spans="1:43" ht="14.25" customHeight="1" x14ac:dyDescent="0.2">
      <c r="A59" s="54"/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72"/>
      <c r="AE59" s="72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</row>
    <row r="60" spans="1:43" ht="14.25" customHeight="1" x14ac:dyDescent="0.2">
      <c r="A60" s="54"/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72"/>
      <c r="AE60" s="72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</row>
    <row r="61" spans="1:43" ht="14.25" customHeight="1" x14ac:dyDescent="0.2">
      <c r="A61" s="54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72"/>
      <c r="AE61" s="72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</row>
    <row r="62" spans="1:43" ht="14.25" customHeight="1" x14ac:dyDescent="0.2">
      <c r="A62" s="54"/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72"/>
      <c r="AE62" s="72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</row>
    <row r="63" spans="1:43" ht="14.25" customHeight="1" x14ac:dyDescent="0.2">
      <c r="A63" s="54"/>
      <c r="B63" s="54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72"/>
      <c r="AE63" s="72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</row>
    <row r="64" spans="1:43" ht="14.25" customHeight="1" x14ac:dyDescent="0.2">
      <c r="A64" s="54"/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72"/>
      <c r="AE64" s="72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</row>
    <row r="65" spans="1:43" ht="14.25" customHeight="1" x14ac:dyDescent="0.2">
      <c r="A65" s="54"/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72"/>
      <c r="AE65" s="72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</row>
    <row r="66" spans="1:43" ht="14.25" customHeight="1" x14ac:dyDescent="0.2">
      <c r="A66" s="54"/>
      <c r="B66" s="54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72"/>
      <c r="AE66" s="72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</row>
    <row r="67" spans="1:43" ht="14.25" customHeight="1" x14ac:dyDescent="0.2">
      <c r="A67" s="54"/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72"/>
      <c r="AE67" s="72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</row>
    <row r="68" spans="1:43" ht="14.25" customHeight="1" x14ac:dyDescent="0.2">
      <c r="A68" s="54"/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72"/>
      <c r="AE68" s="72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</row>
    <row r="69" spans="1:43" ht="14.25" customHeight="1" x14ac:dyDescent="0.2">
      <c r="A69" s="54"/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</row>
    <row r="70" spans="1:43" ht="14.25" customHeight="1" x14ac:dyDescent="0.2">
      <c r="A70" s="54"/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</row>
    <row r="71" spans="1:43" ht="14.25" customHeight="1" x14ac:dyDescent="0.2">
      <c r="A71" s="54"/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</row>
    <row r="72" spans="1:43" ht="14.25" customHeight="1" x14ac:dyDescent="0.2">
      <c r="A72" s="54"/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</row>
    <row r="73" spans="1:43" ht="14.25" customHeight="1" x14ac:dyDescent="0.2">
      <c r="A73" s="54"/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</row>
    <row r="74" spans="1:43" ht="14.25" customHeight="1" x14ac:dyDescent="0.2">
      <c r="A74" s="54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</row>
    <row r="75" spans="1:43" ht="14.25" customHeight="1" x14ac:dyDescent="0.2">
      <c r="A75" s="54"/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</row>
    <row r="76" spans="1:43" ht="14.25" customHeight="1" x14ac:dyDescent="0.2">
      <c r="A76" s="54"/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</row>
    <row r="77" spans="1:43" ht="14.25" customHeight="1" x14ac:dyDescent="0.2">
      <c r="A77" s="5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</row>
    <row r="78" spans="1:43" ht="14.25" customHeight="1" x14ac:dyDescent="0.2">
      <c r="A78" s="54"/>
      <c r="B78" s="54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</row>
    <row r="79" spans="1:43" ht="14.25" customHeight="1" x14ac:dyDescent="0.2">
      <c r="A79" s="54"/>
      <c r="B79" s="54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</row>
    <row r="80" spans="1:43" ht="14.25" customHeight="1" x14ac:dyDescent="0.2">
      <c r="A80" s="54"/>
      <c r="B80" s="54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</row>
    <row r="81" spans="1:43" ht="14.25" customHeight="1" x14ac:dyDescent="0.2">
      <c r="A81" s="5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</row>
    <row r="82" spans="1:43" ht="14.25" customHeight="1" x14ac:dyDescent="0.2">
      <c r="A82" s="54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</row>
    <row r="83" spans="1:43" ht="14.25" customHeight="1" x14ac:dyDescent="0.2">
      <c r="A83" s="54"/>
      <c r="B83" s="54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</row>
    <row r="84" spans="1:43" ht="14.25" customHeight="1" x14ac:dyDescent="0.2">
      <c r="A84" s="54"/>
      <c r="B84" s="54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</row>
    <row r="85" spans="1:43" ht="14.25" customHeight="1" x14ac:dyDescent="0.2">
      <c r="A85" s="54"/>
      <c r="B85" s="54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</row>
    <row r="86" spans="1:43" ht="14.25" customHeight="1" x14ac:dyDescent="0.2">
      <c r="A86" s="54"/>
      <c r="B86" s="54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</row>
    <row r="87" spans="1:43" ht="14.25" customHeight="1" x14ac:dyDescent="0.2">
      <c r="A87" s="54"/>
      <c r="B87" s="54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</row>
    <row r="88" spans="1:43" ht="14.25" customHeight="1" x14ac:dyDescent="0.2">
      <c r="A88" s="54"/>
      <c r="B88" s="54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</row>
    <row r="89" spans="1:43" ht="14.25" customHeight="1" x14ac:dyDescent="0.2">
      <c r="A89" s="54"/>
      <c r="B89" s="54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</row>
    <row r="90" spans="1:43" ht="14.25" customHeight="1" x14ac:dyDescent="0.2">
      <c r="A90" s="54"/>
      <c r="B90" s="54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</row>
    <row r="91" spans="1:43" ht="14.25" customHeight="1" x14ac:dyDescent="0.2">
      <c r="A91" s="54"/>
      <c r="B91" s="54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</row>
    <row r="92" spans="1:43" ht="14.25" customHeight="1" x14ac:dyDescent="0.2">
      <c r="A92" s="54"/>
      <c r="B92" s="54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</row>
    <row r="93" spans="1:43" ht="14.25" customHeight="1" x14ac:dyDescent="0.2">
      <c r="A93" s="54"/>
      <c r="B93" s="54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</row>
    <row r="94" spans="1:43" ht="14.25" customHeight="1" x14ac:dyDescent="0.2">
      <c r="A94" s="54"/>
      <c r="B94" s="54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</row>
    <row r="95" spans="1:43" ht="14.25" customHeight="1" x14ac:dyDescent="0.2">
      <c r="A95" s="54"/>
      <c r="B95" s="54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111"/>
      <c r="AD95" s="111"/>
      <c r="AE95" s="111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</row>
    <row r="96" spans="1:43" ht="14.25" customHeight="1" x14ac:dyDescent="0.2">
      <c r="A96" s="54"/>
      <c r="B96" s="54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112"/>
      <c r="AD96" s="112"/>
      <c r="AE96" s="112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</row>
    <row r="97" spans="1:43" ht="14.25" customHeight="1" x14ac:dyDescent="0.2">
      <c r="A97" s="5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112"/>
      <c r="AD97" s="112"/>
      <c r="AE97" s="112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</row>
    <row r="98" spans="1:43" ht="14.25" customHeight="1" x14ac:dyDescent="0.2">
      <c r="A98" s="54"/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112"/>
      <c r="AD98" s="112"/>
      <c r="AE98" s="112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</row>
    <row r="99" spans="1:43" ht="14.25" customHeight="1" x14ac:dyDescent="0.2">
      <c r="A99" s="5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</row>
    <row r="100" spans="1:43" ht="14.25" customHeight="1" x14ac:dyDescent="0.2">
      <c r="A100" s="5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</row>
    <row r="101" spans="1:43" ht="14.25" customHeight="1" x14ac:dyDescent="0.2">
      <c r="A101" s="5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</row>
    <row r="102" spans="1:43" ht="14.25" customHeight="1" x14ac:dyDescent="0.2">
      <c r="A102" s="54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</row>
    <row r="103" spans="1:43" ht="14.25" customHeight="1" x14ac:dyDescent="0.2">
      <c r="A103" s="54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</row>
    <row r="104" spans="1:43" ht="14.25" customHeight="1" x14ac:dyDescent="0.2">
      <c r="A104" s="54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</row>
    <row r="105" spans="1:43" ht="14.25" customHeight="1" x14ac:dyDescent="0.2">
      <c r="A105" s="54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</row>
    <row r="106" spans="1:43" ht="14.25" customHeight="1" x14ac:dyDescent="0.2">
      <c r="A106" s="54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</row>
    <row r="107" spans="1:43" ht="14.25" customHeight="1" x14ac:dyDescent="0.2">
      <c r="A107" s="54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</row>
    <row r="108" spans="1:43" ht="14.25" customHeight="1" x14ac:dyDescent="0.2">
      <c r="A108" s="54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</row>
    <row r="109" spans="1:43" ht="14.25" customHeight="1" x14ac:dyDescent="0.2">
      <c r="A109" s="5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</row>
    <row r="110" spans="1:43" ht="14.25" customHeight="1" x14ac:dyDescent="0.2">
      <c r="A110" s="54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</row>
    <row r="111" spans="1:43" ht="14.25" customHeight="1" x14ac:dyDescent="0.2">
      <c r="A111" s="54"/>
      <c r="B111" s="54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</row>
    <row r="112" spans="1:43" ht="14.25" customHeight="1" x14ac:dyDescent="0.2">
      <c r="A112" s="54"/>
      <c r="B112" s="54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72"/>
      <c r="AD112" s="72"/>
      <c r="AE112" s="72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</row>
    <row r="113" spans="1:43" ht="14.25" customHeight="1" x14ac:dyDescent="0.2">
      <c r="A113" s="54"/>
      <c r="B113" s="54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</row>
    <row r="114" spans="1:43" ht="14.25" customHeight="1" x14ac:dyDescent="0.2">
      <c r="A114" s="54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113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</row>
    <row r="115" spans="1:43" ht="14.25" customHeight="1" x14ac:dyDescent="0.2">
      <c r="A115" s="54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</row>
    <row r="116" spans="1:43" ht="14.25" customHeight="1" x14ac:dyDescent="0.2">
      <c r="A116" s="54"/>
      <c r="B116" s="54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</row>
    <row r="117" spans="1:43" ht="14.25" customHeight="1" x14ac:dyDescent="0.2">
      <c r="A117" s="54"/>
      <c r="B117" s="54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</row>
    <row r="118" spans="1:43" ht="14.25" customHeight="1" x14ac:dyDescent="0.2">
      <c r="A118" s="54"/>
      <c r="B118" s="54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</row>
    <row r="119" spans="1:43" ht="14.25" customHeight="1" x14ac:dyDescent="0.2">
      <c r="A119" s="54"/>
      <c r="B119" s="54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</row>
    <row r="120" spans="1:43" ht="14.25" customHeight="1" x14ac:dyDescent="0.2">
      <c r="A120" s="54"/>
      <c r="B120" s="54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</row>
    <row r="121" spans="1:43" ht="14.25" customHeight="1" x14ac:dyDescent="0.2">
      <c r="A121" s="54"/>
      <c r="B121" s="54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</row>
    <row r="122" spans="1:43" ht="14.25" customHeight="1" x14ac:dyDescent="0.2">
      <c r="A122" s="54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</row>
    <row r="123" spans="1:43" ht="14.25" customHeight="1" x14ac:dyDescent="0.2">
      <c r="A123" s="54"/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</row>
    <row r="124" spans="1:43" ht="14.25" customHeight="1" x14ac:dyDescent="0.2">
      <c r="A124" s="54"/>
      <c r="B124" s="54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</row>
    <row r="125" spans="1:43" ht="14.25" customHeight="1" x14ac:dyDescent="0.2">
      <c r="A125" s="54"/>
      <c r="B125" s="54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</row>
    <row r="126" spans="1:43" ht="14.25" customHeight="1" x14ac:dyDescent="0.2">
      <c r="A126" s="54"/>
      <c r="B126" s="54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</row>
    <row r="127" spans="1:43" ht="14.25" customHeight="1" x14ac:dyDescent="0.2">
      <c r="A127" s="54"/>
      <c r="B127" s="54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90"/>
      <c r="AD127" s="90"/>
      <c r="AE127" s="90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</row>
    <row r="128" spans="1:43" ht="14.25" customHeight="1" x14ac:dyDescent="0.2">
      <c r="A128" s="54"/>
      <c r="B128" s="54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</row>
    <row r="129" spans="1:43" ht="14.25" customHeight="1" x14ac:dyDescent="0.2">
      <c r="A129" s="54"/>
      <c r="B129" s="54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</row>
    <row r="130" spans="1:43" ht="14.25" customHeight="1" x14ac:dyDescent="0.2">
      <c r="A130" s="54"/>
      <c r="B130" s="54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</row>
    <row r="131" spans="1:43" ht="14.25" customHeight="1" x14ac:dyDescent="0.2">
      <c r="A131" s="54"/>
      <c r="B131" s="54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</row>
    <row r="132" spans="1:43" ht="14.25" customHeight="1" x14ac:dyDescent="0.2">
      <c r="A132" s="54"/>
      <c r="B132" s="54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</row>
    <row r="133" spans="1:43" ht="14.25" customHeight="1" x14ac:dyDescent="0.2">
      <c r="A133" s="54"/>
      <c r="B133" s="54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</row>
    <row r="134" spans="1:43" ht="14.25" customHeight="1" x14ac:dyDescent="0.2">
      <c r="A134" s="54"/>
      <c r="B134" s="54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</row>
    <row r="135" spans="1:43" ht="14.25" customHeight="1" x14ac:dyDescent="0.2">
      <c r="A135" s="54"/>
      <c r="B135" s="54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</row>
    <row r="136" spans="1:43" ht="14.25" customHeight="1" x14ac:dyDescent="0.2">
      <c r="A136" s="54"/>
      <c r="B136" s="54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</row>
    <row r="137" spans="1:43" ht="14.25" customHeight="1" x14ac:dyDescent="0.2">
      <c r="A137" s="54"/>
      <c r="B137" s="54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90"/>
      <c r="AD137" s="90"/>
      <c r="AE137" s="90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</row>
    <row r="138" spans="1:43" ht="14.25" customHeight="1" x14ac:dyDescent="0.2">
      <c r="A138" s="54"/>
      <c r="B138" s="54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90"/>
      <c r="AD138" s="90"/>
      <c r="AE138" s="90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</row>
    <row r="139" spans="1:43" ht="14.25" customHeight="1" x14ac:dyDescent="0.2">
      <c r="A139" s="54"/>
      <c r="B139" s="54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90"/>
      <c r="AD139" s="90"/>
      <c r="AE139" s="90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</row>
    <row r="140" spans="1:43" ht="14.25" customHeight="1" x14ac:dyDescent="0.2">
      <c r="A140" s="54"/>
      <c r="B140" s="54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90"/>
      <c r="AD140" s="90"/>
      <c r="AE140" s="90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</row>
    <row r="141" spans="1:43" ht="14.25" customHeight="1" x14ac:dyDescent="0.2">
      <c r="A141" s="54"/>
      <c r="B141" s="54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90"/>
      <c r="AD141" s="90"/>
      <c r="AE141" s="90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</row>
    <row r="142" spans="1:43" ht="14.25" customHeight="1" x14ac:dyDescent="0.2">
      <c r="A142" s="54"/>
      <c r="B142" s="54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90"/>
      <c r="AD142" s="90"/>
      <c r="AE142" s="90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</row>
    <row r="143" spans="1:43" ht="14.25" customHeight="1" x14ac:dyDescent="0.2">
      <c r="A143" s="54"/>
      <c r="B143" s="54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90"/>
      <c r="AD143" s="90"/>
      <c r="AE143" s="90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</row>
    <row r="144" spans="1:43" ht="14.25" customHeight="1" x14ac:dyDescent="0.2">
      <c r="A144" s="54"/>
      <c r="B144" s="54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</row>
    <row r="145" spans="1:43" ht="14.25" customHeight="1" x14ac:dyDescent="0.2">
      <c r="A145" s="54"/>
      <c r="B145" s="54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</row>
    <row r="146" spans="1:43" ht="14.25" customHeight="1" x14ac:dyDescent="0.2">
      <c r="A146" s="54"/>
      <c r="B146" s="54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</row>
    <row r="147" spans="1:43" ht="14.25" customHeight="1" x14ac:dyDescent="0.2">
      <c r="A147" s="54"/>
      <c r="B147" s="54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</row>
    <row r="148" spans="1:43" ht="14.25" customHeight="1" x14ac:dyDescent="0.2">
      <c r="A148" s="54"/>
      <c r="B148" s="54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</row>
    <row r="149" spans="1:43" ht="14.25" customHeight="1" x14ac:dyDescent="0.2">
      <c r="A149" s="54"/>
      <c r="B149" s="54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112"/>
      <c r="AD149" s="112"/>
      <c r="AE149" s="112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</row>
    <row r="150" spans="1:43" ht="14.25" customHeight="1" x14ac:dyDescent="0.2">
      <c r="A150" s="54"/>
      <c r="B150" s="54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112"/>
      <c r="AD150" s="112"/>
      <c r="AE150" s="112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</row>
    <row r="151" spans="1:43" ht="14.25" customHeight="1" x14ac:dyDescent="0.2">
      <c r="A151" s="54"/>
      <c r="B151" s="54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</row>
    <row r="152" spans="1:43" ht="14.25" customHeight="1" x14ac:dyDescent="0.2">
      <c r="A152" s="54"/>
      <c r="B152" s="54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</row>
    <row r="153" spans="1:43" ht="14.25" customHeight="1" x14ac:dyDescent="0.2">
      <c r="A153" s="54"/>
      <c r="B153" s="54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</row>
    <row r="154" spans="1:43" ht="14.25" customHeight="1" x14ac:dyDescent="0.2">
      <c r="A154" s="54"/>
      <c r="B154" s="54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</row>
    <row r="155" spans="1:43" ht="14.25" customHeight="1" x14ac:dyDescent="0.2">
      <c r="A155" s="54"/>
      <c r="B155" s="54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</row>
    <row r="156" spans="1:43" ht="14.25" customHeight="1" x14ac:dyDescent="0.2">
      <c r="A156" s="54"/>
      <c r="B156" s="54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</row>
    <row r="157" spans="1:43" ht="14.25" customHeight="1" x14ac:dyDescent="0.2">
      <c r="A157" s="54"/>
      <c r="B157" s="54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</row>
    <row r="158" spans="1:43" ht="14.25" customHeight="1" x14ac:dyDescent="0.2">
      <c r="A158" s="54"/>
      <c r="B158" s="54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</row>
    <row r="159" spans="1:43" ht="14.25" customHeight="1" x14ac:dyDescent="0.2">
      <c r="A159" s="54"/>
      <c r="B159" s="54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</row>
    <row r="160" spans="1:43" ht="14.25" customHeight="1" x14ac:dyDescent="0.2">
      <c r="A160" s="54"/>
      <c r="B160" s="54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</row>
    <row r="161" spans="1:43" ht="14.25" customHeight="1" x14ac:dyDescent="0.2">
      <c r="A161" s="54"/>
      <c r="B161" s="54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</row>
    <row r="162" spans="1:43" ht="14.25" customHeight="1" x14ac:dyDescent="0.2">
      <c r="A162" s="54"/>
      <c r="B162" s="54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111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</row>
    <row r="163" spans="1:43" ht="14.25" customHeight="1" x14ac:dyDescent="0.2">
      <c r="A163" s="54"/>
      <c r="B163" s="54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</row>
    <row r="164" spans="1:43" ht="14.25" customHeight="1" x14ac:dyDescent="0.2">
      <c r="A164" s="54"/>
      <c r="B164" s="54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</row>
    <row r="165" spans="1:43" ht="14.25" customHeight="1" x14ac:dyDescent="0.2">
      <c r="A165" s="54"/>
      <c r="B165" s="54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</row>
    <row r="166" spans="1:43" ht="14.25" customHeight="1" x14ac:dyDescent="0.2">
      <c r="A166" s="54"/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</row>
    <row r="167" spans="1:43" ht="14.25" customHeight="1" x14ac:dyDescent="0.2">
      <c r="A167" s="54"/>
      <c r="B167" s="54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</row>
    <row r="168" spans="1:43" ht="14.25" customHeight="1" x14ac:dyDescent="0.2">
      <c r="A168" s="54"/>
      <c r="B168" s="54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</row>
    <row r="169" spans="1:43" ht="14.25" customHeight="1" x14ac:dyDescent="0.2">
      <c r="A169" s="54"/>
      <c r="B169" s="54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</row>
    <row r="170" spans="1:43" ht="14.25" customHeight="1" x14ac:dyDescent="0.2">
      <c r="A170" s="54"/>
      <c r="B170" s="54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</row>
    <row r="171" spans="1:43" ht="14.25" customHeight="1" x14ac:dyDescent="0.2">
      <c r="A171" s="54"/>
      <c r="B171" s="54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</row>
    <row r="172" spans="1:43" ht="14.25" customHeight="1" x14ac:dyDescent="0.2">
      <c r="A172" s="54"/>
      <c r="B172" s="54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</row>
    <row r="173" spans="1:43" ht="14.25" customHeight="1" x14ac:dyDescent="0.2">
      <c r="A173" s="54"/>
      <c r="B173" s="54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112"/>
      <c r="AD173" s="112"/>
      <c r="AE173" s="112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</row>
    <row r="174" spans="1:43" ht="14.25" customHeight="1" x14ac:dyDescent="0.2">
      <c r="A174" s="54"/>
      <c r="B174" s="54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112"/>
      <c r="AD174" s="112"/>
      <c r="AE174" s="112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</row>
    <row r="175" spans="1:43" ht="14.25" customHeight="1" x14ac:dyDescent="0.2">
      <c r="A175" s="54"/>
      <c r="B175" s="54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</row>
    <row r="176" spans="1:43" ht="14.25" customHeight="1" x14ac:dyDescent="0.2">
      <c r="A176" s="54"/>
      <c r="B176" s="54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</row>
    <row r="177" spans="1:43" ht="14.25" customHeight="1" x14ac:dyDescent="0.2">
      <c r="A177" s="54"/>
      <c r="B177" s="54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</row>
    <row r="178" spans="1:43" ht="14.25" customHeight="1" x14ac:dyDescent="0.2">
      <c r="A178" s="54"/>
      <c r="B178" s="54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112"/>
      <c r="AD178" s="112"/>
      <c r="AE178" s="112"/>
      <c r="AF178" s="67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</row>
    <row r="179" spans="1:43" ht="14.25" customHeight="1" x14ac:dyDescent="0.2">
      <c r="A179" s="54"/>
      <c r="B179" s="54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112"/>
      <c r="AD179" s="112"/>
      <c r="AE179" s="112"/>
      <c r="AF179" s="67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</row>
    <row r="180" spans="1:43" ht="14.25" customHeight="1" x14ac:dyDescent="0.2">
      <c r="A180" s="54"/>
      <c r="B180" s="54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112"/>
      <c r="AD180" s="112"/>
      <c r="AE180" s="112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</row>
    <row r="181" spans="1:43" ht="14.25" customHeight="1" x14ac:dyDescent="0.2">
      <c r="A181" s="54"/>
      <c r="B181" s="54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111"/>
      <c r="AD181" s="111"/>
      <c r="AE181" s="111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</row>
    <row r="182" spans="1:43" ht="14.25" customHeight="1" x14ac:dyDescent="0.2">
      <c r="A182" s="54"/>
      <c r="B182" s="54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</row>
    <row r="183" spans="1:43" ht="14.25" customHeight="1" x14ac:dyDescent="0.2">
      <c r="A183" s="54"/>
      <c r="B183" s="54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</row>
    <row r="184" spans="1:43" ht="14.25" customHeight="1" x14ac:dyDescent="0.2">
      <c r="A184" s="54"/>
      <c r="B184" s="54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</row>
    <row r="185" spans="1:43" ht="14.25" customHeight="1" x14ac:dyDescent="0.2">
      <c r="A185" s="54"/>
      <c r="B185" s="54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112"/>
      <c r="AD185" s="112"/>
      <c r="AE185" s="112"/>
      <c r="AF185" s="67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</row>
    <row r="186" spans="1:43" ht="14.25" customHeight="1" x14ac:dyDescent="0.2">
      <c r="A186" s="54"/>
      <c r="B186" s="54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112"/>
      <c r="AD186" s="112"/>
      <c r="AE186" s="112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</row>
    <row r="187" spans="1:43" ht="14.25" customHeight="1" x14ac:dyDescent="0.2">
      <c r="A187" s="54"/>
      <c r="B187" s="54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112"/>
      <c r="AD187" s="112"/>
      <c r="AE187" s="112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</row>
    <row r="188" spans="1:43" ht="14.25" customHeight="1" x14ac:dyDescent="0.2">
      <c r="A188" s="54"/>
      <c r="B188" s="54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112"/>
      <c r="AD188" s="112"/>
      <c r="AE188" s="112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</row>
    <row r="189" spans="1:43" ht="14.25" customHeight="1" x14ac:dyDescent="0.2">
      <c r="A189" s="54"/>
      <c r="B189" s="54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112"/>
      <c r="AD189" s="112"/>
      <c r="AE189" s="112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</row>
    <row r="190" spans="1:43" ht="14.25" customHeight="1" x14ac:dyDescent="0.2">
      <c r="A190" s="54"/>
      <c r="B190" s="54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112"/>
      <c r="AD190" s="112"/>
      <c r="AE190" s="112"/>
      <c r="AF190" s="67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</row>
    <row r="191" spans="1:43" ht="14.25" customHeight="1" x14ac:dyDescent="0.2">
      <c r="A191" s="54"/>
      <c r="B191" s="54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112"/>
      <c r="AD191" s="112"/>
      <c r="AE191" s="112"/>
      <c r="AF191" s="67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</row>
    <row r="192" spans="1:43" ht="14.25" customHeight="1" x14ac:dyDescent="0.2">
      <c r="A192" s="54"/>
      <c r="B192" s="54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111"/>
      <c r="AD192" s="111"/>
      <c r="AE192" s="111"/>
      <c r="AF192" s="67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</row>
    <row r="193" spans="1:43" ht="14.25" customHeight="1" x14ac:dyDescent="0.2">
      <c r="A193" s="54"/>
      <c r="B193" s="54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110"/>
      <c r="AD193" s="110"/>
      <c r="AE193" s="110"/>
      <c r="AF193" s="67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</row>
    <row r="194" spans="1:43" ht="14.25" customHeight="1" x14ac:dyDescent="0.2">
      <c r="A194" s="54"/>
      <c r="B194" s="54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114"/>
      <c r="AD194" s="114"/>
      <c r="AE194" s="114"/>
      <c r="AF194" s="67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</row>
    <row r="195" spans="1:43" ht="14.25" customHeight="1" x14ac:dyDescent="0.2">
      <c r="A195" s="54"/>
      <c r="B195" s="54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109"/>
      <c r="AD195" s="109"/>
      <c r="AE195" s="109"/>
      <c r="AF195" s="67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</row>
    <row r="196" spans="1:43" ht="14.25" customHeight="1" x14ac:dyDescent="0.2">
      <c r="A196" s="54"/>
      <c r="B196" s="54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111"/>
      <c r="AD196" s="111"/>
      <c r="AE196" s="111"/>
      <c r="AF196" s="67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</row>
    <row r="197" spans="1:43" ht="14.25" customHeight="1" x14ac:dyDescent="0.2">
      <c r="A197" s="54"/>
      <c r="B197" s="54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115"/>
      <c r="AD197" s="115"/>
      <c r="AE197" s="115"/>
      <c r="AF197" s="67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</row>
    <row r="198" spans="1:43" ht="14.25" customHeight="1" x14ac:dyDescent="0.2">
      <c r="A198" s="54"/>
      <c r="B198" s="54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115"/>
      <c r="AD198" s="115"/>
      <c r="AE198" s="115"/>
      <c r="AF198" s="67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</row>
    <row r="199" spans="1:43" ht="14.25" customHeight="1" x14ac:dyDescent="0.2">
      <c r="A199" s="54"/>
      <c r="B199" s="54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111"/>
      <c r="AD199" s="111"/>
      <c r="AE199" s="111"/>
      <c r="AF199" s="67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</row>
    <row r="200" spans="1:43" ht="14.25" customHeight="1" x14ac:dyDescent="0.2">
      <c r="A200" s="54"/>
      <c r="B200" s="54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116"/>
      <c r="AD200" s="116"/>
      <c r="AE200" s="116"/>
      <c r="AF200" s="113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</row>
    <row r="201" spans="1:43" ht="14.25" customHeight="1" x14ac:dyDescent="0.2">
      <c r="A201" s="54"/>
      <c r="B201" s="54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116"/>
      <c r="AD201" s="116"/>
      <c r="AE201" s="116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</row>
    <row r="202" spans="1:43" ht="14.25" customHeight="1" x14ac:dyDescent="0.2">
      <c r="A202" s="54"/>
      <c r="B202" s="54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114"/>
      <c r="AD202" s="114"/>
      <c r="AE202" s="114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</row>
    <row r="203" spans="1:43" ht="14.25" customHeight="1" x14ac:dyDescent="0.2">
      <c r="A203" s="54"/>
      <c r="B203" s="54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117"/>
      <c r="AD203" s="117"/>
      <c r="AE203" s="117"/>
      <c r="AF203" s="67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</row>
    <row r="204" spans="1:43" ht="14.25" customHeight="1" x14ac:dyDescent="0.2">
      <c r="A204" s="54"/>
      <c r="B204" s="54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118"/>
      <c r="AD204" s="118"/>
      <c r="AE204" s="118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</row>
    <row r="205" spans="1:43" ht="14.25" customHeight="1" x14ac:dyDescent="0.2">
      <c r="A205" s="54"/>
      <c r="B205" s="54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119"/>
      <c r="AD205" s="119"/>
      <c r="AE205" s="119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</row>
    <row r="206" spans="1:43" ht="14.25" customHeight="1" x14ac:dyDescent="0.2">
      <c r="A206" s="54"/>
      <c r="B206" s="54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118"/>
      <c r="AD206" s="118"/>
      <c r="AE206" s="118"/>
      <c r="AF206" s="109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</row>
    <row r="207" spans="1:43" ht="14.25" customHeight="1" x14ac:dyDescent="0.2">
      <c r="A207" s="54"/>
      <c r="B207" s="54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118"/>
      <c r="AD207" s="118"/>
      <c r="AE207" s="118"/>
      <c r="AF207" s="109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</row>
    <row r="208" spans="1:43" ht="14.25" customHeight="1" x14ac:dyDescent="0.2">
      <c r="A208" s="54"/>
      <c r="B208" s="54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118"/>
      <c r="AD208" s="118"/>
      <c r="AE208" s="118"/>
      <c r="AF208" s="109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</row>
    <row r="209" spans="1:43" ht="14.25" customHeight="1" x14ac:dyDescent="0.2">
      <c r="A209" s="54"/>
      <c r="B209" s="54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118"/>
      <c r="AD209" s="118"/>
      <c r="AE209" s="118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</row>
    <row r="210" spans="1:43" ht="14.25" customHeight="1" x14ac:dyDescent="0.2">
      <c r="A210" s="54"/>
      <c r="B210" s="54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118"/>
      <c r="AD210" s="118"/>
      <c r="AE210" s="118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</row>
    <row r="211" spans="1:43" ht="14.25" customHeight="1" x14ac:dyDescent="0.2">
      <c r="A211" s="54"/>
      <c r="B211" s="54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119"/>
      <c r="AD211" s="119"/>
      <c r="AE211" s="119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</row>
    <row r="212" spans="1:43" ht="14.25" customHeight="1" x14ac:dyDescent="0.2">
      <c r="A212" s="54"/>
      <c r="B212" s="54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118"/>
      <c r="AD212" s="118"/>
      <c r="AE212" s="118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</row>
    <row r="213" spans="1:43" ht="14.25" customHeight="1" x14ac:dyDescent="0.2">
      <c r="A213" s="54"/>
      <c r="B213" s="54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111"/>
      <c r="AD213" s="111"/>
      <c r="AE213" s="111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</row>
    <row r="214" spans="1:43" ht="14.25" customHeight="1" x14ac:dyDescent="0.2">
      <c r="A214" s="54"/>
      <c r="B214" s="54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112"/>
      <c r="AD214" s="112"/>
      <c r="AE214" s="112"/>
      <c r="AF214" s="67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</row>
    <row r="215" spans="1:43" ht="14.25" customHeight="1" x14ac:dyDescent="0.2">
      <c r="A215" s="54"/>
      <c r="B215" s="54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112"/>
      <c r="AD215" s="112"/>
      <c r="AE215" s="112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</row>
    <row r="216" spans="1:43" ht="14.25" customHeight="1" x14ac:dyDescent="0.2">
      <c r="A216" s="54"/>
      <c r="B216" s="54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112"/>
      <c r="AD216" s="112"/>
      <c r="AE216" s="112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</row>
    <row r="217" spans="1:43" ht="14.25" customHeight="1" x14ac:dyDescent="0.2">
      <c r="A217" s="54"/>
      <c r="B217" s="54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112"/>
      <c r="AD217" s="112"/>
      <c r="AE217" s="112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</row>
    <row r="218" spans="1:43" ht="14.25" customHeight="1" x14ac:dyDescent="0.2">
      <c r="A218" s="54"/>
      <c r="B218" s="54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112"/>
      <c r="AD218" s="112"/>
      <c r="AE218" s="112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</row>
    <row r="219" spans="1:43" ht="14.25" customHeight="1" x14ac:dyDescent="0.2">
      <c r="A219" s="54"/>
      <c r="B219" s="54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112"/>
      <c r="AD219" s="112"/>
      <c r="AE219" s="112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</row>
    <row r="220" spans="1:43" ht="14.25" customHeight="1" x14ac:dyDescent="0.2">
      <c r="A220" s="54"/>
      <c r="B220" s="54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111"/>
      <c r="AD220" s="111"/>
      <c r="AE220" s="111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</row>
    <row r="221" spans="1:43" ht="14.25" customHeight="1" x14ac:dyDescent="0.2">
      <c r="A221" s="54"/>
      <c r="B221" s="54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120"/>
      <c r="AD221" s="120"/>
      <c r="AE221" s="120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</row>
    <row r="222" spans="1:43" ht="14.25" customHeight="1" x14ac:dyDescent="0.2">
      <c r="A222" s="54"/>
      <c r="B222" s="54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120"/>
      <c r="AD222" s="120"/>
      <c r="AE222" s="120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</row>
    <row r="223" spans="1:43" ht="14.25" customHeight="1" x14ac:dyDescent="0.2">
      <c r="A223" s="54"/>
      <c r="B223" s="54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67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</row>
    <row r="224" spans="1:43" ht="14.25" customHeight="1" x14ac:dyDescent="0.2">
      <c r="A224" s="54"/>
      <c r="B224" s="54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</row>
    <row r="225" spans="1:43" ht="14.25" customHeight="1" x14ac:dyDescent="0.2">
      <c r="A225" s="54"/>
      <c r="B225" s="54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</row>
    <row r="226" spans="1:43" ht="14.25" customHeight="1" x14ac:dyDescent="0.2">
      <c r="A226" s="54"/>
      <c r="B226" s="54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</row>
    <row r="227" spans="1:43" ht="14.25" customHeight="1" x14ac:dyDescent="0.2">
      <c r="A227" s="54"/>
      <c r="B227" s="54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</row>
    <row r="228" spans="1:43" ht="14.25" customHeight="1" x14ac:dyDescent="0.2">
      <c r="A228" s="54"/>
      <c r="B228" s="54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</row>
    <row r="229" spans="1:43" ht="14.25" customHeight="1" x14ac:dyDescent="0.2">
      <c r="A229" s="54"/>
      <c r="B229" s="54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</row>
    <row r="230" spans="1:43" ht="14.25" customHeight="1" x14ac:dyDescent="0.2">
      <c r="A230" s="54"/>
      <c r="B230" s="54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</row>
    <row r="231" spans="1:43" ht="14.25" customHeight="1" x14ac:dyDescent="0.2">
      <c r="A231" s="54"/>
      <c r="B231" s="54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</row>
    <row r="232" spans="1:43" ht="14.25" customHeight="1" x14ac:dyDescent="0.2">
      <c r="A232" s="54"/>
      <c r="B232" s="54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</row>
    <row r="233" spans="1:43" ht="14.25" customHeight="1" x14ac:dyDescent="0.2">
      <c r="A233" s="54"/>
      <c r="B233" s="54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</row>
    <row r="234" spans="1:43" ht="14.25" customHeight="1" x14ac:dyDescent="0.2">
      <c r="A234" s="54"/>
      <c r="B234" s="54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</row>
    <row r="235" spans="1:43" ht="14.25" customHeight="1" x14ac:dyDescent="0.2">
      <c r="A235" s="54"/>
      <c r="B235" s="54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</row>
    <row r="236" spans="1:43" ht="14.25" customHeight="1" x14ac:dyDescent="0.2">
      <c r="A236" s="54"/>
      <c r="B236" s="54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</row>
    <row r="237" spans="1:43" ht="14.25" customHeight="1" x14ac:dyDescent="0.2">
      <c r="A237" s="54"/>
      <c r="B237" s="54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</row>
    <row r="238" spans="1:43" ht="14.25" customHeight="1" x14ac:dyDescent="0.2">
      <c r="A238" s="54"/>
      <c r="B238" s="54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</row>
    <row r="239" spans="1:43" ht="14.25" customHeight="1" x14ac:dyDescent="0.2">
      <c r="A239" s="54"/>
      <c r="B239" s="54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</row>
    <row r="240" spans="1:43" ht="14.25" customHeight="1" x14ac:dyDescent="0.2">
      <c r="A240" s="54"/>
      <c r="B240" s="54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</row>
    <row r="241" spans="1:43" ht="14.25" customHeight="1" x14ac:dyDescent="0.2">
      <c r="A241" s="54"/>
      <c r="B241" s="54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</row>
    <row r="242" spans="1:43" ht="14.25" customHeight="1" x14ac:dyDescent="0.2">
      <c r="A242" s="54"/>
      <c r="B242" s="54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</row>
    <row r="243" spans="1:43" ht="14.25" customHeight="1" x14ac:dyDescent="0.2">
      <c r="A243" s="54"/>
      <c r="B243" s="54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</row>
    <row r="244" spans="1:43" ht="14.25" customHeight="1" x14ac:dyDescent="0.2">
      <c r="A244" s="54"/>
      <c r="B244" s="54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</row>
    <row r="245" spans="1:43" ht="14.25" customHeight="1" x14ac:dyDescent="0.2">
      <c r="A245" s="54"/>
      <c r="B245" s="54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</row>
    <row r="246" spans="1:43" ht="14.25" customHeight="1" x14ac:dyDescent="0.2">
      <c r="A246" s="54"/>
      <c r="B246" s="54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</row>
    <row r="247" spans="1:43" ht="14.25" customHeight="1" x14ac:dyDescent="0.2">
      <c r="A247" s="54"/>
      <c r="B247" s="54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</row>
    <row r="248" spans="1:43" ht="14.25" customHeight="1" x14ac:dyDescent="0.2">
      <c r="A248" s="54"/>
      <c r="B248" s="54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</row>
    <row r="249" spans="1:43" ht="14.25" customHeight="1" x14ac:dyDescent="0.2">
      <c r="A249" s="54"/>
      <c r="B249" s="54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</row>
    <row r="250" spans="1:43" ht="14.25" customHeight="1" x14ac:dyDescent="0.2">
      <c r="A250" s="54"/>
      <c r="B250" s="54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</row>
    <row r="251" spans="1:43" ht="14.25" customHeight="1" x14ac:dyDescent="0.2">
      <c r="A251" s="54"/>
      <c r="B251" s="54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</row>
    <row r="252" spans="1:43" ht="14.25" customHeight="1" x14ac:dyDescent="0.2">
      <c r="A252" s="54"/>
      <c r="B252" s="54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</row>
    <row r="253" spans="1:43" ht="14.25" customHeight="1" x14ac:dyDescent="0.2">
      <c r="A253" s="54"/>
      <c r="B253" s="54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</row>
    <row r="254" spans="1:43" ht="14.25" customHeight="1" x14ac:dyDescent="0.2">
      <c r="A254" s="54"/>
      <c r="B254" s="54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</row>
    <row r="255" spans="1:43" ht="14.25" customHeight="1" x14ac:dyDescent="0.2">
      <c r="A255" s="54"/>
      <c r="B255" s="54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</row>
    <row r="256" spans="1:43" ht="14.25" customHeight="1" x14ac:dyDescent="0.2">
      <c r="A256" s="54"/>
      <c r="B256" s="54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</row>
    <row r="257" spans="1:43" ht="14.25" customHeight="1" x14ac:dyDescent="0.2">
      <c r="A257" s="54"/>
      <c r="B257" s="54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</row>
    <row r="258" spans="1:43" ht="14.25" customHeight="1" x14ac:dyDescent="0.2">
      <c r="A258" s="54"/>
      <c r="B258" s="54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</row>
    <row r="259" spans="1:43" ht="14.25" customHeight="1" x14ac:dyDescent="0.2">
      <c r="A259" s="54"/>
      <c r="B259" s="54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</row>
    <row r="260" spans="1:43" ht="14.25" customHeight="1" x14ac:dyDescent="0.2">
      <c r="A260" s="54"/>
      <c r="B260" s="54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</row>
    <row r="261" spans="1:43" ht="14.25" customHeight="1" x14ac:dyDescent="0.2">
      <c r="A261" s="54"/>
      <c r="B261" s="54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</row>
    <row r="262" spans="1:43" ht="14.25" customHeight="1" x14ac:dyDescent="0.2">
      <c r="A262" s="54"/>
      <c r="B262" s="54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</row>
    <row r="263" spans="1:43" ht="14.25" customHeight="1" x14ac:dyDescent="0.2">
      <c r="A263" s="54"/>
      <c r="B263" s="54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</row>
    <row r="264" spans="1:43" ht="14.25" customHeight="1" x14ac:dyDescent="0.2">
      <c r="A264" s="54"/>
      <c r="B264" s="54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</row>
    <row r="265" spans="1:43" ht="14.25" customHeight="1" x14ac:dyDescent="0.2">
      <c r="A265" s="54"/>
      <c r="B265" s="54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</row>
    <row r="266" spans="1:43" ht="14.25" customHeight="1" x14ac:dyDescent="0.2">
      <c r="A266" s="54"/>
      <c r="B266" s="54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</row>
    <row r="267" spans="1:43" ht="14.25" customHeight="1" x14ac:dyDescent="0.2">
      <c r="A267" s="54"/>
      <c r="B267" s="54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</row>
    <row r="268" spans="1:43" ht="14.25" customHeight="1" x14ac:dyDescent="0.2">
      <c r="A268" s="54"/>
      <c r="B268" s="54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</row>
    <row r="269" spans="1:43" ht="14.25" customHeight="1" x14ac:dyDescent="0.2">
      <c r="A269" s="54"/>
      <c r="B269" s="54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</row>
    <row r="270" spans="1:43" ht="14.25" customHeight="1" x14ac:dyDescent="0.2">
      <c r="A270" s="54"/>
      <c r="B270" s="54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</row>
    <row r="271" spans="1:43" ht="14.25" customHeight="1" x14ac:dyDescent="0.2">
      <c r="A271" s="54"/>
      <c r="B271" s="54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</row>
    <row r="272" spans="1:43" ht="14.25" customHeight="1" x14ac:dyDescent="0.2">
      <c r="A272" s="54"/>
      <c r="B272" s="54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</row>
    <row r="273" spans="1:43" ht="14.25" customHeight="1" x14ac:dyDescent="0.2">
      <c r="A273" s="54"/>
      <c r="B273" s="54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</row>
    <row r="274" spans="1:43" ht="14.25" customHeight="1" x14ac:dyDescent="0.2">
      <c r="A274" s="54"/>
      <c r="B274" s="54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</row>
    <row r="275" spans="1:43" ht="14.25" customHeight="1" x14ac:dyDescent="0.2">
      <c r="A275" s="54"/>
      <c r="B275" s="54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</row>
    <row r="276" spans="1:43" ht="14.25" customHeight="1" x14ac:dyDescent="0.2">
      <c r="A276" s="54"/>
      <c r="B276" s="54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</row>
    <row r="277" spans="1:43" ht="14.25" customHeight="1" x14ac:dyDescent="0.2">
      <c r="A277" s="54"/>
      <c r="B277" s="54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</row>
    <row r="278" spans="1:43" ht="14.25" customHeight="1" x14ac:dyDescent="0.2">
      <c r="A278" s="54"/>
      <c r="B278" s="54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</row>
    <row r="279" spans="1:43" ht="14.25" customHeight="1" x14ac:dyDescent="0.2">
      <c r="A279" s="54"/>
      <c r="B279" s="54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</row>
    <row r="280" spans="1:43" ht="14.25" customHeight="1" x14ac:dyDescent="0.2">
      <c r="A280" s="54"/>
      <c r="B280" s="54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</row>
    <row r="281" spans="1:43" ht="14.25" customHeight="1" x14ac:dyDescent="0.2">
      <c r="A281" s="54"/>
      <c r="B281" s="54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</row>
    <row r="282" spans="1:43" ht="14.25" customHeight="1" x14ac:dyDescent="0.2">
      <c r="A282" s="54"/>
      <c r="B282" s="54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</row>
    <row r="283" spans="1:43" ht="14.25" customHeight="1" x14ac:dyDescent="0.2">
      <c r="A283" s="54"/>
      <c r="B283" s="54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</row>
    <row r="284" spans="1:43" ht="14.25" customHeight="1" x14ac:dyDescent="0.2">
      <c r="A284" s="54"/>
      <c r="B284" s="54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</row>
    <row r="285" spans="1:43" ht="14.25" customHeight="1" x14ac:dyDescent="0.2">
      <c r="A285" s="54"/>
      <c r="B285" s="54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</row>
    <row r="286" spans="1:43" ht="14.25" customHeight="1" x14ac:dyDescent="0.2">
      <c r="A286" s="54"/>
      <c r="B286" s="54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</row>
    <row r="287" spans="1:43" ht="14.25" customHeight="1" x14ac:dyDescent="0.2">
      <c r="A287" s="54"/>
      <c r="B287" s="54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</row>
    <row r="288" spans="1:43" ht="14.25" customHeight="1" x14ac:dyDescent="0.2">
      <c r="A288" s="54"/>
      <c r="B288" s="54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</row>
    <row r="289" spans="1:43" ht="14.25" customHeight="1" x14ac:dyDescent="0.2">
      <c r="A289" s="54"/>
      <c r="B289" s="54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</row>
    <row r="290" spans="1:43" ht="14.25" customHeight="1" x14ac:dyDescent="0.2">
      <c r="A290" s="54"/>
      <c r="B290" s="54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</row>
    <row r="291" spans="1:43" ht="14.25" customHeight="1" x14ac:dyDescent="0.2">
      <c r="A291" s="54"/>
      <c r="B291" s="54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</row>
    <row r="292" spans="1:43" ht="14.25" customHeight="1" x14ac:dyDescent="0.2">
      <c r="A292" s="54"/>
      <c r="B292" s="54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</row>
    <row r="293" spans="1:43" ht="14.25" customHeight="1" x14ac:dyDescent="0.2">
      <c r="A293" s="54"/>
      <c r="B293" s="54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</row>
    <row r="294" spans="1:43" ht="14.25" customHeight="1" x14ac:dyDescent="0.2">
      <c r="A294" s="54"/>
      <c r="B294" s="54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</row>
    <row r="295" spans="1:43" ht="14.25" customHeight="1" x14ac:dyDescent="0.2">
      <c r="A295" s="54"/>
      <c r="B295" s="54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</row>
    <row r="296" spans="1:43" ht="14.25" customHeight="1" x14ac:dyDescent="0.2">
      <c r="A296" s="54"/>
      <c r="B296" s="54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</row>
    <row r="297" spans="1:43" ht="14.25" customHeight="1" x14ac:dyDescent="0.2">
      <c r="A297" s="54"/>
      <c r="B297" s="54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</row>
    <row r="298" spans="1:43" ht="14.25" customHeight="1" x14ac:dyDescent="0.2">
      <c r="A298" s="54"/>
      <c r="B298" s="54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</row>
    <row r="299" spans="1:43" ht="14.25" customHeight="1" x14ac:dyDescent="0.2">
      <c r="A299" s="54"/>
      <c r="B299" s="54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</row>
    <row r="300" spans="1:43" ht="14.25" customHeight="1" x14ac:dyDescent="0.2">
      <c r="A300" s="54"/>
      <c r="B300" s="54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</row>
    <row r="301" spans="1:43" ht="14.25" customHeight="1" x14ac:dyDescent="0.2">
      <c r="A301" s="54"/>
      <c r="B301" s="54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</row>
    <row r="302" spans="1:43" ht="14.25" customHeight="1" x14ac:dyDescent="0.2">
      <c r="A302" s="54"/>
      <c r="B302" s="54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</row>
    <row r="303" spans="1:43" ht="14.25" customHeight="1" x14ac:dyDescent="0.2">
      <c r="A303" s="54"/>
      <c r="B303" s="54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</row>
    <row r="304" spans="1:43" ht="14.25" customHeight="1" x14ac:dyDescent="0.2">
      <c r="A304" s="54"/>
      <c r="B304" s="54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</row>
    <row r="305" spans="1:43" ht="14.25" customHeight="1" x14ac:dyDescent="0.2">
      <c r="A305" s="54"/>
      <c r="B305" s="54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</row>
    <row r="306" spans="1:43" ht="14.25" customHeight="1" x14ac:dyDescent="0.2">
      <c r="A306" s="54"/>
      <c r="B306" s="54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</row>
    <row r="307" spans="1:43" ht="14.25" customHeight="1" x14ac:dyDescent="0.2">
      <c r="A307" s="54"/>
      <c r="B307" s="54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</row>
    <row r="308" spans="1:43" ht="14.25" customHeight="1" x14ac:dyDescent="0.2">
      <c r="A308" s="54"/>
      <c r="B308" s="54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</row>
    <row r="309" spans="1:43" ht="14.25" customHeight="1" x14ac:dyDescent="0.2">
      <c r="A309" s="54"/>
      <c r="B309" s="54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</row>
    <row r="310" spans="1:43" ht="14.25" customHeight="1" x14ac:dyDescent="0.2">
      <c r="A310" s="54"/>
      <c r="B310" s="54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</row>
    <row r="311" spans="1:43" ht="14.25" customHeight="1" x14ac:dyDescent="0.2">
      <c r="A311" s="54"/>
      <c r="B311" s="54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</row>
    <row r="312" spans="1:43" ht="14.25" customHeight="1" x14ac:dyDescent="0.2">
      <c r="A312" s="54"/>
      <c r="B312" s="54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</row>
    <row r="313" spans="1:43" ht="14.25" customHeight="1" x14ac:dyDescent="0.2">
      <c r="A313" s="54"/>
      <c r="B313" s="54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</row>
    <row r="314" spans="1:43" ht="14.25" customHeight="1" x14ac:dyDescent="0.2">
      <c r="A314" s="54"/>
      <c r="B314" s="54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</row>
    <row r="315" spans="1:43" ht="14.25" customHeight="1" x14ac:dyDescent="0.2">
      <c r="A315" s="54"/>
      <c r="B315" s="54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</row>
    <row r="316" spans="1:43" ht="14.25" customHeight="1" x14ac:dyDescent="0.2">
      <c r="A316" s="54"/>
      <c r="B316" s="54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</row>
    <row r="317" spans="1:43" ht="14.25" customHeight="1" x14ac:dyDescent="0.2">
      <c r="A317" s="54"/>
      <c r="B317" s="54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</row>
    <row r="318" spans="1:43" ht="14.25" customHeight="1" x14ac:dyDescent="0.2">
      <c r="A318" s="54"/>
      <c r="B318" s="54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</row>
    <row r="319" spans="1:43" ht="14.25" customHeight="1" x14ac:dyDescent="0.2">
      <c r="A319" s="54"/>
      <c r="B319" s="54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</row>
    <row r="320" spans="1:43" ht="14.25" customHeight="1" x14ac:dyDescent="0.2">
      <c r="A320" s="54"/>
      <c r="B320" s="54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</row>
    <row r="321" spans="1:43" ht="14.25" customHeight="1" x14ac:dyDescent="0.2">
      <c r="A321" s="54"/>
      <c r="B321" s="54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</row>
    <row r="322" spans="1:43" ht="14.25" customHeight="1" x14ac:dyDescent="0.2">
      <c r="A322" s="54"/>
      <c r="B322" s="54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</row>
    <row r="323" spans="1:43" ht="14.25" customHeight="1" x14ac:dyDescent="0.2">
      <c r="A323" s="54"/>
      <c r="B323" s="54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</row>
    <row r="324" spans="1:43" ht="14.25" customHeight="1" x14ac:dyDescent="0.2">
      <c r="A324" s="54"/>
      <c r="B324" s="54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</row>
    <row r="325" spans="1:43" ht="14.25" customHeight="1" x14ac:dyDescent="0.2">
      <c r="A325" s="54"/>
      <c r="B325" s="54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</row>
    <row r="326" spans="1:43" ht="14.25" customHeight="1" x14ac:dyDescent="0.2">
      <c r="A326" s="54"/>
      <c r="B326" s="54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</row>
    <row r="327" spans="1:43" ht="14.25" customHeight="1" x14ac:dyDescent="0.2">
      <c r="A327" s="54"/>
      <c r="B327" s="54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</row>
    <row r="328" spans="1:43" ht="14.25" customHeight="1" x14ac:dyDescent="0.2">
      <c r="A328" s="54"/>
      <c r="B328" s="54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</row>
    <row r="329" spans="1:43" ht="14.25" customHeight="1" x14ac:dyDescent="0.2">
      <c r="A329" s="54"/>
      <c r="B329" s="54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</row>
    <row r="330" spans="1:43" ht="14.25" customHeight="1" x14ac:dyDescent="0.2">
      <c r="A330" s="54"/>
      <c r="B330" s="54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</row>
    <row r="331" spans="1:43" ht="14.25" customHeight="1" x14ac:dyDescent="0.2">
      <c r="A331" s="54"/>
      <c r="B331" s="54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</row>
    <row r="332" spans="1:43" ht="14.25" customHeight="1" x14ac:dyDescent="0.2">
      <c r="A332" s="54"/>
      <c r="B332" s="54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</row>
    <row r="333" spans="1:43" ht="14.25" customHeight="1" x14ac:dyDescent="0.2">
      <c r="A333" s="54"/>
      <c r="B333" s="54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</row>
    <row r="334" spans="1:43" ht="14.25" customHeight="1" x14ac:dyDescent="0.2">
      <c r="A334" s="54"/>
      <c r="B334" s="54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</row>
    <row r="335" spans="1:43" ht="14.25" customHeight="1" x14ac:dyDescent="0.2">
      <c r="A335" s="54"/>
      <c r="B335" s="54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</row>
    <row r="336" spans="1:43" ht="14.25" customHeight="1" x14ac:dyDescent="0.2">
      <c r="A336" s="54"/>
      <c r="B336" s="54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</row>
    <row r="337" spans="1:43" ht="14.25" customHeight="1" x14ac:dyDescent="0.2">
      <c r="A337" s="54"/>
      <c r="B337" s="54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</row>
    <row r="338" spans="1:43" ht="14.25" customHeight="1" x14ac:dyDescent="0.2">
      <c r="A338" s="54"/>
      <c r="B338" s="54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</row>
    <row r="339" spans="1:43" ht="14.25" customHeight="1" x14ac:dyDescent="0.2">
      <c r="A339" s="54"/>
      <c r="B339" s="54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</row>
    <row r="340" spans="1:43" ht="14.25" customHeight="1" x14ac:dyDescent="0.2">
      <c r="A340" s="54"/>
      <c r="B340" s="54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</row>
    <row r="341" spans="1:43" ht="14.25" customHeight="1" x14ac:dyDescent="0.2">
      <c r="A341" s="54"/>
      <c r="B341" s="54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</row>
    <row r="342" spans="1:43" ht="14.25" customHeight="1" x14ac:dyDescent="0.2">
      <c r="A342" s="54"/>
      <c r="B342" s="54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</row>
    <row r="343" spans="1:43" ht="14.25" customHeight="1" x14ac:dyDescent="0.2">
      <c r="A343" s="54"/>
      <c r="B343" s="54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</row>
    <row r="344" spans="1:43" ht="14.25" customHeight="1" x14ac:dyDescent="0.2">
      <c r="A344" s="54"/>
      <c r="B344" s="54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</row>
    <row r="345" spans="1:43" ht="14.25" customHeight="1" x14ac:dyDescent="0.2">
      <c r="A345" s="54"/>
      <c r="B345" s="54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</row>
    <row r="346" spans="1:43" ht="14.25" customHeight="1" x14ac:dyDescent="0.2">
      <c r="A346" s="54"/>
      <c r="B346" s="54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</row>
    <row r="347" spans="1:43" ht="14.25" customHeight="1" x14ac:dyDescent="0.2">
      <c r="A347" s="54"/>
      <c r="B347" s="54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</row>
    <row r="348" spans="1:43" ht="14.25" customHeight="1" x14ac:dyDescent="0.2">
      <c r="A348" s="54"/>
      <c r="B348" s="54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</row>
    <row r="349" spans="1:43" ht="14.25" customHeight="1" x14ac:dyDescent="0.2">
      <c r="A349" s="54"/>
      <c r="B349" s="54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</row>
    <row r="350" spans="1:43" ht="14.25" customHeight="1" x14ac:dyDescent="0.2">
      <c r="A350" s="54"/>
      <c r="B350" s="54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</row>
    <row r="351" spans="1:43" ht="14.25" customHeight="1" x14ac:dyDescent="0.2">
      <c r="A351" s="54"/>
      <c r="B351" s="54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</row>
    <row r="352" spans="1:43" ht="14.25" customHeight="1" x14ac:dyDescent="0.2">
      <c r="A352" s="54"/>
      <c r="B352" s="54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</row>
    <row r="353" spans="1:43" ht="14.25" customHeight="1" x14ac:dyDescent="0.2">
      <c r="A353" s="54"/>
      <c r="B353" s="54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</row>
    <row r="354" spans="1:43" ht="14.25" customHeight="1" x14ac:dyDescent="0.2">
      <c r="A354" s="54"/>
      <c r="B354" s="54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</row>
    <row r="355" spans="1:43" ht="14.25" customHeight="1" x14ac:dyDescent="0.2">
      <c r="A355" s="54"/>
      <c r="B355" s="54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</row>
    <row r="356" spans="1:43" ht="14.25" customHeight="1" x14ac:dyDescent="0.2">
      <c r="A356" s="54"/>
      <c r="B356" s="54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</row>
    <row r="357" spans="1:43" ht="14.25" customHeight="1" x14ac:dyDescent="0.2">
      <c r="A357" s="54"/>
      <c r="B357" s="54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</row>
    <row r="358" spans="1:43" ht="14.25" customHeight="1" x14ac:dyDescent="0.2">
      <c r="A358" s="54"/>
      <c r="B358" s="54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</row>
    <row r="359" spans="1:43" ht="14.25" customHeight="1" x14ac:dyDescent="0.2">
      <c r="A359" s="54"/>
      <c r="B359" s="54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</row>
    <row r="360" spans="1:43" ht="14.25" customHeight="1" x14ac:dyDescent="0.2">
      <c r="A360" s="54"/>
      <c r="B360" s="54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</row>
    <row r="361" spans="1:43" ht="14.25" customHeight="1" x14ac:dyDescent="0.2">
      <c r="A361" s="54"/>
      <c r="B361" s="54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</row>
    <row r="362" spans="1:43" ht="14.25" customHeight="1" x14ac:dyDescent="0.2">
      <c r="A362" s="54"/>
      <c r="B362" s="54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</row>
    <row r="363" spans="1:43" ht="14.25" customHeight="1" x14ac:dyDescent="0.2">
      <c r="A363" s="54"/>
      <c r="B363" s="54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</row>
    <row r="364" spans="1:43" ht="14.25" customHeight="1" x14ac:dyDescent="0.2">
      <c r="A364" s="54"/>
      <c r="B364" s="54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</row>
    <row r="365" spans="1:43" ht="14.25" customHeight="1" x14ac:dyDescent="0.2">
      <c r="A365" s="54"/>
      <c r="B365" s="54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</row>
    <row r="366" spans="1:43" ht="14.25" customHeight="1" x14ac:dyDescent="0.2">
      <c r="A366" s="54"/>
      <c r="B366" s="54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</row>
    <row r="367" spans="1:43" ht="14.25" customHeight="1" x14ac:dyDescent="0.2">
      <c r="A367" s="54"/>
      <c r="B367" s="54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</row>
    <row r="368" spans="1:43" ht="14.25" customHeight="1" x14ac:dyDescent="0.2">
      <c r="A368" s="54"/>
      <c r="B368" s="54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</row>
    <row r="369" spans="1:43" ht="14.25" customHeight="1" x14ac:dyDescent="0.2">
      <c r="A369" s="54"/>
      <c r="B369" s="54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</row>
    <row r="370" spans="1:43" ht="14.25" customHeight="1" x14ac:dyDescent="0.2">
      <c r="A370" s="54"/>
      <c r="B370" s="54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</row>
    <row r="371" spans="1:43" ht="14.25" customHeight="1" x14ac:dyDescent="0.2">
      <c r="A371" s="54"/>
      <c r="B371" s="54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</row>
    <row r="372" spans="1:43" ht="14.25" customHeight="1" x14ac:dyDescent="0.2">
      <c r="A372" s="54"/>
      <c r="B372" s="54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</row>
    <row r="373" spans="1:43" ht="14.25" customHeight="1" x14ac:dyDescent="0.2">
      <c r="A373" s="54"/>
      <c r="B373" s="54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</row>
    <row r="374" spans="1:43" ht="14.25" customHeight="1" x14ac:dyDescent="0.2">
      <c r="A374" s="54"/>
      <c r="B374" s="54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</row>
    <row r="375" spans="1:43" ht="14.25" customHeight="1" x14ac:dyDescent="0.2">
      <c r="A375" s="54"/>
      <c r="B375" s="54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</row>
    <row r="376" spans="1:43" ht="14.25" customHeight="1" x14ac:dyDescent="0.2">
      <c r="A376" s="54"/>
      <c r="B376" s="54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</row>
    <row r="377" spans="1:43" ht="14.25" customHeight="1" x14ac:dyDescent="0.2">
      <c r="A377" s="54"/>
      <c r="B377" s="54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</row>
    <row r="378" spans="1:43" ht="14.25" customHeight="1" x14ac:dyDescent="0.2">
      <c r="A378" s="54"/>
      <c r="B378" s="54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</row>
    <row r="379" spans="1:43" ht="14.25" customHeight="1" x14ac:dyDescent="0.2">
      <c r="A379" s="54"/>
      <c r="B379" s="54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</row>
    <row r="380" spans="1:43" ht="14.25" customHeight="1" x14ac:dyDescent="0.2">
      <c r="A380" s="54"/>
      <c r="B380" s="54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</row>
    <row r="381" spans="1:43" ht="14.25" customHeight="1" x14ac:dyDescent="0.2">
      <c r="A381" s="54"/>
      <c r="B381" s="54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</row>
    <row r="382" spans="1:43" ht="14.25" customHeight="1" x14ac:dyDescent="0.2">
      <c r="A382" s="54"/>
      <c r="B382" s="54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</row>
    <row r="383" spans="1:43" ht="14.25" customHeight="1" x14ac:dyDescent="0.2">
      <c r="A383" s="54"/>
      <c r="B383" s="54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</row>
    <row r="384" spans="1:43" ht="14.25" customHeight="1" x14ac:dyDescent="0.2">
      <c r="A384" s="54"/>
      <c r="B384" s="54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</row>
    <row r="385" spans="1:43" ht="14.25" customHeight="1" x14ac:dyDescent="0.2">
      <c r="A385" s="54"/>
      <c r="B385" s="54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</row>
    <row r="386" spans="1:43" ht="14.25" customHeight="1" x14ac:dyDescent="0.2">
      <c r="A386" s="54"/>
      <c r="B386" s="54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</row>
    <row r="387" spans="1:43" ht="14.25" customHeight="1" x14ac:dyDescent="0.2">
      <c r="A387" s="54"/>
      <c r="B387" s="54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</row>
    <row r="388" spans="1:43" ht="14.25" customHeight="1" x14ac:dyDescent="0.2">
      <c r="A388" s="54"/>
      <c r="B388" s="54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</row>
    <row r="389" spans="1:43" ht="14.25" customHeight="1" x14ac:dyDescent="0.2">
      <c r="A389" s="54"/>
      <c r="B389" s="54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</row>
    <row r="390" spans="1:43" ht="14.25" customHeight="1" x14ac:dyDescent="0.2">
      <c r="A390" s="54"/>
      <c r="B390" s="54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</row>
    <row r="391" spans="1:43" ht="14.25" customHeight="1" x14ac:dyDescent="0.2">
      <c r="A391" s="54"/>
      <c r="B391" s="54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</row>
    <row r="392" spans="1:43" ht="14.25" customHeight="1" x14ac:dyDescent="0.2">
      <c r="A392" s="54"/>
      <c r="B392" s="54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</row>
    <row r="393" spans="1:43" ht="14.25" customHeight="1" x14ac:dyDescent="0.2">
      <c r="A393" s="54"/>
      <c r="B393" s="54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</row>
    <row r="394" spans="1:43" ht="14.25" customHeight="1" x14ac:dyDescent="0.2">
      <c r="A394" s="54"/>
      <c r="B394" s="54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</row>
    <row r="395" spans="1:43" ht="14.25" customHeight="1" x14ac:dyDescent="0.2">
      <c r="A395" s="54"/>
      <c r="B395" s="54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</row>
    <row r="396" spans="1:43" ht="14.25" customHeight="1" x14ac:dyDescent="0.2">
      <c r="A396" s="54"/>
      <c r="B396" s="54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</row>
    <row r="397" spans="1:43" ht="14.25" customHeight="1" x14ac:dyDescent="0.2">
      <c r="A397" s="54"/>
      <c r="B397" s="54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</row>
    <row r="398" spans="1:43" ht="14.25" customHeight="1" x14ac:dyDescent="0.2">
      <c r="A398" s="54"/>
      <c r="B398" s="54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</row>
    <row r="399" spans="1:43" ht="14.25" customHeight="1" x14ac:dyDescent="0.2">
      <c r="A399" s="54"/>
      <c r="B399" s="54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</row>
    <row r="400" spans="1:43" ht="14.25" customHeight="1" x14ac:dyDescent="0.2">
      <c r="A400" s="54"/>
      <c r="B400" s="54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</row>
    <row r="401" spans="1:43" ht="14.25" customHeight="1" x14ac:dyDescent="0.2">
      <c r="A401" s="54"/>
      <c r="B401" s="54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</row>
    <row r="402" spans="1:43" ht="14.25" customHeight="1" x14ac:dyDescent="0.2">
      <c r="A402" s="54"/>
      <c r="B402" s="54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</row>
    <row r="403" spans="1:43" ht="14.25" customHeight="1" x14ac:dyDescent="0.2">
      <c r="A403" s="54"/>
      <c r="B403" s="54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</row>
    <row r="404" spans="1:43" ht="14.25" customHeight="1" x14ac:dyDescent="0.2">
      <c r="A404" s="54"/>
      <c r="B404" s="54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</row>
    <row r="405" spans="1:43" ht="14.25" customHeight="1" x14ac:dyDescent="0.2">
      <c r="A405" s="54"/>
      <c r="B405" s="54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</row>
    <row r="406" spans="1:43" ht="14.25" customHeight="1" x14ac:dyDescent="0.2">
      <c r="A406" s="54"/>
      <c r="B406" s="54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</row>
    <row r="407" spans="1:43" ht="14.25" customHeight="1" x14ac:dyDescent="0.2">
      <c r="A407" s="54"/>
      <c r="B407" s="54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</row>
    <row r="408" spans="1:43" ht="14.25" customHeight="1" x14ac:dyDescent="0.2">
      <c r="A408" s="54"/>
      <c r="B408" s="54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</row>
    <row r="409" spans="1:43" ht="14.25" customHeight="1" x14ac:dyDescent="0.2">
      <c r="A409" s="54"/>
      <c r="B409" s="54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</row>
    <row r="410" spans="1:43" ht="14.25" customHeight="1" x14ac:dyDescent="0.2">
      <c r="A410" s="54"/>
      <c r="B410" s="54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</row>
    <row r="411" spans="1:43" ht="14.25" customHeight="1" x14ac:dyDescent="0.2">
      <c r="A411" s="54"/>
      <c r="B411" s="54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</row>
    <row r="412" spans="1:43" ht="14.25" customHeight="1" x14ac:dyDescent="0.2">
      <c r="A412" s="54"/>
      <c r="B412" s="54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</row>
    <row r="413" spans="1:43" ht="14.25" customHeight="1" x14ac:dyDescent="0.2">
      <c r="A413" s="54"/>
      <c r="B413" s="54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</row>
    <row r="414" spans="1:43" ht="14.25" customHeight="1" x14ac:dyDescent="0.2">
      <c r="A414" s="54"/>
      <c r="B414" s="54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</row>
    <row r="415" spans="1:43" ht="14.25" customHeight="1" x14ac:dyDescent="0.2">
      <c r="A415" s="54"/>
      <c r="B415" s="54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</row>
    <row r="416" spans="1:43" ht="14.25" customHeight="1" x14ac:dyDescent="0.2">
      <c r="A416" s="54"/>
      <c r="B416" s="54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</row>
    <row r="417" spans="1:43" ht="14.25" customHeight="1" x14ac:dyDescent="0.2">
      <c r="A417" s="54"/>
      <c r="B417" s="54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</row>
    <row r="418" spans="1:43" ht="14.25" customHeight="1" x14ac:dyDescent="0.2">
      <c r="A418" s="54"/>
      <c r="B418" s="54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</row>
    <row r="419" spans="1:43" ht="14.25" customHeight="1" x14ac:dyDescent="0.2">
      <c r="A419" s="54"/>
      <c r="B419" s="54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</row>
    <row r="420" spans="1:43" ht="14.25" customHeight="1" x14ac:dyDescent="0.2">
      <c r="A420" s="54"/>
      <c r="B420" s="54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</row>
    <row r="421" spans="1:43" ht="14.25" customHeight="1" x14ac:dyDescent="0.2">
      <c r="A421" s="54"/>
      <c r="B421" s="54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</row>
    <row r="422" spans="1:43" ht="14.25" customHeight="1" x14ac:dyDescent="0.2">
      <c r="A422" s="54"/>
      <c r="B422" s="54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</row>
    <row r="423" spans="1:43" ht="14.25" customHeight="1" x14ac:dyDescent="0.2">
      <c r="A423" s="54"/>
      <c r="B423" s="54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</row>
    <row r="424" spans="1:43" ht="14.25" customHeight="1" x14ac:dyDescent="0.2">
      <c r="A424" s="54"/>
      <c r="B424" s="54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</row>
    <row r="425" spans="1:43" ht="14.25" customHeight="1" x14ac:dyDescent="0.2">
      <c r="A425" s="54"/>
      <c r="B425" s="54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</row>
    <row r="426" spans="1:43" ht="14.25" customHeight="1" x14ac:dyDescent="0.2">
      <c r="A426" s="54"/>
      <c r="B426" s="54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</row>
    <row r="427" spans="1:43" ht="14.25" customHeight="1" x14ac:dyDescent="0.2">
      <c r="A427" s="54"/>
      <c r="B427" s="54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</row>
    <row r="428" spans="1:43" ht="14.25" customHeight="1" x14ac:dyDescent="0.2">
      <c r="A428" s="54"/>
      <c r="B428" s="54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</row>
    <row r="429" spans="1:43" ht="14.25" customHeight="1" x14ac:dyDescent="0.2">
      <c r="A429" s="54"/>
      <c r="B429" s="54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</row>
    <row r="430" spans="1:43" ht="14.25" customHeight="1" x14ac:dyDescent="0.2">
      <c r="A430" s="54"/>
      <c r="B430" s="54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</row>
    <row r="431" spans="1:43" ht="14.25" customHeight="1" x14ac:dyDescent="0.2">
      <c r="A431" s="54"/>
      <c r="B431" s="54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</row>
    <row r="432" spans="1:43" ht="14.25" customHeight="1" x14ac:dyDescent="0.2">
      <c r="A432" s="54"/>
      <c r="B432" s="54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</row>
    <row r="433" spans="1:43" ht="14.25" customHeight="1" x14ac:dyDescent="0.2">
      <c r="A433" s="54"/>
      <c r="B433" s="54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</row>
    <row r="434" spans="1:43" ht="14.25" customHeight="1" x14ac:dyDescent="0.2">
      <c r="A434" s="54"/>
      <c r="B434" s="54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</row>
    <row r="435" spans="1:43" ht="14.25" customHeight="1" x14ac:dyDescent="0.2">
      <c r="A435" s="54"/>
      <c r="B435" s="54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</row>
    <row r="436" spans="1:43" ht="14.25" customHeight="1" x14ac:dyDescent="0.2">
      <c r="A436" s="54"/>
      <c r="B436" s="54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</row>
    <row r="437" spans="1:43" ht="14.25" customHeight="1" x14ac:dyDescent="0.2">
      <c r="A437" s="54"/>
      <c r="B437" s="54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</row>
    <row r="438" spans="1:43" ht="14.25" customHeight="1" x14ac:dyDescent="0.2">
      <c r="A438" s="54"/>
      <c r="B438" s="54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</row>
    <row r="439" spans="1:43" ht="14.25" customHeight="1" x14ac:dyDescent="0.2">
      <c r="A439" s="54"/>
      <c r="B439" s="54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</row>
    <row r="440" spans="1:43" ht="14.25" customHeight="1" x14ac:dyDescent="0.2">
      <c r="A440" s="54"/>
      <c r="B440" s="54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</row>
    <row r="441" spans="1:43" ht="14.25" customHeight="1" x14ac:dyDescent="0.2">
      <c r="A441" s="54"/>
      <c r="B441" s="54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</row>
    <row r="442" spans="1:43" ht="14.25" customHeight="1" x14ac:dyDescent="0.2">
      <c r="A442" s="54"/>
      <c r="B442" s="54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</row>
    <row r="443" spans="1:43" ht="14.25" customHeight="1" x14ac:dyDescent="0.2">
      <c r="A443" s="54"/>
      <c r="B443" s="54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</row>
    <row r="444" spans="1:43" ht="14.25" customHeight="1" x14ac:dyDescent="0.2">
      <c r="A444" s="54"/>
      <c r="B444" s="54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</row>
    <row r="445" spans="1:43" ht="14.25" customHeight="1" x14ac:dyDescent="0.2">
      <c r="A445" s="54"/>
      <c r="B445" s="54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</row>
    <row r="446" spans="1:43" ht="14.25" customHeight="1" x14ac:dyDescent="0.2">
      <c r="A446" s="54"/>
      <c r="B446" s="54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</row>
    <row r="447" spans="1:43" ht="14.25" customHeight="1" x14ac:dyDescent="0.2">
      <c r="A447" s="54"/>
      <c r="B447" s="54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</row>
    <row r="448" spans="1:43" ht="14.25" customHeight="1" x14ac:dyDescent="0.2">
      <c r="A448" s="54"/>
      <c r="B448" s="54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</row>
    <row r="449" spans="1:43" ht="14.25" customHeight="1" x14ac:dyDescent="0.2">
      <c r="A449" s="54"/>
      <c r="B449" s="54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</row>
    <row r="450" spans="1:43" ht="14.25" customHeight="1" x14ac:dyDescent="0.2">
      <c r="A450" s="54"/>
      <c r="B450" s="54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</row>
    <row r="451" spans="1:43" ht="14.25" customHeight="1" x14ac:dyDescent="0.2">
      <c r="A451" s="54"/>
      <c r="B451" s="54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</row>
    <row r="452" spans="1:43" ht="14.25" customHeight="1" x14ac:dyDescent="0.2">
      <c r="A452" s="54"/>
      <c r="B452" s="54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</row>
    <row r="453" spans="1:43" ht="14.25" customHeight="1" x14ac:dyDescent="0.2">
      <c r="A453" s="54"/>
      <c r="B453" s="54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</row>
    <row r="454" spans="1:43" ht="14.25" customHeight="1" x14ac:dyDescent="0.2">
      <c r="A454" s="54"/>
      <c r="B454" s="54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</row>
    <row r="455" spans="1:43" ht="14.25" customHeight="1" x14ac:dyDescent="0.2">
      <c r="A455" s="54"/>
      <c r="B455" s="54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</row>
    <row r="456" spans="1:43" ht="14.25" customHeight="1" x14ac:dyDescent="0.2">
      <c r="A456" s="54"/>
      <c r="B456" s="54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</row>
    <row r="457" spans="1:43" ht="14.25" customHeight="1" x14ac:dyDescent="0.2">
      <c r="A457" s="54"/>
      <c r="B457" s="54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</row>
    <row r="458" spans="1:43" ht="14.25" customHeight="1" x14ac:dyDescent="0.2">
      <c r="A458" s="54"/>
      <c r="B458" s="54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</row>
    <row r="459" spans="1:43" ht="14.25" customHeight="1" x14ac:dyDescent="0.2">
      <c r="A459" s="54"/>
      <c r="B459" s="54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</row>
    <row r="460" spans="1:43" ht="14.25" customHeight="1" x14ac:dyDescent="0.2">
      <c r="A460" s="54"/>
      <c r="B460" s="54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</row>
    <row r="461" spans="1:43" ht="14.25" customHeight="1" x14ac:dyDescent="0.2">
      <c r="A461" s="54"/>
      <c r="B461" s="54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</row>
    <row r="462" spans="1:43" ht="14.25" customHeight="1" x14ac:dyDescent="0.2">
      <c r="A462" s="54"/>
      <c r="B462" s="54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</row>
    <row r="463" spans="1:43" ht="14.25" customHeight="1" x14ac:dyDescent="0.2">
      <c r="A463" s="54"/>
      <c r="B463" s="54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</row>
    <row r="464" spans="1:43" ht="14.25" customHeight="1" x14ac:dyDescent="0.2">
      <c r="A464" s="54"/>
      <c r="B464" s="54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</row>
    <row r="465" spans="1:43" ht="14.25" customHeight="1" x14ac:dyDescent="0.2">
      <c r="A465" s="54"/>
      <c r="B465" s="54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</row>
    <row r="466" spans="1:43" ht="14.25" customHeight="1" x14ac:dyDescent="0.2">
      <c r="A466" s="54"/>
      <c r="B466" s="54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55"/>
      <c r="AO466" s="55"/>
      <c r="AP466" s="55"/>
      <c r="AQ466" s="55"/>
    </row>
    <row r="467" spans="1:43" ht="14.25" customHeight="1" x14ac:dyDescent="0.2">
      <c r="A467" s="54"/>
      <c r="B467" s="54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  <c r="AQ467" s="55"/>
    </row>
    <row r="468" spans="1:43" ht="14.25" customHeight="1" x14ac:dyDescent="0.2">
      <c r="A468" s="54"/>
      <c r="B468" s="54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  <c r="AQ468" s="55"/>
    </row>
    <row r="469" spans="1:43" ht="14.25" customHeight="1" x14ac:dyDescent="0.2">
      <c r="A469" s="54"/>
      <c r="B469" s="54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  <c r="AQ469" s="55"/>
    </row>
    <row r="470" spans="1:43" ht="14.25" customHeight="1" x14ac:dyDescent="0.2">
      <c r="A470" s="54"/>
      <c r="B470" s="54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  <c r="AQ470" s="55"/>
    </row>
    <row r="471" spans="1:43" ht="14.25" customHeight="1" x14ac:dyDescent="0.2">
      <c r="A471" s="54"/>
      <c r="B471" s="54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</row>
    <row r="472" spans="1:43" ht="14.25" customHeight="1" x14ac:dyDescent="0.2">
      <c r="A472" s="54"/>
      <c r="B472" s="54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</row>
    <row r="473" spans="1:43" ht="14.25" customHeight="1" x14ac:dyDescent="0.2">
      <c r="A473" s="54"/>
      <c r="B473" s="54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</row>
    <row r="474" spans="1:43" ht="14.25" customHeight="1" x14ac:dyDescent="0.2">
      <c r="A474" s="54"/>
      <c r="B474" s="54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</row>
    <row r="475" spans="1:43" ht="14.25" customHeight="1" x14ac:dyDescent="0.2">
      <c r="A475" s="54"/>
      <c r="B475" s="54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</row>
    <row r="476" spans="1:43" ht="14.25" customHeight="1" x14ac:dyDescent="0.2">
      <c r="A476" s="54"/>
      <c r="B476" s="54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</row>
    <row r="477" spans="1:43" ht="14.25" customHeight="1" x14ac:dyDescent="0.2">
      <c r="A477" s="54"/>
      <c r="B477" s="54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</row>
    <row r="478" spans="1:43" ht="14.25" customHeight="1" x14ac:dyDescent="0.2">
      <c r="A478" s="54"/>
      <c r="B478" s="54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</row>
    <row r="479" spans="1:43" ht="14.25" customHeight="1" x14ac:dyDescent="0.2">
      <c r="A479" s="54"/>
      <c r="B479" s="54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</row>
    <row r="480" spans="1:43" ht="14.25" customHeight="1" x14ac:dyDescent="0.2">
      <c r="A480" s="54"/>
      <c r="B480" s="54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  <c r="AQ480" s="55"/>
    </row>
    <row r="481" spans="1:43" ht="14.25" customHeight="1" x14ac:dyDescent="0.2">
      <c r="A481" s="54"/>
      <c r="B481" s="54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</row>
    <row r="482" spans="1:43" ht="14.25" customHeight="1" x14ac:dyDescent="0.2">
      <c r="A482" s="54"/>
      <c r="B482" s="54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</row>
    <row r="483" spans="1:43" ht="14.25" customHeight="1" x14ac:dyDescent="0.2">
      <c r="A483" s="54"/>
      <c r="B483" s="54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</row>
    <row r="484" spans="1:43" ht="14.25" customHeight="1" x14ac:dyDescent="0.2">
      <c r="A484" s="54"/>
      <c r="B484" s="54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  <c r="AQ484" s="55"/>
    </row>
    <row r="485" spans="1:43" ht="14.25" customHeight="1" x14ac:dyDescent="0.2">
      <c r="A485" s="54"/>
      <c r="B485" s="54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</row>
    <row r="486" spans="1:43" ht="14.25" customHeight="1" x14ac:dyDescent="0.2">
      <c r="A486" s="54"/>
      <c r="B486" s="54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</row>
    <row r="487" spans="1:43" ht="14.25" customHeight="1" x14ac:dyDescent="0.2">
      <c r="A487" s="54"/>
      <c r="B487" s="54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</row>
    <row r="488" spans="1:43" ht="14.25" customHeight="1" x14ac:dyDescent="0.2">
      <c r="A488" s="54"/>
      <c r="B488" s="54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</row>
    <row r="489" spans="1:43" ht="14.25" customHeight="1" x14ac:dyDescent="0.2">
      <c r="A489" s="54"/>
      <c r="B489" s="54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</row>
    <row r="490" spans="1:43" ht="14.25" customHeight="1" x14ac:dyDescent="0.2">
      <c r="A490" s="54"/>
      <c r="B490" s="54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</row>
    <row r="491" spans="1:43" ht="14.25" customHeight="1" x14ac:dyDescent="0.2">
      <c r="A491" s="54"/>
      <c r="B491" s="54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  <c r="AQ491" s="55"/>
    </row>
    <row r="492" spans="1:43" ht="14.25" customHeight="1" x14ac:dyDescent="0.2">
      <c r="A492" s="54"/>
      <c r="B492" s="54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</row>
    <row r="493" spans="1:43" ht="14.25" customHeight="1" x14ac:dyDescent="0.2">
      <c r="A493" s="54"/>
      <c r="B493" s="54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</row>
    <row r="494" spans="1:43" ht="14.25" customHeight="1" x14ac:dyDescent="0.2">
      <c r="A494" s="54"/>
      <c r="B494" s="54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</row>
    <row r="495" spans="1:43" ht="14.25" customHeight="1" x14ac:dyDescent="0.2">
      <c r="A495" s="54"/>
      <c r="B495" s="54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  <c r="AQ495" s="55"/>
    </row>
    <row r="496" spans="1:43" ht="14.25" customHeight="1" x14ac:dyDescent="0.2">
      <c r="A496" s="54"/>
      <c r="B496" s="54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  <c r="AQ496" s="55"/>
    </row>
    <row r="497" spans="1:43" ht="14.25" customHeight="1" x14ac:dyDescent="0.2">
      <c r="A497" s="54"/>
      <c r="B497" s="54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</row>
    <row r="498" spans="1:43" ht="14.25" customHeight="1" x14ac:dyDescent="0.2">
      <c r="A498" s="54"/>
      <c r="B498" s="54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</row>
    <row r="499" spans="1:43" ht="14.25" customHeight="1" x14ac:dyDescent="0.2">
      <c r="A499" s="54"/>
      <c r="B499" s="54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</row>
    <row r="500" spans="1:43" ht="14.25" customHeight="1" x14ac:dyDescent="0.2">
      <c r="A500" s="54"/>
      <c r="B500" s="54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  <c r="AQ500" s="55"/>
    </row>
    <row r="501" spans="1:43" ht="14.25" customHeight="1" x14ac:dyDescent="0.2">
      <c r="A501" s="54"/>
      <c r="B501" s="54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  <c r="AQ501" s="55"/>
    </row>
    <row r="502" spans="1:43" ht="14.25" customHeight="1" x14ac:dyDescent="0.2">
      <c r="A502" s="54"/>
      <c r="B502" s="54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  <c r="AQ502" s="55"/>
    </row>
    <row r="503" spans="1:43" ht="14.25" customHeight="1" x14ac:dyDescent="0.2">
      <c r="A503" s="54"/>
      <c r="B503" s="54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</row>
    <row r="504" spans="1:43" ht="14.25" customHeight="1" x14ac:dyDescent="0.2">
      <c r="A504" s="54"/>
      <c r="B504" s="54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  <c r="AP504" s="55"/>
      <c r="AQ504" s="55"/>
    </row>
    <row r="505" spans="1:43" ht="14.25" customHeight="1" x14ac:dyDescent="0.2">
      <c r="A505" s="54"/>
      <c r="B505" s="54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  <c r="AP505" s="55"/>
      <c r="AQ505" s="55"/>
    </row>
    <row r="506" spans="1:43" ht="14.25" customHeight="1" x14ac:dyDescent="0.2">
      <c r="A506" s="54"/>
      <c r="B506" s="54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/>
      <c r="AQ506" s="55"/>
    </row>
    <row r="507" spans="1:43" ht="14.25" customHeight="1" x14ac:dyDescent="0.2">
      <c r="A507" s="54"/>
      <c r="B507" s="54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</row>
    <row r="508" spans="1:43" ht="14.25" customHeight="1" x14ac:dyDescent="0.2">
      <c r="A508" s="54"/>
      <c r="B508" s="54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</row>
    <row r="509" spans="1:43" ht="14.25" customHeight="1" x14ac:dyDescent="0.2">
      <c r="A509" s="54"/>
      <c r="B509" s="54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  <c r="AQ509" s="55"/>
    </row>
    <row r="510" spans="1:43" ht="14.25" customHeight="1" x14ac:dyDescent="0.2">
      <c r="A510" s="54"/>
      <c r="B510" s="54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  <c r="AQ510" s="55"/>
    </row>
    <row r="511" spans="1:43" ht="14.25" customHeight="1" x14ac:dyDescent="0.2">
      <c r="A511" s="54"/>
      <c r="B511" s="54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</row>
    <row r="512" spans="1:43" ht="14.25" customHeight="1" x14ac:dyDescent="0.2">
      <c r="A512" s="54"/>
      <c r="B512" s="54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</row>
    <row r="513" spans="1:43" ht="14.25" customHeight="1" x14ac:dyDescent="0.2">
      <c r="A513" s="54"/>
      <c r="B513" s="54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  <c r="AQ513" s="55"/>
    </row>
    <row r="514" spans="1:43" ht="14.25" customHeight="1" x14ac:dyDescent="0.2">
      <c r="A514" s="54"/>
      <c r="B514" s="54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</row>
    <row r="515" spans="1:43" ht="14.25" customHeight="1" x14ac:dyDescent="0.2">
      <c r="A515" s="54"/>
      <c r="B515" s="54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</row>
    <row r="516" spans="1:43" ht="14.25" customHeight="1" x14ac:dyDescent="0.2">
      <c r="A516" s="54"/>
      <c r="B516" s="54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</row>
    <row r="517" spans="1:43" ht="14.25" customHeight="1" x14ac:dyDescent="0.2">
      <c r="A517" s="54"/>
      <c r="B517" s="54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  <c r="AQ517" s="55"/>
    </row>
    <row r="518" spans="1:43" ht="14.25" customHeight="1" x14ac:dyDescent="0.2">
      <c r="A518" s="54"/>
      <c r="B518" s="54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</row>
    <row r="519" spans="1:43" ht="14.25" customHeight="1" x14ac:dyDescent="0.2">
      <c r="A519" s="54"/>
      <c r="B519" s="54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</row>
    <row r="520" spans="1:43" ht="14.25" customHeight="1" x14ac:dyDescent="0.2">
      <c r="A520" s="54"/>
      <c r="B520" s="54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  <c r="AQ520" s="55"/>
    </row>
    <row r="521" spans="1:43" ht="14.25" customHeight="1" x14ac:dyDescent="0.2">
      <c r="A521" s="54"/>
      <c r="B521" s="54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  <c r="AQ521" s="55"/>
    </row>
    <row r="522" spans="1:43" ht="14.25" customHeight="1" x14ac:dyDescent="0.2">
      <c r="A522" s="54"/>
      <c r="B522" s="54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</row>
    <row r="523" spans="1:43" ht="14.25" customHeight="1" x14ac:dyDescent="0.2">
      <c r="A523" s="54"/>
      <c r="B523" s="54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  <c r="AP523" s="55"/>
      <c r="AQ523" s="55"/>
    </row>
    <row r="524" spans="1:43" ht="14.25" customHeight="1" x14ac:dyDescent="0.2">
      <c r="A524" s="54"/>
      <c r="B524" s="54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</row>
    <row r="525" spans="1:43" ht="14.25" customHeight="1" x14ac:dyDescent="0.2">
      <c r="A525" s="54"/>
      <c r="B525" s="54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  <c r="AQ525" s="55"/>
    </row>
    <row r="526" spans="1:43" ht="14.25" customHeight="1" x14ac:dyDescent="0.2">
      <c r="A526" s="54"/>
      <c r="B526" s="54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</row>
    <row r="527" spans="1:43" ht="14.25" customHeight="1" x14ac:dyDescent="0.2">
      <c r="A527" s="54"/>
      <c r="B527" s="54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  <c r="AP527" s="55"/>
      <c r="AQ527" s="55"/>
    </row>
    <row r="528" spans="1:43" ht="14.25" customHeight="1" x14ac:dyDescent="0.2">
      <c r="A528" s="54"/>
      <c r="B528" s="54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</row>
    <row r="529" spans="1:43" ht="14.25" customHeight="1" x14ac:dyDescent="0.2">
      <c r="A529" s="54"/>
      <c r="B529" s="54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  <c r="AP529" s="55"/>
      <c r="AQ529" s="55"/>
    </row>
    <row r="530" spans="1:43" ht="14.25" customHeight="1" x14ac:dyDescent="0.2">
      <c r="A530" s="54"/>
      <c r="B530" s="54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  <c r="AQ530" s="55"/>
    </row>
    <row r="531" spans="1:43" ht="14.25" customHeight="1" x14ac:dyDescent="0.2">
      <c r="A531" s="54"/>
      <c r="B531" s="54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  <c r="AP531" s="55"/>
      <c r="AQ531" s="55"/>
    </row>
    <row r="532" spans="1:43" ht="14.25" customHeight="1" x14ac:dyDescent="0.2">
      <c r="A532" s="54"/>
      <c r="B532" s="54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</row>
    <row r="533" spans="1:43" ht="14.25" customHeight="1" x14ac:dyDescent="0.2">
      <c r="A533" s="54"/>
      <c r="B533" s="54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  <c r="AQ533" s="55"/>
    </row>
    <row r="534" spans="1:43" ht="14.25" customHeight="1" x14ac:dyDescent="0.2">
      <c r="A534" s="54"/>
      <c r="B534" s="54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  <c r="AQ534" s="55"/>
    </row>
    <row r="535" spans="1:43" ht="14.25" customHeight="1" x14ac:dyDescent="0.2">
      <c r="A535" s="54"/>
      <c r="B535" s="54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</row>
    <row r="536" spans="1:43" ht="14.25" customHeight="1" x14ac:dyDescent="0.2">
      <c r="A536" s="54"/>
      <c r="B536" s="54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  <c r="AQ536" s="55"/>
    </row>
    <row r="537" spans="1:43" ht="14.25" customHeight="1" x14ac:dyDescent="0.2">
      <c r="A537" s="54"/>
      <c r="B537" s="54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  <c r="AQ537" s="55"/>
    </row>
    <row r="538" spans="1:43" ht="14.25" customHeight="1" x14ac:dyDescent="0.2">
      <c r="A538" s="54"/>
      <c r="B538" s="54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  <c r="AQ538" s="55"/>
    </row>
    <row r="539" spans="1:43" ht="14.25" customHeight="1" x14ac:dyDescent="0.2">
      <c r="A539" s="54"/>
      <c r="B539" s="54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  <c r="AQ539" s="55"/>
    </row>
    <row r="540" spans="1:43" ht="14.25" customHeight="1" x14ac:dyDescent="0.2">
      <c r="A540" s="54"/>
      <c r="B540" s="54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  <c r="AN540" s="55"/>
      <c r="AO540" s="55"/>
      <c r="AP540" s="55"/>
      <c r="AQ540" s="55"/>
    </row>
    <row r="541" spans="1:43" ht="14.25" customHeight="1" x14ac:dyDescent="0.2">
      <c r="A541" s="54"/>
      <c r="B541" s="54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  <c r="AP541" s="55"/>
      <c r="AQ541" s="55"/>
    </row>
    <row r="542" spans="1:43" ht="14.25" customHeight="1" x14ac:dyDescent="0.2">
      <c r="A542" s="54"/>
      <c r="B542" s="54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</row>
    <row r="543" spans="1:43" ht="14.25" customHeight="1" x14ac:dyDescent="0.2">
      <c r="A543" s="54"/>
      <c r="B543" s="54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  <c r="AP543" s="55"/>
      <c r="AQ543" s="55"/>
    </row>
    <row r="544" spans="1:43" ht="14.25" customHeight="1" x14ac:dyDescent="0.2">
      <c r="A544" s="54"/>
      <c r="B544" s="54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  <c r="AQ544" s="55"/>
    </row>
    <row r="545" spans="1:43" ht="14.25" customHeight="1" x14ac:dyDescent="0.2">
      <c r="A545" s="54"/>
      <c r="B545" s="54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  <c r="AQ545" s="55"/>
    </row>
    <row r="546" spans="1:43" ht="14.25" customHeight="1" x14ac:dyDescent="0.2">
      <c r="A546" s="54"/>
      <c r="B546" s="54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</row>
    <row r="547" spans="1:43" ht="14.25" customHeight="1" x14ac:dyDescent="0.2">
      <c r="A547" s="54"/>
      <c r="B547" s="54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  <c r="AQ547" s="55"/>
    </row>
    <row r="548" spans="1:43" ht="14.25" customHeight="1" x14ac:dyDescent="0.2">
      <c r="A548" s="54"/>
      <c r="B548" s="54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  <c r="AP548" s="55"/>
      <c r="AQ548" s="55"/>
    </row>
    <row r="549" spans="1:43" ht="14.25" customHeight="1" x14ac:dyDescent="0.2">
      <c r="A549" s="54"/>
      <c r="B549" s="54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</row>
    <row r="550" spans="1:43" ht="14.25" customHeight="1" x14ac:dyDescent="0.2">
      <c r="A550" s="54"/>
      <c r="B550" s="54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</row>
    <row r="551" spans="1:43" ht="14.25" customHeight="1" x14ac:dyDescent="0.2">
      <c r="A551" s="54"/>
      <c r="B551" s="54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</row>
    <row r="552" spans="1:43" ht="14.25" customHeight="1" x14ac:dyDescent="0.2">
      <c r="A552" s="54"/>
      <c r="B552" s="54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  <c r="AQ552" s="55"/>
    </row>
    <row r="553" spans="1:43" ht="14.25" customHeight="1" x14ac:dyDescent="0.2">
      <c r="A553" s="54"/>
      <c r="B553" s="54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  <c r="AQ553" s="55"/>
    </row>
    <row r="554" spans="1:43" ht="14.25" customHeight="1" x14ac:dyDescent="0.2">
      <c r="A554" s="54"/>
      <c r="B554" s="54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55"/>
      <c r="AO554" s="55"/>
      <c r="AP554" s="55"/>
      <c r="AQ554" s="55"/>
    </row>
    <row r="555" spans="1:43" ht="14.25" customHeight="1" x14ac:dyDescent="0.2">
      <c r="A555" s="54"/>
      <c r="B555" s="54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  <c r="AQ555" s="55"/>
    </row>
    <row r="556" spans="1:43" ht="14.25" customHeight="1" x14ac:dyDescent="0.2">
      <c r="A556" s="54"/>
      <c r="B556" s="54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  <c r="AQ556" s="55"/>
    </row>
    <row r="557" spans="1:43" ht="14.25" customHeight="1" x14ac:dyDescent="0.2">
      <c r="A557" s="54"/>
      <c r="B557" s="54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</row>
    <row r="558" spans="1:43" ht="14.25" customHeight="1" x14ac:dyDescent="0.2">
      <c r="A558" s="54"/>
      <c r="B558" s="54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  <c r="AQ558" s="55"/>
    </row>
    <row r="559" spans="1:43" ht="14.25" customHeight="1" x14ac:dyDescent="0.2">
      <c r="A559" s="54"/>
      <c r="B559" s="54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  <c r="AQ559" s="55"/>
    </row>
    <row r="560" spans="1:43" ht="14.25" customHeight="1" x14ac:dyDescent="0.2">
      <c r="A560" s="54"/>
      <c r="B560" s="54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  <c r="AP560" s="55"/>
      <c r="AQ560" s="55"/>
    </row>
    <row r="561" spans="1:43" ht="14.25" customHeight="1" x14ac:dyDescent="0.2">
      <c r="A561" s="54"/>
      <c r="B561" s="54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  <c r="AL561" s="55"/>
      <c r="AM561" s="55"/>
      <c r="AN561" s="55"/>
      <c r="AO561" s="55"/>
      <c r="AP561" s="55"/>
      <c r="AQ561" s="55"/>
    </row>
    <row r="562" spans="1:43" ht="14.25" customHeight="1" x14ac:dyDescent="0.2">
      <c r="A562" s="54"/>
      <c r="B562" s="54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55"/>
      <c r="AO562" s="55"/>
      <c r="AP562" s="55"/>
      <c r="AQ562" s="55"/>
    </row>
    <row r="563" spans="1:43" ht="14.25" customHeight="1" x14ac:dyDescent="0.2">
      <c r="A563" s="54"/>
      <c r="B563" s="54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</row>
    <row r="564" spans="1:43" ht="14.25" customHeight="1" x14ac:dyDescent="0.2">
      <c r="A564" s="54"/>
      <c r="B564" s="54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  <c r="AP564" s="55"/>
      <c r="AQ564" s="55"/>
    </row>
    <row r="565" spans="1:43" ht="14.25" customHeight="1" x14ac:dyDescent="0.2">
      <c r="A565" s="54"/>
      <c r="B565" s="54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/>
    </row>
    <row r="566" spans="1:43" ht="14.25" customHeight="1" x14ac:dyDescent="0.2">
      <c r="A566" s="54"/>
      <c r="B566" s="54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  <c r="AQ566" s="55"/>
    </row>
    <row r="567" spans="1:43" ht="14.25" customHeight="1" x14ac:dyDescent="0.2">
      <c r="A567" s="54"/>
      <c r="B567" s="54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  <c r="AP567" s="55"/>
      <c r="AQ567" s="55"/>
    </row>
    <row r="568" spans="1:43" ht="14.25" customHeight="1" x14ac:dyDescent="0.2">
      <c r="A568" s="54"/>
      <c r="B568" s="54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55"/>
      <c r="AO568" s="55"/>
      <c r="AP568" s="55"/>
      <c r="AQ568" s="55"/>
    </row>
    <row r="569" spans="1:43" ht="14.25" customHeight="1" x14ac:dyDescent="0.2">
      <c r="A569" s="54"/>
      <c r="B569" s="54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55"/>
      <c r="AO569" s="55"/>
      <c r="AP569" s="55"/>
      <c r="AQ569" s="55"/>
    </row>
    <row r="570" spans="1:43" ht="14.25" customHeight="1" x14ac:dyDescent="0.2">
      <c r="A570" s="54"/>
      <c r="B570" s="54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  <c r="AP570" s="55"/>
      <c r="AQ570" s="55"/>
    </row>
    <row r="571" spans="1:43" ht="14.25" customHeight="1" x14ac:dyDescent="0.2">
      <c r="A571" s="54"/>
      <c r="B571" s="54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  <c r="AP571" s="55"/>
      <c r="AQ571" s="55"/>
    </row>
    <row r="572" spans="1:43" ht="14.25" customHeight="1" x14ac:dyDescent="0.2">
      <c r="A572" s="54"/>
      <c r="B572" s="54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</row>
    <row r="573" spans="1:43" ht="14.25" customHeight="1" x14ac:dyDescent="0.2">
      <c r="A573" s="54"/>
      <c r="B573" s="54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</row>
    <row r="574" spans="1:43" ht="14.25" customHeight="1" x14ac:dyDescent="0.2">
      <c r="A574" s="54"/>
      <c r="B574" s="54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55"/>
      <c r="AO574" s="55"/>
      <c r="AP574" s="55"/>
      <c r="AQ574" s="55"/>
    </row>
    <row r="575" spans="1:43" ht="14.25" customHeight="1" x14ac:dyDescent="0.2">
      <c r="A575" s="54"/>
      <c r="B575" s="54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  <c r="AL575" s="55"/>
      <c r="AM575" s="55"/>
      <c r="AN575" s="55"/>
      <c r="AO575" s="55"/>
      <c r="AP575" s="55"/>
      <c r="AQ575" s="55"/>
    </row>
    <row r="576" spans="1:43" ht="14.25" customHeight="1" x14ac:dyDescent="0.2">
      <c r="A576" s="54"/>
      <c r="B576" s="54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  <c r="AN576" s="55"/>
      <c r="AO576" s="55"/>
      <c r="AP576" s="55"/>
      <c r="AQ576" s="55"/>
    </row>
    <row r="577" spans="1:43" ht="14.25" customHeight="1" x14ac:dyDescent="0.2">
      <c r="A577" s="54"/>
      <c r="B577" s="54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  <c r="AL577" s="55"/>
      <c r="AM577" s="55"/>
      <c r="AN577" s="55"/>
      <c r="AO577" s="55"/>
      <c r="AP577" s="55"/>
      <c r="AQ577" s="55"/>
    </row>
    <row r="578" spans="1:43" ht="14.25" customHeight="1" x14ac:dyDescent="0.2">
      <c r="A578" s="54"/>
      <c r="B578" s="54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  <c r="AL578" s="55"/>
      <c r="AM578" s="55"/>
      <c r="AN578" s="55"/>
      <c r="AO578" s="55"/>
      <c r="AP578" s="55"/>
      <c r="AQ578" s="55"/>
    </row>
    <row r="579" spans="1:43" ht="14.25" customHeight="1" x14ac:dyDescent="0.2">
      <c r="A579" s="54"/>
      <c r="B579" s="54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  <c r="AP579" s="55"/>
      <c r="AQ579" s="55"/>
    </row>
    <row r="580" spans="1:43" ht="14.25" customHeight="1" x14ac:dyDescent="0.2">
      <c r="A580" s="54"/>
      <c r="B580" s="54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  <c r="AQ580" s="55"/>
    </row>
    <row r="581" spans="1:43" ht="14.25" customHeight="1" x14ac:dyDescent="0.2">
      <c r="A581" s="54"/>
      <c r="B581" s="54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  <c r="AN581" s="55"/>
      <c r="AO581" s="55"/>
      <c r="AP581" s="55"/>
      <c r="AQ581" s="55"/>
    </row>
    <row r="582" spans="1:43" ht="14.25" customHeight="1" x14ac:dyDescent="0.2">
      <c r="A582" s="54"/>
      <c r="B582" s="54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  <c r="AP582" s="55"/>
      <c r="AQ582" s="55"/>
    </row>
    <row r="583" spans="1:43" ht="14.25" customHeight="1" x14ac:dyDescent="0.2">
      <c r="A583" s="54"/>
      <c r="B583" s="54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  <c r="AP583" s="55"/>
      <c r="AQ583" s="55"/>
    </row>
    <row r="584" spans="1:43" ht="14.25" customHeight="1" x14ac:dyDescent="0.2">
      <c r="A584" s="54"/>
      <c r="B584" s="54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  <c r="AQ584" s="55"/>
    </row>
    <row r="585" spans="1:43" ht="14.25" customHeight="1" x14ac:dyDescent="0.2">
      <c r="A585" s="54"/>
      <c r="B585" s="54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  <c r="AP585" s="55"/>
      <c r="AQ585" s="55"/>
    </row>
    <row r="586" spans="1:43" ht="14.25" customHeight="1" x14ac:dyDescent="0.2">
      <c r="A586" s="54"/>
      <c r="B586" s="54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55"/>
      <c r="AO586" s="55"/>
      <c r="AP586" s="55"/>
      <c r="AQ586" s="55"/>
    </row>
    <row r="587" spans="1:43" ht="14.25" customHeight="1" x14ac:dyDescent="0.2">
      <c r="A587" s="54"/>
      <c r="B587" s="54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</row>
    <row r="588" spans="1:43" ht="14.25" customHeight="1" x14ac:dyDescent="0.2">
      <c r="A588" s="54"/>
      <c r="B588" s="54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  <c r="AP588" s="55"/>
      <c r="AQ588" s="55"/>
    </row>
    <row r="589" spans="1:43" ht="14.25" customHeight="1" x14ac:dyDescent="0.2">
      <c r="A589" s="54"/>
      <c r="B589" s="54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  <c r="AP589" s="55"/>
      <c r="AQ589" s="55"/>
    </row>
    <row r="590" spans="1:43" ht="14.25" customHeight="1" x14ac:dyDescent="0.2">
      <c r="A590" s="54"/>
      <c r="B590" s="54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  <c r="AP590" s="55"/>
      <c r="AQ590" s="55"/>
    </row>
    <row r="591" spans="1:43" ht="14.25" customHeight="1" x14ac:dyDescent="0.2">
      <c r="A591" s="54"/>
      <c r="B591" s="54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55"/>
      <c r="AO591" s="55"/>
      <c r="AP591" s="55"/>
      <c r="AQ591" s="55"/>
    </row>
    <row r="592" spans="1:43" ht="14.25" customHeight="1" x14ac:dyDescent="0.2">
      <c r="A592" s="54"/>
      <c r="B592" s="54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55"/>
      <c r="AO592" s="55"/>
      <c r="AP592" s="55"/>
      <c r="AQ592" s="55"/>
    </row>
    <row r="593" spans="1:43" ht="14.25" customHeight="1" x14ac:dyDescent="0.2">
      <c r="A593" s="54"/>
      <c r="B593" s="54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  <c r="AP593" s="55"/>
      <c r="AQ593" s="55"/>
    </row>
    <row r="594" spans="1:43" ht="14.25" customHeight="1" x14ac:dyDescent="0.2">
      <c r="A594" s="54"/>
      <c r="B594" s="54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  <c r="AP594" s="55"/>
      <c r="AQ594" s="55"/>
    </row>
    <row r="595" spans="1:43" ht="14.25" customHeight="1" x14ac:dyDescent="0.2">
      <c r="A595" s="54"/>
      <c r="B595" s="54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  <c r="AN595" s="55"/>
      <c r="AO595" s="55"/>
      <c r="AP595" s="55"/>
      <c r="AQ595" s="55"/>
    </row>
    <row r="596" spans="1:43" ht="14.25" customHeight="1" x14ac:dyDescent="0.2">
      <c r="A596" s="54"/>
      <c r="B596" s="54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55"/>
      <c r="AO596" s="55"/>
      <c r="AP596" s="55"/>
      <c r="AQ596" s="55"/>
    </row>
    <row r="597" spans="1:43" ht="14.25" customHeight="1" x14ac:dyDescent="0.2">
      <c r="A597" s="54"/>
      <c r="B597" s="54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  <c r="AQ597" s="55"/>
    </row>
    <row r="598" spans="1:43" ht="14.25" customHeight="1" x14ac:dyDescent="0.2">
      <c r="A598" s="54"/>
      <c r="B598" s="54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  <c r="AP598" s="55"/>
      <c r="AQ598" s="55"/>
    </row>
    <row r="599" spans="1:43" ht="14.25" customHeight="1" x14ac:dyDescent="0.2">
      <c r="A599" s="54"/>
      <c r="B599" s="54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  <c r="AP599" s="55"/>
      <c r="AQ599" s="55"/>
    </row>
    <row r="600" spans="1:43" ht="14.25" customHeight="1" x14ac:dyDescent="0.2">
      <c r="A600" s="54"/>
      <c r="B600" s="54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55"/>
      <c r="AO600" s="55"/>
      <c r="AP600" s="55"/>
      <c r="AQ600" s="55"/>
    </row>
    <row r="601" spans="1:43" ht="14.25" customHeight="1" x14ac:dyDescent="0.2">
      <c r="A601" s="54"/>
      <c r="B601" s="54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  <c r="AQ601" s="55"/>
    </row>
    <row r="602" spans="1:43" ht="14.25" customHeight="1" x14ac:dyDescent="0.2">
      <c r="A602" s="54"/>
      <c r="B602" s="54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55"/>
      <c r="AO602" s="55"/>
      <c r="AP602" s="55"/>
      <c r="AQ602" s="55"/>
    </row>
    <row r="603" spans="1:43" ht="14.25" customHeight="1" x14ac:dyDescent="0.2">
      <c r="A603" s="54"/>
      <c r="B603" s="54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  <c r="AQ603" s="55"/>
    </row>
    <row r="604" spans="1:43" ht="14.25" customHeight="1" x14ac:dyDescent="0.2">
      <c r="A604" s="54"/>
      <c r="B604" s="54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  <c r="AQ604" s="55"/>
    </row>
    <row r="605" spans="1:43" ht="14.25" customHeight="1" x14ac:dyDescent="0.2">
      <c r="A605" s="54"/>
      <c r="B605" s="54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  <c r="AP605" s="55"/>
      <c r="AQ605" s="55"/>
    </row>
    <row r="606" spans="1:43" ht="14.25" customHeight="1" x14ac:dyDescent="0.2">
      <c r="A606" s="54"/>
      <c r="B606" s="54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  <c r="AP606" s="55"/>
      <c r="AQ606" s="55"/>
    </row>
    <row r="607" spans="1:43" ht="14.25" customHeight="1" x14ac:dyDescent="0.2">
      <c r="A607" s="54"/>
      <c r="B607" s="54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55"/>
      <c r="AO607" s="55"/>
      <c r="AP607" s="55"/>
      <c r="AQ607" s="55"/>
    </row>
    <row r="608" spans="1:43" ht="14.25" customHeight="1" x14ac:dyDescent="0.2">
      <c r="A608" s="54"/>
      <c r="B608" s="54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55"/>
      <c r="AO608" s="55"/>
      <c r="AP608" s="55"/>
      <c r="AQ608" s="55"/>
    </row>
    <row r="609" spans="1:43" ht="14.25" customHeight="1" x14ac:dyDescent="0.2">
      <c r="A609" s="54"/>
      <c r="B609" s="54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  <c r="AP609" s="55"/>
      <c r="AQ609" s="55"/>
    </row>
    <row r="610" spans="1:43" ht="14.25" customHeight="1" x14ac:dyDescent="0.2">
      <c r="A610" s="54"/>
      <c r="B610" s="54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  <c r="AQ610" s="55"/>
    </row>
    <row r="611" spans="1:43" ht="14.25" customHeight="1" x14ac:dyDescent="0.2">
      <c r="A611" s="54"/>
      <c r="B611" s="54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  <c r="AP611" s="55"/>
      <c r="AQ611" s="55"/>
    </row>
    <row r="612" spans="1:43" ht="14.25" customHeight="1" x14ac:dyDescent="0.2">
      <c r="A612" s="54"/>
      <c r="B612" s="54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</row>
    <row r="613" spans="1:43" ht="14.25" customHeight="1" x14ac:dyDescent="0.2">
      <c r="A613" s="54"/>
      <c r="B613" s="54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  <c r="AQ613" s="55"/>
    </row>
    <row r="614" spans="1:43" ht="14.25" customHeight="1" x14ac:dyDescent="0.2">
      <c r="A614" s="54"/>
      <c r="B614" s="54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  <c r="AQ614" s="55"/>
    </row>
    <row r="615" spans="1:43" ht="14.25" customHeight="1" x14ac:dyDescent="0.2">
      <c r="A615" s="54"/>
      <c r="B615" s="54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</row>
    <row r="616" spans="1:43" ht="14.25" customHeight="1" x14ac:dyDescent="0.2">
      <c r="A616" s="54"/>
      <c r="B616" s="54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</row>
    <row r="617" spans="1:43" ht="14.25" customHeight="1" x14ac:dyDescent="0.2">
      <c r="A617" s="54"/>
      <c r="B617" s="54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  <c r="AP617" s="55"/>
      <c r="AQ617" s="55"/>
    </row>
    <row r="618" spans="1:43" ht="14.25" customHeight="1" x14ac:dyDescent="0.2">
      <c r="A618" s="54"/>
      <c r="B618" s="54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</row>
    <row r="619" spans="1:43" ht="14.25" customHeight="1" x14ac:dyDescent="0.2">
      <c r="A619" s="54"/>
      <c r="B619" s="54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</row>
    <row r="620" spans="1:43" ht="14.25" customHeight="1" x14ac:dyDescent="0.2">
      <c r="A620" s="54"/>
      <c r="B620" s="54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  <c r="AQ620" s="55"/>
    </row>
    <row r="621" spans="1:43" ht="14.25" customHeight="1" x14ac:dyDescent="0.2">
      <c r="A621" s="54"/>
      <c r="B621" s="54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</row>
    <row r="622" spans="1:43" ht="14.25" customHeight="1" x14ac:dyDescent="0.2">
      <c r="A622" s="54"/>
      <c r="B622" s="54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  <c r="AQ622" s="55"/>
    </row>
    <row r="623" spans="1:43" ht="14.25" customHeight="1" x14ac:dyDescent="0.2">
      <c r="A623" s="54"/>
      <c r="B623" s="54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  <c r="AQ623" s="55"/>
    </row>
    <row r="624" spans="1:43" ht="14.25" customHeight="1" x14ac:dyDescent="0.2">
      <c r="A624" s="54"/>
      <c r="B624" s="54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  <c r="AQ624" s="55"/>
    </row>
    <row r="625" spans="1:43" ht="14.25" customHeight="1" x14ac:dyDescent="0.2">
      <c r="A625" s="54"/>
      <c r="B625" s="54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  <c r="AQ625" s="55"/>
    </row>
    <row r="626" spans="1:43" ht="14.25" customHeight="1" x14ac:dyDescent="0.2">
      <c r="A626" s="54"/>
      <c r="B626" s="54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55"/>
      <c r="AO626" s="55"/>
      <c r="AP626" s="55"/>
      <c r="AQ626" s="55"/>
    </row>
    <row r="627" spans="1:43" ht="14.25" customHeight="1" x14ac:dyDescent="0.2">
      <c r="A627" s="54"/>
      <c r="B627" s="54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55"/>
      <c r="AP627" s="55"/>
      <c r="AQ627" s="55"/>
    </row>
    <row r="628" spans="1:43" ht="14.25" customHeight="1" x14ac:dyDescent="0.2">
      <c r="A628" s="54"/>
      <c r="B628" s="54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  <c r="AQ628" s="55"/>
    </row>
    <row r="629" spans="1:43" ht="14.25" customHeight="1" x14ac:dyDescent="0.2">
      <c r="A629" s="54"/>
      <c r="B629" s="54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  <c r="AQ629" s="55"/>
    </row>
    <row r="630" spans="1:43" ht="14.25" customHeight="1" x14ac:dyDescent="0.2">
      <c r="A630" s="54"/>
      <c r="B630" s="54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  <c r="AQ630" s="55"/>
    </row>
    <row r="631" spans="1:43" ht="14.25" customHeight="1" x14ac:dyDescent="0.2">
      <c r="A631" s="54"/>
      <c r="B631" s="54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</row>
    <row r="632" spans="1:43" ht="14.25" customHeight="1" x14ac:dyDescent="0.2">
      <c r="A632" s="54"/>
      <c r="B632" s="54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</row>
    <row r="633" spans="1:43" ht="14.25" customHeight="1" x14ac:dyDescent="0.2">
      <c r="A633" s="54"/>
      <c r="B633" s="54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  <c r="AP633" s="55"/>
      <c r="AQ633" s="55"/>
    </row>
    <row r="634" spans="1:43" ht="14.25" customHeight="1" x14ac:dyDescent="0.2">
      <c r="A634" s="54"/>
      <c r="B634" s="54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  <c r="AP634" s="55"/>
      <c r="AQ634" s="55"/>
    </row>
    <row r="635" spans="1:43" ht="14.25" customHeight="1" x14ac:dyDescent="0.2">
      <c r="A635" s="54"/>
      <c r="B635" s="54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55"/>
      <c r="AO635" s="55"/>
      <c r="AP635" s="55"/>
      <c r="AQ635" s="55"/>
    </row>
    <row r="636" spans="1:43" ht="14.25" customHeight="1" x14ac:dyDescent="0.2">
      <c r="A636" s="54"/>
      <c r="B636" s="54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  <c r="AQ636" s="55"/>
    </row>
    <row r="637" spans="1:43" ht="14.25" customHeight="1" x14ac:dyDescent="0.2">
      <c r="A637" s="54"/>
      <c r="B637" s="54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</row>
    <row r="638" spans="1:43" ht="14.25" customHeight="1" x14ac:dyDescent="0.2">
      <c r="A638" s="54"/>
      <c r="B638" s="54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55"/>
      <c r="AO638" s="55"/>
      <c r="AP638" s="55"/>
      <c r="AQ638" s="55"/>
    </row>
    <row r="639" spans="1:43" ht="14.25" customHeight="1" x14ac:dyDescent="0.2">
      <c r="A639" s="54"/>
      <c r="B639" s="54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55"/>
      <c r="AO639" s="55"/>
      <c r="AP639" s="55"/>
      <c r="AQ639" s="55"/>
    </row>
    <row r="640" spans="1:43" ht="14.25" customHeight="1" x14ac:dyDescent="0.2">
      <c r="A640" s="54"/>
      <c r="B640" s="54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  <c r="AP640" s="55"/>
      <c r="AQ640" s="55"/>
    </row>
    <row r="641" spans="1:43" ht="14.25" customHeight="1" x14ac:dyDescent="0.2">
      <c r="A641" s="54"/>
      <c r="B641" s="54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  <c r="AQ641" s="55"/>
    </row>
    <row r="642" spans="1:43" ht="14.25" customHeight="1" x14ac:dyDescent="0.2">
      <c r="A642" s="54"/>
      <c r="B642" s="54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  <c r="AP642" s="55"/>
      <c r="AQ642" s="55"/>
    </row>
    <row r="643" spans="1:43" ht="14.25" customHeight="1" x14ac:dyDescent="0.2">
      <c r="A643" s="54"/>
      <c r="B643" s="54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55"/>
      <c r="AO643" s="55"/>
      <c r="AP643" s="55"/>
      <c r="AQ643" s="55"/>
    </row>
    <row r="644" spans="1:43" ht="14.25" customHeight="1" x14ac:dyDescent="0.2">
      <c r="A644" s="54"/>
      <c r="B644" s="54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  <c r="AP644" s="55"/>
      <c r="AQ644" s="55"/>
    </row>
    <row r="645" spans="1:43" ht="14.25" customHeight="1" x14ac:dyDescent="0.2">
      <c r="A645" s="54"/>
      <c r="B645" s="54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  <c r="AP645" s="55"/>
      <c r="AQ645" s="55"/>
    </row>
    <row r="646" spans="1:43" ht="14.25" customHeight="1" x14ac:dyDescent="0.2">
      <c r="A646" s="54"/>
      <c r="B646" s="54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  <c r="AL646" s="55"/>
      <c r="AM646" s="55"/>
      <c r="AN646" s="55"/>
      <c r="AO646" s="55"/>
      <c r="AP646" s="55"/>
      <c r="AQ646" s="55"/>
    </row>
    <row r="647" spans="1:43" ht="14.25" customHeight="1" x14ac:dyDescent="0.2">
      <c r="A647" s="54"/>
      <c r="B647" s="54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  <c r="AL647" s="55"/>
      <c r="AM647" s="55"/>
      <c r="AN647" s="55"/>
      <c r="AO647" s="55"/>
      <c r="AP647" s="55"/>
      <c r="AQ647" s="55"/>
    </row>
    <row r="648" spans="1:43" ht="14.25" customHeight="1" x14ac:dyDescent="0.2">
      <c r="A648" s="54"/>
      <c r="B648" s="54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55"/>
      <c r="AO648" s="55"/>
      <c r="AP648" s="55"/>
      <c r="AQ648" s="55"/>
    </row>
    <row r="649" spans="1:43" ht="14.25" customHeight="1" x14ac:dyDescent="0.2">
      <c r="A649" s="54"/>
      <c r="B649" s="54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55"/>
      <c r="AO649" s="55"/>
      <c r="AP649" s="55"/>
      <c r="AQ649" s="55"/>
    </row>
    <row r="650" spans="1:43" ht="14.25" customHeight="1" x14ac:dyDescent="0.2">
      <c r="A650" s="54"/>
      <c r="B650" s="54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  <c r="AP650" s="55"/>
      <c r="AQ650" s="55"/>
    </row>
    <row r="651" spans="1:43" ht="14.25" customHeight="1" x14ac:dyDescent="0.2">
      <c r="A651" s="54"/>
      <c r="B651" s="54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  <c r="AP651" s="55"/>
      <c r="AQ651" s="55"/>
    </row>
    <row r="652" spans="1:43" ht="14.25" customHeight="1" x14ac:dyDescent="0.2">
      <c r="A652" s="54"/>
      <c r="B652" s="54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  <c r="AP652" s="55"/>
      <c r="AQ652" s="55"/>
    </row>
    <row r="653" spans="1:43" ht="14.25" customHeight="1" x14ac:dyDescent="0.2">
      <c r="A653" s="54"/>
      <c r="B653" s="54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  <c r="AP653" s="55"/>
      <c r="AQ653" s="55"/>
    </row>
    <row r="654" spans="1:43" ht="14.25" customHeight="1" x14ac:dyDescent="0.2">
      <c r="A654" s="54"/>
      <c r="B654" s="54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  <c r="AL654" s="55"/>
      <c r="AM654" s="55"/>
      <c r="AN654" s="55"/>
      <c r="AO654" s="55"/>
      <c r="AP654" s="55"/>
      <c r="AQ654" s="55"/>
    </row>
    <row r="655" spans="1:43" ht="14.25" customHeight="1" x14ac:dyDescent="0.2">
      <c r="A655" s="54"/>
      <c r="B655" s="54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  <c r="AP655" s="55"/>
      <c r="AQ655" s="55"/>
    </row>
    <row r="656" spans="1:43" ht="14.25" customHeight="1" x14ac:dyDescent="0.2">
      <c r="A656" s="54"/>
      <c r="B656" s="54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  <c r="AQ656" s="55"/>
    </row>
    <row r="657" spans="1:43" ht="14.25" customHeight="1" x14ac:dyDescent="0.2">
      <c r="A657" s="54"/>
      <c r="B657" s="54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  <c r="AP657" s="55"/>
      <c r="AQ657" s="55"/>
    </row>
    <row r="658" spans="1:43" ht="14.25" customHeight="1" x14ac:dyDescent="0.2">
      <c r="A658" s="54"/>
      <c r="B658" s="54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  <c r="AQ658" s="55"/>
    </row>
    <row r="659" spans="1:43" ht="14.25" customHeight="1" x14ac:dyDescent="0.2">
      <c r="A659" s="54"/>
      <c r="B659" s="54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  <c r="AP659" s="55"/>
      <c r="AQ659" s="55"/>
    </row>
    <row r="660" spans="1:43" ht="14.25" customHeight="1" x14ac:dyDescent="0.2">
      <c r="A660" s="54"/>
      <c r="B660" s="54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</row>
    <row r="661" spans="1:43" ht="14.25" customHeight="1" x14ac:dyDescent="0.2">
      <c r="A661" s="54"/>
      <c r="B661" s="54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  <c r="AL661" s="55"/>
      <c r="AM661" s="55"/>
      <c r="AN661" s="55"/>
      <c r="AO661" s="55"/>
      <c r="AP661" s="55"/>
      <c r="AQ661" s="55"/>
    </row>
    <row r="662" spans="1:43" ht="14.25" customHeight="1" x14ac:dyDescent="0.2">
      <c r="A662" s="54"/>
      <c r="B662" s="54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  <c r="AP662" s="55"/>
      <c r="AQ662" s="55"/>
    </row>
    <row r="663" spans="1:43" ht="14.25" customHeight="1" x14ac:dyDescent="0.2">
      <c r="A663" s="54"/>
      <c r="B663" s="54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55"/>
      <c r="AO663" s="55"/>
      <c r="AP663" s="55"/>
      <c r="AQ663" s="55"/>
    </row>
    <row r="664" spans="1:43" ht="14.25" customHeight="1" x14ac:dyDescent="0.2">
      <c r="A664" s="54"/>
      <c r="B664" s="54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55"/>
      <c r="AO664" s="55"/>
      <c r="AP664" s="55"/>
      <c r="AQ664" s="55"/>
    </row>
    <row r="665" spans="1:43" ht="14.25" customHeight="1" x14ac:dyDescent="0.2">
      <c r="A665" s="54"/>
      <c r="B665" s="54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  <c r="AP665" s="55"/>
      <c r="AQ665" s="55"/>
    </row>
    <row r="666" spans="1:43" ht="14.25" customHeight="1" x14ac:dyDescent="0.2">
      <c r="A666" s="54"/>
      <c r="B666" s="54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  <c r="AP666" s="55"/>
      <c r="AQ666" s="55"/>
    </row>
    <row r="667" spans="1:43" ht="14.25" customHeight="1" x14ac:dyDescent="0.2">
      <c r="A667" s="54"/>
      <c r="B667" s="54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  <c r="AP667" s="55"/>
      <c r="AQ667" s="55"/>
    </row>
    <row r="668" spans="1:43" ht="14.25" customHeight="1" x14ac:dyDescent="0.2">
      <c r="A668" s="54"/>
      <c r="B668" s="54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  <c r="AP668" s="55"/>
      <c r="AQ668" s="55"/>
    </row>
    <row r="669" spans="1:43" ht="14.25" customHeight="1" x14ac:dyDescent="0.2">
      <c r="A669" s="54"/>
      <c r="B669" s="54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  <c r="AP669" s="55"/>
      <c r="AQ669" s="55"/>
    </row>
    <row r="670" spans="1:43" ht="14.25" customHeight="1" x14ac:dyDescent="0.2">
      <c r="A670" s="54"/>
      <c r="B670" s="54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  <c r="AP670" s="55"/>
      <c r="AQ670" s="55"/>
    </row>
    <row r="671" spans="1:43" ht="14.25" customHeight="1" x14ac:dyDescent="0.2">
      <c r="A671" s="54"/>
      <c r="B671" s="54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55"/>
      <c r="AO671" s="55"/>
      <c r="AP671" s="55"/>
      <c r="AQ671" s="55"/>
    </row>
    <row r="672" spans="1:43" ht="14.25" customHeight="1" x14ac:dyDescent="0.2">
      <c r="A672" s="54"/>
      <c r="B672" s="54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  <c r="AP672" s="55"/>
      <c r="AQ672" s="55"/>
    </row>
    <row r="673" spans="1:43" ht="14.25" customHeight="1" x14ac:dyDescent="0.2">
      <c r="A673" s="54"/>
      <c r="B673" s="54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55"/>
      <c r="AO673" s="55"/>
      <c r="AP673" s="55"/>
      <c r="AQ673" s="55"/>
    </row>
    <row r="674" spans="1:43" ht="14.25" customHeight="1" x14ac:dyDescent="0.2">
      <c r="A674" s="54"/>
      <c r="B674" s="54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  <c r="AP674" s="55"/>
      <c r="AQ674" s="55"/>
    </row>
    <row r="675" spans="1:43" ht="14.25" customHeight="1" x14ac:dyDescent="0.2">
      <c r="A675" s="54"/>
      <c r="B675" s="54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  <c r="AP675" s="55"/>
      <c r="AQ675" s="55"/>
    </row>
    <row r="676" spans="1:43" ht="14.25" customHeight="1" x14ac:dyDescent="0.2">
      <c r="A676" s="54"/>
      <c r="B676" s="54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55"/>
      <c r="AO676" s="55"/>
      <c r="AP676" s="55"/>
      <c r="AQ676" s="55"/>
    </row>
    <row r="677" spans="1:43" ht="14.25" customHeight="1" x14ac:dyDescent="0.2">
      <c r="A677" s="54"/>
      <c r="B677" s="54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  <c r="AP677" s="55"/>
      <c r="AQ677" s="55"/>
    </row>
    <row r="678" spans="1:43" ht="14.25" customHeight="1" x14ac:dyDescent="0.2">
      <c r="A678" s="54"/>
      <c r="B678" s="54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55"/>
      <c r="AO678" s="55"/>
      <c r="AP678" s="55"/>
      <c r="AQ678" s="55"/>
    </row>
    <row r="679" spans="1:43" ht="14.25" customHeight="1" x14ac:dyDescent="0.2">
      <c r="A679" s="54"/>
      <c r="B679" s="54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  <c r="AP679" s="55"/>
      <c r="AQ679" s="55"/>
    </row>
    <row r="680" spans="1:43" ht="14.25" customHeight="1" x14ac:dyDescent="0.2">
      <c r="A680" s="54"/>
      <c r="B680" s="54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55"/>
      <c r="AO680" s="55"/>
      <c r="AP680" s="55"/>
      <c r="AQ680" s="55"/>
    </row>
    <row r="681" spans="1:43" ht="14.25" customHeight="1" x14ac:dyDescent="0.2">
      <c r="A681" s="54"/>
      <c r="B681" s="54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55"/>
      <c r="AO681" s="55"/>
      <c r="AP681" s="55"/>
      <c r="AQ681" s="55"/>
    </row>
    <row r="682" spans="1:43" ht="14.25" customHeight="1" x14ac:dyDescent="0.2">
      <c r="A682" s="54"/>
      <c r="B682" s="54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  <c r="AP682" s="55"/>
      <c r="AQ682" s="55"/>
    </row>
    <row r="683" spans="1:43" ht="14.25" customHeight="1" x14ac:dyDescent="0.2">
      <c r="A683" s="54"/>
      <c r="B683" s="54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  <c r="AP683" s="55"/>
      <c r="AQ683" s="55"/>
    </row>
    <row r="684" spans="1:43" ht="14.25" customHeight="1" x14ac:dyDescent="0.2">
      <c r="A684" s="54"/>
      <c r="B684" s="54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  <c r="AP684" s="55"/>
      <c r="AQ684" s="55"/>
    </row>
    <row r="685" spans="1:43" ht="14.25" customHeight="1" x14ac:dyDescent="0.2">
      <c r="A685" s="54"/>
      <c r="B685" s="54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  <c r="AP685" s="55"/>
      <c r="AQ685" s="55"/>
    </row>
    <row r="686" spans="1:43" ht="14.25" customHeight="1" x14ac:dyDescent="0.2">
      <c r="A686" s="54"/>
      <c r="B686" s="54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  <c r="AP686" s="55"/>
      <c r="AQ686" s="55"/>
    </row>
    <row r="687" spans="1:43" ht="14.25" customHeight="1" x14ac:dyDescent="0.2">
      <c r="A687" s="54"/>
      <c r="B687" s="54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  <c r="AP687" s="55"/>
      <c r="AQ687" s="55"/>
    </row>
    <row r="688" spans="1:43" ht="14.25" customHeight="1" x14ac:dyDescent="0.2">
      <c r="A688" s="54"/>
      <c r="B688" s="54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55"/>
      <c r="AO688" s="55"/>
      <c r="AP688" s="55"/>
      <c r="AQ688" s="55"/>
    </row>
    <row r="689" spans="1:43" ht="14.25" customHeight="1" x14ac:dyDescent="0.2">
      <c r="A689" s="54"/>
      <c r="B689" s="54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  <c r="AP689" s="55"/>
      <c r="AQ689" s="55"/>
    </row>
    <row r="690" spans="1:43" ht="14.25" customHeight="1" x14ac:dyDescent="0.2">
      <c r="A690" s="54"/>
      <c r="B690" s="54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  <c r="AP690" s="55"/>
      <c r="AQ690" s="55"/>
    </row>
    <row r="691" spans="1:43" ht="14.25" customHeight="1" x14ac:dyDescent="0.2">
      <c r="A691" s="54"/>
      <c r="B691" s="54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  <c r="AP691" s="55"/>
      <c r="AQ691" s="55"/>
    </row>
    <row r="692" spans="1:43" ht="14.25" customHeight="1" x14ac:dyDescent="0.2">
      <c r="A692" s="54"/>
      <c r="B692" s="54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  <c r="AP692" s="55"/>
      <c r="AQ692" s="55"/>
    </row>
    <row r="693" spans="1:43" ht="14.25" customHeight="1" x14ac:dyDescent="0.2">
      <c r="A693" s="54"/>
      <c r="B693" s="54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  <c r="AP693" s="55"/>
      <c r="AQ693" s="55"/>
    </row>
    <row r="694" spans="1:43" ht="14.25" customHeight="1" x14ac:dyDescent="0.2">
      <c r="A694" s="54"/>
      <c r="B694" s="54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55"/>
      <c r="AO694" s="55"/>
      <c r="AP694" s="55"/>
      <c r="AQ694" s="55"/>
    </row>
    <row r="695" spans="1:43" ht="14.25" customHeight="1" x14ac:dyDescent="0.2">
      <c r="A695" s="54"/>
      <c r="B695" s="54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55"/>
      <c r="AO695" s="55"/>
      <c r="AP695" s="55"/>
      <c r="AQ695" s="55"/>
    </row>
    <row r="696" spans="1:43" ht="14.25" customHeight="1" x14ac:dyDescent="0.2">
      <c r="A696" s="54"/>
      <c r="B696" s="54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55"/>
      <c r="AO696" s="55"/>
      <c r="AP696" s="55"/>
      <c r="AQ696" s="55"/>
    </row>
    <row r="697" spans="1:43" ht="14.25" customHeight="1" x14ac:dyDescent="0.2">
      <c r="A697" s="54"/>
      <c r="B697" s="54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  <c r="AP697" s="55"/>
      <c r="AQ697" s="55"/>
    </row>
    <row r="698" spans="1:43" ht="14.25" customHeight="1" x14ac:dyDescent="0.2">
      <c r="A698" s="54"/>
      <c r="B698" s="54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  <c r="AP698" s="55"/>
      <c r="AQ698" s="55"/>
    </row>
    <row r="699" spans="1:43" ht="14.25" customHeight="1" x14ac:dyDescent="0.2">
      <c r="A699" s="54"/>
      <c r="B699" s="54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  <c r="AQ699" s="55"/>
    </row>
    <row r="700" spans="1:43" ht="14.25" customHeight="1" x14ac:dyDescent="0.2">
      <c r="A700" s="54"/>
      <c r="B700" s="54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  <c r="AP700" s="55"/>
      <c r="AQ700" s="55"/>
    </row>
    <row r="701" spans="1:43" ht="14.25" customHeight="1" x14ac:dyDescent="0.2">
      <c r="A701" s="54"/>
      <c r="B701" s="54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55"/>
      <c r="AO701" s="55"/>
      <c r="AP701" s="55"/>
      <c r="AQ701" s="55"/>
    </row>
    <row r="702" spans="1:43" ht="14.25" customHeight="1" x14ac:dyDescent="0.2">
      <c r="A702" s="54"/>
      <c r="B702" s="54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  <c r="AK702" s="55"/>
      <c r="AL702" s="55"/>
      <c r="AM702" s="55"/>
      <c r="AN702" s="55"/>
      <c r="AO702" s="55"/>
      <c r="AP702" s="55"/>
      <c r="AQ702" s="55"/>
    </row>
    <row r="703" spans="1:43" ht="14.25" customHeight="1" x14ac:dyDescent="0.2">
      <c r="A703" s="54"/>
      <c r="B703" s="54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  <c r="AP703" s="55"/>
      <c r="AQ703" s="55"/>
    </row>
    <row r="704" spans="1:43" ht="14.25" customHeight="1" x14ac:dyDescent="0.2">
      <c r="A704" s="54"/>
      <c r="B704" s="54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55"/>
      <c r="AO704" s="55"/>
      <c r="AP704" s="55"/>
      <c r="AQ704" s="55"/>
    </row>
    <row r="705" spans="1:43" ht="14.25" customHeight="1" x14ac:dyDescent="0.2">
      <c r="A705" s="54"/>
      <c r="B705" s="54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  <c r="AL705" s="55"/>
      <c r="AM705" s="55"/>
      <c r="AN705" s="55"/>
      <c r="AO705" s="55"/>
      <c r="AP705" s="55"/>
      <c r="AQ705" s="55"/>
    </row>
    <row r="706" spans="1:43" ht="14.25" customHeight="1" x14ac:dyDescent="0.2">
      <c r="A706" s="54"/>
      <c r="B706" s="54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  <c r="AP706" s="55"/>
      <c r="AQ706" s="55"/>
    </row>
    <row r="707" spans="1:43" ht="14.25" customHeight="1" x14ac:dyDescent="0.2">
      <c r="A707" s="54"/>
      <c r="B707" s="54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  <c r="AP707" s="55"/>
      <c r="AQ707" s="55"/>
    </row>
    <row r="708" spans="1:43" ht="14.25" customHeight="1" x14ac:dyDescent="0.2">
      <c r="A708" s="54"/>
      <c r="B708" s="54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  <c r="AP708" s="55"/>
      <c r="AQ708" s="55"/>
    </row>
    <row r="709" spans="1:43" ht="14.25" customHeight="1" x14ac:dyDescent="0.2">
      <c r="A709" s="54"/>
      <c r="B709" s="54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  <c r="AP709" s="55"/>
      <c r="AQ709" s="55"/>
    </row>
    <row r="710" spans="1:43" ht="14.25" customHeight="1" x14ac:dyDescent="0.2">
      <c r="A710" s="54"/>
      <c r="B710" s="54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  <c r="AL710" s="55"/>
      <c r="AM710" s="55"/>
      <c r="AN710" s="55"/>
      <c r="AO710" s="55"/>
      <c r="AP710" s="55"/>
      <c r="AQ710" s="55"/>
    </row>
    <row r="711" spans="1:43" ht="14.25" customHeight="1" x14ac:dyDescent="0.2">
      <c r="A711" s="54"/>
      <c r="B711" s="54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  <c r="AQ711" s="55"/>
    </row>
    <row r="712" spans="1:43" ht="14.25" customHeight="1" x14ac:dyDescent="0.2">
      <c r="A712" s="54"/>
      <c r="B712" s="54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  <c r="AQ712" s="55"/>
    </row>
    <row r="713" spans="1:43" ht="14.25" customHeight="1" x14ac:dyDescent="0.2">
      <c r="A713" s="54"/>
      <c r="B713" s="54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  <c r="AP713" s="55"/>
      <c r="AQ713" s="55"/>
    </row>
    <row r="714" spans="1:43" ht="14.25" customHeight="1" x14ac:dyDescent="0.2">
      <c r="A714" s="54"/>
      <c r="B714" s="54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55"/>
      <c r="AO714" s="55"/>
      <c r="AP714" s="55"/>
      <c r="AQ714" s="55"/>
    </row>
    <row r="715" spans="1:43" ht="14.25" customHeight="1" x14ac:dyDescent="0.2">
      <c r="A715" s="54"/>
      <c r="B715" s="54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  <c r="AQ715" s="55"/>
    </row>
    <row r="716" spans="1:43" ht="14.25" customHeight="1" x14ac:dyDescent="0.2">
      <c r="A716" s="54"/>
      <c r="B716" s="54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55"/>
      <c r="AO716" s="55"/>
      <c r="AP716" s="55"/>
      <c r="AQ716" s="55"/>
    </row>
    <row r="717" spans="1:43" ht="14.25" customHeight="1" x14ac:dyDescent="0.2">
      <c r="A717" s="54"/>
      <c r="B717" s="54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  <c r="AP717" s="55"/>
      <c r="AQ717" s="55"/>
    </row>
    <row r="718" spans="1:43" ht="14.25" customHeight="1" x14ac:dyDescent="0.2">
      <c r="A718" s="54"/>
      <c r="B718" s="54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  <c r="AP718" s="55"/>
      <c r="AQ718" s="55"/>
    </row>
    <row r="719" spans="1:43" ht="14.25" customHeight="1" x14ac:dyDescent="0.2">
      <c r="A719" s="54"/>
      <c r="B719" s="54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  <c r="AL719" s="55"/>
      <c r="AM719" s="55"/>
      <c r="AN719" s="55"/>
      <c r="AO719" s="55"/>
      <c r="AP719" s="55"/>
      <c r="AQ719" s="55"/>
    </row>
    <row r="720" spans="1:43" ht="14.25" customHeight="1" x14ac:dyDescent="0.2">
      <c r="A720" s="54"/>
      <c r="B720" s="54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  <c r="AP720" s="55"/>
      <c r="AQ720" s="55"/>
    </row>
    <row r="721" spans="1:43" ht="14.25" customHeight="1" x14ac:dyDescent="0.2">
      <c r="A721" s="54"/>
      <c r="B721" s="54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55"/>
      <c r="AO721" s="55"/>
      <c r="AP721" s="55"/>
      <c r="AQ721" s="55"/>
    </row>
    <row r="722" spans="1:43" ht="14.25" customHeight="1" x14ac:dyDescent="0.2">
      <c r="A722" s="54"/>
      <c r="B722" s="54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55"/>
      <c r="AO722" s="55"/>
      <c r="AP722" s="55"/>
      <c r="AQ722" s="55"/>
    </row>
    <row r="723" spans="1:43" ht="14.25" customHeight="1" x14ac:dyDescent="0.2">
      <c r="A723" s="54"/>
      <c r="B723" s="54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  <c r="AL723" s="55"/>
      <c r="AM723" s="55"/>
      <c r="AN723" s="55"/>
      <c r="AO723" s="55"/>
      <c r="AP723" s="55"/>
      <c r="AQ723" s="55"/>
    </row>
    <row r="724" spans="1:43" ht="14.25" customHeight="1" x14ac:dyDescent="0.2">
      <c r="A724" s="54"/>
      <c r="B724" s="54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55"/>
      <c r="AO724" s="55"/>
      <c r="AP724" s="55"/>
      <c r="AQ724" s="55"/>
    </row>
    <row r="725" spans="1:43" ht="14.25" customHeight="1" x14ac:dyDescent="0.2">
      <c r="A725" s="54"/>
      <c r="B725" s="54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  <c r="AQ725" s="55"/>
    </row>
    <row r="726" spans="1:43" ht="14.25" customHeight="1" x14ac:dyDescent="0.2">
      <c r="A726" s="54"/>
      <c r="B726" s="54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  <c r="AP726" s="55"/>
      <c r="AQ726" s="55"/>
    </row>
    <row r="727" spans="1:43" ht="14.25" customHeight="1" x14ac:dyDescent="0.2">
      <c r="A727" s="54"/>
      <c r="B727" s="54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  <c r="AP727" s="55"/>
      <c r="AQ727" s="55"/>
    </row>
    <row r="728" spans="1:43" ht="14.25" customHeight="1" x14ac:dyDescent="0.2">
      <c r="A728" s="54"/>
      <c r="B728" s="54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  <c r="AP728" s="55"/>
      <c r="AQ728" s="55"/>
    </row>
    <row r="729" spans="1:43" ht="14.25" customHeight="1" x14ac:dyDescent="0.2">
      <c r="A729" s="54"/>
      <c r="B729" s="54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  <c r="AP729" s="55"/>
      <c r="AQ729" s="55"/>
    </row>
    <row r="730" spans="1:43" ht="14.25" customHeight="1" x14ac:dyDescent="0.2">
      <c r="A730" s="54"/>
      <c r="B730" s="54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55"/>
      <c r="AO730" s="55"/>
      <c r="AP730" s="55"/>
      <c r="AQ730" s="55"/>
    </row>
    <row r="731" spans="1:43" ht="14.25" customHeight="1" x14ac:dyDescent="0.2">
      <c r="A731" s="54"/>
      <c r="B731" s="54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55"/>
      <c r="AO731" s="55"/>
      <c r="AP731" s="55"/>
      <c r="AQ731" s="55"/>
    </row>
    <row r="732" spans="1:43" ht="14.25" customHeight="1" x14ac:dyDescent="0.2">
      <c r="A732" s="54"/>
      <c r="B732" s="54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  <c r="AP732" s="55"/>
      <c r="AQ732" s="55"/>
    </row>
    <row r="733" spans="1:43" ht="14.25" customHeight="1" x14ac:dyDescent="0.2">
      <c r="A733" s="54"/>
      <c r="B733" s="54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  <c r="AP733" s="55"/>
      <c r="AQ733" s="55"/>
    </row>
    <row r="734" spans="1:43" ht="14.25" customHeight="1" x14ac:dyDescent="0.2">
      <c r="A734" s="54"/>
      <c r="B734" s="54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  <c r="AP734" s="55"/>
      <c r="AQ734" s="55"/>
    </row>
    <row r="735" spans="1:43" ht="14.25" customHeight="1" x14ac:dyDescent="0.2">
      <c r="A735" s="54"/>
      <c r="B735" s="54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55"/>
      <c r="AO735" s="55"/>
      <c r="AP735" s="55"/>
      <c r="AQ735" s="55"/>
    </row>
    <row r="736" spans="1:43" ht="14.25" customHeight="1" x14ac:dyDescent="0.2">
      <c r="A736" s="54"/>
      <c r="B736" s="54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  <c r="AP736" s="55"/>
      <c r="AQ736" s="55"/>
    </row>
    <row r="737" spans="1:43" ht="14.25" customHeight="1" x14ac:dyDescent="0.2">
      <c r="A737" s="54"/>
      <c r="B737" s="54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  <c r="AN737" s="55"/>
      <c r="AO737" s="55"/>
      <c r="AP737" s="55"/>
      <c r="AQ737" s="55"/>
    </row>
    <row r="738" spans="1:43" ht="14.25" customHeight="1" x14ac:dyDescent="0.2">
      <c r="A738" s="54"/>
      <c r="B738" s="54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  <c r="AP738" s="55"/>
      <c r="AQ738" s="55"/>
    </row>
    <row r="739" spans="1:43" ht="14.25" customHeight="1" x14ac:dyDescent="0.2">
      <c r="A739" s="54"/>
      <c r="B739" s="54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55"/>
      <c r="AN739" s="55"/>
      <c r="AO739" s="55"/>
      <c r="AP739" s="55"/>
      <c r="AQ739" s="55"/>
    </row>
    <row r="740" spans="1:43" ht="14.25" customHeight="1" x14ac:dyDescent="0.2">
      <c r="A740" s="54"/>
      <c r="B740" s="54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  <c r="AP740" s="55"/>
      <c r="AQ740" s="55"/>
    </row>
    <row r="741" spans="1:43" ht="14.25" customHeight="1" x14ac:dyDescent="0.2">
      <c r="A741" s="54"/>
      <c r="B741" s="54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  <c r="AP741" s="55"/>
      <c r="AQ741" s="55"/>
    </row>
    <row r="742" spans="1:43" ht="14.25" customHeight="1" x14ac:dyDescent="0.2">
      <c r="A742" s="54"/>
      <c r="B742" s="54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  <c r="AN742" s="55"/>
      <c r="AO742" s="55"/>
      <c r="AP742" s="55"/>
      <c r="AQ742" s="55"/>
    </row>
    <row r="743" spans="1:43" ht="14.25" customHeight="1" x14ac:dyDescent="0.2">
      <c r="A743" s="54"/>
      <c r="B743" s="54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  <c r="AQ743" s="55"/>
    </row>
    <row r="744" spans="1:43" ht="14.25" customHeight="1" x14ac:dyDescent="0.2">
      <c r="A744" s="54"/>
      <c r="B744" s="54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  <c r="AQ744" s="55"/>
    </row>
    <row r="745" spans="1:43" ht="14.25" customHeight="1" x14ac:dyDescent="0.2">
      <c r="A745" s="54"/>
      <c r="B745" s="54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  <c r="AQ745" s="55"/>
    </row>
    <row r="746" spans="1:43" ht="14.25" customHeight="1" x14ac:dyDescent="0.2">
      <c r="A746" s="54"/>
      <c r="B746" s="54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  <c r="AQ746" s="55"/>
    </row>
    <row r="747" spans="1:43" ht="14.25" customHeight="1" x14ac:dyDescent="0.2">
      <c r="A747" s="54"/>
      <c r="B747" s="54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  <c r="AP747" s="55"/>
      <c r="AQ747" s="55"/>
    </row>
    <row r="748" spans="1:43" ht="14.25" customHeight="1" x14ac:dyDescent="0.2">
      <c r="A748" s="54"/>
      <c r="B748" s="54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  <c r="AQ748" s="55"/>
    </row>
    <row r="749" spans="1:43" ht="14.25" customHeight="1" x14ac:dyDescent="0.2">
      <c r="A749" s="54"/>
      <c r="B749" s="54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  <c r="AQ749" s="55"/>
    </row>
    <row r="750" spans="1:43" ht="14.25" customHeight="1" x14ac:dyDescent="0.2">
      <c r="A750" s="54"/>
      <c r="B750" s="54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  <c r="AQ750" s="55"/>
    </row>
    <row r="751" spans="1:43" ht="14.25" customHeight="1" x14ac:dyDescent="0.2">
      <c r="A751" s="54"/>
      <c r="B751" s="54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  <c r="AP751" s="55"/>
      <c r="AQ751" s="55"/>
    </row>
    <row r="752" spans="1:43" ht="14.25" customHeight="1" x14ac:dyDescent="0.2">
      <c r="A752" s="54"/>
      <c r="B752" s="54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  <c r="AQ752" s="55"/>
    </row>
    <row r="753" spans="1:43" ht="14.25" customHeight="1" x14ac:dyDescent="0.2">
      <c r="A753" s="54"/>
      <c r="B753" s="54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</row>
    <row r="754" spans="1:43" ht="14.25" customHeight="1" x14ac:dyDescent="0.2">
      <c r="A754" s="54"/>
      <c r="B754" s="54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  <c r="AP754" s="55"/>
      <c r="AQ754" s="55"/>
    </row>
    <row r="755" spans="1:43" ht="14.25" customHeight="1" x14ac:dyDescent="0.2">
      <c r="A755" s="54"/>
      <c r="B755" s="54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  <c r="AQ755" s="55"/>
    </row>
    <row r="756" spans="1:43" ht="14.25" customHeight="1" x14ac:dyDescent="0.2">
      <c r="A756" s="54"/>
      <c r="B756" s="54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  <c r="AP756" s="55"/>
      <c r="AQ756" s="55"/>
    </row>
    <row r="757" spans="1:43" ht="14.25" customHeight="1" x14ac:dyDescent="0.2">
      <c r="A757" s="54"/>
      <c r="B757" s="54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  <c r="AQ757" s="55"/>
    </row>
    <row r="758" spans="1:43" ht="14.25" customHeight="1" x14ac:dyDescent="0.2">
      <c r="A758" s="54"/>
      <c r="B758" s="54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  <c r="AQ758" s="55"/>
    </row>
    <row r="759" spans="1:43" ht="14.25" customHeight="1" x14ac:dyDescent="0.2">
      <c r="A759" s="54"/>
      <c r="B759" s="54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  <c r="AP759" s="55"/>
      <c r="AQ759" s="55"/>
    </row>
    <row r="760" spans="1:43" ht="14.25" customHeight="1" x14ac:dyDescent="0.2">
      <c r="A760" s="54"/>
      <c r="B760" s="54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  <c r="AN760" s="55"/>
      <c r="AO760" s="55"/>
      <c r="AP760" s="55"/>
      <c r="AQ760" s="55"/>
    </row>
    <row r="761" spans="1:43" ht="14.25" customHeight="1" x14ac:dyDescent="0.2">
      <c r="A761" s="54"/>
      <c r="B761" s="54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  <c r="AQ761" s="55"/>
    </row>
    <row r="762" spans="1:43" ht="14.25" customHeight="1" x14ac:dyDescent="0.2">
      <c r="A762" s="54"/>
      <c r="B762" s="54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  <c r="AN762" s="55"/>
      <c r="AO762" s="55"/>
      <c r="AP762" s="55"/>
      <c r="AQ762" s="55"/>
    </row>
    <row r="763" spans="1:43" ht="14.25" customHeight="1" x14ac:dyDescent="0.2">
      <c r="A763" s="54"/>
      <c r="B763" s="54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  <c r="AN763" s="55"/>
      <c r="AO763" s="55"/>
      <c r="AP763" s="55"/>
      <c r="AQ763" s="55"/>
    </row>
    <row r="764" spans="1:43" ht="14.25" customHeight="1" x14ac:dyDescent="0.2">
      <c r="A764" s="54"/>
      <c r="B764" s="54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  <c r="AP764" s="55"/>
      <c r="AQ764" s="55"/>
    </row>
    <row r="765" spans="1:43" ht="14.25" customHeight="1" x14ac:dyDescent="0.2">
      <c r="A765" s="54"/>
      <c r="B765" s="54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  <c r="AP765" s="55"/>
      <c r="AQ765" s="55"/>
    </row>
    <row r="766" spans="1:43" ht="14.25" customHeight="1" x14ac:dyDescent="0.2">
      <c r="A766" s="54"/>
      <c r="B766" s="54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  <c r="AP766" s="55"/>
      <c r="AQ766" s="55"/>
    </row>
    <row r="767" spans="1:43" ht="14.25" customHeight="1" x14ac:dyDescent="0.2">
      <c r="A767" s="54"/>
      <c r="B767" s="54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  <c r="AP767" s="55"/>
      <c r="AQ767" s="55"/>
    </row>
    <row r="768" spans="1:43" ht="14.25" customHeight="1" x14ac:dyDescent="0.2">
      <c r="A768" s="54"/>
      <c r="B768" s="54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  <c r="AP768" s="55"/>
      <c r="AQ768" s="55"/>
    </row>
    <row r="769" spans="1:43" ht="14.25" customHeight="1" x14ac:dyDescent="0.2">
      <c r="A769" s="54"/>
      <c r="B769" s="54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  <c r="AP769" s="55"/>
      <c r="AQ769" s="55"/>
    </row>
    <row r="770" spans="1:43" ht="14.25" customHeight="1" x14ac:dyDescent="0.2">
      <c r="A770" s="54"/>
      <c r="B770" s="54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  <c r="AL770" s="55"/>
      <c r="AM770" s="55"/>
      <c r="AN770" s="55"/>
      <c r="AO770" s="55"/>
      <c r="AP770" s="55"/>
      <c r="AQ770" s="55"/>
    </row>
    <row r="771" spans="1:43" ht="14.25" customHeight="1" x14ac:dyDescent="0.2">
      <c r="A771" s="54"/>
      <c r="B771" s="54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  <c r="AL771" s="55"/>
      <c r="AM771" s="55"/>
      <c r="AN771" s="55"/>
      <c r="AO771" s="55"/>
      <c r="AP771" s="55"/>
      <c r="AQ771" s="55"/>
    </row>
    <row r="772" spans="1:43" ht="14.25" customHeight="1" x14ac:dyDescent="0.2">
      <c r="A772" s="54"/>
      <c r="B772" s="54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  <c r="AQ772" s="55"/>
    </row>
    <row r="773" spans="1:43" ht="14.25" customHeight="1" x14ac:dyDescent="0.2">
      <c r="A773" s="54"/>
      <c r="B773" s="54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  <c r="AQ773" s="55"/>
    </row>
    <row r="774" spans="1:43" ht="14.25" customHeight="1" x14ac:dyDescent="0.2">
      <c r="A774" s="54"/>
      <c r="B774" s="54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  <c r="AQ774" s="55"/>
    </row>
    <row r="775" spans="1:43" ht="14.25" customHeight="1" x14ac:dyDescent="0.2">
      <c r="A775" s="54"/>
      <c r="B775" s="54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  <c r="AQ775" s="55"/>
    </row>
    <row r="776" spans="1:43" ht="14.25" customHeight="1" x14ac:dyDescent="0.2">
      <c r="A776" s="54"/>
      <c r="B776" s="54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  <c r="AP776" s="55"/>
      <c r="AQ776" s="55"/>
    </row>
    <row r="777" spans="1:43" ht="14.25" customHeight="1" x14ac:dyDescent="0.2">
      <c r="A777" s="54"/>
      <c r="B777" s="54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  <c r="AN777" s="55"/>
      <c r="AO777" s="55"/>
      <c r="AP777" s="55"/>
      <c r="AQ777" s="55"/>
    </row>
    <row r="778" spans="1:43" ht="14.25" customHeight="1" x14ac:dyDescent="0.2">
      <c r="A778" s="54"/>
      <c r="B778" s="54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  <c r="AL778" s="55"/>
      <c r="AM778" s="55"/>
      <c r="AN778" s="55"/>
      <c r="AO778" s="55"/>
      <c r="AP778" s="55"/>
      <c r="AQ778" s="55"/>
    </row>
    <row r="779" spans="1:43" ht="14.25" customHeight="1" x14ac:dyDescent="0.2">
      <c r="A779" s="54"/>
      <c r="B779" s="54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  <c r="AL779" s="55"/>
      <c r="AM779" s="55"/>
      <c r="AN779" s="55"/>
      <c r="AO779" s="55"/>
      <c r="AP779" s="55"/>
      <c r="AQ779" s="55"/>
    </row>
    <row r="780" spans="1:43" ht="14.25" customHeight="1" x14ac:dyDescent="0.2">
      <c r="A780" s="54"/>
      <c r="B780" s="54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  <c r="AP780" s="55"/>
      <c r="AQ780" s="55"/>
    </row>
    <row r="781" spans="1:43" ht="14.25" customHeight="1" x14ac:dyDescent="0.2">
      <c r="A781" s="54"/>
      <c r="B781" s="54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  <c r="AN781" s="55"/>
      <c r="AO781" s="55"/>
      <c r="AP781" s="55"/>
      <c r="AQ781" s="55"/>
    </row>
    <row r="782" spans="1:43" ht="14.25" customHeight="1" x14ac:dyDescent="0.2">
      <c r="A782" s="54"/>
      <c r="B782" s="54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  <c r="AP782" s="55"/>
      <c r="AQ782" s="55"/>
    </row>
    <row r="783" spans="1:43" ht="14.25" customHeight="1" x14ac:dyDescent="0.2">
      <c r="A783" s="54"/>
      <c r="B783" s="54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  <c r="AN783" s="55"/>
      <c r="AO783" s="55"/>
      <c r="AP783" s="55"/>
      <c r="AQ783" s="55"/>
    </row>
    <row r="784" spans="1:43" ht="14.25" customHeight="1" x14ac:dyDescent="0.2">
      <c r="A784" s="54"/>
      <c r="B784" s="54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  <c r="AN784" s="55"/>
      <c r="AO784" s="55"/>
      <c r="AP784" s="55"/>
      <c r="AQ784" s="55"/>
    </row>
    <row r="785" spans="1:43" ht="14.25" customHeight="1" x14ac:dyDescent="0.2">
      <c r="A785" s="54"/>
      <c r="B785" s="54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  <c r="AN785" s="55"/>
      <c r="AO785" s="55"/>
      <c r="AP785" s="55"/>
      <c r="AQ785" s="55"/>
    </row>
    <row r="786" spans="1:43" ht="14.25" customHeight="1" x14ac:dyDescent="0.2">
      <c r="A786" s="54"/>
      <c r="B786" s="54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  <c r="AN786" s="55"/>
      <c r="AO786" s="55"/>
      <c r="AP786" s="55"/>
      <c r="AQ786" s="55"/>
    </row>
    <row r="787" spans="1:43" ht="14.25" customHeight="1" x14ac:dyDescent="0.2">
      <c r="A787" s="54"/>
      <c r="B787" s="54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  <c r="AL787" s="55"/>
      <c r="AM787" s="55"/>
      <c r="AN787" s="55"/>
      <c r="AO787" s="55"/>
      <c r="AP787" s="55"/>
      <c r="AQ787" s="55"/>
    </row>
    <row r="788" spans="1:43" ht="14.25" customHeight="1" x14ac:dyDescent="0.2">
      <c r="A788" s="54"/>
      <c r="B788" s="54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  <c r="AL788" s="55"/>
      <c r="AM788" s="55"/>
      <c r="AN788" s="55"/>
      <c r="AO788" s="55"/>
      <c r="AP788" s="55"/>
      <c r="AQ788" s="55"/>
    </row>
    <row r="789" spans="1:43" ht="14.25" customHeight="1" x14ac:dyDescent="0.2">
      <c r="A789" s="54"/>
      <c r="B789" s="54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  <c r="AN789" s="55"/>
      <c r="AO789" s="55"/>
      <c r="AP789" s="55"/>
      <c r="AQ789" s="55"/>
    </row>
    <row r="790" spans="1:43" ht="14.25" customHeight="1" x14ac:dyDescent="0.2">
      <c r="A790" s="54"/>
      <c r="B790" s="54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  <c r="AP790" s="55"/>
      <c r="AQ790" s="55"/>
    </row>
    <row r="791" spans="1:43" ht="14.25" customHeight="1" x14ac:dyDescent="0.2">
      <c r="A791" s="54"/>
      <c r="B791" s="54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  <c r="AN791" s="55"/>
      <c r="AO791" s="55"/>
      <c r="AP791" s="55"/>
      <c r="AQ791" s="55"/>
    </row>
    <row r="792" spans="1:43" ht="14.25" customHeight="1" x14ac:dyDescent="0.2">
      <c r="A792" s="54"/>
      <c r="B792" s="54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  <c r="AP792" s="55"/>
      <c r="AQ792" s="55"/>
    </row>
    <row r="793" spans="1:43" ht="14.25" customHeight="1" x14ac:dyDescent="0.2">
      <c r="A793" s="54"/>
      <c r="B793" s="54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  <c r="AN793" s="55"/>
      <c r="AO793" s="55"/>
      <c r="AP793" s="55"/>
      <c r="AQ793" s="55"/>
    </row>
    <row r="794" spans="1:43" ht="14.25" customHeight="1" x14ac:dyDescent="0.2">
      <c r="A794" s="54"/>
      <c r="B794" s="54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  <c r="AP794" s="55"/>
      <c r="AQ794" s="55"/>
    </row>
    <row r="795" spans="1:43" ht="14.25" customHeight="1" x14ac:dyDescent="0.2">
      <c r="A795" s="54"/>
      <c r="B795" s="54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  <c r="AL795" s="55"/>
      <c r="AM795" s="55"/>
      <c r="AN795" s="55"/>
      <c r="AO795" s="55"/>
      <c r="AP795" s="55"/>
      <c r="AQ795" s="55"/>
    </row>
    <row r="796" spans="1:43" ht="14.25" customHeight="1" x14ac:dyDescent="0.2">
      <c r="A796" s="54"/>
      <c r="B796" s="54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  <c r="AP796" s="55"/>
      <c r="AQ796" s="55"/>
    </row>
    <row r="797" spans="1:43" ht="14.25" customHeight="1" x14ac:dyDescent="0.2">
      <c r="A797" s="54"/>
      <c r="B797" s="54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  <c r="AN797" s="55"/>
      <c r="AO797" s="55"/>
      <c r="AP797" s="55"/>
      <c r="AQ797" s="55"/>
    </row>
    <row r="798" spans="1:43" ht="14.25" customHeight="1" x14ac:dyDescent="0.2">
      <c r="A798" s="54"/>
      <c r="B798" s="54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  <c r="AN798" s="55"/>
      <c r="AO798" s="55"/>
      <c r="AP798" s="55"/>
      <c r="AQ798" s="55"/>
    </row>
    <row r="799" spans="1:43" ht="14.25" customHeight="1" x14ac:dyDescent="0.2">
      <c r="A799" s="54"/>
      <c r="B799" s="54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  <c r="AP799" s="55"/>
      <c r="AQ799" s="55"/>
    </row>
    <row r="800" spans="1:43" ht="14.25" customHeight="1" x14ac:dyDescent="0.2">
      <c r="A800" s="54"/>
      <c r="B800" s="54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  <c r="AN800" s="55"/>
      <c r="AO800" s="55"/>
      <c r="AP800" s="55"/>
      <c r="AQ800" s="55"/>
    </row>
    <row r="801" spans="1:43" ht="14.25" customHeight="1" x14ac:dyDescent="0.2">
      <c r="A801" s="54"/>
      <c r="B801" s="54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  <c r="AN801" s="55"/>
      <c r="AO801" s="55"/>
      <c r="AP801" s="55"/>
      <c r="AQ801" s="55"/>
    </row>
    <row r="802" spans="1:43" ht="14.25" customHeight="1" x14ac:dyDescent="0.2">
      <c r="A802" s="54"/>
      <c r="B802" s="54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  <c r="AL802" s="55"/>
      <c r="AM802" s="55"/>
      <c r="AN802" s="55"/>
      <c r="AO802" s="55"/>
      <c r="AP802" s="55"/>
      <c r="AQ802" s="55"/>
    </row>
    <row r="803" spans="1:43" ht="14.25" customHeight="1" x14ac:dyDescent="0.2">
      <c r="A803" s="54"/>
      <c r="B803" s="54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  <c r="AN803" s="55"/>
      <c r="AO803" s="55"/>
      <c r="AP803" s="55"/>
      <c r="AQ803" s="55"/>
    </row>
    <row r="804" spans="1:43" ht="14.25" customHeight="1" x14ac:dyDescent="0.2">
      <c r="A804" s="54"/>
      <c r="B804" s="54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  <c r="AL804" s="55"/>
      <c r="AM804" s="55"/>
      <c r="AN804" s="55"/>
      <c r="AO804" s="55"/>
      <c r="AP804" s="55"/>
      <c r="AQ804" s="55"/>
    </row>
    <row r="805" spans="1:43" ht="14.25" customHeight="1" x14ac:dyDescent="0.2">
      <c r="A805" s="54"/>
      <c r="B805" s="54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  <c r="AL805" s="55"/>
      <c r="AM805" s="55"/>
      <c r="AN805" s="55"/>
      <c r="AO805" s="55"/>
      <c r="AP805" s="55"/>
      <c r="AQ805" s="55"/>
    </row>
    <row r="806" spans="1:43" ht="14.25" customHeight="1" x14ac:dyDescent="0.2">
      <c r="A806" s="54"/>
      <c r="B806" s="54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  <c r="AP806" s="55"/>
      <c r="AQ806" s="55"/>
    </row>
    <row r="807" spans="1:43" ht="14.25" customHeight="1" x14ac:dyDescent="0.2">
      <c r="A807" s="54"/>
      <c r="B807" s="54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  <c r="AN807" s="55"/>
      <c r="AO807" s="55"/>
      <c r="AP807" s="55"/>
      <c r="AQ807" s="55"/>
    </row>
    <row r="808" spans="1:43" ht="14.25" customHeight="1" x14ac:dyDescent="0.2">
      <c r="A808" s="54"/>
      <c r="B808" s="54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  <c r="AN808" s="55"/>
      <c r="AO808" s="55"/>
      <c r="AP808" s="55"/>
      <c r="AQ808" s="55"/>
    </row>
    <row r="809" spans="1:43" ht="14.25" customHeight="1" x14ac:dyDescent="0.2">
      <c r="A809" s="54"/>
      <c r="B809" s="54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  <c r="AN809" s="55"/>
      <c r="AO809" s="55"/>
      <c r="AP809" s="55"/>
      <c r="AQ809" s="55"/>
    </row>
    <row r="810" spans="1:43" ht="14.25" customHeight="1" x14ac:dyDescent="0.2">
      <c r="A810" s="54"/>
      <c r="B810" s="54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  <c r="AP810" s="55"/>
      <c r="AQ810" s="55"/>
    </row>
    <row r="811" spans="1:43" ht="14.25" customHeight="1" x14ac:dyDescent="0.2">
      <c r="A811" s="54"/>
      <c r="B811" s="54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55"/>
      <c r="AO811" s="55"/>
      <c r="AP811" s="55"/>
      <c r="AQ811" s="55"/>
    </row>
    <row r="812" spans="1:43" ht="14.25" customHeight="1" x14ac:dyDescent="0.2">
      <c r="A812" s="54"/>
      <c r="B812" s="54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  <c r="AP812" s="55"/>
      <c r="AQ812" s="55"/>
    </row>
    <row r="813" spans="1:43" ht="14.25" customHeight="1" x14ac:dyDescent="0.2">
      <c r="A813" s="54"/>
      <c r="B813" s="54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  <c r="AP813" s="55"/>
      <c r="AQ813" s="55"/>
    </row>
    <row r="814" spans="1:43" ht="14.25" customHeight="1" x14ac:dyDescent="0.2">
      <c r="A814" s="54"/>
      <c r="B814" s="54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  <c r="AP814" s="55"/>
      <c r="AQ814" s="55"/>
    </row>
    <row r="815" spans="1:43" ht="14.25" customHeight="1" x14ac:dyDescent="0.2">
      <c r="A815" s="54"/>
      <c r="B815" s="54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  <c r="AP815" s="55"/>
      <c r="AQ815" s="55"/>
    </row>
    <row r="816" spans="1:43" ht="14.25" customHeight="1" x14ac:dyDescent="0.2">
      <c r="A816" s="54"/>
      <c r="B816" s="54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  <c r="AN816" s="55"/>
      <c r="AO816" s="55"/>
      <c r="AP816" s="55"/>
      <c r="AQ816" s="55"/>
    </row>
    <row r="817" spans="1:43" ht="14.25" customHeight="1" x14ac:dyDescent="0.2">
      <c r="A817" s="54"/>
      <c r="B817" s="54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  <c r="AN817" s="55"/>
      <c r="AO817" s="55"/>
      <c r="AP817" s="55"/>
      <c r="AQ817" s="55"/>
    </row>
    <row r="818" spans="1:43" ht="14.25" customHeight="1" x14ac:dyDescent="0.2">
      <c r="A818" s="54"/>
      <c r="B818" s="54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  <c r="AL818" s="55"/>
      <c r="AM818" s="55"/>
      <c r="AN818" s="55"/>
      <c r="AO818" s="55"/>
      <c r="AP818" s="55"/>
      <c r="AQ818" s="55"/>
    </row>
    <row r="819" spans="1:43" ht="14.25" customHeight="1" x14ac:dyDescent="0.2">
      <c r="A819" s="54"/>
      <c r="B819" s="54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  <c r="AL819" s="55"/>
      <c r="AM819" s="55"/>
      <c r="AN819" s="55"/>
      <c r="AO819" s="55"/>
      <c r="AP819" s="55"/>
      <c r="AQ819" s="55"/>
    </row>
    <row r="820" spans="1:43" ht="14.25" customHeight="1" x14ac:dyDescent="0.2">
      <c r="A820" s="54"/>
      <c r="B820" s="54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</row>
    <row r="821" spans="1:43" ht="14.25" customHeight="1" x14ac:dyDescent="0.2">
      <c r="A821" s="54"/>
      <c r="B821" s="54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  <c r="AN821" s="55"/>
      <c r="AO821" s="55"/>
      <c r="AP821" s="55"/>
      <c r="AQ821" s="55"/>
    </row>
    <row r="822" spans="1:43" ht="14.25" customHeight="1" x14ac:dyDescent="0.2">
      <c r="A822" s="54"/>
      <c r="B822" s="54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  <c r="AN822" s="55"/>
      <c r="AO822" s="55"/>
      <c r="AP822" s="55"/>
      <c r="AQ822" s="55"/>
    </row>
    <row r="823" spans="1:43" ht="14.25" customHeight="1" x14ac:dyDescent="0.2">
      <c r="A823" s="54"/>
      <c r="B823" s="54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  <c r="AP823" s="55"/>
      <c r="AQ823" s="55"/>
    </row>
    <row r="824" spans="1:43" ht="14.25" customHeight="1" x14ac:dyDescent="0.2">
      <c r="A824" s="54"/>
      <c r="B824" s="54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  <c r="AN824" s="55"/>
      <c r="AO824" s="55"/>
      <c r="AP824" s="55"/>
      <c r="AQ824" s="55"/>
    </row>
    <row r="825" spans="1:43" ht="14.25" customHeight="1" x14ac:dyDescent="0.2">
      <c r="A825" s="54"/>
      <c r="B825" s="54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  <c r="AL825" s="55"/>
      <c r="AM825" s="55"/>
      <c r="AN825" s="55"/>
      <c r="AO825" s="55"/>
      <c r="AP825" s="55"/>
      <c r="AQ825" s="55"/>
    </row>
    <row r="826" spans="1:43" ht="14.25" customHeight="1" x14ac:dyDescent="0.2">
      <c r="A826" s="54"/>
      <c r="B826" s="54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  <c r="AN826" s="55"/>
      <c r="AO826" s="55"/>
      <c r="AP826" s="55"/>
      <c r="AQ826" s="55"/>
    </row>
    <row r="827" spans="1:43" ht="14.25" customHeight="1" x14ac:dyDescent="0.2">
      <c r="A827" s="54"/>
      <c r="B827" s="54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  <c r="AL827" s="55"/>
      <c r="AM827" s="55"/>
      <c r="AN827" s="55"/>
      <c r="AO827" s="55"/>
      <c r="AP827" s="55"/>
      <c r="AQ827" s="55"/>
    </row>
    <row r="828" spans="1:43" ht="14.25" customHeight="1" x14ac:dyDescent="0.2">
      <c r="A828" s="54"/>
      <c r="B828" s="54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  <c r="AL828" s="55"/>
      <c r="AM828" s="55"/>
      <c r="AN828" s="55"/>
      <c r="AO828" s="55"/>
      <c r="AP828" s="55"/>
      <c r="AQ828" s="55"/>
    </row>
    <row r="829" spans="1:43" ht="14.25" customHeight="1" x14ac:dyDescent="0.2">
      <c r="A829" s="54"/>
      <c r="B829" s="54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  <c r="AP829" s="55"/>
      <c r="AQ829" s="55"/>
    </row>
    <row r="830" spans="1:43" ht="14.25" customHeight="1" x14ac:dyDescent="0.2">
      <c r="A830" s="54"/>
      <c r="B830" s="54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  <c r="AN830" s="55"/>
      <c r="AO830" s="55"/>
      <c r="AP830" s="55"/>
      <c r="AQ830" s="55"/>
    </row>
    <row r="831" spans="1:43" ht="14.25" customHeight="1" x14ac:dyDescent="0.2">
      <c r="A831" s="54"/>
      <c r="B831" s="54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  <c r="AN831" s="55"/>
      <c r="AO831" s="55"/>
      <c r="AP831" s="55"/>
      <c r="AQ831" s="55"/>
    </row>
    <row r="832" spans="1:43" ht="14.25" customHeight="1" x14ac:dyDescent="0.2">
      <c r="A832" s="54"/>
      <c r="B832" s="54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  <c r="AP832" s="55"/>
      <c r="AQ832" s="55"/>
    </row>
    <row r="833" spans="1:43" ht="14.25" customHeight="1" x14ac:dyDescent="0.2">
      <c r="A833" s="54"/>
      <c r="B833" s="54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  <c r="AP833" s="55"/>
      <c r="AQ833" s="55"/>
    </row>
    <row r="834" spans="1:43" ht="14.25" customHeight="1" x14ac:dyDescent="0.2">
      <c r="A834" s="54"/>
      <c r="B834" s="54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  <c r="AP834" s="55"/>
      <c r="AQ834" s="55"/>
    </row>
    <row r="835" spans="1:43" ht="14.25" customHeight="1" x14ac:dyDescent="0.2">
      <c r="A835" s="54"/>
      <c r="B835" s="54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  <c r="AP835" s="55"/>
      <c r="AQ835" s="55"/>
    </row>
    <row r="836" spans="1:43" ht="14.25" customHeight="1" x14ac:dyDescent="0.2">
      <c r="A836" s="54"/>
      <c r="B836" s="54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  <c r="AP836" s="55"/>
      <c r="AQ836" s="55"/>
    </row>
    <row r="837" spans="1:43" ht="14.25" customHeight="1" x14ac:dyDescent="0.2">
      <c r="A837" s="54"/>
      <c r="B837" s="54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  <c r="AP837" s="55"/>
      <c r="AQ837" s="55"/>
    </row>
    <row r="838" spans="1:43" ht="14.25" customHeight="1" x14ac:dyDescent="0.2">
      <c r="A838" s="54"/>
      <c r="B838" s="54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  <c r="AN838" s="55"/>
      <c r="AO838" s="55"/>
      <c r="AP838" s="55"/>
      <c r="AQ838" s="55"/>
    </row>
    <row r="839" spans="1:43" ht="14.25" customHeight="1" x14ac:dyDescent="0.2">
      <c r="A839" s="54"/>
      <c r="B839" s="54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  <c r="AN839" s="55"/>
      <c r="AO839" s="55"/>
      <c r="AP839" s="55"/>
      <c r="AQ839" s="55"/>
    </row>
    <row r="840" spans="1:43" ht="14.25" customHeight="1" x14ac:dyDescent="0.2">
      <c r="A840" s="54"/>
      <c r="B840" s="54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  <c r="AP840" s="55"/>
      <c r="AQ840" s="55"/>
    </row>
    <row r="841" spans="1:43" ht="14.25" customHeight="1" x14ac:dyDescent="0.2">
      <c r="A841" s="54"/>
      <c r="B841" s="54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  <c r="AN841" s="55"/>
      <c r="AO841" s="55"/>
      <c r="AP841" s="55"/>
      <c r="AQ841" s="55"/>
    </row>
    <row r="842" spans="1:43" ht="14.25" customHeight="1" x14ac:dyDescent="0.2">
      <c r="A842" s="54"/>
      <c r="B842" s="54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  <c r="AL842" s="55"/>
      <c r="AM842" s="55"/>
      <c r="AN842" s="55"/>
      <c r="AO842" s="55"/>
      <c r="AP842" s="55"/>
      <c r="AQ842" s="55"/>
    </row>
    <row r="843" spans="1:43" ht="14.25" customHeight="1" x14ac:dyDescent="0.2">
      <c r="A843" s="54"/>
      <c r="B843" s="54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  <c r="AN843" s="55"/>
      <c r="AO843" s="55"/>
      <c r="AP843" s="55"/>
      <c r="AQ843" s="55"/>
    </row>
    <row r="844" spans="1:43" ht="14.25" customHeight="1" x14ac:dyDescent="0.2">
      <c r="A844" s="54"/>
      <c r="B844" s="54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  <c r="AN844" s="55"/>
      <c r="AO844" s="55"/>
      <c r="AP844" s="55"/>
      <c r="AQ844" s="55"/>
    </row>
    <row r="845" spans="1:43" ht="14.25" customHeight="1" x14ac:dyDescent="0.2">
      <c r="A845" s="54"/>
      <c r="B845" s="54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  <c r="AN845" s="55"/>
      <c r="AO845" s="55"/>
      <c r="AP845" s="55"/>
      <c r="AQ845" s="55"/>
    </row>
    <row r="846" spans="1:43" ht="14.25" customHeight="1" x14ac:dyDescent="0.2">
      <c r="A846" s="54"/>
      <c r="B846" s="54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  <c r="AN846" s="55"/>
      <c r="AO846" s="55"/>
      <c r="AP846" s="55"/>
      <c r="AQ846" s="55"/>
    </row>
    <row r="847" spans="1:43" ht="14.25" customHeight="1" x14ac:dyDescent="0.2">
      <c r="A847" s="54"/>
      <c r="B847" s="54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  <c r="AN847" s="55"/>
      <c r="AO847" s="55"/>
      <c r="AP847" s="55"/>
      <c r="AQ847" s="55"/>
    </row>
    <row r="848" spans="1:43" ht="14.25" customHeight="1" x14ac:dyDescent="0.2">
      <c r="A848" s="54"/>
      <c r="B848" s="54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  <c r="AL848" s="55"/>
      <c r="AM848" s="55"/>
      <c r="AN848" s="55"/>
      <c r="AO848" s="55"/>
      <c r="AP848" s="55"/>
      <c r="AQ848" s="55"/>
    </row>
    <row r="849" spans="1:43" ht="14.25" customHeight="1" x14ac:dyDescent="0.2">
      <c r="A849" s="54"/>
      <c r="B849" s="54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  <c r="AL849" s="55"/>
      <c r="AM849" s="55"/>
      <c r="AN849" s="55"/>
      <c r="AO849" s="55"/>
      <c r="AP849" s="55"/>
      <c r="AQ849" s="55"/>
    </row>
    <row r="850" spans="1:43" ht="14.25" customHeight="1" x14ac:dyDescent="0.2">
      <c r="A850" s="54"/>
      <c r="B850" s="54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  <c r="AN850" s="55"/>
      <c r="AO850" s="55"/>
      <c r="AP850" s="55"/>
      <c r="AQ850" s="55"/>
    </row>
    <row r="851" spans="1:43" ht="14.25" customHeight="1" x14ac:dyDescent="0.2">
      <c r="A851" s="54"/>
      <c r="B851" s="54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  <c r="AL851" s="55"/>
      <c r="AM851" s="55"/>
      <c r="AN851" s="55"/>
      <c r="AO851" s="55"/>
      <c r="AP851" s="55"/>
      <c r="AQ851" s="55"/>
    </row>
    <row r="852" spans="1:43" ht="14.25" customHeight="1" x14ac:dyDescent="0.2">
      <c r="A852" s="54"/>
      <c r="B852" s="54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  <c r="AN852" s="55"/>
      <c r="AO852" s="55"/>
      <c r="AP852" s="55"/>
      <c r="AQ852" s="55"/>
    </row>
    <row r="853" spans="1:43" ht="14.25" customHeight="1" x14ac:dyDescent="0.2">
      <c r="A853" s="54"/>
      <c r="B853" s="54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  <c r="AP853" s="55"/>
      <c r="AQ853" s="55"/>
    </row>
    <row r="854" spans="1:43" ht="14.25" customHeight="1" x14ac:dyDescent="0.2">
      <c r="A854" s="54"/>
      <c r="B854" s="54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  <c r="AP854" s="55"/>
      <c r="AQ854" s="55"/>
    </row>
    <row r="855" spans="1:43" ht="14.25" customHeight="1" x14ac:dyDescent="0.2">
      <c r="A855" s="54"/>
      <c r="B855" s="54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  <c r="AP855" s="55"/>
      <c r="AQ855" s="55"/>
    </row>
    <row r="856" spans="1:43" ht="14.25" customHeight="1" x14ac:dyDescent="0.2">
      <c r="A856" s="54"/>
      <c r="B856" s="54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  <c r="AN856" s="55"/>
      <c r="AO856" s="55"/>
      <c r="AP856" s="55"/>
      <c r="AQ856" s="55"/>
    </row>
    <row r="857" spans="1:43" ht="14.25" customHeight="1" x14ac:dyDescent="0.2">
      <c r="A857" s="54"/>
      <c r="B857" s="54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  <c r="AN857" s="55"/>
      <c r="AO857" s="55"/>
      <c r="AP857" s="55"/>
      <c r="AQ857" s="55"/>
    </row>
    <row r="858" spans="1:43" ht="14.25" customHeight="1" x14ac:dyDescent="0.2">
      <c r="A858" s="54"/>
      <c r="B858" s="54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  <c r="AL858" s="55"/>
      <c r="AM858" s="55"/>
      <c r="AN858" s="55"/>
      <c r="AO858" s="55"/>
      <c r="AP858" s="55"/>
      <c r="AQ858" s="55"/>
    </row>
    <row r="859" spans="1:43" ht="14.25" customHeight="1" x14ac:dyDescent="0.2">
      <c r="A859" s="54"/>
      <c r="B859" s="54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  <c r="AL859" s="55"/>
      <c r="AM859" s="55"/>
      <c r="AN859" s="55"/>
      <c r="AO859" s="55"/>
      <c r="AP859" s="55"/>
      <c r="AQ859" s="55"/>
    </row>
    <row r="860" spans="1:43" ht="14.25" customHeight="1" x14ac:dyDescent="0.2">
      <c r="A860" s="54"/>
      <c r="B860" s="54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  <c r="AN860" s="55"/>
      <c r="AO860" s="55"/>
      <c r="AP860" s="55"/>
      <c r="AQ860" s="55"/>
    </row>
    <row r="861" spans="1:43" ht="14.25" customHeight="1" x14ac:dyDescent="0.2">
      <c r="A861" s="54"/>
      <c r="B861" s="54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  <c r="AL861" s="55"/>
      <c r="AM861" s="55"/>
      <c r="AN861" s="55"/>
      <c r="AO861" s="55"/>
      <c r="AP861" s="55"/>
      <c r="AQ861" s="55"/>
    </row>
    <row r="862" spans="1:43" ht="14.25" customHeight="1" x14ac:dyDescent="0.2">
      <c r="A862" s="54"/>
      <c r="B862" s="54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  <c r="AN862" s="55"/>
      <c r="AO862" s="55"/>
      <c r="AP862" s="55"/>
      <c r="AQ862" s="55"/>
    </row>
    <row r="863" spans="1:43" ht="14.25" customHeight="1" x14ac:dyDescent="0.2">
      <c r="A863" s="54"/>
      <c r="B863" s="54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  <c r="AN863" s="55"/>
      <c r="AO863" s="55"/>
      <c r="AP863" s="55"/>
      <c r="AQ863" s="55"/>
    </row>
    <row r="864" spans="1:43" ht="14.25" customHeight="1" x14ac:dyDescent="0.2">
      <c r="A864" s="54"/>
      <c r="B864" s="54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/>
      <c r="AM864" s="55"/>
      <c r="AN864" s="55"/>
      <c r="AO864" s="55"/>
      <c r="AP864" s="55"/>
      <c r="AQ864" s="55"/>
    </row>
    <row r="865" spans="1:43" ht="14.25" customHeight="1" x14ac:dyDescent="0.2">
      <c r="A865" s="54"/>
      <c r="B865" s="54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  <c r="AL865" s="55"/>
      <c r="AM865" s="55"/>
      <c r="AN865" s="55"/>
      <c r="AO865" s="55"/>
      <c r="AP865" s="55"/>
      <c r="AQ865" s="55"/>
    </row>
    <row r="866" spans="1:43" ht="14.25" customHeight="1" x14ac:dyDescent="0.2">
      <c r="A866" s="54"/>
      <c r="B866" s="54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  <c r="AN866" s="55"/>
      <c r="AO866" s="55"/>
      <c r="AP866" s="55"/>
      <c r="AQ866" s="55"/>
    </row>
    <row r="867" spans="1:43" ht="14.25" customHeight="1" x14ac:dyDescent="0.2">
      <c r="A867" s="54"/>
      <c r="B867" s="54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  <c r="AL867" s="55"/>
      <c r="AM867" s="55"/>
      <c r="AN867" s="55"/>
      <c r="AO867" s="55"/>
      <c r="AP867" s="55"/>
      <c r="AQ867" s="55"/>
    </row>
    <row r="868" spans="1:43" ht="14.25" customHeight="1" x14ac:dyDescent="0.2">
      <c r="A868" s="54"/>
      <c r="B868" s="54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  <c r="AN868" s="55"/>
      <c r="AO868" s="55"/>
      <c r="AP868" s="55"/>
      <c r="AQ868" s="55"/>
    </row>
    <row r="869" spans="1:43" ht="14.25" customHeight="1" x14ac:dyDescent="0.2">
      <c r="A869" s="54"/>
      <c r="B869" s="54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  <c r="AL869" s="55"/>
      <c r="AM869" s="55"/>
      <c r="AN869" s="55"/>
      <c r="AO869" s="55"/>
      <c r="AP869" s="55"/>
      <c r="AQ869" s="55"/>
    </row>
    <row r="870" spans="1:43" ht="14.25" customHeight="1" x14ac:dyDescent="0.2">
      <c r="A870" s="54"/>
      <c r="B870" s="54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  <c r="AN870" s="55"/>
      <c r="AO870" s="55"/>
      <c r="AP870" s="55"/>
      <c r="AQ870" s="55"/>
    </row>
    <row r="871" spans="1:43" ht="14.25" customHeight="1" x14ac:dyDescent="0.2">
      <c r="A871" s="54"/>
      <c r="B871" s="54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  <c r="AL871" s="55"/>
      <c r="AM871" s="55"/>
      <c r="AN871" s="55"/>
      <c r="AO871" s="55"/>
      <c r="AP871" s="55"/>
      <c r="AQ871" s="55"/>
    </row>
    <row r="872" spans="1:43" ht="14.25" customHeight="1" x14ac:dyDescent="0.2">
      <c r="A872" s="54"/>
      <c r="B872" s="54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  <c r="AL872" s="55"/>
      <c r="AM872" s="55"/>
      <c r="AN872" s="55"/>
      <c r="AO872" s="55"/>
      <c r="AP872" s="55"/>
      <c r="AQ872" s="55"/>
    </row>
    <row r="873" spans="1:43" ht="14.25" customHeight="1" x14ac:dyDescent="0.2">
      <c r="A873" s="54"/>
      <c r="B873" s="54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  <c r="AL873" s="55"/>
      <c r="AM873" s="55"/>
      <c r="AN873" s="55"/>
      <c r="AO873" s="55"/>
      <c r="AP873" s="55"/>
      <c r="AQ873" s="55"/>
    </row>
    <row r="874" spans="1:43" ht="14.25" customHeight="1" x14ac:dyDescent="0.2">
      <c r="A874" s="54"/>
      <c r="B874" s="54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  <c r="AL874" s="55"/>
      <c r="AM874" s="55"/>
      <c r="AN874" s="55"/>
      <c r="AO874" s="55"/>
      <c r="AP874" s="55"/>
      <c r="AQ874" s="55"/>
    </row>
    <row r="875" spans="1:43" ht="14.25" customHeight="1" x14ac:dyDescent="0.2">
      <c r="A875" s="54"/>
      <c r="B875" s="54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  <c r="AL875" s="55"/>
      <c r="AM875" s="55"/>
      <c r="AN875" s="55"/>
      <c r="AO875" s="55"/>
      <c r="AP875" s="55"/>
      <c r="AQ875" s="55"/>
    </row>
    <row r="876" spans="1:43" ht="14.25" customHeight="1" x14ac:dyDescent="0.2">
      <c r="A876" s="54"/>
      <c r="B876" s="54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  <c r="AL876" s="55"/>
      <c r="AM876" s="55"/>
      <c r="AN876" s="55"/>
      <c r="AO876" s="55"/>
      <c r="AP876" s="55"/>
      <c r="AQ876" s="55"/>
    </row>
    <row r="877" spans="1:43" ht="14.25" customHeight="1" x14ac:dyDescent="0.2">
      <c r="A877" s="54"/>
      <c r="B877" s="54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  <c r="AL877" s="55"/>
      <c r="AM877" s="55"/>
      <c r="AN877" s="55"/>
      <c r="AO877" s="55"/>
      <c r="AP877" s="55"/>
      <c r="AQ877" s="55"/>
    </row>
    <row r="878" spans="1:43" ht="14.25" customHeight="1" x14ac:dyDescent="0.2">
      <c r="A878" s="54"/>
      <c r="B878" s="54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  <c r="AL878" s="55"/>
      <c r="AM878" s="55"/>
      <c r="AN878" s="55"/>
      <c r="AO878" s="55"/>
      <c r="AP878" s="55"/>
      <c r="AQ878" s="55"/>
    </row>
    <row r="879" spans="1:43" ht="14.25" customHeight="1" x14ac:dyDescent="0.2">
      <c r="A879" s="54"/>
      <c r="B879" s="54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  <c r="AL879" s="55"/>
      <c r="AM879" s="55"/>
      <c r="AN879" s="55"/>
      <c r="AO879" s="55"/>
      <c r="AP879" s="55"/>
      <c r="AQ879" s="55"/>
    </row>
    <row r="880" spans="1:43" ht="14.25" customHeight="1" x14ac:dyDescent="0.2">
      <c r="A880" s="54"/>
      <c r="B880" s="54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  <c r="AL880" s="55"/>
      <c r="AM880" s="55"/>
      <c r="AN880" s="55"/>
      <c r="AO880" s="55"/>
      <c r="AP880" s="55"/>
      <c r="AQ880" s="55"/>
    </row>
    <row r="881" spans="1:43" ht="14.25" customHeight="1" x14ac:dyDescent="0.2">
      <c r="A881" s="54"/>
      <c r="B881" s="54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  <c r="AL881" s="55"/>
      <c r="AM881" s="55"/>
      <c r="AN881" s="55"/>
      <c r="AO881" s="55"/>
      <c r="AP881" s="55"/>
      <c r="AQ881" s="55"/>
    </row>
    <row r="882" spans="1:43" ht="14.25" customHeight="1" x14ac:dyDescent="0.2">
      <c r="A882" s="54"/>
      <c r="B882" s="54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  <c r="AL882" s="55"/>
      <c r="AM882" s="55"/>
      <c r="AN882" s="55"/>
      <c r="AO882" s="55"/>
      <c r="AP882" s="55"/>
      <c r="AQ882" s="55"/>
    </row>
    <row r="883" spans="1:43" ht="14.25" customHeight="1" x14ac:dyDescent="0.2">
      <c r="A883" s="54"/>
      <c r="B883" s="54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  <c r="AL883" s="55"/>
      <c r="AM883" s="55"/>
      <c r="AN883" s="55"/>
      <c r="AO883" s="55"/>
      <c r="AP883" s="55"/>
      <c r="AQ883" s="55"/>
    </row>
    <row r="884" spans="1:43" ht="14.25" customHeight="1" x14ac:dyDescent="0.2">
      <c r="A884" s="54"/>
      <c r="B884" s="54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  <c r="AL884" s="55"/>
      <c r="AM884" s="55"/>
      <c r="AN884" s="55"/>
      <c r="AO884" s="55"/>
      <c r="AP884" s="55"/>
      <c r="AQ884" s="55"/>
    </row>
    <row r="885" spans="1:43" ht="14.25" customHeight="1" x14ac:dyDescent="0.2">
      <c r="A885" s="54"/>
      <c r="B885" s="54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  <c r="AL885" s="55"/>
      <c r="AM885" s="55"/>
      <c r="AN885" s="55"/>
      <c r="AO885" s="55"/>
      <c r="AP885" s="55"/>
      <c r="AQ885" s="55"/>
    </row>
    <row r="886" spans="1:43" ht="14.25" customHeight="1" x14ac:dyDescent="0.2">
      <c r="A886" s="54"/>
      <c r="B886" s="54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  <c r="AL886" s="55"/>
      <c r="AM886" s="55"/>
      <c r="AN886" s="55"/>
      <c r="AO886" s="55"/>
      <c r="AP886" s="55"/>
      <c r="AQ886" s="55"/>
    </row>
    <row r="887" spans="1:43" ht="14.25" customHeight="1" x14ac:dyDescent="0.2">
      <c r="A887" s="54"/>
      <c r="B887" s="54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  <c r="AL887" s="55"/>
      <c r="AM887" s="55"/>
      <c r="AN887" s="55"/>
      <c r="AO887" s="55"/>
      <c r="AP887" s="55"/>
      <c r="AQ887" s="55"/>
    </row>
    <row r="888" spans="1:43" ht="14.25" customHeight="1" x14ac:dyDescent="0.2">
      <c r="A888" s="54"/>
      <c r="B888" s="54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  <c r="AL888" s="55"/>
      <c r="AM888" s="55"/>
      <c r="AN888" s="55"/>
      <c r="AO888" s="55"/>
      <c r="AP888" s="55"/>
      <c r="AQ888" s="55"/>
    </row>
    <row r="889" spans="1:43" ht="14.25" customHeight="1" x14ac:dyDescent="0.2">
      <c r="A889" s="54"/>
      <c r="B889" s="54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  <c r="AL889" s="55"/>
      <c r="AM889" s="55"/>
      <c r="AN889" s="55"/>
      <c r="AO889" s="55"/>
      <c r="AP889" s="55"/>
      <c r="AQ889" s="55"/>
    </row>
    <row r="890" spans="1:43" ht="14.25" customHeight="1" x14ac:dyDescent="0.2">
      <c r="A890" s="54"/>
      <c r="B890" s="54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  <c r="AL890" s="55"/>
      <c r="AM890" s="55"/>
      <c r="AN890" s="55"/>
      <c r="AO890" s="55"/>
      <c r="AP890" s="55"/>
      <c r="AQ890" s="55"/>
    </row>
    <row r="891" spans="1:43" ht="14.25" customHeight="1" x14ac:dyDescent="0.2">
      <c r="A891" s="54"/>
      <c r="B891" s="54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55"/>
      <c r="AN891" s="55"/>
      <c r="AO891" s="55"/>
      <c r="AP891" s="55"/>
      <c r="AQ891" s="55"/>
    </row>
    <row r="892" spans="1:43" ht="14.25" customHeight="1" x14ac:dyDescent="0.2">
      <c r="A892" s="54"/>
      <c r="B892" s="54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  <c r="AL892" s="55"/>
      <c r="AM892" s="55"/>
      <c r="AN892" s="55"/>
      <c r="AO892" s="55"/>
      <c r="AP892" s="55"/>
      <c r="AQ892" s="55"/>
    </row>
    <row r="893" spans="1:43" ht="14.25" customHeight="1" x14ac:dyDescent="0.2">
      <c r="A893" s="54"/>
      <c r="B893" s="54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  <c r="AL893" s="55"/>
      <c r="AM893" s="55"/>
      <c r="AN893" s="55"/>
      <c r="AO893" s="55"/>
      <c r="AP893" s="55"/>
      <c r="AQ893" s="55"/>
    </row>
    <row r="894" spans="1:43" ht="14.25" customHeight="1" x14ac:dyDescent="0.2">
      <c r="A894" s="54"/>
      <c r="B894" s="54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  <c r="AL894" s="55"/>
      <c r="AM894" s="55"/>
      <c r="AN894" s="55"/>
      <c r="AO894" s="55"/>
      <c r="AP894" s="55"/>
      <c r="AQ894" s="55"/>
    </row>
    <row r="895" spans="1:43" ht="14.25" customHeight="1" x14ac:dyDescent="0.2">
      <c r="A895" s="54"/>
      <c r="B895" s="54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  <c r="AL895" s="55"/>
      <c r="AM895" s="55"/>
      <c r="AN895" s="55"/>
      <c r="AO895" s="55"/>
      <c r="AP895" s="55"/>
      <c r="AQ895" s="55"/>
    </row>
    <row r="896" spans="1:43" ht="14.25" customHeight="1" x14ac:dyDescent="0.2">
      <c r="A896" s="54"/>
      <c r="B896" s="54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  <c r="AL896" s="55"/>
      <c r="AM896" s="55"/>
      <c r="AN896" s="55"/>
      <c r="AO896" s="55"/>
      <c r="AP896" s="55"/>
      <c r="AQ896" s="55"/>
    </row>
    <row r="897" spans="1:43" ht="14.25" customHeight="1" x14ac:dyDescent="0.2">
      <c r="A897" s="54"/>
      <c r="B897" s="54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  <c r="AL897" s="55"/>
      <c r="AM897" s="55"/>
      <c r="AN897" s="55"/>
      <c r="AO897" s="55"/>
      <c r="AP897" s="55"/>
      <c r="AQ897" s="55"/>
    </row>
    <row r="898" spans="1:43" ht="14.25" customHeight="1" x14ac:dyDescent="0.2">
      <c r="A898" s="54"/>
      <c r="B898" s="54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  <c r="AL898" s="55"/>
      <c r="AM898" s="55"/>
      <c r="AN898" s="55"/>
      <c r="AO898" s="55"/>
      <c r="AP898" s="55"/>
      <c r="AQ898" s="55"/>
    </row>
    <row r="899" spans="1:43" ht="14.25" customHeight="1" x14ac:dyDescent="0.2">
      <c r="A899" s="54"/>
      <c r="B899" s="54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  <c r="AL899" s="55"/>
      <c r="AM899" s="55"/>
      <c r="AN899" s="55"/>
      <c r="AO899" s="55"/>
      <c r="AP899" s="55"/>
      <c r="AQ899" s="55"/>
    </row>
    <row r="900" spans="1:43" ht="14.25" customHeight="1" x14ac:dyDescent="0.2">
      <c r="A900" s="54"/>
      <c r="B900" s="54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  <c r="AL900" s="55"/>
      <c r="AM900" s="55"/>
      <c r="AN900" s="55"/>
      <c r="AO900" s="55"/>
      <c r="AP900" s="55"/>
      <c r="AQ900" s="55"/>
    </row>
    <row r="901" spans="1:43" ht="14.25" customHeight="1" x14ac:dyDescent="0.2">
      <c r="A901" s="54"/>
      <c r="B901" s="54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  <c r="AL901" s="55"/>
      <c r="AM901" s="55"/>
      <c r="AN901" s="55"/>
      <c r="AO901" s="55"/>
      <c r="AP901" s="55"/>
      <c r="AQ901" s="55"/>
    </row>
    <row r="902" spans="1:43" ht="14.25" customHeight="1" x14ac:dyDescent="0.2">
      <c r="A902" s="54"/>
      <c r="B902" s="54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  <c r="AL902" s="55"/>
      <c r="AM902" s="55"/>
      <c r="AN902" s="55"/>
      <c r="AO902" s="55"/>
      <c r="AP902" s="55"/>
      <c r="AQ902" s="55"/>
    </row>
    <row r="903" spans="1:43" ht="14.25" customHeight="1" x14ac:dyDescent="0.2">
      <c r="A903" s="54"/>
      <c r="B903" s="54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  <c r="AL903" s="55"/>
      <c r="AM903" s="55"/>
      <c r="AN903" s="55"/>
      <c r="AO903" s="55"/>
      <c r="AP903" s="55"/>
      <c r="AQ903" s="55"/>
    </row>
    <row r="904" spans="1:43" ht="14.25" customHeight="1" x14ac:dyDescent="0.2">
      <c r="A904" s="54"/>
      <c r="B904" s="54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  <c r="AN904" s="55"/>
      <c r="AO904" s="55"/>
      <c r="AP904" s="55"/>
      <c r="AQ904" s="55"/>
    </row>
    <row r="905" spans="1:43" ht="14.25" customHeight="1" x14ac:dyDescent="0.2">
      <c r="A905" s="54"/>
      <c r="B905" s="54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  <c r="AL905" s="55"/>
      <c r="AM905" s="55"/>
      <c r="AN905" s="55"/>
      <c r="AO905" s="55"/>
      <c r="AP905" s="55"/>
      <c r="AQ905" s="55"/>
    </row>
    <row r="906" spans="1:43" ht="14.25" customHeight="1" x14ac:dyDescent="0.2">
      <c r="A906" s="54"/>
      <c r="B906" s="54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  <c r="AL906" s="55"/>
      <c r="AM906" s="55"/>
      <c r="AN906" s="55"/>
      <c r="AO906" s="55"/>
      <c r="AP906" s="55"/>
      <c r="AQ906" s="55"/>
    </row>
    <row r="907" spans="1:43" ht="14.25" customHeight="1" x14ac:dyDescent="0.2">
      <c r="A907" s="54"/>
      <c r="B907" s="54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  <c r="AL907" s="55"/>
      <c r="AM907" s="55"/>
      <c r="AN907" s="55"/>
      <c r="AO907" s="55"/>
      <c r="AP907" s="55"/>
      <c r="AQ907" s="55"/>
    </row>
    <row r="908" spans="1:43" ht="14.25" customHeight="1" x14ac:dyDescent="0.2">
      <c r="A908" s="54"/>
      <c r="B908" s="54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  <c r="AL908" s="55"/>
      <c r="AM908" s="55"/>
      <c r="AN908" s="55"/>
      <c r="AO908" s="55"/>
      <c r="AP908" s="55"/>
      <c r="AQ908" s="55"/>
    </row>
    <row r="909" spans="1:43" ht="14.25" customHeight="1" x14ac:dyDescent="0.2">
      <c r="A909" s="54"/>
      <c r="B909" s="54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  <c r="AL909" s="55"/>
      <c r="AM909" s="55"/>
      <c r="AN909" s="55"/>
      <c r="AO909" s="55"/>
      <c r="AP909" s="55"/>
      <c r="AQ909" s="55"/>
    </row>
    <row r="910" spans="1:43" ht="14.25" customHeight="1" x14ac:dyDescent="0.2">
      <c r="A910" s="54"/>
      <c r="B910" s="54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  <c r="AL910" s="55"/>
      <c r="AM910" s="55"/>
      <c r="AN910" s="55"/>
      <c r="AO910" s="55"/>
      <c r="AP910" s="55"/>
      <c r="AQ910" s="55"/>
    </row>
    <row r="911" spans="1:43" ht="14.25" customHeight="1" x14ac:dyDescent="0.2">
      <c r="A911" s="54"/>
      <c r="B911" s="54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  <c r="AL911" s="55"/>
      <c r="AM911" s="55"/>
      <c r="AN911" s="55"/>
      <c r="AO911" s="55"/>
      <c r="AP911" s="55"/>
      <c r="AQ911" s="55"/>
    </row>
    <row r="912" spans="1:43" ht="14.25" customHeight="1" x14ac:dyDescent="0.2">
      <c r="A912" s="54"/>
      <c r="B912" s="54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  <c r="AL912" s="55"/>
      <c r="AM912" s="55"/>
      <c r="AN912" s="55"/>
      <c r="AO912" s="55"/>
      <c r="AP912" s="55"/>
      <c r="AQ912" s="55"/>
    </row>
    <row r="913" spans="1:43" ht="14.25" customHeight="1" x14ac:dyDescent="0.2">
      <c r="A913" s="54"/>
      <c r="B913" s="54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  <c r="AL913" s="55"/>
      <c r="AM913" s="55"/>
      <c r="AN913" s="55"/>
      <c r="AO913" s="55"/>
      <c r="AP913" s="55"/>
      <c r="AQ913" s="55"/>
    </row>
    <row r="914" spans="1:43" ht="14.25" customHeight="1" x14ac:dyDescent="0.2">
      <c r="A914" s="54"/>
      <c r="B914" s="54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  <c r="AL914" s="55"/>
      <c r="AM914" s="55"/>
      <c r="AN914" s="55"/>
      <c r="AO914" s="55"/>
      <c r="AP914" s="55"/>
      <c r="AQ914" s="55"/>
    </row>
    <row r="915" spans="1:43" ht="14.25" customHeight="1" x14ac:dyDescent="0.2">
      <c r="A915" s="54"/>
      <c r="B915" s="54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  <c r="AL915" s="55"/>
      <c r="AM915" s="55"/>
      <c r="AN915" s="55"/>
      <c r="AO915" s="55"/>
      <c r="AP915" s="55"/>
      <c r="AQ915" s="55"/>
    </row>
    <row r="916" spans="1:43" ht="14.25" customHeight="1" x14ac:dyDescent="0.2">
      <c r="A916" s="54"/>
      <c r="B916" s="54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  <c r="AL916" s="55"/>
      <c r="AM916" s="55"/>
      <c r="AN916" s="55"/>
      <c r="AO916" s="55"/>
      <c r="AP916" s="55"/>
      <c r="AQ916" s="55"/>
    </row>
    <row r="917" spans="1:43" ht="14.25" customHeight="1" x14ac:dyDescent="0.2">
      <c r="A917" s="54"/>
      <c r="B917" s="54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  <c r="AL917" s="55"/>
      <c r="AM917" s="55"/>
      <c r="AN917" s="55"/>
      <c r="AO917" s="55"/>
      <c r="AP917" s="55"/>
      <c r="AQ917" s="55"/>
    </row>
    <row r="918" spans="1:43" ht="14.25" customHeight="1" x14ac:dyDescent="0.2">
      <c r="A918" s="54"/>
      <c r="B918" s="54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  <c r="AL918" s="55"/>
      <c r="AM918" s="55"/>
      <c r="AN918" s="55"/>
      <c r="AO918" s="55"/>
      <c r="AP918" s="55"/>
      <c r="AQ918" s="55"/>
    </row>
    <row r="919" spans="1:43" ht="14.25" customHeight="1" x14ac:dyDescent="0.2">
      <c r="A919" s="54"/>
      <c r="B919" s="54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  <c r="AL919" s="55"/>
      <c r="AM919" s="55"/>
      <c r="AN919" s="55"/>
      <c r="AO919" s="55"/>
      <c r="AP919" s="55"/>
      <c r="AQ919" s="55"/>
    </row>
    <row r="920" spans="1:43" ht="14.25" customHeight="1" x14ac:dyDescent="0.2">
      <c r="A920" s="54"/>
      <c r="B920" s="54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  <c r="AL920" s="55"/>
      <c r="AM920" s="55"/>
      <c r="AN920" s="55"/>
      <c r="AO920" s="55"/>
      <c r="AP920" s="55"/>
      <c r="AQ920" s="55"/>
    </row>
    <row r="921" spans="1:43" ht="14.25" customHeight="1" x14ac:dyDescent="0.2">
      <c r="A921" s="54"/>
      <c r="B921" s="54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  <c r="AL921" s="55"/>
      <c r="AM921" s="55"/>
      <c r="AN921" s="55"/>
      <c r="AO921" s="55"/>
      <c r="AP921" s="55"/>
      <c r="AQ921" s="55"/>
    </row>
    <row r="922" spans="1:43" ht="14.25" customHeight="1" x14ac:dyDescent="0.2">
      <c r="A922" s="54"/>
      <c r="B922" s="54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  <c r="AL922" s="55"/>
      <c r="AM922" s="55"/>
      <c r="AN922" s="55"/>
      <c r="AO922" s="55"/>
      <c r="AP922" s="55"/>
      <c r="AQ922" s="55"/>
    </row>
    <row r="923" spans="1:43" ht="14.25" customHeight="1" x14ac:dyDescent="0.2">
      <c r="A923" s="54"/>
      <c r="B923" s="54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  <c r="AL923" s="55"/>
      <c r="AM923" s="55"/>
      <c r="AN923" s="55"/>
      <c r="AO923" s="55"/>
      <c r="AP923" s="55"/>
      <c r="AQ923" s="55"/>
    </row>
    <row r="924" spans="1:43" ht="14.25" customHeight="1" x14ac:dyDescent="0.2">
      <c r="A924" s="54"/>
      <c r="B924" s="54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  <c r="AL924" s="55"/>
      <c r="AM924" s="55"/>
      <c r="AN924" s="55"/>
      <c r="AO924" s="55"/>
      <c r="AP924" s="55"/>
      <c r="AQ924" s="55"/>
    </row>
    <row r="925" spans="1:43" ht="14.25" customHeight="1" x14ac:dyDescent="0.2">
      <c r="A925" s="54"/>
      <c r="B925" s="54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  <c r="AL925" s="55"/>
      <c r="AM925" s="55"/>
      <c r="AN925" s="55"/>
      <c r="AO925" s="55"/>
      <c r="AP925" s="55"/>
      <c r="AQ925" s="55"/>
    </row>
    <row r="926" spans="1:43" ht="14.25" customHeight="1" x14ac:dyDescent="0.2">
      <c r="A926" s="54"/>
      <c r="B926" s="54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  <c r="AL926" s="55"/>
      <c r="AM926" s="55"/>
      <c r="AN926" s="55"/>
      <c r="AO926" s="55"/>
      <c r="AP926" s="55"/>
      <c r="AQ926" s="55"/>
    </row>
    <row r="927" spans="1:43" ht="14.25" customHeight="1" x14ac:dyDescent="0.2">
      <c r="A927" s="54"/>
      <c r="B927" s="54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  <c r="AL927" s="55"/>
      <c r="AM927" s="55"/>
      <c r="AN927" s="55"/>
      <c r="AO927" s="55"/>
      <c r="AP927" s="55"/>
      <c r="AQ927" s="55"/>
    </row>
    <row r="928" spans="1:43" ht="14.25" customHeight="1" x14ac:dyDescent="0.2">
      <c r="A928" s="54"/>
      <c r="B928" s="54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  <c r="AL928" s="55"/>
      <c r="AM928" s="55"/>
      <c r="AN928" s="55"/>
      <c r="AO928" s="55"/>
      <c r="AP928" s="55"/>
      <c r="AQ928" s="55"/>
    </row>
    <row r="929" spans="1:43" ht="14.25" customHeight="1" x14ac:dyDescent="0.2">
      <c r="A929" s="54"/>
      <c r="B929" s="54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  <c r="AL929" s="55"/>
      <c r="AM929" s="55"/>
      <c r="AN929" s="55"/>
      <c r="AO929" s="55"/>
      <c r="AP929" s="55"/>
      <c r="AQ929" s="55"/>
    </row>
    <row r="930" spans="1:43" ht="14.25" customHeight="1" x14ac:dyDescent="0.2">
      <c r="A930" s="54"/>
      <c r="B930" s="54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  <c r="AL930" s="55"/>
      <c r="AM930" s="55"/>
      <c r="AN930" s="55"/>
      <c r="AO930" s="55"/>
      <c r="AP930" s="55"/>
      <c r="AQ930" s="55"/>
    </row>
    <row r="931" spans="1:43" ht="14.25" customHeight="1" x14ac:dyDescent="0.2">
      <c r="A931" s="54"/>
      <c r="B931" s="54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  <c r="AL931" s="55"/>
      <c r="AM931" s="55"/>
      <c r="AN931" s="55"/>
      <c r="AO931" s="55"/>
      <c r="AP931" s="55"/>
      <c r="AQ931" s="55"/>
    </row>
    <row r="932" spans="1:43" ht="14.25" customHeight="1" x14ac:dyDescent="0.2">
      <c r="A932" s="54"/>
      <c r="B932" s="54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  <c r="AL932" s="55"/>
      <c r="AM932" s="55"/>
      <c r="AN932" s="55"/>
      <c r="AO932" s="55"/>
      <c r="AP932" s="55"/>
      <c r="AQ932" s="55"/>
    </row>
    <row r="933" spans="1:43" ht="14.25" customHeight="1" x14ac:dyDescent="0.2">
      <c r="A933" s="54"/>
      <c r="B933" s="54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  <c r="AL933" s="55"/>
      <c r="AM933" s="55"/>
      <c r="AN933" s="55"/>
      <c r="AO933" s="55"/>
      <c r="AP933" s="55"/>
      <c r="AQ933" s="55"/>
    </row>
    <row r="934" spans="1:43" ht="14.25" customHeight="1" x14ac:dyDescent="0.2">
      <c r="A934" s="54"/>
      <c r="B934" s="54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  <c r="AL934" s="55"/>
      <c r="AM934" s="55"/>
      <c r="AN934" s="55"/>
      <c r="AO934" s="55"/>
      <c r="AP934" s="55"/>
      <c r="AQ934" s="55"/>
    </row>
    <row r="935" spans="1:43" ht="14.25" customHeight="1" x14ac:dyDescent="0.2">
      <c r="A935" s="54"/>
      <c r="B935" s="54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  <c r="AL935" s="55"/>
      <c r="AM935" s="55"/>
      <c r="AN935" s="55"/>
      <c r="AO935" s="55"/>
      <c r="AP935" s="55"/>
      <c r="AQ935" s="55"/>
    </row>
    <row r="936" spans="1:43" ht="14.25" customHeight="1" x14ac:dyDescent="0.2">
      <c r="A936" s="54"/>
      <c r="B936" s="54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  <c r="AL936" s="55"/>
      <c r="AM936" s="55"/>
      <c r="AN936" s="55"/>
      <c r="AO936" s="55"/>
      <c r="AP936" s="55"/>
      <c r="AQ936" s="55"/>
    </row>
    <row r="937" spans="1:43" ht="14.25" customHeight="1" x14ac:dyDescent="0.2">
      <c r="A937" s="54"/>
      <c r="B937" s="54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  <c r="AL937" s="55"/>
      <c r="AM937" s="55"/>
      <c r="AN937" s="55"/>
      <c r="AO937" s="55"/>
      <c r="AP937" s="55"/>
      <c r="AQ937" s="55"/>
    </row>
    <row r="938" spans="1:43" ht="14.25" customHeight="1" x14ac:dyDescent="0.2">
      <c r="A938" s="54"/>
      <c r="B938" s="54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  <c r="AL938" s="55"/>
      <c r="AM938" s="55"/>
      <c r="AN938" s="55"/>
      <c r="AO938" s="55"/>
      <c r="AP938" s="55"/>
      <c r="AQ938" s="55"/>
    </row>
    <row r="939" spans="1:43" ht="14.25" customHeight="1" x14ac:dyDescent="0.2">
      <c r="A939" s="54"/>
      <c r="B939" s="54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  <c r="AL939" s="55"/>
      <c r="AM939" s="55"/>
      <c r="AN939" s="55"/>
      <c r="AO939" s="55"/>
      <c r="AP939" s="55"/>
      <c r="AQ939" s="55"/>
    </row>
    <row r="940" spans="1:43" ht="14.25" customHeight="1" x14ac:dyDescent="0.2">
      <c r="A940" s="54"/>
      <c r="B940" s="54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  <c r="AL940" s="55"/>
      <c r="AM940" s="55"/>
      <c r="AN940" s="55"/>
      <c r="AO940" s="55"/>
      <c r="AP940" s="55"/>
      <c r="AQ940" s="55"/>
    </row>
    <row r="941" spans="1:43" ht="14.25" customHeight="1" x14ac:dyDescent="0.2">
      <c r="A941" s="54"/>
      <c r="B941" s="54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  <c r="AL941" s="55"/>
      <c r="AM941" s="55"/>
      <c r="AN941" s="55"/>
      <c r="AO941" s="55"/>
      <c r="AP941" s="55"/>
      <c r="AQ941" s="55"/>
    </row>
    <row r="942" spans="1:43" ht="14.25" customHeight="1" x14ac:dyDescent="0.2">
      <c r="A942" s="54"/>
      <c r="B942" s="54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  <c r="AL942" s="55"/>
      <c r="AM942" s="55"/>
      <c r="AN942" s="55"/>
      <c r="AO942" s="55"/>
      <c r="AP942" s="55"/>
      <c r="AQ942" s="55"/>
    </row>
    <row r="943" spans="1:43" ht="14.25" customHeight="1" x14ac:dyDescent="0.2">
      <c r="A943" s="54"/>
      <c r="B943" s="54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  <c r="AL943" s="55"/>
      <c r="AM943" s="55"/>
      <c r="AN943" s="55"/>
      <c r="AO943" s="55"/>
      <c r="AP943" s="55"/>
      <c r="AQ943" s="55"/>
    </row>
    <row r="944" spans="1:43" ht="14.25" customHeight="1" x14ac:dyDescent="0.2">
      <c r="A944" s="54"/>
      <c r="B944" s="54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  <c r="AL944" s="55"/>
      <c r="AM944" s="55"/>
      <c r="AN944" s="55"/>
      <c r="AO944" s="55"/>
      <c r="AP944" s="55"/>
      <c r="AQ944" s="55"/>
    </row>
    <row r="945" spans="1:43" ht="14.25" customHeight="1" x14ac:dyDescent="0.2">
      <c r="A945" s="54"/>
      <c r="B945" s="54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  <c r="AL945" s="55"/>
      <c r="AM945" s="55"/>
      <c r="AN945" s="55"/>
      <c r="AO945" s="55"/>
      <c r="AP945" s="55"/>
      <c r="AQ945" s="55"/>
    </row>
    <row r="946" spans="1:43" ht="14.25" customHeight="1" x14ac:dyDescent="0.2">
      <c r="A946" s="54"/>
      <c r="B946" s="54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  <c r="AL946" s="55"/>
      <c r="AM946" s="55"/>
      <c r="AN946" s="55"/>
      <c r="AO946" s="55"/>
      <c r="AP946" s="55"/>
      <c r="AQ946" s="55"/>
    </row>
    <row r="947" spans="1:43" ht="14.25" customHeight="1" x14ac:dyDescent="0.2">
      <c r="A947" s="54"/>
      <c r="B947" s="54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  <c r="AK947" s="55"/>
      <c r="AL947" s="55"/>
      <c r="AM947" s="55"/>
      <c r="AN947" s="55"/>
      <c r="AO947" s="55"/>
      <c r="AP947" s="55"/>
      <c r="AQ947" s="55"/>
    </row>
    <row r="948" spans="1:43" ht="14.25" customHeight="1" x14ac:dyDescent="0.2">
      <c r="A948" s="54"/>
      <c r="B948" s="54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  <c r="AL948" s="55"/>
      <c r="AM948" s="55"/>
      <c r="AN948" s="55"/>
      <c r="AO948" s="55"/>
      <c r="AP948" s="55"/>
      <c r="AQ948" s="55"/>
    </row>
    <row r="949" spans="1:43" ht="14.25" customHeight="1" x14ac:dyDescent="0.2">
      <c r="A949" s="54"/>
      <c r="B949" s="54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  <c r="AL949" s="55"/>
      <c r="AM949" s="55"/>
      <c r="AN949" s="55"/>
      <c r="AO949" s="55"/>
      <c r="AP949" s="55"/>
      <c r="AQ949" s="55"/>
    </row>
    <row r="950" spans="1:43" ht="14.25" customHeight="1" x14ac:dyDescent="0.2">
      <c r="A950" s="54"/>
      <c r="B950" s="54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  <c r="AL950" s="55"/>
      <c r="AM950" s="55"/>
      <c r="AN950" s="55"/>
      <c r="AO950" s="55"/>
      <c r="AP950" s="55"/>
      <c r="AQ950" s="55"/>
    </row>
    <row r="951" spans="1:43" ht="14.25" customHeight="1" x14ac:dyDescent="0.2">
      <c r="A951" s="54"/>
      <c r="B951" s="54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  <c r="AL951" s="55"/>
      <c r="AM951" s="55"/>
      <c r="AN951" s="55"/>
      <c r="AO951" s="55"/>
      <c r="AP951" s="55"/>
      <c r="AQ951" s="55"/>
    </row>
    <row r="952" spans="1:43" ht="14.25" customHeight="1" x14ac:dyDescent="0.2">
      <c r="A952" s="54"/>
      <c r="B952" s="54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  <c r="AL952" s="55"/>
      <c r="AM952" s="55"/>
      <c r="AN952" s="55"/>
      <c r="AO952" s="55"/>
      <c r="AP952" s="55"/>
      <c r="AQ952" s="55"/>
    </row>
    <row r="953" spans="1:43" ht="14.25" customHeight="1" x14ac:dyDescent="0.2">
      <c r="A953" s="54"/>
      <c r="B953" s="54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  <c r="AL953" s="55"/>
      <c r="AM953" s="55"/>
      <c r="AN953" s="55"/>
      <c r="AO953" s="55"/>
      <c r="AP953" s="55"/>
      <c r="AQ953" s="55"/>
    </row>
    <row r="954" spans="1:43" ht="14.25" customHeight="1" x14ac:dyDescent="0.2">
      <c r="A954" s="54"/>
      <c r="B954" s="54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  <c r="AL954" s="55"/>
      <c r="AM954" s="55"/>
      <c r="AN954" s="55"/>
      <c r="AO954" s="55"/>
      <c r="AP954" s="55"/>
      <c r="AQ954" s="55"/>
    </row>
    <row r="955" spans="1:43" ht="14.25" customHeight="1" x14ac:dyDescent="0.2">
      <c r="A955" s="54"/>
      <c r="B955" s="54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  <c r="AL955" s="55"/>
      <c r="AM955" s="55"/>
      <c r="AN955" s="55"/>
      <c r="AO955" s="55"/>
      <c r="AP955" s="55"/>
      <c r="AQ955" s="55"/>
    </row>
    <row r="956" spans="1:43" ht="14.25" customHeight="1" x14ac:dyDescent="0.2">
      <c r="A956" s="54"/>
      <c r="B956" s="54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  <c r="AL956" s="55"/>
      <c r="AM956" s="55"/>
      <c r="AN956" s="55"/>
      <c r="AO956" s="55"/>
      <c r="AP956" s="55"/>
      <c r="AQ956" s="55"/>
    </row>
    <row r="957" spans="1:43" ht="14.25" customHeight="1" x14ac:dyDescent="0.2">
      <c r="A957" s="54"/>
      <c r="B957" s="54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  <c r="AL957" s="55"/>
      <c r="AM957" s="55"/>
      <c r="AN957" s="55"/>
      <c r="AO957" s="55"/>
      <c r="AP957" s="55"/>
      <c r="AQ957" s="55"/>
    </row>
    <row r="958" spans="1:43" ht="14.25" customHeight="1" x14ac:dyDescent="0.2">
      <c r="A958" s="54"/>
      <c r="B958" s="54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  <c r="AL958" s="55"/>
      <c r="AM958" s="55"/>
      <c r="AN958" s="55"/>
      <c r="AO958" s="55"/>
      <c r="AP958" s="55"/>
      <c r="AQ958" s="55"/>
    </row>
    <row r="959" spans="1:43" ht="14.25" customHeight="1" x14ac:dyDescent="0.2">
      <c r="A959" s="54"/>
      <c r="B959" s="54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  <c r="AL959" s="55"/>
      <c r="AM959" s="55"/>
      <c r="AN959" s="55"/>
      <c r="AO959" s="55"/>
      <c r="AP959" s="55"/>
      <c r="AQ959" s="55"/>
    </row>
    <row r="960" spans="1:43" ht="14.25" customHeight="1" x14ac:dyDescent="0.2">
      <c r="A960" s="54"/>
      <c r="B960" s="54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  <c r="AL960" s="55"/>
      <c r="AM960" s="55"/>
      <c r="AN960" s="55"/>
      <c r="AO960" s="55"/>
      <c r="AP960" s="55"/>
      <c r="AQ960" s="55"/>
    </row>
    <row r="961" spans="1:43" ht="14.25" customHeight="1" x14ac:dyDescent="0.2">
      <c r="A961" s="54"/>
      <c r="B961" s="54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  <c r="AL961" s="55"/>
      <c r="AM961" s="55"/>
      <c r="AN961" s="55"/>
      <c r="AO961" s="55"/>
      <c r="AP961" s="55"/>
      <c r="AQ961" s="55"/>
    </row>
    <row r="962" spans="1:43" ht="14.25" customHeight="1" x14ac:dyDescent="0.2">
      <c r="A962" s="54"/>
      <c r="B962" s="54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  <c r="AL962" s="55"/>
      <c r="AM962" s="55"/>
      <c r="AN962" s="55"/>
      <c r="AO962" s="55"/>
      <c r="AP962" s="55"/>
      <c r="AQ962" s="55"/>
    </row>
    <row r="963" spans="1:43" ht="14.25" customHeight="1" x14ac:dyDescent="0.2">
      <c r="A963" s="54"/>
      <c r="B963" s="54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  <c r="AL963" s="55"/>
      <c r="AM963" s="55"/>
      <c r="AN963" s="55"/>
      <c r="AO963" s="55"/>
      <c r="AP963" s="55"/>
      <c r="AQ963" s="55"/>
    </row>
    <row r="964" spans="1:43" ht="14.25" customHeight="1" x14ac:dyDescent="0.2">
      <c r="A964" s="54"/>
      <c r="B964" s="54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  <c r="AL964" s="55"/>
      <c r="AM964" s="55"/>
      <c r="AN964" s="55"/>
      <c r="AO964" s="55"/>
      <c r="AP964" s="55"/>
      <c r="AQ964" s="55"/>
    </row>
    <row r="965" spans="1:43" ht="14.25" customHeight="1" x14ac:dyDescent="0.2">
      <c r="A965" s="54"/>
      <c r="B965" s="54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  <c r="AL965" s="55"/>
      <c r="AM965" s="55"/>
      <c r="AN965" s="55"/>
      <c r="AO965" s="55"/>
      <c r="AP965" s="55"/>
      <c r="AQ965" s="55"/>
    </row>
    <row r="966" spans="1:43" ht="14.25" customHeight="1" x14ac:dyDescent="0.2">
      <c r="A966" s="54"/>
      <c r="B966" s="54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  <c r="AL966" s="55"/>
      <c r="AM966" s="55"/>
      <c r="AN966" s="55"/>
      <c r="AO966" s="55"/>
      <c r="AP966" s="55"/>
      <c r="AQ966" s="55"/>
    </row>
    <row r="967" spans="1:43" ht="14.25" customHeight="1" x14ac:dyDescent="0.2">
      <c r="A967" s="54"/>
      <c r="B967" s="54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  <c r="AL967" s="55"/>
      <c r="AM967" s="55"/>
      <c r="AN967" s="55"/>
      <c r="AO967" s="55"/>
      <c r="AP967" s="55"/>
      <c r="AQ967" s="55"/>
    </row>
    <row r="968" spans="1:43" ht="14.25" customHeight="1" x14ac:dyDescent="0.2">
      <c r="A968" s="54"/>
      <c r="B968" s="54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  <c r="AL968" s="55"/>
      <c r="AM968" s="55"/>
      <c r="AN968" s="55"/>
      <c r="AO968" s="55"/>
      <c r="AP968" s="55"/>
      <c r="AQ968" s="55"/>
    </row>
    <row r="969" spans="1:43" ht="14.25" customHeight="1" x14ac:dyDescent="0.2">
      <c r="A969" s="54"/>
      <c r="B969" s="54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  <c r="AL969" s="55"/>
      <c r="AM969" s="55"/>
      <c r="AN969" s="55"/>
      <c r="AO969" s="55"/>
      <c r="AP969" s="55"/>
      <c r="AQ969" s="55"/>
    </row>
    <row r="970" spans="1:43" ht="14.25" customHeight="1" x14ac:dyDescent="0.2">
      <c r="A970" s="54"/>
      <c r="B970" s="54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  <c r="AL970" s="55"/>
      <c r="AM970" s="55"/>
      <c r="AN970" s="55"/>
      <c r="AO970" s="55"/>
      <c r="AP970" s="55"/>
      <c r="AQ970" s="55"/>
    </row>
    <row r="971" spans="1:43" ht="14.25" customHeight="1" x14ac:dyDescent="0.2">
      <c r="A971" s="54"/>
      <c r="B971" s="54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  <c r="AL971" s="55"/>
      <c r="AM971" s="55"/>
      <c r="AN971" s="55"/>
      <c r="AO971" s="55"/>
      <c r="AP971" s="55"/>
      <c r="AQ971" s="55"/>
    </row>
    <row r="972" spans="1:43" ht="14.25" customHeight="1" x14ac:dyDescent="0.2">
      <c r="A972" s="54"/>
      <c r="B972" s="54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  <c r="AL972" s="55"/>
      <c r="AM972" s="55"/>
      <c r="AN972" s="55"/>
      <c r="AO972" s="55"/>
      <c r="AP972" s="55"/>
      <c r="AQ972" s="55"/>
    </row>
    <row r="973" spans="1:43" ht="14.25" customHeight="1" x14ac:dyDescent="0.2">
      <c r="A973" s="54"/>
      <c r="B973" s="54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  <c r="AL973" s="55"/>
      <c r="AM973" s="55"/>
      <c r="AN973" s="55"/>
      <c r="AO973" s="55"/>
      <c r="AP973" s="55"/>
      <c r="AQ973" s="55"/>
    </row>
    <row r="974" spans="1:43" ht="14.25" customHeight="1" x14ac:dyDescent="0.2">
      <c r="A974" s="54"/>
      <c r="B974" s="54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  <c r="AL974" s="55"/>
      <c r="AM974" s="55"/>
      <c r="AN974" s="55"/>
      <c r="AO974" s="55"/>
      <c r="AP974" s="55"/>
      <c r="AQ974" s="55"/>
    </row>
    <row r="975" spans="1:43" ht="14.25" customHeight="1" x14ac:dyDescent="0.2">
      <c r="A975" s="54"/>
      <c r="B975" s="54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  <c r="AL975" s="55"/>
      <c r="AM975" s="55"/>
      <c r="AN975" s="55"/>
      <c r="AO975" s="55"/>
      <c r="AP975" s="55"/>
      <c r="AQ975" s="55"/>
    </row>
    <row r="976" spans="1:43" ht="14.25" customHeight="1" x14ac:dyDescent="0.2">
      <c r="A976" s="54"/>
      <c r="B976" s="54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  <c r="AL976" s="55"/>
      <c r="AM976" s="55"/>
      <c r="AN976" s="55"/>
      <c r="AO976" s="55"/>
      <c r="AP976" s="55"/>
      <c r="AQ976" s="55"/>
    </row>
    <row r="977" spans="1:43" ht="14.25" customHeight="1" x14ac:dyDescent="0.2">
      <c r="A977" s="54"/>
      <c r="B977" s="54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  <c r="AL977" s="55"/>
      <c r="AM977" s="55"/>
      <c r="AN977" s="55"/>
      <c r="AO977" s="55"/>
      <c r="AP977" s="55"/>
      <c r="AQ977" s="55"/>
    </row>
    <row r="978" spans="1:43" ht="14.25" customHeight="1" x14ac:dyDescent="0.2">
      <c r="A978" s="54"/>
      <c r="B978" s="54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  <c r="AL978" s="55"/>
      <c r="AM978" s="55"/>
      <c r="AN978" s="55"/>
      <c r="AO978" s="55"/>
      <c r="AP978" s="55"/>
      <c r="AQ978" s="55"/>
    </row>
    <row r="979" spans="1:43" ht="14.25" customHeight="1" x14ac:dyDescent="0.2">
      <c r="A979" s="54"/>
      <c r="B979" s="54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  <c r="AL979" s="55"/>
      <c r="AM979" s="55"/>
      <c r="AN979" s="55"/>
      <c r="AO979" s="55"/>
      <c r="AP979" s="55"/>
      <c r="AQ979" s="55"/>
    </row>
    <row r="980" spans="1:43" ht="14.25" customHeight="1" x14ac:dyDescent="0.2">
      <c r="A980" s="54"/>
      <c r="B980" s="54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  <c r="AL980" s="55"/>
      <c r="AM980" s="55"/>
      <c r="AN980" s="55"/>
      <c r="AO980" s="55"/>
      <c r="AP980" s="55"/>
      <c r="AQ980" s="55"/>
    </row>
    <row r="981" spans="1:43" ht="14.25" customHeight="1" x14ac:dyDescent="0.2">
      <c r="A981" s="54"/>
      <c r="B981" s="54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  <c r="AL981" s="55"/>
      <c r="AM981" s="55"/>
      <c r="AN981" s="55"/>
      <c r="AO981" s="55"/>
      <c r="AP981" s="55"/>
      <c r="AQ981" s="55"/>
    </row>
    <row r="982" spans="1:43" ht="14.25" customHeight="1" x14ac:dyDescent="0.2">
      <c r="A982" s="54"/>
      <c r="B982" s="54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  <c r="AL982" s="55"/>
      <c r="AM982" s="55"/>
      <c r="AN982" s="55"/>
      <c r="AO982" s="55"/>
      <c r="AP982" s="55"/>
      <c r="AQ982" s="55"/>
    </row>
    <row r="983" spans="1:43" ht="14.25" customHeight="1" x14ac:dyDescent="0.2">
      <c r="A983" s="54"/>
      <c r="B983" s="54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  <c r="AL983" s="55"/>
      <c r="AM983" s="55"/>
      <c r="AN983" s="55"/>
      <c r="AO983" s="55"/>
      <c r="AP983" s="55"/>
      <c r="AQ983" s="55"/>
    </row>
    <row r="984" spans="1:43" ht="14.25" customHeight="1" x14ac:dyDescent="0.2">
      <c r="A984" s="54"/>
      <c r="B984" s="54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  <c r="AL984" s="55"/>
      <c r="AM984" s="55"/>
      <c r="AN984" s="55"/>
      <c r="AO984" s="55"/>
      <c r="AP984" s="55"/>
      <c r="AQ984" s="55"/>
    </row>
    <row r="985" spans="1:43" ht="14.25" customHeight="1" x14ac:dyDescent="0.2">
      <c r="A985" s="54"/>
      <c r="B985" s="54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  <c r="AL985" s="55"/>
      <c r="AM985" s="55"/>
      <c r="AN985" s="55"/>
      <c r="AO985" s="55"/>
      <c r="AP985" s="55"/>
      <c r="AQ985" s="55"/>
    </row>
    <row r="986" spans="1:43" ht="14.25" customHeight="1" x14ac:dyDescent="0.2">
      <c r="A986" s="54"/>
      <c r="B986" s="54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  <c r="AL986" s="55"/>
      <c r="AM986" s="55"/>
      <c r="AN986" s="55"/>
      <c r="AO986" s="55"/>
      <c r="AP986" s="55"/>
      <c r="AQ986" s="55"/>
    </row>
    <row r="987" spans="1:43" ht="14.25" customHeight="1" x14ac:dyDescent="0.2">
      <c r="A987" s="54"/>
      <c r="B987" s="54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  <c r="AL987" s="55"/>
      <c r="AM987" s="55"/>
      <c r="AN987" s="55"/>
      <c r="AO987" s="55"/>
      <c r="AP987" s="55"/>
      <c r="AQ987" s="55"/>
    </row>
    <row r="988" spans="1:43" ht="14.25" customHeight="1" x14ac:dyDescent="0.2">
      <c r="A988" s="54"/>
      <c r="B988" s="54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  <c r="AL988" s="55"/>
      <c r="AM988" s="55"/>
      <c r="AN988" s="55"/>
      <c r="AO988" s="55"/>
      <c r="AP988" s="55"/>
      <c r="AQ988" s="55"/>
    </row>
    <row r="989" spans="1:43" ht="14.25" customHeight="1" x14ac:dyDescent="0.2">
      <c r="A989" s="54"/>
      <c r="B989" s="54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  <c r="AL989" s="55"/>
      <c r="AM989" s="55"/>
      <c r="AN989" s="55"/>
      <c r="AO989" s="55"/>
      <c r="AP989" s="55"/>
      <c r="AQ989" s="55"/>
    </row>
    <row r="990" spans="1:43" ht="14.25" customHeight="1" x14ac:dyDescent="0.2">
      <c r="A990" s="54"/>
      <c r="B990" s="54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  <c r="AL990" s="55"/>
      <c r="AM990" s="55"/>
      <c r="AN990" s="55"/>
      <c r="AO990" s="55"/>
      <c r="AP990" s="55"/>
      <c r="AQ990" s="55"/>
    </row>
    <row r="991" spans="1:43" ht="14.25" customHeight="1" x14ac:dyDescent="0.2">
      <c r="A991" s="54"/>
      <c r="B991" s="54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  <c r="AL991" s="55"/>
      <c r="AM991" s="55"/>
      <c r="AN991" s="55"/>
      <c r="AO991" s="55"/>
      <c r="AP991" s="55"/>
      <c r="AQ991" s="55"/>
    </row>
    <row r="992" spans="1:43" ht="14.25" customHeight="1" x14ac:dyDescent="0.2">
      <c r="A992" s="54"/>
      <c r="B992" s="54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  <c r="AL992" s="55"/>
      <c r="AM992" s="55"/>
      <c r="AN992" s="55"/>
      <c r="AO992" s="55"/>
      <c r="AP992" s="55"/>
      <c r="AQ992" s="55"/>
    </row>
    <row r="993" spans="1:43" ht="14.25" customHeight="1" x14ac:dyDescent="0.2">
      <c r="A993" s="54"/>
      <c r="B993" s="54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  <c r="AL993" s="55"/>
      <c r="AM993" s="55"/>
      <c r="AN993" s="55"/>
      <c r="AO993" s="55"/>
      <c r="AP993" s="55"/>
      <c r="AQ993" s="55"/>
    </row>
    <row r="994" spans="1:43" ht="14.25" customHeight="1" x14ac:dyDescent="0.2">
      <c r="A994" s="54"/>
      <c r="B994" s="54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  <c r="AL994" s="55"/>
      <c r="AM994" s="55"/>
      <c r="AN994" s="55"/>
      <c r="AO994" s="55"/>
      <c r="AP994" s="55"/>
      <c r="AQ994" s="55"/>
    </row>
    <row r="995" spans="1:43" ht="14.25" customHeight="1" x14ac:dyDescent="0.2">
      <c r="A995" s="54"/>
      <c r="B995" s="54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  <c r="AL995" s="55"/>
      <c r="AM995" s="55"/>
      <c r="AN995" s="55"/>
      <c r="AO995" s="55"/>
      <c r="AP995" s="55"/>
      <c r="AQ995" s="55"/>
    </row>
    <row r="996" spans="1:43" ht="14.25" customHeight="1" x14ac:dyDescent="0.2">
      <c r="A996" s="54"/>
      <c r="B996" s="54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  <c r="AL996" s="55"/>
      <c r="AM996" s="55"/>
      <c r="AN996" s="55"/>
      <c r="AO996" s="55"/>
      <c r="AP996" s="55"/>
      <c r="AQ996" s="55"/>
    </row>
    <row r="997" spans="1:43" ht="14.25" customHeight="1" x14ac:dyDescent="0.2">
      <c r="A997" s="54"/>
      <c r="B997" s="54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  <c r="AL997" s="55"/>
      <c r="AM997" s="55"/>
      <c r="AN997" s="55"/>
      <c r="AO997" s="55"/>
      <c r="AP997" s="55"/>
      <c r="AQ997" s="55"/>
    </row>
    <row r="998" spans="1:43" ht="14.25" customHeight="1" x14ac:dyDescent="0.2">
      <c r="A998" s="54"/>
      <c r="B998" s="54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  <c r="AL998" s="55"/>
      <c r="AM998" s="55"/>
      <c r="AN998" s="55"/>
      <c r="AO998" s="55"/>
      <c r="AP998" s="55"/>
      <c r="AQ998" s="55"/>
    </row>
    <row r="999" spans="1:43" ht="14.25" customHeight="1" x14ac:dyDescent="0.2">
      <c r="A999" s="54"/>
      <c r="B999" s="54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  <c r="AL999" s="55"/>
      <c r="AM999" s="55"/>
      <c r="AN999" s="55"/>
      <c r="AO999" s="55"/>
      <c r="AP999" s="55"/>
      <c r="AQ999" s="55"/>
    </row>
    <row r="1000" spans="1:43" ht="14.25" customHeight="1" x14ac:dyDescent="0.2">
      <c r="A1000" s="54"/>
      <c r="B1000" s="54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  <c r="AL1000" s="55"/>
      <c r="AM1000" s="55"/>
      <c r="AN1000" s="55"/>
      <c r="AO1000" s="55"/>
      <c r="AP1000" s="55"/>
      <c r="AQ1000" s="55"/>
    </row>
  </sheetData>
  <mergeCells count="363">
    <mergeCell ref="AP3:AP5"/>
    <mergeCell ref="AH36:AK36"/>
    <mergeCell ref="AL36:AO36"/>
    <mergeCell ref="C36:Q36"/>
    <mergeCell ref="R36:T36"/>
    <mergeCell ref="U36:V36"/>
    <mergeCell ref="W36:Y36"/>
    <mergeCell ref="Z36:AC36"/>
    <mergeCell ref="AD36:AG36"/>
    <mergeCell ref="AH34:AK34"/>
    <mergeCell ref="AL34:AO34"/>
    <mergeCell ref="C34:Q34"/>
    <mergeCell ref="R34:T34"/>
    <mergeCell ref="U34:V34"/>
    <mergeCell ref="W34:Y34"/>
    <mergeCell ref="Z34:AC34"/>
    <mergeCell ref="AD34:AG34"/>
    <mergeCell ref="AH35:AK35"/>
    <mergeCell ref="AL35:AO35"/>
    <mergeCell ref="C35:Q35"/>
    <mergeCell ref="R35:T35"/>
    <mergeCell ref="U35:V35"/>
    <mergeCell ref="W35:Y35"/>
    <mergeCell ref="Z35:AC35"/>
    <mergeCell ref="AD35:AG35"/>
    <mergeCell ref="Z32:AC32"/>
    <mergeCell ref="AD32:AG32"/>
    <mergeCell ref="AH33:AK33"/>
    <mergeCell ref="AL33:AO33"/>
    <mergeCell ref="C33:Q33"/>
    <mergeCell ref="R33:T33"/>
    <mergeCell ref="U33:V33"/>
    <mergeCell ref="W33:Y33"/>
    <mergeCell ref="Z33:AC33"/>
    <mergeCell ref="AD33:AG33"/>
    <mergeCell ref="Z47:AF47"/>
    <mergeCell ref="AG47:AJ47"/>
    <mergeCell ref="AK47:AO47"/>
    <mergeCell ref="AH30:AK30"/>
    <mergeCell ref="AL30:AO30"/>
    <mergeCell ref="A30:B30"/>
    <mergeCell ref="C30:Q30"/>
    <mergeCell ref="R30:T30"/>
    <mergeCell ref="U30:V30"/>
    <mergeCell ref="W30:Y30"/>
    <mergeCell ref="Z30:AC30"/>
    <mergeCell ref="AD30:AG30"/>
    <mergeCell ref="AH31:AK31"/>
    <mergeCell ref="AL31:AO31"/>
    <mergeCell ref="A31:B31"/>
    <mergeCell ref="C31:Q31"/>
    <mergeCell ref="R31:T31"/>
    <mergeCell ref="U31:V31"/>
    <mergeCell ref="W31:Y31"/>
    <mergeCell ref="Z31:AC31"/>
    <mergeCell ref="AD31:AG31"/>
    <mergeCell ref="AH32:AK32"/>
    <mergeCell ref="AL32:AO32"/>
    <mergeCell ref="C32:Q32"/>
    <mergeCell ref="A47:T47"/>
    <mergeCell ref="A32:B32"/>
    <mergeCell ref="A33:B33"/>
    <mergeCell ref="A34:B34"/>
    <mergeCell ref="A35:B35"/>
    <mergeCell ref="A36:B36"/>
    <mergeCell ref="U46:W46"/>
    <mergeCell ref="X46:Y46"/>
    <mergeCell ref="U47:W47"/>
    <mergeCell ref="X47:Y47"/>
    <mergeCell ref="R32:T32"/>
    <mergeCell ref="U32:V32"/>
    <mergeCell ref="W32:Y32"/>
    <mergeCell ref="W8:Y8"/>
    <mergeCell ref="Z8:AC8"/>
    <mergeCell ref="AD8:AG8"/>
    <mergeCell ref="AH9:AK9"/>
    <mergeCell ref="AL9:AO9"/>
    <mergeCell ref="C9:Q9"/>
    <mergeCell ref="R9:T9"/>
    <mergeCell ref="U9:V9"/>
    <mergeCell ref="W9:Y9"/>
    <mergeCell ref="Z9:AC9"/>
    <mergeCell ref="AD9:AG9"/>
    <mergeCell ref="Z46:AF46"/>
    <mergeCell ref="AG46:AJ46"/>
    <mergeCell ref="A45:T45"/>
    <mergeCell ref="U45:W45"/>
    <mergeCell ref="X45:Y45"/>
    <mergeCell ref="Z45:AF45"/>
    <mergeCell ref="AG45:AJ45"/>
    <mergeCell ref="AK45:AO45"/>
    <mergeCell ref="A46:T46"/>
    <mergeCell ref="AK46:AO46"/>
    <mergeCell ref="AG44:AJ44"/>
    <mergeCell ref="AK44:AO44"/>
    <mergeCell ref="A42:Y42"/>
    <mergeCell ref="Z42:AC42"/>
    <mergeCell ref="AD42:AG42"/>
    <mergeCell ref="AH42:AK42"/>
    <mergeCell ref="AL42:AO42"/>
    <mergeCell ref="U44:W44"/>
    <mergeCell ref="Z44:AF44"/>
    <mergeCell ref="AH40:AK40"/>
    <mergeCell ref="AL40:AO40"/>
    <mergeCell ref="C40:Q40"/>
    <mergeCell ref="R40:T40"/>
    <mergeCell ref="U40:V40"/>
    <mergeCell ref="W40:Y40"/>
    <mergeCell ref="Z40:AC40"/>
    <mergeCell ref="AD40:AG40"/>
    <mergeCell ref="A40:B40"/>
    <mergeCell ref="AH39:AK39"/>
    <mergeCell ref="AL39:AO39"/>
    <mergeCell ref="C39:Q39"/>
    <mergeCell ref="R39:T39"/>
    <mergeCell ref="U39:V39"/>
    <mergeCell ref="W39:Y39"/>
    <mergeCell ref="Z39:AC39"/>
    <mergeCell ref="AD39:AG39"/>
    <mergeCell ref="A39:B39"/>
    <mergeCell ref="AH38:AK38"/>
    <mergeCell ref="AL38:AO38"/>
    <mergeCell ref="C38:Q38"/>
    <mergeCell ref="R38:T38"/>
    <mergeCell ref="U38:V38"/>
    <mergeCell ref="W38:Y38"/>
    <mergeCell ref="Z38:AC38"/>
    <mergeCell ref="AD38:AG38"/>
    <mergeCell ref="A38:B38"/>
    <mergeCell ref="AH37:AK37"/>
    <mergeCell ref="AL37:AO37"/>
    <mergeCell ref="C37:Q37"/>
    <mergeCell ref="R37:T37"/>
    <mergeCell ref="U37:V37"/>
    <mergeCell ref="W37:Y37"/>
    <mergeCell ref="Z37:AC37"/>
    <mergeCell ref="AD37:AG37"/>
    <mergeCell ref="A37:B37"/>
    <mergeCell ref="AH29:AK29"/>
    <mergeCell ref="AL29:AO29"/>
    <mergeCell ref="A29:B29"/>
    <mergeCell ref="C29:Q29"/>
    <mergeCell ref="R29:T29"/>
    <mergeCell ref="U29:V29"/>
    <mergeCell ref="W29:Y29"/>
    <mergeCell ref="Z29:AC29"/>
    <mergeCell ref="AD29:AG29"/>
    <mergeCell ref="AH28:AK28"/>
    <mergeCell ref="AL28:AO28"/>
    <mergeCell ref="A28:B28"/>
    <mergeCell ref="C28:Q28"/>
    <mergeCell ref="R28:T28"/>
    <mergeCell ref="U28:V28"/>
    <mergeCell ref="W28:Y28"/>
    <mergeCell ref="Z28:AC28"/>
    <mergeCell ref="AD28:AG28"/>
    <mergeCell ref="AH27:AK27"/>
    <mergeCell ref="AL27:AO27"/>
    <mergeCell ref="A27:B27"/>
    <mergeCell ref="C27:Q27"/>
    <mergeCell ref="R27:T27"/>
    <mergeCell ref="U27:V27"/>
    <mergeCell ref="W27:Y27"/>
    <mergeCell ref="Z27:AC27"/>
    <mergeCell ref="AD27:AG27"/>
    <mergeCell ref="AH26:AK26"/>
    <mergeCell ref="AL26:AO26"/>
    <mergeCell ref="A26:B26"/>
    <mergeCell ref="C26:Q26"/>
    <mergeCell ref="R26:T26"/>
    <mergeCell ref="U26:V26"/>
    <mergeCell ref="W26:Y26"/>
    <mergeCell ref="Z26:AC26"/>
    <mergeCell ref="AD26:AG26"/>
    <mergeCell ref="AH25:AK25"/>
    <mergeCell ref="AL25:AO25"/>
    <mergeCell ref="A25:B25"/>
    <mergeCell ref="C25:Q25"/>
    <mergeCell ref="R25:T25"/>
    <mergeCell ref="U25:V25"/>
    <mergeCell ref="W25:Y25"/>
    <mergeCell ref="Z25:AC25"/>
    <mergeCell ref="AD25:AG25"/>
    <mergeCell ref="AH24:AK24"/>
    <mergeCell ref="AL24:AO24"/>
    <mergeCell ref="A24:B24"/>
    <mergeCell ref="C24:Q24"/>
    <mergeCell ref="R24:T24"/>
    <mergeCell ref="U24:V24"/>
    <mergeCell ref="W24:Y24"/>
    <mergeCell ref="Z24:AC24"/>
    <mergeCell ref="AD24:AG24"/>
    <mergeCell ref="AH23:AK23"/>
    <mergeCell ref="AL23:AO23"/>
    <mergeCell ref="A23:B23"/>
    <mergeCell ref="C23:Q23"/>
    <mergeCell ref="R23:T23"/>
    <mergeCell ref="U23:V23"/>
    <mergeCell ref="W23:Y23"/>
    <mergeCell ref="Z23:AC23"/>
    <mergeCell ref="AD23:AG23"/>
    <mergeCell ref="AH22:AK22"/>
    <mergeCell ref="AL22:AO22"/>
    <mergeCell ref="A22:B22"/>
    <mergeCell ref="C22:Q22"/>
    <mergeCell ref="R22:T22"/>
    <mergeCell ref="U22:V22"/>
    <mergeCell ref="W22:Y22"/>
    <mergeCell ref="Z22:AC22"/>
    <mergeCell ref="AD22:AG22"/>
    <mergeCell ref="AH21:AK21"/>
    <mergeCell ref="AL21:AO21"/>
    <mergeCell ref="A21:B21"/>
    <mergeCell ref="C21:Q21"/>
    <mergeCell ref="R21:T21"/>
    <mergeCell ref="U21:V21"/>
    <mergeCell ref="W21:Y21"/>
    <mergeCell ref="Z21:AC21"/>
    <mergeCell ref="AD21:AG21"/>
    <mergeCell ref="AH20:AK20"/>
    <mergeCell ref="AL20:AO20"/>
    <mergeCell ref="C20:Q20"/>
    <mergeCell ref="R20:T20"/>
    <mergeCell ref="U20:V20"/>
    <mergeCell ref="W20:Y20"/>
    <mergeCell ref="Z20:AC20"/>
    <mergeCell ref="AD20:AG20"/>
    <mergeCell ref="A20:B20"/>
    <mergeCell ref="AH19:AK19"/>
    <mergeCell ref="AL19:AO19"/>
    <mergeCell ref="C19:Q19"/>
    <mergeCell ref="R19:T19"/>
    <mergeCell ref="U19:V19"/>
    <mergeCell ref="W19:Y19"/>
    <mergeCell ref="Z19:AC19"/>
    <mergeCell ref="AD19:AG19"/>
    <mergeCell ref="A19:B19"/>
    <mergeCell ref="AH18:AK18"/>
    <mergeCell ref="AL18:AO18"/>
    <mergeCell ref="C18:Q18"/>
    <mergeCell ref="R18:T18"/>
    <mergeCell ref="U18:V18"/>
    <mergeCell ref="W18:Y18"/>
    <mergeCell ref="Z18:AC18"/>
    <mergeCell ref="AD18:AG18"/>
    <mergeCell ref="A18:B18"/>
    <mergeCell ref="AH17:AK17"/>
    <mergeCell ref="AL17:AO17"/>
    <mergeCell ref="C17:Q17"/>
    <mergeCell ref="R17:T17"/>
    <mergeCell ref="U17:V17"/>
    <mergeCell ref="W17:Y17"/>
    <mergeCell ref="Z17:AC17"/>
    <mergeCell ref="AD17:AG17"/>
    <mergeCell ref="A17:B17"/>
    <mergeCell ref="AH16:AK16"/>
    <mergeCell ref="AL16:AO16"/>
    <mergeCell ref="C16:Q16"/>
    <mergeCell ref="R16:T16"/>
    <mergeCell ref="U16:V16"/>
    <mergeCell ref="W16:Y16"/>
    <mergeCell ref="Z16:AC16"/>
    <mergeCell ref="AD16:AG16"/>
    <mergeCell ref="A16:B16"/>
    <mergeCell ref="AH15:AK15"/>
    <mergeCell ref="AL15:AO15"/>
    <mergeCell ref="C15:Q15"/>
    <mergeCell ref="R15:T15"/>
    <mergeCell ref="U15:V15"/>
    <mergeCell ref="W15:Y15"/>
    <mergeCell ref="Z15:AC15"/>
    <mergeCell ref="AD15:AG15"/>
    <mergeCell ref="A15:B15"/>
    <mergeCell ref="AH14:AK14"/>
    <mergeCell ref="AL14:AO14"/>
    <mergeCell ref="C14:Q14"/>
    <mergeCell ref="R14:T14"/>
    <mergeCell ref="U14:V14"/>
    <mergeCell ref="W14:Y14"/>
    <mergeCell ref="Z14:AC14"/>
    <mergeCell ref="AD14:AG14"/>
    <mergeCell ref="A14:B14"/>
    <mergeCell ref="AH13:AK13"/>
    <mergeCell ref="AL13:AO13"/>
    <mergeCell ref="C13:Q13"/>
    <mergeCell ref="R13:T13"/>
    <mergeCell ref="U13:V13"/>
    <mergeCell ref="W13:Y13"/>
    <mergeCell ref="Z13:AC13"/>
    <mergeCell ref="AD13:AG13"/>
    <mergeCell ref="A13:B13"/>
    <mergeCell ref="AH12:AK12"/>
    <mergeCell ref="AL12:AO12"/>
    <mergeCell ref="C12:Q12"/>
    <mergeCell ref="R12:T12"/>
    <mergeCell ref="U12:V12"/>
    <mergeCell ref="W12:Y12"/>
    <mergeCell ref="Z12:AC12"/>
    <mergeCell ref="AD12:AG12"/>
    <mergeCell ref="A12:B12"/>
    <mergeCell ref="AH11:AK11"/>
    <mergeCell ref="AL11:AO11"/>
    <mergeCell ref="C11:Q11"/>
    <mergeCell ref="R11:T11"/>
    <mergeCell ref="U11:V11"/>
    <mergeCell ref="W11:Y11"/>
    <mergeCell ref="Z11:AC11"/>
    <mergeCell ref="AD11:AG11"/>
    <mergeCell ref="A11:B11"/>
    <mergeCell ref="AH10:AK10"/>
    <mergeCell ref="AL10:AO10"/>
    <mergeCell ref="C10:Q10"/>
    <mergeCell ref="R10:T10"/>
    <mergeCell ref="U10:V10"/>
    <mergeCell ref="W10:Y10"/>
    <mergeCell ref="Z10:AC10"/>
    <mergeCell ref="AD10:AG10"/>
    <mergeCell ref="A9:B9"/>
    <mergeCell ref="A10:B10"/>
    <mergeCell ref="AH6:AK6"/>
    <mergeCell ref="AL6:AO6"/>
    <mergeCell ref="A7:B7"/>
    <mergeCell ref="A8:B8"/>
    <mergeCell ref="A6:B6"/>
    <mergeCell ref="C6:Q6"/>
    <mergeCell ref="R6:T6"/>
    <mergeCell ref="U6:V6"/>
    <mergeCell ref="W6:Y6"/>
    <mergeCell ref="Z6:AC6"/>
    <mergeCell ref="AD6:AG6"/>
    <mergeCell ref="AH7:AK7"/>
    <mergeCell ref="AL7:AO7"/>
    <mergeCell ref="C7:Q7"/>
    <mergeCell ref="R7:T7"/>
    <mergeCell ref="U7:V7"/>
    <mergeCell ref="W7:Y7"/>
    <mergeCell ref="Z7:AC7"/>
    <mergeCell ref="AD7:AG7"/>
    <mergeCell ref="AH8:AK8"/>
    <mergeCell ref="AL8:AO8"/>
    <mergeCell ref="C8:Q8"/>
    <mergeCell ref="R8:T8"/>
    <mergeCell ref="U8:V8"/>
    <mergeCell ref="AH5:AK5"/>
    <mergeCell ref="AL5:AO5"/>
    <mergeCell ref="A5:B5"/>
    <mergeCell ref="C5:Q5"/>
    <mergeCell ref="R5:T5"/>
    <mergeCell ref="U5:V5"/>
    <mergeCell ref="W5:Y5"/>
    <mergeCell ref="Z5:AC5"/>
    <mergeCell ref="AD5:AG5"/>
    <mergeCell ref="Z4:AC4"/>
    <mergeCell ref="AD4:AG4"/>
    <mergeCell ref="AH4:AK4"/>
    <mergeCell ref="AL4:AO4"/>
    <mergeCell ref="A3:B4"/>
    <mergeCell ref="C3:Q4"/>
    <mergeCell ref="R3:T4"/>
    <mergeCell ref="U3:V4"/>
    <mergeCell ref="W3:AG3"/>
    <mergeCell ref="AH3:AO3"/>
    <mergeCell ref="W4:Y4"/>
  </mergeCells>
  <conditionalFormatting sqref="A200">
    <cfRule type="containsText" dxfId="0" priority="1" operator="containsText" text="CHYBA. Doplň Buňku G15 v záložce Doplň">
      <formula>NOT(ISERROR(SEARCH(("CHYBA. Doplň Buňku G15 v záložce Doplň"),(A200))))</formula>
    </cfRule>
  </conditionalFormatting>
  <pageMargins left="0.78740157480314965" right="0.73958333333333337" top="0.98425196850393704" bottom="0.98425196850393704" header="0" footer="0"/>
  <pageSetup paperSize="9" scale="91" orientation="landscape" r:id="rId1"/>
  <headerFooter>
    <oddHeader>&amp;L00-033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9.1</vt:lpstr>
      <vt:lpstr>9.2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stavt</dc:creator>
  <cp:lastModifiedBy>Petr Frömel</cp:lastModifiedBy>
  <dcterms:created xsi:type="dcterms:W3CDTF">2022-04-28T07:59:58Z</dcterms:created>
  <dcterms:modified xsi:type="dcterms:W3CDTF">2024-03-11T06:07:20Z</dcterms:modified>
</cp:coreProperties>
</file>